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7"/>
  <workbookPr defaultThemeVersion="124226"/>
  <mc:AlternateContent xmlns:mc="http://schemas.openxmlformats.org/markup-compatibility/2006">
    <mc:Choice Requires="x15">
      <x15ac:absPath xmlns:x15ac="http://schemas.microsoft.com/office/spreadsheetml/2010/11/ac" url="C:\Users\chambert\Desktop\Projet_MTE\04_Données\Données tracking\Rayons théoriques d'action\"/>
    </mc:Choice>
  </mc:AlternateContent>
  <xr:revisionPtr revIDLastSave="0" documentId="13_ncr:1_{D3588BE0-24CB-43D5-9C6A-CDADEFFD3EB2}" xr6:coauthVersionLast="36" xr6:coauthVersionMax="36" xr10:uidLastSave="{00000000-0000-0000-0000-000000000000}"/>
  <bookViews>
    <workbookView xWindow="0" yWindow="0" windowWidth="28800" windowHeight="12225" tabRatio="771" xr2:uid="{00000000-000D-0000-FFFF-FFFF00000000}"/>
  </bookViews>
  <sheets>
    <sheet name="Database" sheetId="15" r:id="rId1"/>
    <sheet name="Key" sheetId="10" r:id="rId2"/>
    <sheet name="Reference Numbers" sheetId="16" r:id="rId3"/>
    <sheet name="Notes" sheetId="11" r:id="rId4"/>
  </sheets>
  <definedNames>
    <definedName name="_xlnm._FilterDatabase" localSheetId="0" hidden="1">Database!$A$1:$BF$1212</definedName>
  </definedNames>
  <calcPr calcId="191029"/>
</workbook>
</file>

<file path=xl/calcChain.xml><?xml version="1.0" encoding="utf-8"?>
<calcChain xmlns="http://schemas.openxmlformats.org/spreadsheetml/2006/main">
  <c r="T432" i="15" l="1"/>
  <c r="S426" i="15"/>
  <c r="S425" i="15"/>
  <c r="S422" i="15"/>
  <c r="S421" i="15"/>
  <c r="S281" i="15"/>
  <c r="AV275" i="15"/>
  <c r="AU275" i="15"/>
  <c r="AV274" i="15"/>
  <c r="AU274" i="15"/>
  <c r="AW274" i="15" s="1"/>
  <c r="AV273" i="15"/>
  <c r="AU273" i="15"/>
  <c r="AW273" i="15" s="1"/>
  <c r="S131" i="15"/>
  <c r="V30" i="15"/>
  <c r="AW275"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 Thaxter</author>
  </authors>
  <commentList>
    <comment ref="P1" authorId="0" shapeId="0" xr:uid="{00000000-0006-0000-0000-000001000000}">
      <text>
        <r>
          <rPr>
            <b/>
            <sz val="8"/>
            <color indexed="81"/>
            <rFont val="Tahoma"/>
          </rPr>
          <t>Chris Thaxter:</t>
        </r>
        <r>
          <rPr>
            <sz val="8"/>
            <color indexed="81"/>
            <rFont val="Tahoma"/>
          </rPr>
          <t xml:space="preserve">
combining unknowns with speculative category</t>
        </r>
      </text>
    </comment>
    <comment ref="V1" authorId="0" shapeId="0" xr:uid="{00000000-0006-0000-0000-000002000000}">
      <text>
        <r>
          <rPr>
            <b/>
            <sz val="8"/>
            <color indexed="81"/>
            <rFont val="Tahoma"/>
          </rPr>
          <t>Chris Thaxter:</t>
        </r>
        <r>
          <rPr>
            <sz val="8"/>
            <color indexed="81"/>
            <rFont val="Tahoma"/>
          </rPr>
          <t xml:space="preserve">
</t>
        </r>
        <r>
          <rPr>
            <sz val="10"/>
            <color indexed="81"/>
            <rFont val="Tahoma"/>
            <family val="2"/>
          </rPr>
          <t>"Mean" and "MeanMax" and "Median" and "average of minmost and maxmost" and single "Most" value</t>
        </r>
      </text>
    </comment>
    <comment ref="S322" authorId="0" shapeId="0" xr:uid="{00000000-0006-0000-0000-000003000000}">
      <text>
        <r>
          <rPr>
            <b/>
            <sz val="9"/>
            <color indexed="81"/>
            <rFont val="Tahoma"/>
            <family val="2"/>
          </rPr>
          <t>Chris Thaxter:</t>
        </r>
        <r>
          <rPr>
            <sz val="9"/>
            <color indexed="81"/>
            <rFont val="Tahoma"/>
            <family val="2"/>
          </rPr>
          <t xml:space="preserve">
301+307 trips (male and female)</t>
        </r>
      </text>
    </comment>
    <comment ref="T322" authorId="0" shapeId="0" xr:uid="{00000000-0006-0000-0000-000004000000}">
      <text>
        <r>
          <rPr>
            <b/>
            <sz val="9"/>
            <color indexed="81"/>
            <rFont val="Tahoma"/>
            <family val="2"/>
          </rPr>
          <t>Chris Thaxter:</t>
        </r>
        <r>
          <rPr>
            <sz val="9"/>
            <color indexed="81"/>
            <rFont val="Tahoma"/>
            <family val="2"/>
          </rPr>
          <t xml:space="preserve">
only for incubation, chick-rearing, hatching, and chic-rearing periods (whilst birds tied to colony)</t>
        </r>
      </text>
    </comment>
    <comment ref="V322" authorId="0" shapeId="0" xr:uid="{00000000-0006-0000-0000-000005000000}">
      <text>
        <r>
          <rPr>
            <b/>
            <sz val="9"/>
            <color indexed="81"/>
            <rFont val="Tahoma"/>
            <family val="2"/>
          </rPr>
          <t>Chris Thaxter:</t>
        </r>
        <r>
          <rPr>
            <sz val="9"/>
            <color indexed="81"/>
            <rFont val="Tahoma"/>
            <family val="2"/>
          </rPr>
          <t xml:space="preserve">
only for incubation, chick-rearing, hatching, and chic-rearing periods (whilst birds tied to colony)
average for males and females across periods</t>
        </r>
      </text>
    </comment>
    <comment ref="T432" authorId="0" shapeId="0" xr:uid="{00000000-0006-0000-0000-000006000000}">
      <text>
        <r>
          <rPr>
            <b/>
            <sz val="9"/>
            <color indexed="81"/>
            <rFont val="Tahoma"/>
            <charset val="1"/>
          </rPr>
          <t>Chris Thaxter:</t>
        </r>
        <r>
          <rPr>
            <sz val="9"/>
            <color indexed="81"/>
            <rFont val="Tahoma"/>
            <charset val="1"/>
          </rPr>
          <t xml:space="preserve">
1.1*d = 780 (Wakefield et al. supp mat)
780/1.1 = 709km</t>
        </r>
      </text>
    </comment>
    <comment ref="V433" authorId="0" shapeId="0" xr:uid="{00000000-0006-0000-0000-000007000000}">
      <text>
        <r>
          <rPr>
            <b/>
            <sz val="9"/>
            <color indexed="81"/>
            <rFont val="Tahoma"/>
            <family val="2"/>
          </rPr>
          <t>Chris Thaxter:</t>
        </r>
        <r>
          <rPr>
            <sz val="9"/>
            <color indexed="81"/>
            <rFont val="Tahoma"/>
            <family val="2"/>
          </rPr>
          <t xml:space="preserve">
SD 69</t>
        </r>
      </text>
    </comment>
  </commentList>
</comments>
</file>

<file path=xl/sharedStrings.xml><?xml version="1.0" encoding="utf-8"?>
<sst xmlns="http://schemas.openxmlformats.org/spreadsheetml/2006/main" count="20349" uniqueCount="2345">
  <si>
    <t>Country</t>
  </si>
  <si>
    <t>Site</t>
  </si>
  <si>
    <t>StYr</t>
  </si>
  <si>
    <t>EnYr</t>
  </si>
  <si>
    <t>StSeas</t>
  </si>
  <si>
    <t>EnSeas</t>
  </si>
  <si>
    <t>Stage</t>
  </si>
  <si>
    <t>Distance.From</t>
  </si>
  <si>
    <t>RefNo</t>
  </si>
  <si>
    <t>RefFINAL</t>
  </si>
  <si>
    <t>CTNBird</t>
  </si>
  <si>
    <t>Max.Max</t>
  </si>
  <si>
    <t>Mean</t>
  </si>
  <si>
    <t>MostMax</t>
  </si>
  <si>
    <t>MinMin</t>
  </si>
  <si>
    <t>Max.Min</t>
  </si>
  <si>
    <t>MeanMax</t>
  </si>
  <si>
    <t>MostMin</t>
  </si>
  <si>
    <t>Median</t>
  </si>
  <si>
    <t>Mode</t>
  </si>
  <si>
    <t>MeasureMethod</t>
  </si>
  <si>
    <t>Measure</t>
  </si>
  <si>
    <t>PeerReview_YNU</t>
  </si>
  <si>
    <t>PeerReview2</t>
  </si>
  <si>
    <t>CTMinNbird</t>
  </si>
  <si>
    <t>CTMaxNBird</t>
  </si>
  <si>
    <t>CTMeanNBird</t>
  </si>
  <si>
    <t>CTNBirdestimations</t>
  </si>
  <si>
    <t>CTNBird_notes</t>
  </si>
  <si>
    <t>Source.type</t>
  </si>
  <si>
    <t>Foraging.map</t>
  </si>
  <si>
    <t>Notes</t>
  </si>
  <si>
    <t>RefOrig</t>
  </si>
  <si>
    <t>Arctic Skua</t>
  </si>
  <si>
    <t>Stercorarius parasiticus</t>
  </si>
  <si>
    <t>Norway</t>
  </si>
  <si>
    <t>Varanger peninsula</t>
  </si>
  <si>
    <t>breeding</t>
  </si>
  <si>
    <t>Colony</t>
  </si>
  <si>
    <r>
      <t xml:space="preserve">Andersson, M., Götmark, F., 1980. Social organization and foraging ecology in the arctic skua </t>
    </r>
    <r>
      <rPr>
        <i/>
        <sz val="12"/>
        <rFont val="Times New Roman"/>
        <family val="1"/>
      </rPr>
      <t>Stercorarius parasiticus</t>
    </r>
    <r>
      <rPr>
        <sz val="12"/>
        <rFont val="Times New Roman"/>
        <family val="1"/>
      </rPr>
      <t>: a test of the food defendability hypothesis. Oikos 35, 63-71.</t>
    </r>
  </si>
  <si>
    <t>speculative</t>
  </si>
  <si>
    <t>&gt;65</t>
  </si>
  <si>
    <t>nest work, pellets</t>
  </si>
  <si>
    <t>Max</t>
  </si>
  <si>
    <t>Y</t>
  </si>
  <si>
    <t>P</t>
  </si>
  <si>
    <t>2 colonies though…included as one entry here though!</t>
  </si>
  <si>
    <r>
      <t xml:space="preserve">Andersson, M., Götmark, F., 1980. Social organization and foraging ecology in the arctic skua </t>
    </r>
    <r>
      <rPr>
        <i/>
        <sz val="8"/>
        <rFont val="Times New Roman"/>
        <family val="1"/>
      </rPr>
      <t>Stercorarius parasiticus</t>
    </r>
    <r>
      <rPr>
        <sz val="8"/>
        <rFont val="Times New Roman"/>
        <family val="1"/>
      </rPr>
      <t>: a test of the food defendability hypothesis. Oikos 35, 63-71</t>
    </r>
  </si>
  <si>
    <t>nonbreed</t>
  </si>
  <si>
    <t>Coast/shore/land</t>
  </si>
  <si>
    <t xml:space="preserve">Barton, D., 1982. Notes on skuas and jaegers in the western Tasman Sea. Emu 82, 56-59 </t>
  </si>
  <si>
    <t>Aerial/boat/land</t>
  </si>
  <si>
    <t>Boat</t>
  </si>
  <si>
    <t>Barton, D. (1982) Notes on skuas and jaegers in the western Tasman Sea. Emu 82:56-59; 53. Wood, K.A. (1989) Seasonal abundance, marine habitats and behaviour of skuas off central New South Wales. Corella 13:97-104.</t>
  </si>
  <si>
    <t>California</t>
  </si>
  <si>
    <t>Briggs, K.T., Tyler, W.B., Lewis, D.B., Carlson, D.R., 1987. Birds communities at sea off California: 1975-1983. Studies in Avian Biology 11, 1-74.</t>
  </si>
  <si>
    <t>Most</t>
  </si>
  <si>
    <t>Briggs, K.T., Tyler, W.B., Lewis D.B., and Carlson, D.R.. (1987). Bird communities at sea off California: 1975 to 1983. Cooper Ornithol. Soc., Stud. Avian Biol. 11.</t>
  </si>
  <si>
    <t>Parmalee, D.F., Stephens, H.A., Schmidt, R.H., 1967. The birds of southeastern Victoria Island and adjacent small islands. Bulletin of the National Museum of Canada 222.</t>
  </si>
  <si>
    <t>?</t>
  </si>
  <si>
    <t>Parmalee, D.F., Stephens, H.A., and Schmidt, R.H. (1967) The birds of southeastern Victoria Island and adjacent small islands. Bull. Natl. Mus. Can. 222.</t>
  </si>
  <si>
    <t>Phillips, R.A., 1995. Population ecology of Arctic Skuas Stercorarius parasiticus on Foula. PhD thesis, University of Glasgow.</t>
  </si>
  <si>
    <t>Phillips, R.A. (1995) Population ecology of Arctic Skuas Stercorarius parasiticus on Foula. PhD thesis, University of Glasgow.</t>
  </si>
  <si>
    <t>Northeast Atlantic</t>
  </si>
  <si>
    <t>Pollock, C.M., Mavor, R., Weir, C.R., Reid, A., White, R.W., Tasker, M.L., Webb, A., Reid, J.B., 2000. The Distribution of Seabirds and Marine Mammals in the Atlantic Frontier, North and West of Scotland. JNCC Report, Aberdeen. ISBN 1 86107 5057.</t>
  </si>
  <si>
    <t>N</t>
  </si>
  <si>
    <t>Pollock, C.M., Mavor, R., Weir, C.R., Reid, A., White, R.W., Tasker, M.L., Webb, A., Reid, J.B., 2000. The Distribution of Seabirds and Marine Mammals in the Atlantic Frontier, North and West of Scotland. JNCC Report, Aberdeen. ISBN 1 86107 5057</t>
  </si>
  <si>
    <t>Monterey</t>
  </si>
  <si>
    <t>Stallcup, R., 1990. Ocean birds of the nearshore Pacific. Point Reyes Bird Observatory, Stinson Beach, CA.</t>
  </si>
  <si>
    <t>Stallcup, R. (1990) Ocean birds of the nearshore Pacific. Point Reyes Bird Observatory, Stinson Beach, CA.</t>
  </si>
  <si>
    <t>U</t>
  </si>
  <si>
    <t>Washington State</t>
  </si>
  <si>
    <t>&gt;10</t>
  </si>
  <si>
    <t>Arctic Tern</t>
  </si>
  <si>
    <t>Sterna paradisaea</t>
  </si>
  <si>
    <t>United States</t>
  </si>
  <si>
    <r>
      <t>Black, A.L., Diamond, A.W., 2005. Feeding areas of Arctic Terns (</t>
    </r>
    <r>
      <rPr>
        <i/>
        <sz val="12"/>
        <rFont val="Times New Roman"/>
        <family val="1"/>
      </rPr>
      <t>Sterna paradisaea</t>
    </r>
    <r>
      <rPr>
        <sz val="12"/>
        <rFont val="Times New Roman"/>
        <family val="1"/>
      </rPr>
      <t>) and common terns (</t>
    </r>
    <r>
      <rPr>
        <i/>
        <sz val="12"/>
        <rFont val="Times New Roman"/>
        <family val="1"/>
      </rPr>
      <t>Sterna hirundo</t>
    </r>
    <r>
      <rPr>
        <sz val="12"/>
        <rFont val="Times New Roman"/>
        <family val="1"/>
      </rPr>
      <t xml:space="preserve">) breeding on the Machias Seal Island, New Brunswick. </t>
    </r>
    <r>
      <rPr>
        <i/>
        <sz val="12"/>
        <rFont val="Times New Roman"/>
        <family val="1"/>
      </rPr>
      <t>In</t>
    </r>
    <r>
      <rPr>
        <sz val="12"/>
        <rFont val="Times New Roman"/>
        <family val="1"/>
      </rPr>
      <t xml:space="preserve"> J.A. Percy, A.J. Evans, P.G. Wells, S.J. Rolston (eds) </t>
    </r>
    <r>
      <rPr>
        <i/>
        <sz val="12"/>
        <rFont val="Times New Roman"/>
        <family val="1"/>
      </rPr>
      <t>The Changing Bay of Fundy: Beyond 400 years</t>
    </r>
    <r>
      <rPr>
        <sz val="12"/>
        <rFont val="Times New Roman"/>
        <family val="1"/>
      </rPr>
      <t>. Proceedings of the 6th Bay of Fundy Workshop, Cornwallis, Nova Scotia, September 29th – October 2nd. Environment Canada – Atlantic Region, Occasional Report No. 23. Datmouth, N.S. &amp; Sackville, N.B.</t>
    </r>
  </si>
  <si>
    <t>Direct</t>
  </si>
  <si>
    <t>VHF</t>
  </si>
  <si>
    <t>range</t>
  </si>
  <si>
    <r>
      <t>Black, A.L., Diamond, A.W., 2005. Feeding areas of Arctic Terns (</t>
    </r>
    <r>
      <rPr>
        <i/>
        <sz val="8"/>
        <rFont val="Times New Roman"/>
        <family val="1"/>
      </rPr>
      <t>Sterna paradisaea</t>
    </r>
    <r>
      <rPr>
        <sz val="8"/>
        <rFont val="Times New Roman"/>
        <family val="1"/>
      </rPr>
      <t>) and common terns (</t>
    </r>
    <r>
      <rPr>
        <i/>
        <sz val="8"/>
        <rFont val="Times New Roman"/>
        <family val="1"/>
      </rPr>
      <t>Sterna hirundo</t>
    </r>
    <r>
      <rPr>
        <sz val="8"/>
        <rFont val="Times New Roman"/>
        <family val="1"/>
      </rPr>
      <t xml:space="preserve">) breeding on the Machias Seal Island, New Brunswick. </t>
    </r>
    <r>
      <rPr>
        <i/>
        <sz val="8"/>
        <rFont val="Times New Roman"/>
        <family val="1"/>
      </rPr>
      <t>In</t>
    </r>
    <r>
      <rPr>
        <sz val="8"/>
        <rFont val="Times New Roman"/>
        <family val="1"/>
      </rPr>
      <t xml:space="preserve"> J.A. Percy, A.J. Evans, P.G. Wells, S.J. Rolston (eds) </t>
    </r>
    <r>
      <rPr>
        <i/>
        <sz val="8"/>
        <rFont val="Times New Roman"/>
        <family val="1"/>
      </rPr>
      <t>The Changing Bay of Fundy: Beyond 400 years</t>
    </r>
    <r>
      <rPr>
        <sz val="8"/>
        <rFont val="Times New Roman"/>
        <family val="1"/>
      </rPr>
      <t>. Proceedings of the 6th Bay of Fundy Workshop, Cornwallis, Nova Scotia, September 29th – October 2nd. Environment Canada – Atlantic Region, Occasional Report No. 23. Datmouth, N.S. &amp; Sackville, N.B</t>
    </r>
  </si>
  <si>
    <t xml:space="preserve">Boeckcr, M., 1967. Vergleichende Untersuchungen zur Nahrungs und Nistökologie der Flußseeschwalbe (Sterna hirundo L. ) und der Küstenseeschwalbe (Sterna paradisaea Pont.). Bonn. Zool. Beitr 18, 17-126. </t>
  </si>
  <si>
    <t>estimate</t>
  </si>
  <si>
    <t>Boeckcr, M. (1967) Vergleichende Untersuchungen zur Nahrungs und Nistökologie der Flußseeschwalbe (Sterna hirundo L. ) und der Küstenseeschwalbe (Sterna paradisaea Pont.). Bonn. Zool. Beitr. 18:17-126. &amp; Hartwig, E., Stühmer, F. and Clemens, T. (1990). Zur Ernährungsökologie de Küstenseeschwalbe (Sterna paradisaea) auf Scharhörn. Seevögel 11:53-59.</t>
  </si>
  <si>
    <t>England</t>
  </si>
  <si>
    <t>Coquet Island</t>
  </si>
  <si>
    <t>Breakwell, K.J. Denny, M.J. Evans, S.M., Noble-Rollin, D.C., Redfern, C.P.F., 1996. Foraging distributions of terns and puffins in coastal waters off Coquet Island (Northumberland). Transactions of the Natural History Society of Northumbria 57, 13-20.</t>
  </si>
  <si>
    <t>boat/shore</t>
  </si>
  <si>
    <t>Breakwell, K.J. Denny, M.J. Evans, S.M., Noble-Rollin, D.C. and Redfern, C.P.F. (1996) Foraging distributions of terns and puffins in coastal waters off Coquet Island (Northumberland). Transactions of the Natural History Society of Northumbria 57:13-20.</t>
  </si>
  <si>
    <r>
      <t xml:space="preserve">Cramp, S. &amp; Simmons, K., 1985. (eds.) </t>
    </r>
    <r>
      <rPr>
        <i/>
        <sz val="12"/>
        <rFont val="Times New Roman"/>
        <family val="1"/>
      </rPr>
      <t>Handbook of the Birds of Europe, the Middle East and North Africa: The Birds of the Western Palearctic Vol 4</t>
    </r>
    <r>
      <rPr>
        <sz val="12"/>
        <rFont val="Times New Roman"/>
        <family val="1"/>
      </rPr>
      <t>, Oxford University Press, Oxford.</t>
    </r>
  </si>
  <si>
    <t>B</t>
  </si>
  <si>
    <t>Cramp, S. (1985) The birds of the Western Palearctic. Vol. 4. Oxford University Press, Oxford. In HBW vol 3 p653</t>
  </si>
  <si>
    <t>observations</t>
  </si>
  <si>
    <t>N.K. Atkinson In BWP, Vol. 4, p121</t>
  </si>
  <si>
    <t>Tomkins 1959 In BWP, Vol. 4, p121</t>
  </si>
  <si>
    <t>Del Hoyo, J., Elliott, A., Sargatal, J., (eds) 1996. Handbook of the Birds of the World. Vol 3. Lynx Edicions, Barcelona.</t>
  </si>
  <si>
    <t>unknown</t>
  </si>
  <si>
    <t>HBW vol 3 p654, Impossible to pin down exact refs for these</t>
  </si>
  <si>
    <t xml:space="preserve">Garthe, S., 1997. Influence of hydrography, fishing activity, and colony location on summer seabird distribution in the south-eastern North Sea. ICES Journal of Marine Science 54, 566-577. </t>
  </si>
  <si>
    <t>Garthe, S., 1997. Influence of hydrography, fishing activity, and colony location on summer seabird distribution in the south-eastern North Sea. ICES Journal of Marine Science 54, 566-577</t>
  </si>
  <si>
    <t>Papa Westray &amp; Mousa</t>
  </si>
  <si>
    <r>
      <t xml:space="preserve">Monaghan, P., Uttley, J.D., Burns, M.D., 1992. Effects of changes in food availability on reproductive effort in Arctic terns </t>
    </r>
    <r>
      <rPr>
        <i/>
        <sz val="12"/>
        <rFont val="Times New Roman"/>
        <family val="1"/>
      </rPr>
      <t>Sterna paradisaea</t>
    </r>
    <r>
      <rPr>
        <sz val="12"/>
        <rFont val="Times New Roman"/>
        <family val="1"/>
      </rPr>
      <t>. Ardea 80, 71-81.</t>
    </r>
  </si>
  <si>
    <t>Indirect</t>
  </si>
  <si>
    <t>Trip duration</t>
  </si>
  <si>
    <r>
      <t xml:space="preserve">Monaghan, P., Uttley, J.D., Burns, M.D., 1992. Effects of changes in food availability on reproductive effort in Arctic terns </t>
    </r>
    <r>
      <rPr>
        <i/>
        <sz val="8"/>
        <rFont val="Times New Roman"/>
        <family val="1"/>
      </rPr>
      <t>Sterna paradisaea</t>
    </r>
    <r>
      <rPr>
        <sz val="8"/>
        <rFont val="Times New Roman"/>
        <family val="1"/>
      </rPr>
      <t>. Ardea 80, 71-81</t>
    </r>
  </si>
  <si>
    <t>Ireland</t>
  </si>
  <si>
    <t>Rockabill</t>
  </si>
  <si>
    <t>Newton, S.F., Crowe O., 2000. Roseate Terns - The Natural Connection. Maritime Ireland / Wales INTERREG Report No. 2</t>
  </si>
  <si>
    <t>Newton S.F. and Crowe O. (2000). Roseate Terns - The Natural Connection. Maritime Ireland / Wales INTERREG Report No. 2</t>
  </si>
  <si>
    <t>Farne Islands</t>
  </si>
  <si>
    <t>Pearson, T.H., 1968. The feeding ecology of sea-bird species breeding on the Farne Islands, Northumberland. Journal of Animal Ecology 37, 521-552.</t>
  </si>
  <si>
    <t>187 trips, no mention of no birds</t>
  </si>
  <si>
    <t>Pearson, T.H., 1968. The feeding ecology of sea-bird species breeding on the Farne Islands, Northumberland. Journal of Animal Ecology 37, 521-552</t>
  </si>
  <si>
    <t>Canada</t>
  </si>
  <si>
    <t>Country Island, Nova Scotia</t>
  </si>
  <si>
    <t>Rock, J.C., Leonard, M.L., Boyne, A.W., 2007a. Do co-nesting Arctic and Common Terns partition foraging habitat and chick diets? Waterbirds 30, 579-587.</t>
  </si>
  <si>
    <t>Mean,Min,Max</t>
  </si>
  <si>
    <t>5 in 2003, 13 in 2004</t>
  </si>
  <si>
    <t>map of foraging ranges, seaward side of island, deeper water than common</t>
  </si>
  <si>
    <t>Rock J.C., Leonard M.L. and Boyne A.W. (2007). Do co-nesting Arctic and Common Terns partition foraging habitat and chick diets? Waterbirds 30 (4): 579-587</t>
  </si>
  <si>
    <t>Scotland</t>
  </si>
  <si>
    <t>Isle of May</t>
  </si>
  <si>
    <t>Wanless, S., Harris, M.P., Greenstreet, S.R., 1998b. Summer sandeel consumption by seabirds breeding in the Firth of Forth, southeast Scotland. ICES Journal of Marine Science 55, 1141-1151.</t>
  </si>
  <si>
    <t>Wanless, S., Harris, M.P. &amp; Greenstreet, S.R. 1998b Summer sandeel consumption by seabirds breeding in the Firth of Forth, southeast Scotland. ICES J. Marine Science 55, 1141-1151.</t>
  </si>
  <si>
    <t>Shetland Islands</t>
  </si>
  <si>
    <t>Wright, P.J., Bailey, M.C., 1993. Biology of sandeels in the vicinity of seabird colonies at Shetland. SOAFD, Marine Laboratory, Aberdeen. Report No. 15/93.</t>
  </si>
  <si>
    <t>Wright, P.J., Bailey, M.C., 1993. Biology of sandeels in the vicinity of seabird colonies at Shetland. SOAFD, Marine Laboratory, Aberdeen. Report No. 15/93</t>
  </si>
  <si>
    <t>Visual tracking</t>
  </si>
  <si>
    <t>Mean, Max</t>
  </si>
  <si>
    <t>Atlantic Puffin</t>
  </si>
  <si>
    <t>Fratercula arctica</t>
  </si>
  <si>
    <t>Røst</t>
  </si>
  <si>
    <r>
      <t xml:space="preserve">Anker-Nilsson. T., Lorentsen, S., 1990.  Distribution of  puffins </t>
    </r>
    <r>
      <rPr>
        <i/>
        <sz val="12"/>
        <rFont val="Times New Roman"/>
        <family val="1"/>
      </rPr>
      <t>Fratercula arctica</t>
    </r>
    <r>
      <rPr>
        <sz val="12"/>
        <rFont val="Times New Roman"/>
        <family val="1"/>
      </rPr>
      <t xml:space="preserve"> feeding off Røst, northern Norway during the breeding season, in relation to chick growth, prey and cceanographical parameters. Polar Research 8, 67-76.</t>
    </r>
  </si>
  <si>
    <t>Observations</t>
  </si>
  <si>
    <t>Range</t>
  </si>
  <si>
    <t xml:space="preserve"> - feeding area 1</t>
  </si>
  <si>
    <r>
      <t xml:space="preserve">Anker-Nilsson. T., Lorentsen, S., 1990.  Distribution of  puffins </t>
    </r>
    <r>
      <rPr>
        <i/>
        <sz val="8"/>
        <rFont val="Times New Roman"/>
        <family val="1"/>
      </rPr>
      <t>Fratercula arctica</t>
    </r>
    <r>
      <rPr>
        <sz val="8"/>
        <rFont val="Times New Roman"/>
        <family val="1"/>
      </rPr>
      <t xml:space="preserve"> feeding off Røst, northern Norway during the breeding season, in relation to chick growth, prey and cceanographical parameters. Polar Research 8, 67-76</t>
    </r>
  </si>
  <si>
    <t xml:space="preserve"> - feeding area 2</t>
  </si>
  <si>
    <t>McSorley, C.A, Dean, B.J. Webb, A., Reid, J.B., 2003. Seabird use of waters adjacent to colonies: Implications for seaward extensions to existing breeding seabird colony Special Protection Areas. JNCC Report, No. 329.</t>
  </si>
  <si>
    <t>Observations of birds on sea</t>
  </si>
  <si>
    <t xml:space="preserve">Mean  </t>
  </si>
  <si>
    <t>avg based on density of birds. Distancs in this government report are probably quite conservative.</t>
  </si>
  <si>
    <t>McSorley, C.A, Dean, B.J. Webb, A. and Reid, J.B. (2003) Seabird use of waters adjacent to colonies: Implications for seaward extensions to existing breeding seabird colony Special Protection Areas. JNCC Report, No. 331</t>
  </si>
  <si>
    <t>McSorley, C.A, Dean, B.J. Webb, A. and Reid, J.B. (2003) Seabird use of waters adjacent to colonies: Implications for seaward extensions to existing breeding seabird colony Special Protection Areas. JNCC Report, No. 329</t>
  </si>
  <si>
    <t>Wales</t>
  </si>
  <si>
    <t>Skokholm</t>
  </si>
  <si>
    <t>Skomer</t>
  </si>
  <si>
    <t>Schneider D.C., Pierotti R., Threlfall W., 1990b. Alcid patchiness and flight direction near a colony in eastern Newfoundland. Studies in Avian Biology 14, 23-35.</t>
  </si>
  <si>
    <t>feed in areas of topographic gradients</t>
  </si>
  <si>
    <t>Schneider D.C., Pierotti R. and Threlfall W. (1990). Alcid patchiness and flight direction near a colony in eastern Newfoundland. Studies in Avian Biology 14: 23-35</t>
  </si>
  <si>
    <t>Schneider, D.C., Harrison, N.M., Hunt, G.L., 1990a. Seabird diet at a front near the Pribilof Islands, Alaska. Studies in Avian Biology 14, 61-66.</t>
  </si>
  <si>
    <t>birds with fish</t>
  </si>
  <si>
    <t>Seys, J., Offringa, H., Van Waeyenberge, J. Meire, P., Vincx, M. , Kuijken, E., 2001. Distribution patterns of seabirds in Belgian marine waters. In Seys, J. (ed). Het gebruik van zee- en kustvogelgegevens ter ondersteuning van het beleid en beheer van de Belgische kustwateren. pp. 22-39</t>
  </si>
  <si>
    <t>boat</t>
  </si>
  <si>
    <t>Stone, C.J., Harrison, N.M., Webb, A., Best, B.J., 1992. Seabird distribution around Skomer and Skokholm Islands, June JNCC, Report No. 30.</t>
  </si>
  <si>
    <t>Stone, C.J., Harrison, N.M., Webb, A., Best, B.J., 1992. Seabird distribution around Skomer and Skokholm Islands, June JNCC, Report No. 30</t>
  </si>
  <si>
    <r>
      <t>Wanless, S., Harris, M.P., Morris, J.A., 1990. A comparison of feeding areas used by individual common murres (</t>
    </r>
    <r>
      <rPr>
        <i/>
        <sz val="12"/>
        <rFont val="Times New Roman"/>
        <family val="1"/>
      </rPr>
      <t>Uria aalge</t>
    </r>
    <r>
      <rPr>
        <sz val="12"/>
        <rFont val="Times New Roman"/>
        <family val="1"/>
      </rPr>
      <t>), razorbills (</t>
    </r>
    <r>
      <rPr>
        <i/>
        <sz val="12"/>
        <rFont val="Times New Roman"/>
        <family val="1"/>
      </rPr>
      <t>Alca torda</t>
    </r>
    <r>
      <rPr>
        <sz val="12"/>
        <rFont val="Times New Roman"/>
        <family val="1"/>
      </rPr>
      <t>) and an Atlantic puffin (</t>
    </r>
    <r>
      <rPr>
        <i/>
        <sz val="12"/>
        <rFont val="Times New Roman"/>
        <family val="1"/>
      </rPr>
      <t>Fratercula arctica</t>
    </r>
    <r>
      <rPr>
        <sz val="12"/>
        <rFont val="Times New Roman"/>
        <family val="1"/>
      </rPr>
      <t xml:space="preserve">) during the breeding season. Colonial Waterbirds 13, 16–24. </t>
    </r>
  </si>
  <si>
    <r>
      <t>Wanless, S., Harris, M.P., Morris, J.A., 1990. A comparison of feeding areas used by individual common murres (</t>
    </r>
    <r>
      <rPr>
        <i/>
        <sz val="8"/>
        <rFont val="Times New Roman"/>
        <family val="1"/>
      </rPr>
      <t>Uria aalge</t>
    </r>
    <r>
      <rPr>
        <sz val="8"/>
        <rFont val="Times New Roman"/>
        <family val="1"/>
      </rPr>
      <t>), razorbills (</t>
    </r>
    <r>
      <rPr>
        <i/>
        <sz val="8"/>
        <rFont val="Times New Roman"/>
        <family val="1"/>
      </rPr>
      <t>Alca torda</t>
    </r>
    <r>
      <rPr>
        <sz val="8"/>
        <rFont val="Times New Roman"/>
        <family val="1"/>
      </rPr>
      <t>) and an Atlantic puffin (</t>
    </r>
    <r>
      <rPr>
        <i/>
        <sz val="8"/>
        <rFont val="Times New Roman"/>
        <family val="1"/>
      </rPr>
      <t>Fratercula arctica</t>
    </r>
    <r>
      <rPr>
        <sz val="8"/>
        <rFont val="Times New Roman"/>
        <family val="1"/>
      </rPr>
      <t>) during the breeding season. Colonial Waterbirds 13, 16–24</t>
    </r>
  </si>
  <si>
    <t>Flamborough Head</t>
  </si>
  <si>
    <r>
      <t>Webb, A., Tasker, M.L., Greenstreet, S.P.R., 1985. The distribution of guillemots (</t>
    </r>
    <r>
      <rPr>
        <i/>
        <sz val="12"/>
        <rFont val="Times New Roman"/>
        <family val="1"/>
      </rPr>
      <t>Uria aalge</t>
    </r>
    <r>
      <rPr>
        <sz val="12"/>
        <rFont val="Times New Roman"/>
        <family val="1"/>
      </rPr>
      <t>), razorbills (</t>
    </r>
    <r>
      <rPr>
        <i/>
        <sz val="12"/>
        <rFont val="Times New Roman"/>
        <family val="1"/>
      </rPr>
      <t>Alca torda</t>
    </r>
    <r>
      <rPr>
        <sz val="12"/>
        <rFont val="Times New Roman"/>
        <family val="1"/>
      </rPr>
      <t>) and puffins (</t>
    </r>
    <r>
      <rPr>
        <i/>
        <sz val="12"/>
        <rFont val="Times New Roman"/>
        <family val="1"/>
      </rPr>
      <t>Fratercula arctica</t>
    </r>
    <r>
      <rPr>
        <sz val="12"/>
        <rFont val="Times New Roman"/>
        <family val="1"/>
      </rPr>
      <t>) at sea around Flamborough Head, June 1984. Nature Conservancy Council, CSD Report No. 590.</t>
    </r>
  </si>
  <si>
    <t>in the afternoon</t>
  </si>
  <si>
    <r>
      <t>Webb, A., Tasker, M.L., Greenstreet, S.P.R., 1985. The distribution of guillemots (</t>
    </r>
    <r>
      <rPr>
        <i/>
        <sz val="8"/>
        <rFont val="Times New Roman"/>
        <family val="1"/>
      </rPr>
      <t>Uria aalge</t>
    </r>
    <r>
      <rPr>
        <sz val="8"/>
        <rFont val="Times New Roman"/>
        <family val="1"/>
      </rPr>
      <t>), razorbills (</t>
    </r>
    <r>
      <rPr>
        <i/>
        <sz val="8"/>
        <rFont val="Times New Roman"/>
        <family val="1"/>
      </rPr>
      <t>Alca torda</t>
    </r>
    <r>
      <rPr>
        <sz val="8"/>
        <rFont val="Times New Roman"/>
        <family val="1"/>
      </rPr>
      <t>) and puffins (</t>
    </r>
    <r>
      <rPr>
        <i/>
        <sz val="8"/>
        <rFont val="Times New Roman"/>
        <family val="1"/>
      </rPr>
      <t>Fratercula arctica</t>
    </r>
    <r>
      <rPr>
        <sz val="8"/>
        <rFont val="Times New Roman"/>
        <family val="1"/>
      </rPr>
      <t>) at sea around Flamborough Head, June 1984. Nature Conservancy Council, CSD Report No. 590</t>
    </r>
  </si>
  <si>
    <t>in the morning</t>
  </si>
  <si>
    <t xml:space="preserve">The bird fed frequently in a tide rip 0.5-1 km off the colony; Of 14 foraging trips made by the tagged Puffin breeding at the Isle of May , 9 (64%) were within 2 km, 1 (7%) between 2-10 km and 4 (29%) more than 10 km </t>
  </si>
  <si>
    <t>Atlantic (Northeast)</t>
  </si>
  <si>
    <t>Observations of birds carrying fish</t>
  </si>
  <si>
    <t>Joiris 1978 In Nettleship D.N. and Birkhead T.R. (1985). The Atlantic Alcidae. The evolution, distribution and biology of the auks inhabiting the Atlantic Ocean and adjacent water areas. Academic Press. London.</t>
  </si>
  <si>
    <t>Great Island</t>
  </si>
  <si>
    <t>Recalculated distances of other studies based on new flight speeds</t>
  </si>
  <si>
    <t>Nettleship 1972 //IN// Bradstreet, M. S. W. and R. G. B. Brown. 1985. Feeding ecology of the Atlantic Alcidae. Pp. 264–318 in The Atlantic Alcidae: evolution, distribution and biology of the auks inhabiting the Atlantic Ocean and adjacent water areas (D. N. Nettleship and T. R. Birkhead, eds.). Academic Press, London, U.K.</t>
  </si>
  <si>
    <t>Most+Max</t>
  </si>
  <si>
    <t>Corkhill 1973; Ashcroft 1976; Birkhead 1976 //IN// Bradstreet, M. S. W. and R. G. B. Brown. 1985. Feeding ecology of the Atlantic Alcidae. Pp. 264–318 in The Atlantic Alcidae: evolution, distribution and biology of the auks inhabiting the Atlantic Ocean and adjacent water areas (D. N. Nettleship and T. R. Birkhead, eds.). Academic Press, London, U.K.</t>
  </si>
  <si>
    <t>Min</t>
  </si>
  <si>
    <t>D.N Nettleship unpubl In Bradstreet, M. S. W. and R. G. B. Brown. 1985. Feeding ecology of the Atlantic Alcidae. Pp. 264–318 in The Atlantic Alcidae: evolution, distribution and biology of the auks inhabiting the Atlantic Ocean and adjacent water areas (D. N. Nettleship and T. R. Birkhead, eds.). Academic Press, London, U.K.</t>
  </si>
  <si>
    <t>Corkhill, P., 1973. Food and feeding ecology of Puffins. Bird Study 20, 207-220.</t>
  </si>
  <si>
    <t>Corkhill 1973 //IN// Bradstreet, M. S. W. and R. G. B. Brown. 1985. Feeding ecology of the Atlantic Alcidae. Pp. 264–318 in The Atlantic Alcidae: evolution, distribution and biology of the auks inhabiting the Atlantic Ocean and adjacent water areas (D. N. Nettleship and T. R. Birkhead, eds.). Academic Press, London, U.K.</t>
  </si>
  <si>
    <t>theoretical distance</t>
  </si>
  <si>
    <t>Corkhill 1973 In BWP, Vol. 4, p235</t>
  </si>
  <si>
    <t>Corkhill 1973 In Lowther, Peter E., A. W. Diamond, Stephen W. Kress, Gregory J. Robertson and Keith Russell. 2002. Atlantic Puffin (Fratercula arctica), The Birds of North America Online (A. Poole, Ed.). &amp; Harris 1984</t>
  </si>
  <si>
    <r>
      <t xml:space="preserve">Harris, M.P., 1984. </t>
    </r>
    <r>
      <rPr>
        <i/>
        <sz val="12"/>
        <rFont val="Times New Roman"/>
        <family val="1"/>
      </rPr>
      <t>The Puffin</t>
    </r>
    <r>
      <rPr>
        <sz val="12"/>
        <rFont val="Times New Roman"/>
        <family val="1"/>
      </rPr>
      <t xml:space="preserve">. Poyser, London. </t>
    </r>
  </si>
  <si>
    <t>Harris, M.P., 1984. The Puffin. Poyser, London In Rodway M.S. and Montevecchi (1996). Sampling methods for assessing the diets of Atlantic puffin chicks. Marine Ecology Progress Series Vol. 144: 41-55</t>
  </si>
  <si>
    <t>Ashcroft 1977 In Harris 1984 The Puffin. T&amp;AD Poyser</t>
  </si>
  <si>
    <r>
      <t xml:space="preserve">Harris, M.P., Hislop, J.R.G., 1978. The food of young puffins </t>
    </r>
    <r>
      <rPr>
        <i/>
        <sz val="12"/>
        <rFont val="Times New Roman"/>
        <family val="1"/>
      </rPr>
      <t>Fratercula arctica</t>
    </r>
    <r>
      <rPr>
        <sz val="12"/>
        <rFont val="Times New Roman"/>
        <family val="1"/>
      </rPr>
      <t>. Journal of the Zoological Society London 185, 213–236.</t>
    </r>
  </si>
  <si>
    <t>Harris &amp; Hislop 1978 //IN// Bradstreet, M. S. W. and R. G. B. Brown. 1985. Feeding ecology of the Atlantic Alcidae. Pp. 264–318 in The Atlantic Alcidae: evolution, distribution and biology of the auks inhabiting the Atlantic Ocean and adjacent water areas (D. N. Nettleship and T. R. Birkhead, eds.). Academic Press, London, U.K.</t>
  </si>
  <si>
    <t>9 trips, no mention of no birds</t>
  </si>
  <si>
    <t>traveled at least 137 km to fishing grounds after crash of herring stocks nearer to colony</t>
  </si>
  <si>
    <t xml:space="preserve">Pearson, T.H., 1968. The feeding ecology of sea-bird species breeding on the Farne Islands, Northumberland. Journal of Animal Ecology 37, 521-552 In Lowther, Peter E., A. W. Diamond, Stephen W. Kress, Gregory J. Robertson and Keith Russell. 2002. Atlantic Puffin (Fratercula arctica), The Birds of North America Online (A. Poole, Ed.). </t>
  </si>
  <si>
    <t>Perrow, M.R. Skeate, E.R., Lines, P., Brown, D., Tomlinson, M.L., 2006. Radio telemetry as a tool for assessing impacts of windfarms: the case of Little Terns Sterna albifrons at Scroby Sands, Norfolk, UK. Ibis 148, 57-75</t>
  </si>
  <si>
    <t>Sætre et al. 2002 In Perrow M.R. Skeate E.R., Lines P., Brown D. and Tomlinson M.L. (2006). Radio telemetry as a tool for assessing impacts of windfarms: the case of Little Terns Sterna albifrons at Scroby Sands, Norfolk, UK. Ibis 148:57-75</t>
  </si>
  <si>
    <t>Russian Federation</t>
  </si>
  <si>
    <t>Ainov Islands</t>
  </si>
  <si>
    <t xml:space="preserve">Belopol'skii, L.O., 1957. Ecology of sea colony birds of the Barents Sea. Izdat. Akad. Nauk  SSSR. Moscow-Leningrad. </t>
  </si>
  <si>
    <t>Belopol'skii, L.O., 1957. Ecology of sea colony birds of the Barents Sea. Izdat. Akad. Nauk  SSSR. Moscow-Leningrad //in// BWP, Vol. 4, p174</t>
  </si>
  <si>
    <t>Ashcroft 1976 In BWP, Vol. 4, p235</t>
  </si>
  <si>
    <t>Most(wasMean)</t>
  </si>
  <si>
    <t>Harris, M.P., Hislop, J.R.G., 1978. The food of young puffins Fratecula arctica. Journal of the Zoological Society London 185, 213–236 In BWP, Vol. 4, p235</t>
  </si>
  <si>
    <t>Melanitta nigra</t>
  </si>
  <si>
    <t>France</t>
  </si>
  <si>
    <t>Calvados Coast</t>
  </si>
  <si>
    <r>
      <t>Aulert, C., Sylvand, B., 1997. Common scoters (</t>
    </r>
    <r>
      <rPr>
        <i/>
        <sz val="12"/>
        <rFont val="Times New Roman"/>
        <family val="1"/>
      </rPr>
      <t>Melanitta nigra</t>
    </r>
    <r>
      <rPr>
        <sz val="12"/>
        <rFont val="Times New Roman"/>
        <family val="1"/>
      </rPr>
      <t>) and velvet scoters (</t>
    </r>
    <r>
      <rPr>
        <i/>
        <sz val="12"/>
        <rFont val="Times New Roman"/>
        <family val="1"/>
      </rPr>
      <t>Melanitta fusca</t>
    </r>
    <r>
      <rPr>
        <sz val="12"/>
        <rFont val="Times New Roman"/>
        <family val="1"/>
      </rPr>
      <t>) wintering of [off] the coasts of Calvados: relation between the diet and sea macrozoobenthic populations on the littoral. Ecologie 28, 107-117.</t>
    </r>
  </si>
  <si>
    <t>Aulert, C. and Sylvand, B. (1997) Common scoters (Melanitta nigra) and velvet scoters (Melanitta fusca) wintering of [off] the coasts of Calvados: relation between the diet and sea macrozoobenthic populations on the littoral. Ecologie 28:107-117.</t>
  </si>
  <si>
    <t>Carmarthen Bay</t>
  </si>
  <si>
    <r>
      <t xml:space="preserve">Banks, A.N., Sanderson, W.G., Hughes, B., Cranswick, P.A., Smith, L.E., Whitehead, S., Musgrove, A.J., Haycock, B., Fairney, N.P., 2008. The Sea Empress oil spill (Wales, UK): Effects on Common Scoter </t>
    </r>
    <r>
      <rPr>
        <i/>
        <sz val="12"/>
        <rFont val="Times New Roman"/>
        <family val="1"/>
      </rPr>
      <t>Melanitta nigra</t>
    </r>
    <r>
      <rPr>
        <sz val="12"/>
        <rFont val="Times New Roman"/>
        <family val="1"/>
      </rPr>
      <t xml:space="preserve"> in Carmarthen Bay and status ten years later. Marine Pollution Bulletin 56, 895–902</t>
    </r>
  </si>
  <si>
    <t>boat/aerial</t>
  </si>
  <si>
    <t>Banks, A.N., Sanderson, W.G., Hughes, B., Cranswick, P.A., Smith, L.E., Whitehead, S., Musgrove, A.J., Haycock, B. and Fairney, N.P. (2008). The Sea Empress oil spill (Wales, UK): Effects on Common Scoter Melanitta nigra in Carmarthen Bay and status ten years later. Marine Pollution Bulletin 56, 895–902</t>
  </si>
  <si>
    <r>
      <t xml:space="preserve">Cramp, S. &amp; Simmons, K., 1977. (eds.) </t>
    </r>
    <r>
      <rPr>
        <i/>
        <sz val="12"/>
        <rFont val="Times New Roman"/>
        <family val="1"/>
      </rPr>
      <t>Handbook of the Birds of Europe, the Middle East and North Africa: The Birds of the Western Palearctic Vol 1</t>
    </r>
    <r>
      <rPr>
        <sz val="12"/>
        <rFont val="Times New Roman"/>
        <family val="1"/>
      </rPr>
      <t>, Oxford University Press, Oxford.</t>
    </r>
  </si>
  <si>
    <t>BWP, Vol. 1, p635, simple direct ref</t>
  </si>
  <si>
    <t>Goudie, R.I., Ankney, C.D., 1988. Patterns of habitat use by sea ducks wintering in southeastern Newfoundland. Ornis Scandinavica 19, 249-256.</t>
  </si>
  <si>
    <t>Goudie, R.I., and Ankney, C.D. (1988) Patterns of habitat use by sea ducks wintering in southeastern Newfoundland. Ornis Scandinavica 19:249-256.</t>
  </si>
  <si>
    <t>Cape Peirce, Alaska</t>
  </si>
  <si>
    <t>Herter, D.R., Johnston, S.M., Woodman, A.P., 1989. Molt migration of scoters at Cape Peirce, Alaska. Arctic 42, 248-252.</t>
  </si>
  <si>
    <t>Herter, D.R., Johnston, S.M. and Woodman, A.P. (1989) Molt migration of scoters at Cape Peirce, Alaska. Arctic 42:248-252.</t>
  </si>
  <si>
    <t>Liverpool Bay</t>
  </si>
  <si>
    <t>Kaiser, M.J., 2003. Predicting the displacement of common scoter Melanitta nigra from benthic feeding areas due to offshore wind farms. Centre for Applied Marine Sciences, School of Ocean Sciences, University of Wales, Bangor. Interim Report 2003 No 1-4.</t>
  </si>
  <si>
    <t>Aerial&amp;Boat</t>
  </si>
  <si>
    <t>Kaiser M.J. (2003). Predicting the displacement of common scoter Melanitta nigra from benthic feeding areas due to offshore wind farms. Centre for Applied Marine Sciences, School of Ocean Sciences, University of Wales, Bangor. Interim Report 2003 No 1-4.</t>
  </si>
  <si>
    <t>Llanfairfechan</t>
  </si>
  <si>
    <t>Land</t>
  </si>
  <si>
    <t>Kaiser M.J. (2004). Predicting the displacement of common scoter Melanitta nigra from benthic feeding areas due to offshore wind farms. Centre for Applied Marine Sciences, School of Ocean Sciences, University of Wales, Bangor. Interim Report 2004 No 4.</t>
  </si>
  <si>
    <t>Red Wharf Bay, Anglesey</t>
  </si>
  <si>
    <t>Approx</t>
  </si>
  <si>
    <t>Conway Bay</t>
  </si>
  <si>
    <t>Kaiser, M.J., Galanidi, M., Showler, D.A., Elliott, A.J., Caldow, R.W.G., Rees, E.I.S., Stillman, R.A., Sutherland, W.J., 2006. Distribution and behaviour of Common Scoter Melanitta nigra relative to prey resources and environmental parameters. Ibis 148, 110–112.</t>
  </si>
  <si>
    <t>Kaiser M.J., Galanidi M., Showler D.A., Elliott A.J., Caldow R.W.G., Rees E.I.S., Stillma R.A. and Sutherland W.J. (2006). Distribution and behaviour of Common Scoter Melanitta nigra relative to prey resources and environmental parameters. Ibis148: 110–128</t>
  </si>
  <si>
    <t>Lithuania</t>
  </si>
  <si>
    <t>Zalakevicius, M., Jacoby, V., 1992. Radar and visual observations of the moult migration of Common Scoter within eastern Baltic. IWRB Seaduck Bulletin 1, 51.</t>
  </si>
  <si>
    <t>Radar</t>
  </si>
  <si>
    <t>Zalakevicius, M. and Jacoby, V. (1992) Radar and visual observations of the moult migration of Common Scoter within eastern Baltic. IWRB Seaduck Bull. 1:51.</t>
  </si>
  <si>
    <t>Black-headed Gull</t>
  </si>
  <si>
    <t>Brandl, R., Gorke, M., 1988. How to live in colonies: foraging range and patterns of density around a colony of black-headed gulls Larus ridibundus in relation to the gulls' energy budget. Ornis Scandinavica 19, 305-308.</t>
  </si>
  <si>
    <t>road transects</t>
  </si>
  <si>
    <t>Brandl, R &amp; Gorke, M. (1988) How to live in colonies: foraging range and patterns of density around a colony of black-headed gulls Larus ridibundus in relation to the gulls' energy budget. Ornis Scandinavica 19, 305-308.</t>
  </si>
  <si>
    <t>Gorke, M., Brandl, R., 1986. How to live in colonies: spatial foraging strategies of the black-headed gull. Oecologia 70, 288-290.</t>
  </si>
  <si>
    <r>
      <t xml:space="preserve">Cramp, S. &amp; Simmons, K., 1983. (eds.) </t>
    </r>
    <r>
      <rPr>
        <i/>
        <sz val="12"/>
        <rFont val="Times New Roman"/>
        <family val="1"/>
      </rPr>
      <t>Handbook of the Birds of Europe, the Middle East and North Africa: The Birds of the Western Palearctic Vol 3</t>
    </r>
    <r>
      <rPr>
        <sz val="12"/>
        <rFont val="Times New Roman"/>
        <family val="1"/>
      </rPr>
      <t>, Oxford University Press, Oxford.</t>
    </r>
  </si>
  <si>
    <t>combination</t>
  </si>
  <si>
    <t>Cramp and Simmons (1983) In BirdLife International (2000). The Development of Boundary Selection Criteria for the Extension of Breeding Seabird Special Protection Areas into the Marine Environment. OSPAR Convention for the Protection of the Marine Environment of the North-East Atlantic.Meeting of the Biodiversity Committee (BDC) Vlissingen (Flushing): 20 – 24 November 2000. Agenda item 8.</t>
  </si>
  <si>
    <t>Fasola, M., Bogliani, G., 1990. Foraging ranges of an assemblage of Mediterranean seabirds. Colonial Waterbirds 13, 72-74.</t>
  </si>
  <si>
    <t>sea and land counts</t>
  </si>
  <si>
    <t>Fasola, M. &amp; Bogliani, G. (1990) Foraging ranges of an assemblage of Mediterranean seabirds. Colonial Waterbirds 13, 72-74.</t>
  </si>
  <si>
    <t>Götmark, F., 1984. Food and foraging in five European Larus gulls in the breeding season: A comparative review. Ornis Fennica 61, 9-18.</t>
  </si>
  <si>
    <t>Hartwig and Müller-Jensen (1980) cited in Götmark, F. (1984) Food and feeding in five European Larus gulls in the breeding season: a comparitive review. Ornis Fennica 61, 9-18.</t>
  </si>
  <si>
    <r>
      <t>Honza, M., 1993. Factors influencing the foraging patterns of the black-headed gull (</t>
    </r>
    <r>
      <rPr>
        <i/>
        <sz val="12"/>
        <rFont val="Times New Roman"/>
        <family val="1"/>
      </rPr>
      <t>Larus ridibundus</t>
    </r>
    <r>
      <rPr>
        <sz val="12"/>
        <rFont val="Times New Roman"/>
        <family val="1"/>
      </rPr>
      <t>) from breeding colonies. Folia Zoologica 42, 243-249.</t>
    </r>
  </si>
  <si>
    <t>Honza, M. (1993) Factors influencing the foraging patterns of the black-headed gull (Larus ridibundus) from breeding colonies. Folia Zoologica 42, 243-249</t>
  </si>
  <si>
    <t>studies In Honza, M. (1993) Factors influencing the foraging patterns of the black-headed gull (Larus ridibundus) from breeding colonies. Folia Zoologica 42, 243-249</t>
  </si>
  <si>
    <t>Isenmann, P., 1977. Données sur la biologie de reproduction de la Mouette rieuse en Camargue. Nos oiseaux 34, 143-154.</t>
  </si>
  <si>
    <t>Isenmann, P. (1977) Données sur la biologie de reproduction de la Mouette rieuse en Camargue. Nos oiseaux 34, 143-154.</t>
  </si>
  <si>
    <r>
      <t>Kubetzki, U., Garthe, S., 2003. Distribution, diet and habitat selection by four sympatrically breeding gull species in the south-eastern North Sea.</t>
    </r>
    <r>
      <rPr>
        <i/>
        <sz val="12"/>
        <rFont val="Times New Roman"/>
        <family val="1"/>
      </rPr>
      <t xml:space="preserve"> </t>
    </r>
    <r>
      <rPr>
        <sz val="12"/>
        <rFont val="Times New Roman"/>
        <family val="1"/>
      </rPr>
      <t xml:space="preserve">Marine Biology, 143, 199-207. </t>
    </r>
  </si>
  <si>
    <r>
      <t>Kubetzki, U., Garthe, S., 2003. Distribution, diet and habitat selection by four sympatrically breeding gull species in the south-eastern North Sea.</t>
    </r>
    <r>
      <rPr>
        <i/>
        <sz val="8"/>
        <rFont val="Times New Roman"/>
        <family val="1"/>
      </rPr>
      <t xml:space="preserve"> </t>
    </r>
    <r>
      <rPr>
        <sz val="8"/>
        <rFont val="Times New Roman"/>
        <family val="1"/>
      </rPr>
      <t>Marine Biology, 143, 199-207</t>
    </r>
  </si>
  <si>
    <t>Common Eider</t>
  </si>
  <si>
    <t>Somateria mollissima</t>
  </si>
  <si>
    <t>Cooch, F.G., 1965. The breeding biology and management of the Northern Eider (Somateria mollissima borealis) in the Cape Dorset Area, North-west Territories. Canadian Wildlife Service Wildlife Management Bulletin. Series 2, Number 10.</t>
  </si>
  <si>
    <t>Cooch, F. G. 1965. The breeding biology and management of the Northern Eider (Somateria mollissima borealis) in the Cape Dorset Area, North-west Territories. Canadian Wildlife Service Wildlife Management Bulletin. Series 2, Number 10.</t>
  </si>
  <si>
    <t>Aerial</t>
  </si>
  <si>
    <t>BWP, Vol. 1, p595</t>
  </si>
  <si>
    <t>Denmark</t>
  </si>
  <si>
    <t>Durinck, J., Skov, H., Jensen, F.P., Pihl, S., 1994. Important Marine Areas for Wintering Birds in the Baltic Sea. Ornis Consult report to the European Commission. 110 pp.</t>
  </si>
  <si>
    <t>Durinck, J., Skov, H., Jensen, F.P. and Pihl, S. (1994) Important Marine Areas for Wintering Birds in the Baltic Sea. Ornis Consult report to the European Commission. 110 pp.</t>
  </si>
  <si>
    <r>
      <t>Goudie, R.I., Robertson, G.J., Reed, A., 2000. Common Eider (</t>
    </r>
    <r>
      <rPr>
        <i/>
        <sz val="12"/>
        <rFont val="Times New Roman"/>
        <family val="1"/>
      </rPr>
      <t>Somateria mollissima</t>
    </r>
    <r>
      <rPr>
        <sz val="12"/>
        <rFont val="Times New Roman"/>
        <family val="1"/>
      </rPr>
      <t>), The Birds of North America Online (A. Poole, Ed.). Ithaca: Cornell Lab of Ornithology.</t>
    </r>
  </si>
  <si>
    <t>Goudie, R. Ian, Gregory J. Robertson and Austin Reed. 2000. Common Eider (Somateria mollissima), The Birds of North America Online (A. Poole, Ed.). Ithaca: Cornell Lab of Ornithology; Retrieved from the Birds of North America Online</t>
  </si>
  <si>
    <t>Christianso Island</t>
  </si>
  <si>
    <t xml:space="preserve">Guillemette, M., Woakes, A. J., Henaux, V., Grandbois, J-M., Butler, P.J., 2004. The effect of depth on the diving behaviour of common eiders. The Canadian Journal of Zoology 82, 1818–1826. </t>
  </si>
  <si>
    <t>Marked, estimate? This study used TDRs to measure diving so range??, Can only get abstract</t>
  </si>
  <si>
    <t>moved to nearby Bornholm island,</t>
  </si>
  <si>
    <t xml:space="preserve">Guillemette, M., Woakes, A. J., Henaux, V., Grandbois, J-M., Butler, P. J (2004) The effect of depth on the diving behaviour of common eiders. The Canadian Journal of Zoology 82: 1818–1826. </t>
  </si>
  <si>
    <t>Greenland</t>
  </si>
  <si>
    <t>Ameralik</t>
  </si>
  <si>
    <t>Merkel F.R., Mosbech A., 2008. Diurnal and nocturnal feeding strategies in common eiders. Waterbirds 31, 580-586.</t>
  </si>
  <si>
    <t>Most(wasapprox)</t>
  </si>
  <si>
    <t>in undisturbed areas, twightlight and nocturnal</t>
  </si>
  <si>
    <t>Merkel F.R. and Mosbech A. (2008). Diurnal and nocturnal feeding strategies in common eiders. Waterbirds 31 (4): 580-586</t>
  </si>
  <si>
    <t>Nepiset Sound</t>
  </si>
  <si>
    <t>in areas of distrubance, diurnal feeders</t>
  </si>
  <si>
    <t>Merkel F.R., Mosbech A., Sonne C., Flagstad A., Falk K., Jamieson S.E., 2006. Local movements, home ranges and body condition of Common Eiders Somateria mollissima wintering in Southwest Greenland. Ardea 94, 639–650.</t>
  </si>
  <si>
    <t>distance from roost to feeding area</t>
  </si>
  <si>
    <t>Merkel and Mosbech unpub. Quoted in Merkel F.R., Mosbech A., Sonne C., Flagstad A., Falk K. &amp; Jamieson S.E. 2006. Local movements, home ranges and body condition of Common Eiders Somateria mollissima wintering in Southwest Greenland. Ardea 94: 639–650.</t>
  </si>
  <si>
    <t>Nuuk</t>
  </si>
  <si>
    <t>GLS</t>
  </si>
  <si>
    <t>Measurement is the maximum distance moved from the mean centre of activity</t>
  </si>
  <si>
    <t>Merkel F.R., Mosbech A., Sonne C., Flagstad A., Falk K. &amp; Jamieson S.E. 2006. Local movements, home ranges and body condition of Common Eiders Somateria mollissima wintering in Southwest Greenland. Ardea 94: 639–650.</t>
  </si>
  <si>
    <t>Christians Island</t>
  </si>
  <si>
    <t xml:space="preserve">Pelletier, D., Guillemette, M., Grandbois, J-M,. Butler, P.J., 2008. To fly or not to fly: high flight costs in a large sea duck do not imply an expensive lifestyle. Proceedings of the Royal Society London B 275, 2117-2124. </t>
  </si>
  <si>
    <t>Heart rate loggers, est from flight duration and speeds</t>
  </si>
  <si>
    <t>Pelletier, D., Guillemette, M., Grandbois, J-M,. Butler, P.J., 2008. To fly or not to fly: high flight costs in a large sea duck do not imply an expensive lifestyle. Proceedings of the Royal Society London B 275, 2117-2124</t>
  </si>
  <si>
    <t>Kattegatt</t>
  </si>
  <si>
    <t>Petersen, I.K., Fox, A.D., Clausager, I., 2003. Distribution and numbers of birds in Kattegat in relation to the proposed offshore wind farm south of Læsø –Ornithological impact assessment. Department of Wildlife Ecology and Biodiversity. National Environmental Research Institute, Ministry of Environment, Denmark.</t>
  </si>
  <si>
    <t>Petersen I.K., Fox A.D. and Clausager I. (2003). Distribution and numbers of birds in Kattegat in relation to the proposed offshore wind farm south of Læsø –Ornithological impact assessment. Department of Wildlife Ecology and Biodiversity. National Environmental Research Institute, Ministry of Environment, Denmark.</t>
  </si>
  <si>
    <t>Common Gull</t>
  </si>
  <si>
    <t>Larus canus</t>
  </si>
  <si>
    <t>Common Murre</t>
  </si>
  <si>
    <t>Uria aalge</t>
  </si>
  <si>
    <t>California current</t>
  </si>
  <si>
    <r>
      <t>Ainley, D.G., Nettleship, D.N., Carter, H.R., Storey, A.E., 2002. Common Murre (</t>
    </r>
    <r>
      <rPr>
        <i/>
        <sz val="12"/>
        <rFont val="Times New Roman"/>
        <family val="1"/>
      </rPr>
      <t>Uria aalge</t>
    </r>
    <r>
      <rPr>
        <sz val="12"/>
        <rFont val="Times New Roman"/>
        <family val="1"/>
      </rPr>
      <t>), The Birds of North America Online (A. Poole, Ed.). Ithaca: Cornell Lab of Ornithology.</t>
    </r>
  </si>
  <si>
    <r>
      <t>Ainley, David G., David N. Nettleship, Harry R. Carter and Anne E. Storey. 2002. Common Murre (</t>
    </r>
    <r>
      <rPr>
        <i/>
        <sz val="10"/>
        <rFont val="Arial"/>
        <family val="2"/>
      </rPr>
      <t>Uria</t>
    </r>
    <r>
      <rPr>
        <sz val="10"/>
        <rFont val="Arial"/>
        <family val="2"/>
      </rPr>
      <t> </t>
    </r>
    <r>
      <rPr>
        <i/>
        <sz val="10"/>
        <rFont val="Arial"/>
        <family val="2"/>
      </rPr>
      <t>aalge</t>
    </r>
    <r>
      <rPr>
        <sz val="10"/>
        <rFont val="Arial"/>
        <family val="2"/>
      </rPr>
      <t>), The Birds of North America Online (A. Poole, Ed.). Ithaca: Cornell Lab of Ornithology; Retrieved from the Birds of North America Online</t>
    </r>
  </si>
  <si>
    <t>Russia</t>
  </si>
  <si>
    <t>Northern Kuril Islands, Ptichyi Islands</t>
  </si>
  <si>
    <t>Artukhin, Yu. B., 2003. Distribution and abundance of seabirds in summer period in the coastal area of Southern Kamchatka and Kuril Islands // Biology and conservation of birds of Kamchatka. Moscow. 5 13–26 (In Russian).</t>
  </si>
  <si>
    <t>Artukhin, Yu. B., 2003. Distribution and abundance of seabirds in summer period in the coastal area of Southern Kamchatka and Kuril Islands // Biology and conservation of birds of Kamchatka. Moscow. 5 13–26 (In Russian)</t>
  </si>
  <si>
    <t>Barents Sea</t>
  </si>
  <si>
    <t>seen carrying food</t>
  </si>
  <si>
    <t>North Rona &amp; Sula Sgeir</t>
  </si>
  <si>
    <t>Benn, S., Webb, A., Burton, C.A., Tasker, M.L., Murray, S., Tharme, A., 1987. Studies of seabirds at North Rona and Sula Sgeir, June 1986. Nature Conservancy Council, CSD Report No. 736.</t>
  </si>
  <si>
    <t>Benn, S., Webb, A., Burton, C.A., Tasker, M.L., Murray, S. and Tharme, A. (1987) Studies of seabirds at North Rona and Sula Sgeir, June 1986. Nature Conservancy Council, CSD Report No. 736.</t>
  </si>
  <si>
    <t>St Lawrence Island, Alaska</t>
  </si>
  <si>
    <t>BirdLife International, 2000. The Development of Boundary Selection Criteria for the Extension of Breeding Seabird Special Protection Areas into the Marine Environment. OSPAR Convention for the Protection of the Marine Environment of the North-East Atlantic.Meeting of the Biodiversity Committee (BDC) Vlissingen (Flushing): 20 – 24 November 2000. Agenda item 8.</t>
  </si>
  <si>
    <t>BirdLife International (2000). The Development of Boundary Selection Criteria for the Extension of Breeding Seabird Special Protection Areas into the Marine Environment. OSPAR Convention for the Protection of the Marine Environment of the North-East Atlantic.Meeting of the Biodiversity Committee (BDC) Vlissingen (Flushing): 20 – 24 November 2000. Agenda item 8.</t>
  </si>
  <si>
    <t>Birkhead, T.R., 1976. Breeding biology and survival of guillemots Uria aalge. D.Phil. thesis, University of Oxford.</t>
  </si>
  <si>
    <t>Birkhead, T.R. (1976) Breeding biology and survival of guillemots Uria aalge. D.Phil. thesis, University of Oxford.</t>
  </si>
  <si>
    <t>Cape Thompson, Alaska</t>
  </si>
  <si>
    <t>dye-marked</t>
  </si>
  <si>
    <t>Bradstreet, M. S. W. and R. G. B. Brown. 1985. Feeding ecology of the Atlantic Alcidae. Pp. 263–318 in The Atlantic Alcidae: the evolution, distribution and biology of the auks inhabiting the Atlantic Ocean and adjacent water areas (D. N. Nettleship and T. R. Birkhead, eds.). Academic Press, London, U.K.</t>
  </si>
  <si>
    <t>Fair Isle</t>
  </si>
  <si>
    <t>bird carrying fish</t>
  </si>
  <si>
    <t>California coast</t>
  </si>
  <si>
    <t>Briggs, K.T., Ainley, D.G., Spear, L.B., Adams, P.B., Smith, S.E., 1988. Distribution and diet of Cassin's auklet and common murre in relation to central California upwellings. pp. 982-990. Acta XIX Congressus Internationalis Ornithologici XIX, Ottowa.</t>
  </si>
  <si>
    <t>Briggs, K.T., Ainley, D.G., Spear, L.B., Adams, P.B. &amp; Smith, S.E. (1988) Distribution and diet of Cassin's auklet and common murre in relation to central California upwellings. pp. 982-990. Acta XIX Congressus Internationalis Ornithologici XIX, Ottowa, 1986.</t>
  </si>
  <si>
    <t>Farallones Islands, California</t>
  </si>
  <si>
    <t>Great Gull Island</t>
  </si>
  <si>
    <t>Cairns D.K., Bredin K.A., Montevechi, W.A., 1987. Activity budgets and foraging ranges of breeding Common Murres. Auk 102, 218-224.</t>
  </si>
  <si>
    <t>time activity logger</t>
  </si>
  <si>
    <t>72 trips</t>
  </si>
  <si>
    <t>not sure why two different quotes here?</t>
  </si>
  <si>
    <t>Cairns D.K., Bredin K.A. and Montevechii (1987). W.A. Activity budgets and foraging ranges of breeding Common Murres. The Auk102: 218-224</t>
  </si>
  <si>
    <t xml:space="preserve">Cairns, D.K., Montevecchi, W.A., Birt-Friesen, V.L., Macko, S.A., 1990. Energy expenditures, activity budgets and prey harvest of breeding common murres. Studies in Avian Biology 14, 84-92 </t>
  </si>
  <si>
    <t>hard to get handle on numbers - states individual trip numbers split apparently between birds but presents different time allocations per inc and chick periods which not sure if are the same birds or not - here assumed that they are different birds…(Fig 1 3+3 in 1985, 3+3 in 1986, typo of 1984 assumed to be 1985)</t>
  </si>
  <si>
    <r>
      <t xml:space="preserve">Cairns, D.K., Montevecchi, W.A., Birt-Friesen, V.L., &amp; Macko, S.A. (1990) Energy expenditures, activity budgets and prey harvest of breeding common murres. </t>
    </r>
    <r>
      <rPr>
        <i/>
        <sz val="10"/>
        <rFont val="Arial"/>
        <family val="2"/>
      </rPr>
      <t>Studies in Avian Biology</t>
    </r>
    <r>
      <rPr>
        <sz val="10"/>
        <rFont val="Arial"/>
        <family val="2"/>
      </rPr>
      <t>, 14, 84-92 cited also in Gaston &amp; Jones (1998)</t>
    </r>
  </si>
  <si>
    <t>Camphuysen, K.C.J., Scott, B., Wanless, S., 2006. Distribution and foraging interactions of seabirds and marine mammals in the North Sea: a metapopulation analysis In Boyd, I.L., Wanless, S., Camphuysen, C.J. Top Predators in Marine Ecosystems. Their Role in Monitoring and Management Conservation Biology (No. 12) 82-97.</t>
  </si>
  <si>
    <t>Camphuysen K.C.J., Scott, B. and Wanless S. (2006). Distribution and foraging interactions of seabirds and marine mammals in the North Sea: a metapopulation analysis in Boyd, I.L., Wanless, S. and Camphuysen C. J. Top Predators in Marine Ecosystems. Their Role in Monitoring and Management Conservation Biology (No. 12) 82-97</t>
  </si>
  <si>
    <t>Fowlsheugh</t>
  </si>
  <si>
    <t>birds fed at Marr Bank</t>
  </si>
  <si>
    <t xml:space="preserve">birds from this colony fed at Wee Bankie </t>
  </si>
  <si>
    <t>St Abbs Head</t>
  </si>
  <si>
    <t>P Hope-Jones in BWP, Vol. 4, p174 (no direct ref, assume observational from shore??)</t>
  </si>
  <si>
    <t>Storer 1952 in BWP, Vol. 4, p174</t>
  </si>
  <si>
    <t>Recoveries</t>
  </si>
  <si>
    <t>Birkead 1976 in BWP, Vol. 4, p170 (2 cases)</t>
  </si>
  <si>
    <t>Funk Island</t>
  </si>
  <si>
    <t>Davoren, G.K., Montevecchi, W.A., Anderson, J.T., 2003. Distributional patterns of a marine bird and its prey: habitat selection based on prey and conspecific behaviour Marine Ecology Progress Series 256, 229-242.</t>
  </si>
  <si>
    <t>Davoren G.K., Montevecchi1 W.A., Anderson J.T. (2003) Distributional patterns of a marine bird and its prey: habitat selection based on prey and conspecific behaviour MARINE ECOLOGY PROGRESS SERIES 256: 229-242</t>
  </si>
  <si>
    <t>fish; winters offshore mostly within breeding range</t>
  </si>
  <si>
    <t>Del Hoyo J., Elliott A. and Sargatal J. eds (1992). Handbook of the Birds of the World. Vol 1, 4. Lynx Edicions, Barcelona.</t>
  </si>
  <si>
    <t>Hornoy</t>
  </si>
  <si>
    <r>
      <t xml:space="preserve">Gaston, A.J., Jones, I.L., 1998. </t>
    </r>
    <r>
      <rPr>
        <i/>
        <sz val="12"/>
        <rFont val="Times New Roman"/>
        <family val="1"/>
      </rPr>
      <t>The Auks</t>
    </r>
    <r>
      <rPr>
        <sz val="12"/>
        <rFont val="Times New Roman"/>
        <family val="1"/>
      </rPr>
      <t xml:space="preserve">. Oxford University Press, Oxford, New York. </t>
    </r>
  </si>
  <si>
    <t>trip duration</t>
  </si>
  <si>
    <t>OUP BFW, The Auks, p132 (Gaston &amp; Jones 1998)</t>
  </si>
  <si>
    <r>
      <t xml:space="preserve">Harris, M.P., Wanless, S., 1985. Fish fed to young guillemots, </t>
    </r>
    <r>
      <rPr>
        <i/>
        <sz val="12"/>
        <rFont val="Times New Roman"/>
        <family val="1"/>
      </rPr>
      <t>Uria aalge</t>
    </r>
    <r>
      <rPr>
        <sz val="12"/>
        <rFont val="Times New Roman"/>
        <family val="1"/>
      </rPr>
      <t>, and used in display on the Isle of May, Scotland. Journal of Zoology London 207, 441-458.</t>
    </r>
  </si>
  <si>
    <t>calculated on basis of flight time and flight speed of 80-90km/hr</t>
  </si>
  <si>
    <t>Harris, M.P. &amp; Wanless, S. (1985) Fish fed to young guillemots, Uria aalge, and used in display on the Isle of May, Scotland. Journal of Zoology, London 207, 441-458.</t>
  </si>
  <si>
    <t>Barren Islands, Alaska</t>
  </si>
  <si>
    <t>Hatch S.A., Meyers P.M., Mulcahy D.M., Douglas D.C., 2000. Seasonal movements and pelagic habitats use of murres and puffins determined by satellite telemetry. Condor 102, 145-154.</t>
  </si>
  <si>
    <t>PTT</t>
  </si>
  <si>
    <t>One bird in mean max but more tagged!!</t>
  </si>
  <si>
    <t>Hatch S.A., Meyers P.M., Mulcahy D.M. and Douglas D.C. (2000). Seasonal movements and pelagic habitats use of murres and puffins determined by satellite telemetry. Condor 102: 145-155</t>
  </si>
  <si>
    <t>Cape Lisburne, Alaska</t>
  </si>
  <si>
    <t>1996: only states 14 "murres" including tb murre, so assumed 7 CGs in 1996</t>
  </si>
  <si>
    <t>Hatch S.A., Meyers P.M., Mulcahy D.M. and Douglas D.C. (2000). Seasonal movements and pelagic habitats use of murres and puffins determined by satellite telemetry. Condor 102: 145-157</t>
  </si>
  <si>
    <t>Two birds in mean max but more tagged!!</t>
  </si>
  <si>
    <t>Hatch S.A., Meyers P.M., Mulcahy D.M. and Douglas D.C. (2000). Seasonal movements and pelagic habitats use of murres and puffins determined by satellite telemetry. Condor 102: 145-156</t>
  </si>
  <si>
    <t>Middleton Island</t>
  </si>
  <si>
    <t>Hatch S.A., Meyers P.M., Mulcahy D.M. and Douglas D.C. (2000). Seasonal movements and pelagic habitats use of murres and puffins determined by satellite telemetry. Condor 102: 145-154</t>
  </si>
  <si>
    <t>St Matthew Island, Alaska</t>
  </si>
  <si>
    <t xml:space="preserve">Hunt, G.L., Harrison, N.M., Hamner, W.M., Obst, B.S., 1988. Observations of a mixed-species flock of birds foraging on euphausiids near St. Matthew Island, Bering Sea. Auk 105, 345-349. </t>
  </si>
  <si>
    <t>Hunt, G.L., Harrison, N.M., Hamner, W.M. &amp; Obst, B.S. (1988) Observations of a mixed-species flock of birds foraging on euphausiids near St. Matthew Island, Bering Sea. Auk 105, 345-349.</t>
  </si>
  <si>
    <t>Pribilof Islands, Alaska</t>
  </si>
  <si>
    <r>
      <t>Kinder, T.H., Hunt, G.L.J., Schneider, D., Schumacher, J.D., 1983. Correlations between seabirds and oceanic fronts around the Pribilof Islands, Alaska. Estuarine, Coastal and Shelf Science</t>
    </r>
    <r>
      <rPr>
        <i/>
        <sz val="12"/>
        <rFont val="Times New Roman"/>
        <family val="1"/>
      </rPr>
      <t xml:space="preserve"> </t>
    </r>
    <r>
      <rPr>
        <sz val="12"/>
        <rFont val="Times New Roman"/>
        <family val="1"/>
      </rPr>
      <t>16,</t>
    </r>
    <r>
      <rPr>
        <b/>
        <sz val="12"/>
        <rFont val="Times New Roman"/>
        <family val="1"/>
      </rPr>
      <t xml:space="preserve"> </t>
    </r>
    <r>
      <rPr>
        <sz val="12"/>
        <rFont val="Times New Roman"/>
        <family val="1"/>
      </rPr>
      <t>309-319.</t>
    </r>
  </si>
  <si>
    <t>feeding at a front</t>
  </si>
  <si>
    <r>
      <t>Kinder, T.H., Hunt, G.L.J., Schneider, D., Schumacher, J.D., 1983. Correlations between seabirds and oceanic fronts around the Pribilof Islands, Alaska. Estuarine, Coastal and Shelf Science</t>
    </r>
    <r>
      <rPr>
        <i/>
        <sz val="8"/>
        <rFont val="Times New Roman"/>
        <family val="1"/>
      </rPr>
      <t xml:space="preserve"> </t>
    </r>
    <r>
      <rPr>
        <sz val="8"/>
        <rFont val="Times New Roman"/>
        <family val="1"/>
      </rPr>
      <t>16,</t>
    </r>
    <r>
      <rPr>
        <b/>
        <sz val="8"/>
        <rFont val="Times New Roman"/>
        <family val="1"/>
      </rPr>
      <t xml:space="preserve"> </t>
    </r>
    <r>
      <rPr>
        <sz val="8"/>
        <rFont val="Times New Roman"/>
        <family val="1"/>
      </rPr>
      <t>309-319</t>
    </r>
  </si>
  <si>
    <t>Flannan</t>
  </si>
  <si>
    <t>Leaper, G.M., Webb, A., Benn, S., Prendergast, H.D.V., Tasker, M.L., Schofield, R., 1988. Seabird studies around St Kilda, June 1987. Nature Conservancy Council, CSD Report No. 804.</t>
  </si>
  <si>
    <t>birds carrying fish</t>
  </si>
  <si>
    <t>Leaper, G.M., Webb, A., Benn, S., Prendergast, H.D.V., Tasker, M.L., Schofield, R., 1988. Seabird studies around St Kilda, June 1987. Nature Conservancy Council, CSD Report No. 804</t>
  </si>
  <si>
    <t>Lloyd, C.S. 1982. The seabirds of Great Saltee. Irish Birds 2, 1-37.</t>
  </si>
  <si>
    <t>Lloyd, C.S. (1982) The seabirds of Great Saltee. Irish Birds 2, 1-37.</t>
  </si>
  <si>
    <t>McSorley, C.A, Dean, B.J. Webb, A. and Reid, J.B. (2003) Seabird use of waters adjacent to colonies: Implications for seaward extensions to existing breeding seabird colony Special Protection Areas. JNCC Report, No. 330</t>
  </si>
  <si>
    <t>Monaghan, P., Walton, P., Wanless, S., Uttley, J.D., Burns, M.D., 1994. Effects of prey abundance on the foraging behaviour, diving efficiency and time allocation of breeding guillemots Uria aalge. Ibis 136, 214-222.</t>
  </si>
  <si>
    <t>Monaghan, P., Walton, P., Wanless, S., Uttley, J.D. &amp; Burns, M.D. (1994) Effects of prey abundance on the foraging behaviour, diving efficiency and time allocation of breeding guillemots Uria aalge. Ibis 136, 214-222.</t>
  </si>
  <si>
    <t>Moray Firth, Caithness</t>
  </si>
  <si>
    <r>
      <t>Mudge, G.P., Crooke, C.H., 1986. Seasonal changes in the numbers and distribution of seabirds in the Moray Firth, northeast Scotland. Proceedings of the Royal Society of Edinburgh B 91</t>
    </r>
    <r>
      <rPr>
        <b/>
        <sz val="12"/>
        <rFont val="Times New Roman"/>
        <family val="1"/>
      </rPr>
      <t xml:space="preserve">, </t>
    </r>
    <r>
      <rPr>
        <sz val="12"/>
        <rFont val="Times New Roman"/>
        <family val="1"/>
      </rPr>
      <t>81-104.</t>
    </r>
  </si>
  <si>
    <r>
      <t>Mudge, G.P., Crooke, C.H., 1986. Seasonal changes in the numbers and distribution of seabirds in the Moray Firth, northeast Scotland. Proceedings of the Royal Society of Edinburgh B 91</t>
    </r>
    <r>
      <rPr>
        <b/>
        <sz val="8"/>
        <rFont val="Times New Roman"/>
        <family val="1"/>
      </rPr>
      <t xml:space="preserve">, </t>
    </r>
    <r>
      <rPr>
        <sz val="8"/>
        <rFont val="Times New Roman"/>
        <family val="1"/>
      </rPr>
      <t>81-104</t>
    </r>
  </si>
  <si>
    <r>
      <t>Nevins, H.M., 2004. Diet, demography and diving behaviour of the common murre (</t>
    </r>
    <r>
      <rPr>
        <i/>
        <sz val="12"/>
        <rFont val="Times New Roman"/>
        <family val="1"/>
      </rPr>
      <t>Uria aalge</t>
    </r>
    <r>
      <rPr>
        <sz val="12"/>
        <rFont val="Times New Roman"/>
        <family val="1"/>
      </rPr>
      <t xml:space="preserve">) in Central California. MsC Thesis. Moss Landing Marine Observatories and San Franciso State University. </t>
    </r>
  </si>
  <si>
    <t>shelf break and inshore</t>
  </si>
  <si>
    <t xml:space="preserve">Nevins H.M. (2004). Diet, demography and diving behaviour of the common murre (Uria aalge) in Central California. MsC Thesis. Moss Landing Marine Observatories and San Franciso State University. </t>
  </si>
  <si>
    <r>
      <t xml:space="preserve">Piatt, J.F., Nettleship, D.N., Threlfall, W., 1984. Net mortality of Common Murres </t>
    </r>
    <r>
      <rPr>
        <i/>
        <sz val="12"/>
        <rFont val="Times New Roman"/>
        <family val="1"/>
      </rPr>
      <t>Uria aalge</t>
    </r>
    <r>
      <rPr>
        <sz val="12"/>
        <rFont val="Times New Roman"/>
        <family val="1"/>
      </rPr>
      <t xml:space="preserve"> and Atlantic Puffins </t>
    </r>
    <r>
      <rPr>
        <i/>
        <sz val="12"/>
        <rFont val="Times New Roman"/>
        <family val="1"/>
      </rPr>
      <t>Fratercula arctica</t>
    </r>
    <r>
      <rPr>
        <sz val="12"/>
        <rFont val="Times New Roman"/>
        <family val="1"/>
      </rPr>
      <t xml:space="preserve"> in Newfoundland, 1951–1981. Pp. 196–206 In.Nettleship D.N., Sanger G.A., and Springer P.F. (Editors) (1984). Marine Birds:  Their Feeding Ecology and Commercial Fisheries Relationships. Proceedings of the Pacific Seabird Group Symposium Seattle, Washington, 6-8 Jan 1982. Special Publication, Canadian Wildlife Service, Environment Canada.</t>
    </r>
  </si>
  <si>
    <t>Piatt, J. F., D. N. Nettleship and W. Threlfall. 1984. Net mortality of Common Murres Uria aalge and Atlantic Puffins Fratercula arctica in Newfoundland, 1951–1981. Pp. 196–206 in Marine birds: their feeding ecology and commercial fisheries relationships (D. N. Nettleship, G. A. Sanger, and P. F. Springer, eds.). Can. Wildl.. Serv., Spec. Publ. Ottawa, ON.</t>
  </si>
  <si>
    <t>Schneider D., Hunt G.L.Jr., 1984. A comparison of seabird diets and foraging distribution around the Pribilof Islands, Alaska. In.Nettleship D.N., Sanger G.A., and Springer P.F. (Editors) (1984). Marine Birds:  Their Feeding Ecology and Commercial Fisheries Relationships. Proceedings of the Pacific Seabird Group Symposium Seattle, Washington, 6-8 Jan 1982. Special Publication, Canadian Wildlife Service, Environment Canada.</t>
  </si>
  <si>
    <t>Schneider D. and Hunt G.L.Jr. (1984). A comparison of seabird diets and foraging distribution around the Pribilof Islands, Alaska. In….Nettleship D.N., Sanger G.A., and Springer P.F. (Editors) (1984). Marine Birds:  Their Feeding Ecology and Commercial Fisheries Relationships. Proceedings of the Pacific Seabird Group Symposium Seattle, Washington, 6-8 Jan 1982. Special Publication, Canadian Wildlife Service, Environment Canada.</t>
  </si>
  <si>
    <r>
      <t>Schneider, D. C. and G. L. Hunt. 1984. A comparison of seabird diets and foraging distribution around the Pribilof Islands, Alaska. Pages 86-95 </t>
    </r>
    <r>
      <rPr>
        <i/>
        <sz val="11"/>
        <rFont val="Arial"/>
        <family val="2"/>
      </rPr>
      <t>in</t>
    </r>
    <r>
      <rPr>
        <sz val="11"/>
        <rFont val="Arial"/>
        <family val="2"/>
      </rPr>
      <t>Marine birds: their feeding ecology and commercial fisheries relationships. (Nettleship, D. N., G. A. Sanger, and P. F. Springer, Eds.) Can. Wildl. Serv. Spec. Publ. Ottawa, ON.</t>
    </r>
  </si>
  <si>
    <t>Newport, Oregon</t>
  </si>
  <si>
    <t>Scott J.M., 1990. Offshore distributional patterns, feeding habits and adult-chick interactions of the Common Murre in Oregon. Studies in Avian Biology 14, 103-108.</t>
  </si>
  <si>
    <t>dispersed out to sea after a few weeks</t>
  </si>
  <si>
    <t>Scott J.M. (1990). Offshore distributional patterns, feeding habits and adult-chick interactions of the Common Murre in Oregon. Studies in Avian Biology 14: 103-108</t>
  </si>
  <si>
    <t>Stone, C.J., Webb, A., Barton, T.R., Gordon, J.R.W., 1993. Seabird distribution around Skomer and Skokholm Islands, June 1992. JNCC, Report No. 152.</t>
  </si>
  <si>
    <t>underestimate as no survey beyond</t>
  </si>
  <si>
    <t>Stone, C.J., Webb, A., Barton, T.R., Gordon, J.R.W., 1993. Seabird distribution around Skomer and Skokholm Islands, June 1992. JNCC, Report No. 152</t>
  </si>
  <si>
    <t>dependent on time of day</t>
  </si>
  <si>
    <t xml:space="preserve">Tasker, M.L., Webb, A., Hall, A.J., Pienkowski, M.W., Langslow, D.R., 1987. Seabirds in the North Sea. NCC, Peterborough. </t>
  </si>
  <si>
    <t xml:space="preserve">Tasker, M.L., Webb, A., Hall, A.J., Pienkowski, M.W. &amp; Langslow, D.R. (1987) Seabirds in the North Sea. NCC, Peterborough. </t>
  </si>
  <si>
    <t>Thaxter, C.B., Daunt, F., Hamer, K.C., Watanuki,`Y., Harris, M.P., Grémillet, D., Peters, G., Wanless, S., 2009.. Sex-specific food provisioning in a monomorphic seabird, the common guillemot Uria aalge: nest defence, foraging efficiency or parental effort? Journal of Avian biology 40, 75-84.</t>
  </si>
  <si>
    <t>Compass</t>
  </si>
  <si>
    <t>Mean Max</t>
  </si>
  <si>
    <t xml:space="preserve">Thaxter C.B., Daunt F., Hamer K.C., Watanuki Y., Harris M.P., Grémillet D., Peters G., Wanless S. (2009). Sex-specific food provisioning in a monomorphic seabird, the common guillemot Uria aalge: nest defence, foraging efficiency or parental effort? Journal of Avian biology 40: 75-84 </t>
  </si>
  <si>
    <t>Thaxter, C.B., Wanless, S., Daunt, F., Harris, M.P., Benvenuti, S., Watanuki, Y., Grémillet, D., Hamer, K.C., 2010. Influence of wing loading on trade off between pursuit-diving and flight in Common Guillemots and razorbills. Journal of Experimental Biology 213, 1018-1025.</t>
  </si>
  <si>
    <t>more birds 09 paper plus unsexed</t>
  </si>
  <si>
    <t>Thaxter, C.B., Wanless, S., Daunt, F., Harris, M.P., Benvenuti, S., Watanuki, Y., Grémillet, D., Hamer, K.C., 2010. Influence of wing loading on trade off between pursuit-diving and flight in Common Guillemots and razorbills. Journal of Experimental Biology 213, 1018-1025</t>
  </si>
  <si>
    <r>
      <t xml:space="preserve">Verspoor, E., Birkhead, T.R., Nettleship, D.N., 1987. Incubation and brooding shift duration in the common murre, </t>
    </r>
    <r>
      <rPr>
        <i/>
        <sz val="12"/>
        <rFont val="Times New Roman"/>
        <family val="1"/>
      </rPr>
      <t>Uria aalge</t>
    </r>
    <r>
      <rPr>
        <sz val="12"/>
        <rFont val="Times New Roman"/>
        <family val="1"/>
      </rPr>
      <t>. Canadian Journal of Zoology 65, 247-252.</t>
    </r>
  </si>
  <si>
    <t>Verspoor, E., Birkhead, T.R. &amp; Nettleship, D.N. (1987) Incubation and brooding shift duration in the common murre, Uria aalge. Canadian Journal of Zoology 65, 247-252.</t>
  </si>
  <si>
    <t>total 1986-1987</t>
  </si>
  <si>
    <t>At Wee Bankie</t>
  </si>
  <si>
    <t>At Marr Bank</t>
  </si>
  <si>
    <t>western colonies</t>
  </si>
  <si>
    <t>Webb, A., Harrison, N.M., Leaper, G.M., Steele, R.D., Tasker, M.L., Pienkowski, M.W., 1990. Seabird distribution west of Britain. Nature Conservancy Council, Peterborough.</t>
  </si>
  <si>
    <t xml:space="preserve">some birds seen carrying fish in one particular area were observed apparently flying in the direction of Handa or Clo Mor, which is at least 65 km away to the east </t>
  </si>
  <si>
    <t>Webb, A., Harrison, N.M., Leaper, G.M., Steele, R.D., Tasker, M.L. &amp; Pienkowski, M.W. (1990) Seabird distribution west of Britain. Nature Conservancy Council, Peterborough.</t>
  </si>
  <si>
    <r>
      <t xml:space="preserve">Langslow </t>
    </r>
    <r>
      <rPr>
        <i/>
        <sz val="10"/>
        <rFont val="Palatino"/>
      </rPr>
      <t>et al.</t>
    </r>
    <r>
      <rPr>
        <sz val="10"/>
        <rFont val="Palatino"/>
      </rPr>
      <t xml:space="preserve"> cited in Webb </t>
    </r>
    <r>
      <rPr>
        <i/>
        <sz val="10"/>
        <rFont val="Palatino"/>
      </rPr>
      <t>et al.</t>
    </r>
    <r>
      <rPr>
        <sz val="10"/>
        <rFont val="Palatino"/>
      </rPr>
      <t xml:space="preserve"> 1985</t>
    </r>
  </si>
  <si>
    <t>26km + in morning, just 4km in afternoon</t>
  </si>
  <si>
    <t>Wilhelm, S.I., Walsh, C.J., Storey A.E., 2008. Time budgets of Common Murres vary in relation to changes in inshore Capelin availability. Condor 110, 316-325.</t>
  </si>
  <si>
    <t xml:space="preserve">distance travelled in year of poor capelin </t>
  </si>
  <si>
    <t>Wilhelm, S.I., Walsh C.J. and Storey A.E. (2008). Time budgets of Common Murres vary in relation to changes in inshore Capelin availability. The Condor 110 (2): 316-325</t>
  </si>
  <si>
    <t>Common Tern</t>
  </si>
  <si>
    <t>Sterna hirundo</t>
  </si>
  <si>
    <t>United Kingdom</t>
  </si>
  <si>
    <t>Ribble, Seaforth, Scolt, Blakeney, Foulness</t>
  </si>
  <si>
    <t>Allcorn, R., Eaton, M.A., Cranswick, P.A., Perrow, M., Hall, C., Smith, L., Reid, J., Webb, A., Smith, K.W., Langston, R.H.W.,  Ratcliffe, N., 2003. A Pilot Study of Breeding Tern Foraging Ranges in NW England and East Anglia in Relation to Potential Development Areas for Offshore Windfarms. Sandy: RSPB/ WWT/JNCC</t>
  </si>
  <si>
    <t>but not sampling beyond 5 km, only inshore; some terns may have fledged by survey</t>
  </si>
  <si>
    <t>Allcorn, R., Eaton, M.A., Cranswick, P.A., Perrow, M., Hall, C., Smith, L., Reid, J., Webb, A., Smith, K.W., Langston, R.H.W. and Ratcliffe, N. (2003) A Pilot Study of Breeding Tern Foraging Ranges in NW England and East Anglia in Relation to Potential Development Areas for Offshore Windfarms. Sandy: RSPB/ WWT/JNCC</t>
  </si>
  <si>
    <t>Wadden Sea</t>
  </si>
  <si>
    <r>
      <t>Becker, P.H., Frank, D., Sudmann, S.R., 1993. Temporal and spatial pattern of common tern (</t>
    </r>
    <r>
      <rPr>
        <i/>
        <sz val="12"/>
        <rFont val="Times New Roman"/>
        <family val="1"/>
      </rPr>
      <t>Sterna hirundo</t>
    </r>
    <r>
      <rPr>
        <sz val="12"/>
        <rFont val="Times New Roman"/>
        <family val="1"/>
      </rPr>
      <t>) foraging in the Wadden Sea. Oecologia 93,</t>
    </r>
    <r>
      <rPr>
        <b/>
        <sz val="12"/>
        <rFont val="Times New Roman"/>
        <family val="1"/>
      </rPr>
      <t xml:space="preserve"> </t>
    </r>
    <r>
      <rPr>
        <sz val="12"/>
        <rFont val="Times New Roman"/>
        <family val="1"/>
      </rPr>
      <t>389-393.</t>
    </r>
  </si>
  <si>
    <r>
      <t xml:space="preserve">total trip distance 6-70km, mean 30km; </t>
    </r>
    <r>
      <rPr>
        <b/>
        <sz val="10"/>
        <rFont val="Arial"/>
        <family val="2"/>
      </rPr>
      <t>figure of range is an underestimate!</t>
    </r>
  </si>
  <si>
    <t>Becker et al. 1993 In BWP update, Vol. 6 (1/2), p92</t>
  </si>
  <si>
    <t>territories 150-300m strips of shallow water up to 75m from the coast.</t>
  </si>
  <si>
    <t>Brazil</t>
  </si>
  <si>
    <t>Lagoa de Peixe</t>
  </si>
  <si>
    <t>Bugoni, L., Cormons, T.D., Boyne, A.W., Hays, H., 2005. Feeding grounds, daily foraging activities and movements of Common Terns in southern Brazil, determined by radio-telemetry. Waterbirds 28, 468-477.</t>
  </si>
  <si>
    <t>Bugoni, L., Cormons, T.D., Boyne, A.W., and Hays, H. (2005). Feeding grounds, daily foraging activities and movements of Common Terns in southern Brazil, determined by radio-telemetry. Waterbirds 28: 468-477.</t>
  </si>
  <si>
    <r>
      <t>Burness, G.P., Morris, R.D., Bruce, J.P., 1994. Seasonal and annual variation in brood attendance, prey type delivered to chicks, and foraging patterns of common terns (</t>
    </r>
    <r>
      <rPr>
        <i/>
        <sz val="12"/>
        <rFont val="Times New Roman"/>
        <family val="1"/>
      </rPr>
      <t>Sterna hirundo</t>
    </r>
    <r>
      <rPr>
        <sz val="12"/>
        <rFont val="Times New Roman"/>
        <family val="1"/>
      </rPr>
      <t>). Canadian Journal of Zoology 72, 1243-1251.</t>
    </r>
  </si>
  <si>
    <t>observations of travelling direction</t>
  </si>
  <si>
    <t>freshwater lake, trips to feed off a point</t>
  </si>
  <si>
    <t>Burness, G.P., Morris, R.D. &amp; Bruce, J.P. (1994) Seasonal and annual variation in brood attendance, prey type delivered to chicks, and foraging patterns of common terns (Sterna hirundo). Canadian Journal of Zoology 72, 1243-1251.</t>
  </si>
  <si>
    <t>Andrews 1971 In BWP, Vol. 4, p77</t>
  </si>
  <si>
    <t xml:space="preserve">Most(wasMean)  </t>
  </si>
  <si>
    <t>Borodulina 1960 In BWP, Vol. 4, p77</t>
  </si>
  <si>
    <t>HBW vol 3 p629, Impossible to pin down exact refs for these</t>
  </si>
  <si>
    <t>Long Island Sound, NY</t>
  </si>
  <si>
    <t>Duffy, D.C., 1986. Foraging at patches: interactions between common and roseate terns. Ornis Scandinavica 17, 47-52.</t>
  </si>
  <si>
    <t>Rough observation of average not quantified survey</t>
  </si>
  <si>
    <t>Duffy, D.C. (1986) Foraging at patches: interactions between common and roseate terns. Ornis Scandinavica. 17:47-52</t>
  </si>
  <si>
    <t>Erwin, R.M., 1978. Coloniality in terns: the role of social feeding. Condor 80, 211-215.</t>
  </si>
  <si>
    <t>&gt;20</t>
  </si>
  <si>
    <t>Erwin R.M. (1978). Coloniality in terns: the role of social feeding. Condor 80:211-215</t>
  </si>
  <si>
    <t>Italy</t>
  </si>
  <si>
    <t>ranges obtained by measuring on a map.</t>
  </si>
  <si>
    <r>
      <t>Hopkins, C.D., Wiley, R.H., 1972. Food parasitism and competition in two terns. Auk 89</t>
    </r>
    <r>
      <rPr>
        <b/>
        <sz val="12"/>
        <rFont val="Times New Roman"/>
        <family val="1"/>
      </rPr>
      <t xml:space="preserve">, </t>
    </r>
    <r>
      <rPr>
        <sz val="12"/>
        <rFont val="Times New Roman"/>
        <family val="1"/>
      </rPr>
      <t>583-894.</t>
    </r>
  </si>
  <si>
    <t>Land direction assessment</t>
  </si>
  <si>
    <r>
      <t>Hopkins, C.D., Wiley, R.H., 1972. Food parasitism and competition in two terns. Auk 89</t>
    </r>
    <r>
      <rPr>
        <b/>
        <sz val="8"/>
        <rFont val="Times New Roman"/>
        <family val="1"/>
      </rPr>
      <t xml:space="preserve">, </t>
    </r>
    <r>
      <rPr>
        <sz val="8"/>
        <rFont val="Times New Roman"/>
        <family val="1"/>
      </rPr>
      <t>583-894</t>
    </r>
  </si>
  <si>
    <t>Hamilton Harbour</t>
  </si>
  <si>
    <r>
      <t>Moore, D.J., 1993. Foraging ecology and parental care of Common Terns (</t>
    </r>
    <r>
      <rPr>
        <i/>
        <sz val="12"/>
        <rFont val="Times New Roman"/>
        <family val="1"/>
      </rPr>
      <t>Sterna hirundo</t>
    </r>
    <r>
      <rPr>
        <sz val="12"/>
        <rFont val="Times New Roman"/>
        <family val="1"/>
      </rPr>
      <t>) nesting in Windermere Basin, Lake Ontario. Master's Thesis. Brock Univ. St. Catharines, Ontario.</t>
    </r>
  </si>
  <si>
    <t>INLAND. flew either 0.9 km to a small pond (30% of trips) or 1–8 km to foraging sites on Lake Ontario</t>
  </si>
  <si>
    <t xml:space="preserve">Moore, D.J., 1993. Foraging ecology and parental care of Common Terns (Sterna hirundo) nesting in Windermere Basin, Lake Ontario. Master's Thesis. Brock Univ. St. Catharines, Ontario //IN// Nisbet, Ian C. 2002. Common Tern (Sterna hirundo), The Birds of North America Online (A. Poole, Ed.). </t>
  </si>
  <si>
    <t>RFE, North-Eastern Sakhalin Island</t>
  </si>
  <si>
    <t>Nechaev V.A., 1991., [Birds of Sakhalin Island]. Vladivostok. [In Russian].</t>
  </si>
  <si>
    <t>Nechaev, 1991</t>
  </si>
  <si>
    <t>shore and boat surveys</t>
  </si>
  <si>
    <t>Bird Island, Massachusetts</t>
  </si>
  <si>
    <t>Nisbet, I.C.T., 1983. Territorial feeding by Common terns. Colonial Waterbirds 6, 64-70.</t>
  </si>
  <si>
    <t>&lt;11</t>
  </si>
  <si>
    <t>boat and foot surveys</t>
  </si>
  <si>
    <t>defend territories, edges &lt;11km from colony</t>
  </si>
  <si>
    <t>Nisbet, I.C.T. (1983) Territorial feeding by Common terns. Colonial Waterbirds. 6:64-70</t>
  </si>
  <si>
    <t>Atlantic Coast</t>
  </si>
  <si>
    <r>
      <t>Nisbet, I.C.T., 2002. Common Tern (</t>
    </r>
    <r>
      <rPr>
        <i/>
        <sz val="12"/>
        <rFont val="Times New Roman"/>
        <family val="1"/>
      </rPr>
      <t>Sterna hirundo</t>
    </r>
    <r>
      <rPr>
        <sz val="12"/>
        <rFont val="Times New Roman"/>
        <family val="1"/>
      </rPr>
      <t xml:space="preserve">), The Birds of North America Online (A. Poole, Ed.). </t>
    </r>
  </si>
  <si>
    <t>comination of all methods</t>
  </si>
  <si>
    <t xml:space="preserve">Nisbet 1983d, Duffy 1986, Safina 1990, Burness et al. 1994, D. J. Moore, ICTN In Nisbet, Ian C. 2002. Common Tern (Sterna hirundo), The Birds of North America Online (A. Poole, Ed.). </t>
  </si>
  <si>
    <t>a few as far as edge of continental shelf</t>
  </si>
  <si>
    <t xml:space="preserve">Nisbet, Ian C. 2002. Common Tern (Sterna hirundo), The Birds of North America Online (A. Poole, Ed.). </t>
  </si>
  <si>
    <t>Cape Cod, Massachusetts</t>
  </si>
  <si>
    <t>many feed in tidal inlets or between islands (Trull et al. 1999), sometimes with marine mammals (P. Trull).</t>
  </si>
  <si>
    <t>Trinidad &amp; Tobago</t>
  </si>
  <si>
    <t>frequent turbid waters inshore; accompany and perch on fishing boats inshore and offshore across continental shelf</t>
  </si>
  <si>
    <r>
      <t xml:space="preserve">Parkin, D.B. 2004. (eds.) </t>
    </r>
    <r>
      <rPr>
        <i/>
        <sz val="12"/>
        <rFont val="Times New Roman"/>
        <family val="1"/>
      </rPr>
      <t>Handbook of the Birds of Europe, the Middle East and North Africa: The Birds of the Western Palearctic Update Vol 6 Nos 1 and 2</t>
    </r>
    <r>
      <rPr>
        <sz val="12"/>
        <rFont val="Times New Roman"/>
        <family val="1"/>
      </rPr>
      <t>, Oxford University Press, Oxford.</t>
    </r>
  </si>
  <si>
    <t>Frank &amp; Becker 1992 Cited In BWP update, Vol. 6 (1/2), p92</t>
  </si>
  <si>
    <t>141 trips, no mention of no birds</t>
  </si>
  <si>
    <t>2003: 5, 2004: 12</t>
  </si>
  <si>
    <t>map in reference, mostly between island and coast</t>
  </si>
  <si>
    <t>Safina, C., 1990. Foraging habitat partitioning in Roseate and Common Terns. Auk 107, 351-358.</t>
  </si>
  <si>
    <t>Safina, C. 1990. Foraging habitat partitioning in Roseate and Common Terns. Auk 107:351-358.</t>
  </si>
  <si>
    <r>
      <t>Uttley, J., Monaghan, P., White, S., 1989. Differential effects of reduced sandeel availability on two sympatrically breeding species of tern. Ornis Scandinavica 20</t>
    </r>
    <r>
      <rPr>
        <b/>
        <sz val="12"/>
        <rFont val="Times New Roman"/>
        <family val="1"/>
      </rPr>
      <t xml:space="preserve">, </t>
    </r>
    <r>
      <rPr>
        <sz val="12"/>
        <rFont val="Times New Roman"/>
        <family val="1"/>
      </rPr>
      <t>273-277.</t>
    </r>
  </si>
  <si>
    <r>
      <t>Uttley, J., Monaghan, P., White, S., 1989. Differential effects of reduced sandeel availability on two sympatrically breeding species of tern. Ornis Scandinavica 20</t>
    </r>
    <r>
      <rPr>
        <b/>
        <sz val="8"/>
        <rFont val="Times New Roman"/>
        <family val="1"/>
      </rPr>
      <t xml:space="preserve">, </t>
    </r>
    <r>
      <rPr>
        <sz val="8"/>
        <rFont val="Times New Roman"/>
        <family val="1"/>
      </rPr>
      <t>273-277</t>
    </r>
  </si>
  <si>
    <t>Blakeney Point</t>
  </si>
  <si>
    <t>European Shag</t>
  </si>
  <si>
    <t>Phalacrocorax aristotelis</t>
  </si>
  <si>
    <t>NE Scotland</t>
  </si>
  <si>
    <t>Elkins, N., Williams, M.R., 1974. Shag movements in northeast Scotland. Bird Study 21, 149-151.</t>
  </si>
  <si>
    <t>Elkins, N. and Williams, M.R. (1974) Shag movements in northeast Scotland. Bird Study 21:149-151.</t>
  </si>
  <si>
    <t>Based on density of birds. Conservative estimate in government report</t>
  </si>
  <si>
    <t>27 trips, no mention of no birds</t>
  </si>
  <si>
    <t>Rees, E.I.S., 1965. The feeding range of shags. British Birds 58, 508-509.</t>
  </si>
  <si>
    <t>Rees, E.I.S. (1965) The feeding range of shags. British Birds 58:508-509.</t>
  </si>
  <si>
    <t>Spain</t>
  </si>
  <si>
    <t>Ile Cies</t>
  </si>
  <si>
    <t>Velando A., Friere J., 1999. Intercolony and seasonal differences in the breeding diet of European Shag on the Galician coast (NW Spain). Marine Ecology Progress Series 188, 225-236.</t>
  </si>
  <si>
    <t>Velando A. and Friere J. (1999). Intercolony and seasonal differences in the breeding diet of European Shag on the Galician coast (NW Spain). Marine Ecology Progress Series 188:225-236</t>
  </si>
  <si>
    <t>Wanless, S., Harrris, M.P., Morris, J.A., 1991. Foraging range and feeding locations of shags phalacrocorax aristotelis during chick rearing. Ibis 133, 30-36.</t>
  </si>
  <si>
    <t>12 in 1987, 5 in 1988</t>
  </si>
  <si>
    <t>fed in 3 discrete areas</t>
  </si>
  <si>
    <t>Wanless, S., Harrris, M.P., Morris, J.A., 1991. Foraging range and feeding locations of shags phalacrocorax aristotelis during chick rearing. Ibis 133, 30-36</t>
  </si>
  <si>
    <t>Wanless, S., Gremillet, D., Harris, M. P., 1998a. Foraging activity and performance of Shags Phalacrocorax aristotelis in relation to environmental characteristics. Journal of Avian Biology 29, 49-54.</t>
  </si>
  <si>
    <t>BIMODAL PEAK 1</t>
  </si>
  <si>
    <t>Wanless, S., Gremillet, D. and Harris, M. P. 1998a. Foraging activity and performance of Shags Phalacrocorax aristotelis in relation to environmental characteristics. J. Avian Biol. 29: 49-54.</t>
  </si>
  <si>
    <t>BIMODAL PEAK 2</t>
  </si>
  <si>
    <t>over sandbanks</t>
  </si>
  <si>
    <t>Hydrobates pelagicus</t>
  </si>
  <si>
    <t>D'Elbée J., Hémery, G., 1998. Diet and foraging behaviour of the British Storm Petrel Hydrobates pelagicus in the Bay of Biscay during summer. Ardea 86, 1-10.</t>
  </si>
  <si>
    <t>from habitat links and diet</t>
  </si>
  <si>
    <t>only mention of anything relating to distance is a 5 km figure to an estuarine location which they claim may have been used based on prey items in diet, but may not only be used!</t>
  </si>
  <si>
    <t>Goldeneye</t>
  </si>
  <si>
    <t>Bucephala clangula</t>
  </si>
  <si>
    <t>Poland</t>
  </si>
  <si>
    <t>Gulf of Gdansk</t>
  </si>
  <si>
    <t>Jakubas, D., 2003. Factors affecting different spatial distribution of wintering Tufted Duck Aythya fuligula and Goldeneye Bucephala clangula in the western part of the Gulf of Gdaøsk (Poland). Ornis Svecica 13, 75–84.</t>
  </si>
  <si>
    <t>shore counts</t>
  </si>
  <si>
    <t>Great Cormorant</t>
  </si>
  <si>
    <t>Phalacrocorax carbo</t>
  </si>
  <si>
    <t>Chausay Islands</t>
  </si>
  <si>
    <r>
      <t>Grémillet, D., 1997. Catch per unit effort, foraging efficiency, and parental investment in breeding great cormorants (</t>
    </r>
    <r>
      <rPr>
        <i/>
        <sz val="12"/>
        <rFont val="Times New Roman"/>
        <family val="1"/>
      </rPr>
      <t>Phalacrocorax carbo carbo</t>
    </r>
    <r>
      <rPr>
        <sz val="12"/>
        <rFont val="Times New Roman"/>
        <family val="1"/>
      </rPr>
      <t>). ICES Journal of Marine Science 54, 635–644.</t>
    </r>
  </si>
  <si>
    <t>8 males 6 females</t>
  </si>
  <si>
    <t>data with &gt;5km error discarded, foraging area 600km²</t>
  </si>
  <si>
    <t>Diskofjord</t>
  </si>
  <si>
    <t>Grémillet, D., Kuntz, G., Delbart, F., Mellet, M.,  Kato, A., Robin, J-P., Chaillon, P-E., Gendner, J-P., Lorentsen, S-H., Le Maho Y., 2004. Linking the foraging performance of a marine predator to local prey abundance. Functional Ecology 18, 793–801.</t>
  </si>
  <si>
    <t>6 males 5 males</t>
  </si>
  <si>
    <t>foraged in 5 areas, 2 areas held 95% of birds</t>
  </si>
  <si>
    <t>Grémillet D., Kuntz G., Delbart F., Mellet M.,  Kato A., Robin J-P., Chaillon P-E., Gendner J-P.,  S.-H. Lorentsen S-H. and Le Maho Y. (2004). Linking the foraging performance of a marine predator to local prey abundance. Functional Ecology18: 793–801</t>
  </si>
  <si>
    <t>Sørfjord, northern Norway</t>
  </si>
  <si>
    <r>
      <t xml:space="preserve">Johansen, R., Barrett, R.T., Pedersen, T., 2001. Foraging strategies of Great Cormorants </t>
    </r>
    <r>
      <rPr>
        <i/>
        <sz val="12"/>
        <rFont val="Times New Roman"/>
        <family val="1"/>
      </rPr>
      <t>Phalacrocorax carbo carbo</t>
    </r>
    <r>
      <rPr>
        <sz val="12"/>
        <rFont val="Times New Roman"/>
        <family val="1"/>
      </rPr>
      <t xml:space="preserve"> wintering north of the Arctic Circle. Bird Study 48, 59-67.</t>
    </r>
  </si>
  <si>
    <t>contains map of foraging locations</t>
  </si>
  <si>
    <t>Johansen, R., Barrett R.T. and Pedersen T. (2001). Foraging strategies of Great Cormorants Phalacrocorax carbo carbo wintering north of the Arctic Circle Bird Study 48(1) 59-67</t>
  </si>
  <si>
    <t>Ebro Valley</t>
  </si>
  <si>
    <r>
      <t xml:space="preserve">Lekuona, J.M., 2002. Ecologia trófica del cormoran grande </t>
    </r>
    <r>
      <rPr>
        <i/>
        <sz val="12"/>
        <rFont val="Times New Roman"/>
        <family val="1"/>
      </rPr>
      <t xml:space="preserve">Phalacrocorax carbo sinensis </t>
    </r>
    <r>
      <rPr>
        <sz val="12"/>
        <rFont val="Times New Roman"/>
        <family val="1"/>
      </rPr>
      <t>durante la época reproductora en una zona de reciente colonización (valle del ebro). Ardeola 49, 241-247.</t>
    </r>
  </si>
  <si>
    <t>marked pairs (small sample)</t>
  </si>
  <si>
    <t>inland breeding site</t>
  </si>
  <si>
    <t>Lekuona J.M. (2002). Ecologia trófica del cormoran grande Phalacrocorax carbo sinensis durante la época reproductora en una zona de reciente colonización (valle del ebro).  Ardeola 49(2): 241-247</t>
  </si>
  <si>
    <t>Nelson, B.J., 2006. Bird Families of the World. Pelicans, Cormorants, and Their Relatives. The Pelecaniformes. Oxford University Press.</t>
  </si>
  <si>
    <t>Nelson B.J. (2006). Bird Families of the World. Pelicans, Cormorants, and Their Relatives. The Pelecaniformes. Oxford University Press.</t>
  </si>
  <si>
    <t>foraging distance from roost site</t>
  </si>
  <si>
    <t>OUP BFW, The Pelecaniformes, p169</t>
  </si>
  <si>
    <t>Lake Grand-Lieu</t>
  </si>
  <si>
    <t>Paillisson, J-M., Carpentier, A., Le Gentil, J., Marion, L., 2004. Space utilization by a cormorant (Phalacrocorax carbo L.) colony in a multi-wetland complex in relation to feeding strategies. C. R. Biologies 327, 493–500.</t>
  </si>
  <si>
    <t>Paillisson J-M., Carpentier A., Le Gentil J. and Marion L. (2004). Space utilization by a cormorant (Phalacrocorax carbo L.) colony in a multi-wetland complex in relation to feeding strategies. C. R. Biologies 327: 493–500</t>
  </si>
  <si>
    <t>Jutland and Læsø</t>
  </si>
  <si>
    <t>Petersen I.K., Fox A.D. and Clausager I. (2003). Distribution and numbers of birds in Kattegat in relation to the proposed offshore wind farm south of Læsø –Ornithological impact assessment. Department of Wildlife Ecology and Biodiversity. National Environmental</t>
  </si>
  <si>
    <t>Petersen I.K., Fox A.D. and Clausager I. (2003). Distribution and numbers of birds in Kattegat in relation to the proposed offshore wind farm south of Læsø –Ornithological impact assessment. Department of Wildlife Ecology and Biodiversity. National Environmental &amp; Pihl, S., Petersen, I.K., Hounisen, J.P. and Laubek, B. (2001) Landsdæk- kende optælling af vandfugle december 1999/marts 2000. Danmarks Miljøundersøgelser. 46 p. - Faglig rapport fra DMU, nr. 356.</t>
  </si>
  <si>
    <t>Great Crested Grebe</t>
  </si>
  <si>
    <t>Podiceps cristatus</t>
  </si>
  <si>
    <t>Aerial/Boat</t>
  </si>
  <si>
    <t>Great Skua</t>
  </si>
  <si>
    <t>Foula</t>
  </si>
  <si>
    <r>
      <t>Furness, R.W., 1978. Kleptoparasitism by great skuas (</t>
    </r>
    <r>
      <rPr>
        <i/>
        <sz val="12"/>
        <rFont val="Times New Roman"/>
        <family val="1"/>
      </rPr>
      <t>Catharacta skua</t>
    </r>
    <r>
      <rPr>
        <sz val="12"/>
        <rFont val="Times New Roman"/>
        <family val="1"/>
      </rPr>
      <t xml:space="preserve"> Brunn.) and Arctic skuas (</t>
    </r>
    <r>
      <rPr>
        <i/>
        <sz val="12"/>
        <rFont val="Times New Roman"/>
        <family val="1"/>
      </rPr>
      <t>Stercorarius parasiticu</t>
    </r>
    <r>
      <rPr>
        <sz val="12"/>
        <rFont val="Times New Roman"/>
        <family val="1"/>
      </rPr>
      <t>s L.) at a Shetland seabird colony. Animal Behaviour 26,</t>
    </r>
    <r>
      <rPr>
        <b/>
        <sz val="12"/>
        <rFont val="Times New Roman"/>
        <family val="1"/>
      </rPr>
      <t xml:space="preserve"> </t>
    </r>
    <r>
      <rPr>
        <sz val="12"/>
        <rFont val="Times New Roman"/>
        <family val="1"/>
      </rPr>
      <t>1167-1177.</t>
    </r>
  </si>
  <si>
    <r>
      <t>Furness, R.W., 1978. Kleptoparasitism by great skuas (</t>
    </r>
    <r>
      <rPr>
        <i/>
        <sz val="8"/>
        <rFont val="Times New Roman"/>
        <family val="1"/>
      </rPr>
      <t>Catharacta skua</t>
    </r>
    <r>
      <rPr>
        <sz val="8"/>
        <rFont val="Times New Roman"/>
        <family val="1"/>
      </rPr>
      <t xml:space="preserve"> Brunn.) and Arctic skuas (</t>
    </r>
    <r>
      <rPr>
        <i/>
        <sz val="8"/>
        <rFont val="Times New Roman"/>
        <family val="1"/>
      </rPr>
      <t>Stercorarius parasiticu</t>
    </r>
    <r>
      <rPr>
        <sz val="8"/>
        <rFont val="Times New Roman"/>
        <family val="1"/>
      </rPr>
      <t>s L.) at a Shetland seabird colony. Animal Behaviour 26,</t>
    </r>
    <r>
      <rPr>
        <b/>
        <sz val="8"/>
        <rFont val="Times New Roman"/>
        <family val="1"/>
      </rPr>
      <t xml:space="preserve"> </t>
    </r>
    <r>
      <rPr>
        <sz val="8"/>
        <rFont val="Times New Roman"/>
        <family val="1"/>
      </rPr>
      <t>1167-1177</t>
    </r>
  </si>
  <si>
    <r>
      <t xml:space="preserve">Furness, R.W., Hislop, J.R.G., 1981. Diets and feeding ecology of great skuas </t>
    </r>
    <r>
      <rPr>
        <i/>
        <sz val="12"/>
        <rFont val="Times New Roman"/>
        <family val="1"/>
      </rPr>
      <t>Catharacta skua</t>
    </r>
    <r>
      <rPr>
        <sz val="12"/>
        <rFont val="Times New Roman"/>
        <family val="1"/>
      </rPr>
      <t xml:space="preserve"> during the breeding season. Journal of Zoology London 195, 1-23.</t>
    </r>
  </si>
  <si>
    <r>
      <t xml:space="preserve">Furness, R.W., Hislop, J.R.G., 1981. Diets and feeding ecology of great skuas </t>
    </r>
    <r>
      <rPr>
        <i/>
        <sz val="8"/>
        <rFont val="Times New Roman"/>
        <family val="1"/>
      </rPr>
      <t>Catharacta skua</t>
    </r>
    <r>
      <rPr>
        <sz val="8"/>
        <rFont val="Times New Roman"/>
        <family val="1"/>
      </rPr>
      <t xml:space="preserve"> during the breeding season. Journal of Zoology London 195, 1-23</t>
    </r>
  </si>
  <si>
    <r>
      <t xml:space="preserve">Tasker, M.L., Jones, P.H., Blake, B.F., Dixon, T.J., 1985a. Distribution and feeding habits of the Great Skua </t>
    </r>
    <r>
      <rPr>
        <i/>
        <sz val="12"/>
        <rFont val="Times New Roman"/>
        <family val="1"/>
      </rPr>
      <t xml:space="preserve">Catharacta skua </t>
    </r>
    <r>
      <rPr>
        <sz val="12"/>
        <rFont val="Times New Roman"/>
        <family val="1"/>
      </rPr>
      <t>in the North Sea. Seabird 8, 34-44.</t>
    </r>
  </si>
  <si>
    <t>Tasker, M.L., Jones, P.H., Blake, B.F. and Dixon, T.J. (1985) Distribution and feeding habits of the Great Skua Catharacta skua in the North Sea. Seabird 8:34-44.</t>
  </si>
  <si>
    <t>Votier, S.C., Bearhop, S., Ratcliffe, N., Furness, R.W., 2004. Reproductive consequences for great skuas specializing as seabird predators. Condor 106, 275-287.</t>
  </si>
  <si>
    <t>VHF - restricted close to colony</t>
  </si>
  <si>
    <t>Bird specialists feed on or close to land. Fish specialist recorded feeding up to 13km from colony</t>
  </si>
  <si>
    <t>Votier, S.C., Bearhop, S., Ratcliffe, N., Furness, R.W., 2004. Reproductive consequences for great skuas specializing as seabird predators. Condor 106, 275-287</t>
  </si>
  <si>
    <t>all males</t>
  </si>
  <si>
    <t>extracted from map through ImageJ</t>
  </si>
  <si>
    <r>
      <t xml:space="preserve">Votier, S.C., Crane, J.E., Bearhop, S., de Leo, A., McSorley, C.A., Minguez, E., Mitchell, I.P., Parsons, M., Phillips, R.A., Furness, R.W., 2006. Nocturnal foraging by great skuas </t>
    </r>
    <r>
      <rPr>
        <i/>
        <sz val="8"/>
        <rFont val="Times New Roman"/>
        <family val="1"/>
      </rPr>
      <t>Stercorarius skua</t>
    </r>
    <r>
      <rPr>
        <sz val="8"/>
        <rFont val="Times New Roman"/>
        <family val="1"/>
      </rPr>
      <t>: implications for conservation of storm-petrel populations. Journal of Ornithology 147, 405-413</t>
    </r>
  </si>
  <si>
    <t>P. Catry, unpublished data in BirdLife International (2000). The Development of Boundary Selection Criteria for the Extension of Breeding Seabird Special Protection Areas into the Marine Environment. OSPAR Convention for the Protection of the Marine Environment of the North-East Atlantic.Meeting of the Biodiversity Committee (BDC) Vlissingen (Flushing): 20 – 24 November 2000. Agenda item 8.</t>
  </si>
  <si>
    <t>MinMost</t>
  </si>
  <si>
    <t>birds chasing seabirds, 2km, those at fishing bopats 10'skm</t>
  </si>
  <si>
    <t>Votier (unpublished) in BirdLife International (2000). The Development of Boundary Selection Criteria for the Extension of Breeding Seabird Special Protection Areas into the Marine Environment. OSPAR Convention for the Protection of the Marine Environment of the North-East Atlantic.Meeting of the Biodiversity Committee (BDC) Vlissingen (Flushing): 20 – 24 November 2000. Agenda item 8.</t>
  </si>
  <si>
    <t>Herring Gull</t>
  </si>
  <si>
    <t>Larus argentatus</t>
  </si>
  <si>
    <t>Southern Sweden</t>
  </si>
  <si>
    <r>
      <t xml:space="preserve">Andersson, A., 1970. Food habits and predation of an inland-breeding population of the herring gull </t>
    </r>
    <r>
      <rPr>
        <i/>
        <sz val="12"/>
        <rFont val="Times New Roman"/>
        <family val="1"/>
      </rPr>
      <t>Larus argentatus</t>
    </r>
    <r>
      <rPr>
        <sz val="12"/>
        <rFont val="Times New Roman"/>
        <family val="1"/>
      </rPr>
      <t xml:space="preserve"> in southern Sweden. Ornis Scandinavica 1, 75-81.</t>
    </r>
  </si>
  <si>
    <t>pellet analysis and sit to Refuge</t>
  </si>
  <si>
    <t xml:space="preserve">Mainly coastal (littoral/sub-littoral) feeder; BWP lacks site specific info on distances </t>
  </si>
  <si>
    <t>Andersson 1970 In BWP, Vol. 3, p821 and In BirdLife International (2000). The Development of Boundary Selection Criteria for the Extension of Breeding Seabird Special Protection Areas into the Marine Environment. OSPAR Convention for the Protection of the Marine Environment of the North-East Atlantic.Meeting of the Biodiversity Committee (BDC) Vlissingen (Flushing): 20 - 24 November 2000. Agenda item 8.</t>
  </si>
  <si>
    <t>Netherlands</t>
  </si>
  <si>
    <t>Boschplaat NR</t>
  </si>
  <si>
    <t>travelling inland. Male</t>
  </si>
  <si>
    <t>Bukacinska M., Bukacinska D. and Arie l.S. (199). Attendance and diet in relation to breeding success in herring gulls (Larus argentatus). Auk 113(2):300-309</t>
  </si>
  <si>
    <r>
      <t xml:space="preserve">Camphuysen, C.J., 1995. Herring gull </t>
    </r>
    <r>
      <rPr>
        <i/>
        <sz val="12"/>
        <rFont val="Times New Roman"/>
        <family val="1"/>
      </rPr>
      <t>Larus argentatus</t>
    </r>
    <r>
      <rPr>
        <sz val="12"/>
        <rFont val="Times New Roman"/>
        <family val="1"/>
      </rPr>
      <t xml:space="preserve"> and lesser black-backed gull </t>
    </r>
    <r>
      <rPr>
        <i/>
        <sz val="12"/>
        <rFont val="Times New Roman"/>
        <family val="1"/>
      </rPr>
      <t>L. fuscus</t>
    </r>
    <r>
      <rPr>
        <sz val="12"/>
        <rFont val="Times New Roman"/>
        <family val="1"/>
      </rPr>
      <t xml:space="preserve"> feeding at fishing vessels in the breeding season: competitive scavenging versus efficient flying. Ardea 83,</t>
    </r>
    <r>
      <rPr>
        <b/>
        <sz val="12"/>
        <rFont val="Times New Roman"/>
        <family val="1"/>
      </rPr>
      <t xml:space="preserve"> </t>
    </r>
    <r>
      <rPr>
        <sz val="12"/>
        <rFont val="Times New Roman"/>
        <family val="1"/>
      </rPr>
      <t>365-380.</t>
    </r>
  </si>
  <si>
    <t>density model</t>
  </si>
  <si>
    <r>
      <t xml:space="preserve">Camphuysen, C.J., 1995. Herring gull </t>
    </r>
    <r>
      <rPr>
        <i/>
        <sz val="10"/>
        <rFont val="Times New Roman"/>
        <family val="1"/>
      </rPr>
      <t>Larus argentatus</t>
    </r>
    <r>
      <rPr>
        <sz val="10"/>
        <rFont val="Times New Roman"/>
        <family val="1"/>
      </rPr>
      <t xml:space="preserve"> and lesser black-backed gull </t>
    </r>
    <r>
      <rPr>
        <i/>
        <sz val="10"/>
        <rFont val="Times New Roman"/>
        <family val="1"/>
      </rPr>
      <t>L. fuscus</t>
    </r>
    <r>
      <rPr>
        <sz val="10"/>
        <rFont val="Times New Roman"/>
        <family val="1"/>
      </rPr>
      <t xml:space="preserve"> feeding at fishing vessels in the breeding season: competitive scavenging versus efficient flying. Ardea 83,</t>
    </r>
    <r>
      <rPr>
        <b/>
        <sz val="10"/>
        <rFont val="Times New Roman"/>
        <family val="1"/>
      </rPr>
      <t xml:space="preserve"> </t>
    </r>
    <r>
      <rPr>
        <sz val="10"/>
        <rFont val="Times New Roman"/>
        <family val="1"/>
      </rPr>
      <t>365-380.</t>
    </r>
  </si>
  <si>
    <t>Caspian Sea</t>
  </si>
  <si>
    <t>Bianki 1967 In BWP, Vol. 3, p821</t>
  </si>
  <si>
    <t>dist around colony</t>
  </si>
  <si>
    <t>birds around fishing boats</t>
  </si>
  <si>
    <t>Watson 1981 In BWP, Vol. 3, p821</t>
  </si>
  <si>
    <t>prob?</t>
  </si>
  <si>
    <t>Bergman 1939, 1951 In  BWP, Vol. 3, p821</t>
  </si>
  <si>
    <t>Germany</t>
  </si>
  <si>
    <t>Morocco to Spain</t>
  </si>
  <si>
    <t>H-H Witt (no year) BWP, Vol. 3, p821</t>
  </si>
  <si>
    <t>colour-ringed birds at vessels (linked to colony!)</t>
  </si>
  <si>
    <t>Watson (1981) cites Parsons (in litt.) IN BirdLife International (2000). The Development of Boundary Selection Criteria for the Extension of Breeding Seabird Special Protection Areas into the Marine Environment. OSPAR Convention for the Protection of the Marine Environment of the North-East Atlantic.Meeting of the Biodiversity Committee (BDC) Vlissingen (Flushing): 20 – 24 November 2000. Agenda item 8.</t>
  </si>
  <si>
    <t>Duhem, C., Vidal, E., Legrand, J., Tatoni, T., 2003. Opportunistic feeding responses of the Yellow-legged Gull Larus michahellis to accessibility of refuse dumps. Bird Study 50, 61–67.</t>
  </si>
  <si>
    <t>diet shifts and refuse</t>
  </si>
  <si>
    <t>Duhem C., Vidal E., Legrand J. and Tatoni T. (2003).  Opportunistic feeding responses of the Yellow-legged Gull Larus michahellis to accessibility of refuse dumps. Bird Study 50:  61–67</t>
  </si>
  <si>
    <t>Vlieland</t>
  </si>
  <si>
    <t>Ens, B.J., Bairlein, F., Camphuysen, C.J., Boer, P. de, Exo, K.-M., Gallego, N., Hoye, B., Klaassen, R., Oosterbeek, K., Shamoun-Baranes J., Jeugd, H. van der, Gasteren H. van, 2008. Tracking of individual birds. Report on WP 3230 (bird tracking sensor characterization) and WP 4130 (sensor adaptation and calibration for bird tracking system) of the FlySafe basic activities project. SOVON-onderzoeksrapport 2008/10. SOVON Vogelonderzoek Nederland, Beek-Ubbergen.</t>
  </si>
  <si>
    <t>GPS/satellite</t>
  </si>
  <si>
    <t>note the maximum here is the maximum distance that the furthest bird reached!</t>
  </si>
  <si>
    <t>Ens B.J., Bairlein F., Camphuysen C.J., Boer P. de, Exo K.-M., Gallego N., Hoye B., Klaassen R., Oosterbeek K., Shamoun-Baranes J., Jeugd H. van der &amp; Gasteren H. van 2008. Tracking of individual birds. Report on WP 3230 (bird tracking sensor characterization) and WP 4130 (sensor adaptation and calibration for bird tracking system) of the FlySafe basic activities project. SOVON-onderzoeksrapport 2008/10. SOVON Vogelonderzoek Nederland, Beek-Ubbergen</t>
  </si>
  <si>
    <t>estimation</t>
  </si>
  <si>
    <t xml:space="preserve">Götmark, F., 1984. Food and foraging in five European Larus gulls in the breeding season: A comparative review. Ornis Fennica 61, 9-18 //IN//  Nogales, M., Zonfrillo, B. &amp; Monaghan, P. (1995) Diets of adult and chick herring gulls Larus argentatus argentatus on Ailsa Craig, south-weat Scotland. Seabird, 17, 56-63 http://digital.csic.es/bitstream/10261/22482/1/SBD-1995-17-56.pdf </t>
  </si>
  <si>
    <t>North Rhine-Westphalia</t>
  </si>
  <si>
    <r>
      <t xml:space="preserve">Hiippop O., Wurm S., 2000. Effects of winter fishery activities on resting numbers, food and body condition of large gulls </t>
    </r>
    <r>
      <rPr>
        <i/>
        <sz val="12"/>
        <rFont val="Times New Roman"/>
        <family val="1"/>
      </rPr>
      <t>Larus argentatus</t>
    </r>
    <r>
      <rPr>
        <sz val="12"/>
        <rFont val="Times New Roman"/>
        <family val="1"/>
      </rPr>
      <t xml:space="preserve"> and </t>
    </r>
    <r>
      <rPr>
        <i/>
        <sz val="12"/>
        <rFont val="Times New Roman"/>
        <family val="1"/>
      </rPr>
      <t>L. marinus</t>
    </r>
    <r>
      <rPr>
        <sz val="12"/>
        <rFont val="Times New Roman"/>
        <family val="1"/>
      </rPr>
      <t xml:space="preserve"> in the south-eastern North Sea. Marine Ecology Progress Series 194, 241-247.</t>
    </r>
  </si>
  <si>
    <t>land counts to trawlers, pellets</t>
  </si>
  <si>
    <t>non-breeding</t>
  </si>
  <si>
    <t>Hiippop O. and Wurm S. (2000). Effects of winter fishery activities on resting numbers, food and body condition of large gulls Larus argentatus and L. marinus in the south-eastern North Sea marine ecology progress series 194: 241-247</t>
  </si>
  <si>
    <t>Seven Island</t>
  </si>
  <si>
    <t>Krasnov Yu., Nikolaeva N. 1998. Some results of the multi-disciplinary study of the kittiwake in the Barents sea. Biology and Oceanography of the Kara and Barents Seas (along the Northern Marine Route). Apatiti, 180-260</t>
  </si>
  <si>
    <t>Marked</t>
  </si>
  <si>
    <t>Mainly coastal waters</t>
  </si>
  <si>
    <t>Krasnov Yu., Nikolaeva N. 1998. Ecology and morphology of the black-backed and herring seagulls in the Barents sea. In: Biology and Oceanography of the Kara and Barents Seas (along the Northern Marine Route). Apatiti: 260-325.</t>
  </si>
  <si>
    <t>Port Colborne, Ontario</t>
  </si>
  <si>
    <t>Morris, R.D., Black, J.E., 1980. Radiotelemetry and herring gull foraging patterns. Journal of Field Ornithology 5, 110-118.</t>
  </si>
  <si>
    <t>Morris, R.D., Black, J.E., 1980. Radiotelemetry and herring gull foraging patterns. Journal of Field Ornithology 5, 110-118</t>
  </si>
  <si>
    <t>Ailsa Craig</t>
  </si>
  <si>
    <r>
      <t xml:space="preserve">Nogales, M., Zonfrillo, B., Monaghan, P., 1995. Diets of adult and chick herring gulls </t>
    </r>
    <r>
      <rPr>
        <i/>
        <sz val="12"/>
        <rFont val="Times New Roman"/>
        <family val="1"/>
      </rPr>
      <t>Larus argentatus argentatus</t>
    </r>
    <r>
      <rPr>
        <sz val="12"/>
        <rFont val="Times New Roman"/>
        <family val="1"/>
      </rPr>
      <t xml:space="preserve"> on Ailsa Craig, south-west Scotland. Seabird</t>
    </r>
    <r>
      <rPr>
        <i/>
        <sz val="12"/>
        <rFont val="Times New Roman"/>
        <family val="1"/>
      </rPr>
      <t xml:space="preserve"> </t>
    </r>
    <r>
      <rPr>
        <sz val="12"/>
        <rFont val="Times New Roman"/>
        <family val="1"/>
      </rPr>
      <t>17</t>
    </r>
    <r>
      <rPr>
        <b/>
        <sz val="12"/>
        <rFont val="Times New Roman"/>
        <family val="1"/>
      </rPr>
      <t xml:space="preserve">, </t>
    </r>
    <r>
      <rPr>
        <sz val="12"/>
        <rFont val="Times New Roman"/>
        <family val="1"/>
      </rPr>
      <t>56-63.</t>
    </r>
  </si>
  <si>
    <t>&gt;15</t>
  </si>
  <si>
    <t>dist to refuge</t>
  </si>
  <si>
    <r>
      <t xml:space="preserve">Nogales, M., Zonfrillo, B., Monaghan, P., 1995. Diets of adult and chick herring gulls </t>
    </r>
    <r>
      <rPr>
        <i/>
        <sz val="8"/>
        <rFont val="Times New Roman"/>
        <family val="1"/>
      </rPr>
      <t>Larus argentatus argentatus</t>
    </r>
    <r>
      <rPr>
        <sz val="8"/>
        <rFont val="Times New Roman"/>
        <family val="1"/>
      </rPr>
      <t xml:space="preserve"> on Ailsa Craig, south-west Scotland. Seabird</t>
    </r>
    <r>
      <rPr>
        <i/>
        <sz val="8"/>
        <rFont val="Times New Roman"/>
        <family val="1"/>
      </rPr>
      <t xml:space="preserve"> </t>
    </r>
    <r>
      <rPr>
        <sz val="8"/>
        <rFont val="Times New Roman"/>
        <family val="1"/>
      </rPr>
      <t>17</t>
    </r>
    <r>
      <rPr>
        <b/>
        <sz val="8"/>
        <rFont val="Times New Roman"/>
        <family val="1"/>
      </rPr>
      <t xml:space="preserve">, </t>
    </r>
    <r>
      <rPr>
        <sz val="8"/>
        <rFont val="Times New Roman"/>
        <family val="1"/>
      </rPr>
      <t>56-63</t>
    </r>
  </si>
  <si>
    <t>North America</t>
  </si>
  <si>
    <r>
      <t>Pierotti, R.J.. Good. T.P., 1994. Herring Gull (</t>
    </r>
    <r>
      <rPr>
        <i/>
        <sz val="12"/>
        <rFont val="Times New Roman"/>
        <family val="1"/>
      </rPr>
      <t>Larus argentatus</t>
    </r>
    <r>
      <rPr>
        <sz val="12"/>
        <rFont val="Times New Roman"/>
        <family val="1"/>
      </rPr>
      <t>), The Birds of North America Online (A. Poole, Ed.). Ithaca: Cornell Lab of Ornithology.</t>
    </r>
  </si>
  <si>
    <t xml:space="preserve">Mainly forages inter/sub-tidal zone; only sub-species in US is L. a. smithsonianus </t>
  </si>
  <si>
    <r>
      <t>Pierotti, R.J.. Good. T.P., 1994. Herring Gull (</t>
    </r>
    <r>
      <rPr>
        <i/>
        <sz val="10"/>
        <rFont val="Arial"/>
        <family val="2"/>
      </rPr>
      <t>Larus argentatus</t>
    </r>
    <r>
      <rPr>
        <sz val="10"/>
        <rFont val="Arial"/>
      </rPr>
      <t>), The Birds of North America Online (A. Poole, Ed.). Ithaca: Cornell Lab of Ornithology; Retrieved from the Birds of North America Online: http://bna.birds.cornell.edu/bna/species/124</t>
    </r>
  </si>
  <si>
    <t>Brittany</t>
  </si>
  <si>
    <r>
      <t>Pons, J.-M., Migot, P., 1995. Life-history strategy of the herring gull: changes in survival and fecundity in a population subjected to various feeding conditions. Journal of Animal Ecology 64</t>
    </r>
    <r>
      <rPr>
        <b/>
        <sz val="12"/>
        <rFont val="Times New Roman"/>
        <family val="1"/>
      </rPr>
      <t>,</t>
    </r>
    <r>
      <rPr>
        <sz val="12"/>
        <rFont val="Times New Roman"/>
        <family val="1"/>
      </rPr>
      <t xml:space="preserve"> 592-599.</t>
    </r>
  </si>
  <si>
    <r>
      <t>Pons, J.-M., Migot, P., 1995. Life-history strategy of the herring gull: changes in survival and fecundity in a population subjected to various feeding conditions. Journal of Animal Ecology 64</t>
    </r>
    <r>
      <rPr>
        <b/>
        <sz val="8"/>
        <rFont val="Times New Roman"/>
        <family val="1"/>
      </rPr>
      <t>,</t>
    </r>
    <r>
      <rPr>
        <sz val="8"/>
        <rFont val="Times New Roman"/>
        <family val="1"/>
      </rPr>
      <t xml:space="preserve"> 592-599</t>
    </r>
  </si>
  <si>
    <r>
      <t>Sibly, R.M., McCleery, R.H., 1983. The distribution between feeding sites of herring gulls breeding at Walney Island, UK. Journal of Animal Ecology</t>
    </r>
    <r>
      <rPr>
        <i/>
        <sz val="12"/>
        <rFont val="Times New Roman"/>
        <family val="1"/>
      </rPr>
      <t xml:space="preserve"> </t>
    </r>
    <r>
      <rPr>
        <sz val="12"/>
        <rFont val="Times New Roman"/>
        <family val="1"/>
      </rPr>
      <t>52</t>
    </r>
    <r>
      <rPr>
        <b/>
        <sz val="12"/>
        <rFont val="Times New Roman"/>
        <family val="1"/>
      </rPr>
      <t xml:space="preserve">, </t>
    </r>
    <r>
      <rPr>
        <sz val="12"/>
        <rFont val="Times New Roman"/>
        <family val="1"/>
      </rPr>
      <t>51-68.</t>
    </r>
  </si>
  <si>
    <t>tips</t>
  </si>
  <si>
    <r>
      <t>Sibly, R.M., McCleery, R.H., 1983. The distribution between feeding sites of herring gulls breeding at Walney Island, UK. Journal of Animal Ecology</t>
    </r>
    <r>
      <rPr>
        <i/>
        <sz val="8"/>
        <rFont val="Times New Roman"/>
        <family val="1"/>
      </rPr>
      <t xml:space="preserve"> </t>
    </r>
    <r>
      <rPr>
        <sz val="8"/>
        <rFont val="Times New Roman"/>
        <family val="1"/>
      </rPr>
      <t>52</t>
    </r>
    <r>
      <rPr>
        <b/>
        <sz val="8"/>
        <rFont val="Times New Roman"/>
        <family val="1"/>
      </rPr>
      <t xml:space="preserve">, </t>
    </r>
    <r>
      <rPr>
        <sz val="8"/>
        <rFont val="Times New Roman"/>
        <family val="1"/>
      </rPr>
      <t>51-68</t>
    </r>
  </si>
  <si>
    <t>diet analysis</t>
  </si>
  <si>
    <t>mussel beds</t>
  </si>
  <si>
    <t xml:space="preserve">Spaans, A.L., 1971. On the feeding ecology of the Herring Gull Larus argentatus Pont. in the northern part of The Netherlands. Ardea 59,`73-188. </t>
  </si>
  <si>
    <t>pellet / diet analysis</t>
  </si>
  <si>
    <t xml:space="preserve">Spaans, A.L., 1971. On the feeding ecology of the Herring Gull Larus argentatus Pont. in the northern part of The Netherlands. Ardea 59,`73-188 //In// BWP, Vol. 3, p821 Spaans, A.L. 1971. On the feeding ecology of the Herring Gull Larus argentatus Pont. in the northern part of The Netherlands. Ardea 59:73-188. </t>
  </si>
  <si>
    <t>Walney Island</t>
  </si>
  <si>
    <r>
      <t xml:space="preserve">Verbeek, N.A.M., 1977. Comparative feeding ecology of herring gulls </t>
    </r>
    <r>
      <rPr>
        <i/>
        <sz val="12"/>
        <rFont val="Times New Roman"/>
        <family val="1"/>
      </rPr>
      <t>Larus argentatus</t>
    </r>
    <r>
      <rPr>
        <sz val="12"/>
        <rFont val="Times New Roman"/>
        <family val="1"/>
      </rPr>
      <t xml:space="preserve"> and lesser black-backed gulls </t>
    </r>
    <r>
      <rPr>
        <i/>
        <sz val="12"/>
        <rFont val="Times New Roman"/>
        <family val="1"/>
      </rPr>
      <t>Larus fuscus</t>
    </r>
    <r>
      <rPr>
        <sz val="12"/>
        <rFont val="Times New Roman"/>
        <family val="1"/>
      </rPr>
      <t>. Ardea 65</t>
    </r>
    <r>
      <rPr>
        <b/>
        <sz val="12"/>
        <rFont val="Times New Roman"/>
        <family val="1"/>
      </rPr>
      <t xml:space="preserve">, </t>
    </r>
    <r>
      <rPr>
        <sz val="12"/>
        <rFont val="Times New Roman"/>
        <family val="1"/>
      </rPr>
      <t>25-42.</t>
    </r>
  </si>
  <si>
    <t>dist to trawler</t>
  </si>
  <si>
    <t>trawlers</t>
  </si>
  <si>
    <r>
      <t xml:space="preserve">Verbeek, N.A.M., 1977. Comparative feeding ecology of herring gulls </t>
    </r>
    <r>
      <rPr>
        <i/>
        <sz val="8"/>
        <rFont val="Times New Roman"/>
        <family val="1"/>
      </rPr>
      <t>Larus argentatus</t>
    </r>
    <r>
      <rPr>
        <sz val="8"/>
        <rFont val="Times New Roman"/>
        <family val="1"/>
      </rPr>
      <t xml:space="preserve"> and lesser black-backed gulls </t>
    </r>
    <r>
      <rPr>
        <i/>
        <sz val="8"/>
        <rFont val="Times New Roman"/>
        <family val="1"/>
      </rPr>
      <t>Larus fuscus</t>
    </r>
    <r>
      <rPr>
        <sz val="8"/>
        <rFont val="Times New Roman"/>
        <family val="1"/>
      </rPr>
      <t>. Ardea 65</t>
    </r>
    <r>
      <rPr>
        <b/>
        <sz val="8"/>
        <rFont val="Times New Roman"/>
        <family val="1"/>
      </rPr>
      <t xml:space="preserve">, </t>
    </r>
    <r>
      <rPr>
        <sz val="8"/>
        <rFont val="Times New Roman"/>
        <family val="1"/>
      </rPr>
      <t>25-42</t>
    </r>
  </si>
  <si>
    <t>many scavenging in cities</t>
  </si>
  <si>
    <t>cities</t>
  </si>
  <si>
    <t>Morocco</t>
  </si>
  <si>
    <r>
      <t xml:space="preserve">Witt, H.-H., Crespo, J., Juana, E.D., Varela, J., 1981. Comparative feeding ecology of Audouin's gull </t>
    </r>
    <r>
      <rPr>
        <i/>
        <sz val="12"/>
        <rFont val="Times New Roman"/>
        <family val="1"/>
      </rPr>
      <t>Larus audouini</t>
    </r>
    <r>
      <rPr>
        <sz val="12"/>
        <rFont val="Times New Roman"/>
        <family val="1"/>
      </rPr>
      <t xml:space="preserve"> and the herring gull </t>
    </r>
    <r>
      <rPr>
        <i/>
        <sz val="12"/>
        <rFont val="Times New Roman"/>
        <family val="1"/>
      </rPr>
      <t>L. argentatus</t>
    </r>
    <r>
      <rPr>
        <sz val="12"/>
        <rFont val="Times New Roman"/>
        <family val="1"/>
      </rPr>
      <t xml:space="preserve"> in the Mediterranean. Ibis 123</t>
    </r>
    <r>
      <rPr>
        <b/>
        <sz val="12"/>
        <rFont val="Times New Roman"/>
        <family val="1"/>
      </rPr>
      <t xml:space="preserve">, </t>
    </r>
    <r>
      <rPr>
        <sz val="12"/>
        <rFont val="Times New Roman"/>
        <family val="1"/>
      </rPr>
      <t>519-526.</t>
    </r>
  </si>
  <si>
    <t>inland</t>
  </si>
  <si>
    <r>
      <t xml:space="preserve">Witt, H.-H., Crespo, J., Juana, E.D., Varela, J., 1981. Comparative feeding ecology of Audouin's gull </t>
    </r>
    <r>
      <rPr>
        <i/>
        <sz val="8"/>
        <rFont val="Times New Roman"/>
        <family val="1"/>
      </rPr>
      <t>Larus audouini</t>
    </r>
    <r>
      <rPr>
        <sz val="8"/>
        <rFont val="Times New Roman"/>
        <family val="1"/>
      </rPr>
      <t xml:space="preserve"> and the herring gull </t>
    </r>
    <r>
      <rPr>
        <i/>
        <sz val="8"/>
        <rFont val="Times New Roman"/>
        <family val="1"/>
      </rPr>
      <t>L. argentatus</t>
    </r>
    <r>
      <rPr>
        <sz val="8"/>
        <rFont val="Times New Roman"/>
        <family val="1"/>
      </rPr>
      <t xml:space="preserve"> in the Mediterranean. Ibis 123</t>
    </r>
    <r>
      <rPr>
        <b/>
        <sz val="8"/>
        <rFont val="Times New Roman"/>
        <family val="1"/>
      </rPr>
      <t xml:space="preserve">, </t>
    </r>
    <r>
      <rPr>
        <sz val="8"/>
        <rFont val="Times New Roman"/>
        <family val="1"/>
      </rPr>
      <t>519-526</t>
    </r>
  </si>
  <si>
    <t>Turkey</t>
  </si>
  <si>
    <t>birds observed feeding at a tip.</t>
  </si>
  <si>
    <t>Kittiwake</t>
  </si>
  <si>
    <t>Rissa tridactyla</t>
  </si>
  <si>
    <t>Eleanor Island, Alaska</t>
  </si>
  <si>
    <t>Ainley, D.G., Ford, R.G., Brown, E.D., Suryan, R.M., Irons, D.B., 2003. Prey resources, competition, and geographic structure of kittiwake colonies in Prince William Sound. Ecology 84, 709-723</t>
  </si>
  <si>
    <t>5 years</t>
  </si>
  <si>
    <t>estimations based on 15-40 birds per year</t>
  </si>
  <si>
    <t>Icy</t>
  </si>
  <si>
    <t>2 years</t>
  </si>
  <si>
    <t>Shoup Bay, Alaska</t>
  </si>
  <si>
    <t>4 years</t>
  </si>
  <si>
    <t>Commander Islands</t>
  </si>
  <si>
    <r>
      <t>Baird, P.H., 1990. Influence of abiotic factors and prey distribution on diet and reproductive success of three seabird species in Alaska. Ornis Scandinavica 21,</t>
    </r>
    <r>
      <rPr>
        <b/>
        <sz val="12"/>
        <rFont val="Times New Roman"/>
        <family val="1"/>
      </rPr>
      <t xml:space="preserve"> </t>
    </r>
    <r>
      <rPr>
        <sz val="12"/>
        <rFont val="Times New Roman"/>
        <family val="1"/>
      </rPr>
      <t>224-235.</t>
    </r>
  </si>
  <si>
    <t>Baird (1990) In BirdLife International (2000). The Development of Boundary Selection Criteria for the Extension of Breeding Seabird Special Protection Areas into the Marine Environment. OSPAR Convention for the Protection of the Marine Environment of the North-East Atlantic.Meeting of the Biodiversity Committee (BDC) Vlissingen (Flushing): 20 – 24 November 2000. Agenda item 8.</t>
  </si>
  <si>
    <t>Pacific (Northeast)</t>
  </si>
  <si>
    <t>flocks recorded</t>
  </si>
  <si>
    <t>Sanger et al. 1978 In BWP, Vol. 3, p868</t>
  </si>
  <si>
    <t>Daunt, F., Benvenuti, S., Harris, M.P., Dall’Antonia, L., Elston, D.A., Wanless, S., 2002. Foraging strategies of the Black-legged Kittiwake Rissa tridactyla at a North Sea colony: evidence for a maximum foraging range. Marine Ecology Progress Series 245, 239-242</t>
  </si>
  <si>
    <t>activity loggers</t>
  </si>
  <si>
    <t>estimate based on published flight speeds for the species</t>
  </si>
  <si>
    <t>Daunt, F., Benvenuti, S., Harris, M.P., Dall’Antonia, L., Elston, D.A., Wanless, S., (2002). Foraging strategies of the Black-legged Kittiwake Rissa tridactyla at a North Sea colony: evidence for a maximum foraging range. Mar. Ecol. Progr. Ser. 245, 239-247.</t>
  </si>
  <si>
    <t>Daunt, F., Wanless, S., Peters, G., Benvenuti, S., Sharples, J., Gremillet, D., Scott, B. 2006. Impacts of Oceanography on the Foraging Dynamics of seabirds in the North Sea in Boyd, I.L., Wanless, S. and Camphuysen C. J. Top Predators in Marine Ecosystems. Their Role in Monitoring and Management Conservation Biology (No. 12) 177-190</t>
  </si>
  <si>
    <t>1999 20trips 2000 12trips 2001 6trips 2002 12trips 2003 13trips</t>
  </si>
  <si>
    <t>Helgoland</t>
  </si>
  <si>
    <r>
      <t xml:space="preserve">Dierschke, V., Garthe, S., Markones, N. 2004. Aktionradien Helgoländer Dreizehenmöwen </t>
    </r>
    <r>
      <rPr>
        <i/>
        <sz val="12"/>
        <rFont val="Times New Roman"/>
        <family val="1"/>
      </rPr>
      <t>Rissa tridactlya</t>
    </r>
    <r>
      <rPr>
        <sz val="12"/>
        <rFont val="Times New Roman"/>
        <family val="1"/>
      </rPr>
      <t xml:space="preserve"> und Trottellummen </t>
    </r>
    <r>
      <rPr>
        <i/>
        <sz val="12"/>
        <rFont val="Times New Roman"/>
        <family val="1"/>
      </rPr>
      <t>Uria aalge</t>
    </r>
    <r>
      <rPr>
        <sz val="12"/>
        <rFont val="Times New Roman"/>
        <family val="1"/>
      </rPr>
      <t xml:space="preserve"> während der Aufzuchtphase. Vogelwelt 125, 11-19.</t>
    </r>
  </si>
  <si>
    <t>Dierschke, V., Garthe, S., and Markones, N. (2004). Aktionradien Helgoländer Dreizehenmöwen Rissa tridactlya und Trottellummen Uria aalge während der Aufzuchtphase. Vogelwelt 125; 11-19.</t>
  </si>
  <si>
    <t>Gabrielsen, G.W., Mehlum, F., 1989. Kittiwake activity monitored by telemetry. Biotelemtry X, pp. 421-429. Tenth International Symposium on Biotelemetry, Fayetteville, Arkansas.</t>
  </si>
  <si>
    <t>three incubating birds and two birds with chicks</t>
  </si>
  <si>
    <t>Gabrielsen, G.W.&amp; Mehlum, F. (1989) Kittiwake activity monitored by telemetry. Biotelemtry X, pp. 421-429. Tenth International Symposium on Biotelemetry, Fayetteville, Arkansas.</t>
  </si>
  <si>
    <r>
      <t xml:space="preserve">Hamer, K.C., Monaghan, P., Uttley, J.D., Walton, P., Burns, M.D., 1993. The influence of food supply on the breeding ecology of kittiwakes </t>
    </r>
    <r>
      <rPr>
        <i/>
        <sz val="12"/>
        <rFont val="Times New Roman"/>
        <family val="1"/>
      </rPr>
      <t>Rissa tridactyla</t>
    </r>
    <r>
      <rPr>
        <sz val="12"/>
        <rFont val="Times New Roman"/>
        <family val="1"/>
      </rPr>
      <t xml:space="preserve"> in Shetland. Ibis</t>
    </r>
    <r>
      <rPr>
        <i/>
        <sz val="12"/>
        <rFont val="Times New Roman"/>
        <family val="1"/>
      </rPr>
      <t xml:space="preserve"> </t>
    </r>
    <r>
      <rPr>
        <sz val="12"/>
        <rFont val="Times New Roman"/>
        <family val="1"/>
      </rPr>
      <t>135</t>
    </r>
    <r>
      <rPr>
        <b/>
        <sz val="12"/>
        <rFont val="Times New Roman"/>
        <family val="1"/>
      </rPr>
      <t xml:space="preserve">, </t>
    </r>
    <r>
      <rPr>
        <sz val="12"/>
        <rFont val="Times New Roman"/>
        <family val="1"/>
      </rPr>
      <t>255-263.</t>
    </r>
  </si>
  <si>
    <t>Most, Max</t>
  </si>
  <si>
    <r>
      <t xml:space="preserve">Hamer, K.C., Monaghan, P., Uttley, J.D., Walton, P., Burns, M.D., 1993. The influence of food supply on the breeding ecology of kittiwakes </t>
    </r>
    <r>
      <rPr>
        <i/>
        <sz val="8"/>
        <rFont val="Times New Roman"/>
        <family val="1"/>
      </rPr>
      <t>Rissa tridactyla</t>
    </r>
    <r>
      <rPr>
        <sz val="8"/>
        <rFont val="Times New Roman"/>
        <family val="1"/>
      </rPr>
      <t xml:space="preserve"> in Shetland. Ibis</t>
    </r>
    <r>
      <rPr>
        <i/>
        <sz val="8"/>
        <rFont val="Times New Roman"/>
        <family val="1"/>
      </rPr>
      <t xml:space="preserve"> </t>
    </r>
    <r>
      <rPr>
        <sz val="8"/>
        <rFont val="Times New Roman"/>
        <family val="1"/>
      </rPr>
      <t>135</t>
    </r>
    <r>
      <rPr>
        <b/>
        <sz val="8"/>
        <rFont val="Times New Roman"/>
        <family val="1"/>
      </rPr>
      <t xml:space="preserve">, </t>
    </r>
    <r>
      <rPr>
        <sz val="8"/>
        <rFont val="Times New Roman"/>
        <family val="1"/>
      </rPr>
      <t>255-263</t>
    </r>
  </si>
  <si>
    <r>
      <t xml:space="preserve">Humphreys, E.M., Wanless, S., Bryant, D.M., 2006. Stage-dependent foraging in breeding black-legged kittiwakes </t>
    </r>
    <r>
      <rPr>
        <i/>
        <sz val="12"/>
        <rFont val="Times New Roman"/>
        <family val="1"/>
      </rPr>
      <t>Rissa tridactyla</t>
    </r>
    <r>
      <rPr>
        <sz val="12"/>
        <rFont val="Times New Roman"/>
        <family val="1"/>
      </rPr>
      <t>: distinguishing behavioural responses to intrinsic and extrinsic factors. Journal of Avian Biology 37, 436-446.</t>
    </r>
  </si>
  <si>
    <t>all birds</t>
  </si>
  <si>
    <t>longer trips at night</t>
  </si>
  <si>
    <t>Humphreys, E.M., Wanless, S. and Bryant, D.M. 2006. Stage-dependent foraging in breeding black-legged kittiwakes Rissa tridactyla : distinguishing behavioural responses to intrinsic and extrinsic factors. J. Avian Biol. 37: 436-446.</t>
  </si>
  <si>
    <t>Irons, D.B., 1998. Foraging area fidelity of individual seabirds in relation to tidal cycles and flock feeding. Ecology 79, 647-655.</t>
  </si>
  <si>
    <t>≥ 50</t>
  </si>
  <si>
    <t>VHF tagged birds followed in boat</t>
  </si>
  <si>
    <t>11 males, 14 females, 6 unsexed - data presented only on 26 birds (is this the same sample as in Suryan 1989)</t>
  </si>
  <si>
    <t>Irons, D.B. (1998). Foraging area fidelity of individual seabirds in relation to tidal cycles and flock feeding. Ecology 79, 647-655.</t>
  </si>
  <si>
    <t>Kotzerka, J., Garthe, S., Hatch, S.A., 2010. GPS tracking devices reveal foraging strategies of Black-legged kittiwakes. Journal of Ornithology 151, 459-467.</t>
  </si>
  <si>
    <t>GPS</t>
  </si>
  <si>
    <t>of completed trips</t>
  </si>
  <si>
    <t>incubation and chick rearing together</t>
  </si>
  <si>
    <t>Kotzerka J., Grathe S. and Hatch S.A. (2010). GPS tracking devices reveal foraging strategies of Black-legged kittiwakes. Journal of Ornithology 151: 459-467</t>
  </si>
  <si>
    <t>Observation of breeding birds which were caught at a vessel at the open sea</t>
  </si>
  <si>
    <t>Krasnov Yu., Nikolaeva N. 1998. Some results of the multi-disciplinary study of the kittiwake in the Barents sea. Biology and Oceanography of the Kara and Barents Seas (along the Northern Marine Route). Apatiti: 180-260</t>
  </si>
  <si>
    <t xml:space="preserve">Mason, J.W., McChesney, G.J., McIver, W.R., Carter, H.R., Takekawa, J.Y., Golightly, R.T., Ackerman, J.T., Orthmeyer, D.L., Perry, W.M., Yee, J.L., Pierson, M.O., McCrary, M.D., 2007. At-sea distribution and abundance of seabirds off southern california: a 20-year comparison. Studies in Avian Biology No. 33. </t>
  </si>
  <si>
    <t>density did not decrease signifcantly with increasing distance to shore</t>
  </si>
  <si>
    <t xml:space="preserve">Mason, J.W., McChesney, G.J., McIver, W.R., Carter, H.R., Takekawa, J.Y., Golightly, R.T., Ackerman, J.T., Orthmeyer, D.L., Perry, W.M., Yee, J.L., Pierson, M.O. &amp; McCrary, M.D. (2007). At-sea distribution and abundance of seabirds off southern california: a 20-year comparison. Studies in Avian Biology No. 33. </t>
  </si>
  <si>
    <t>Caithness</t>
  </si>
  <si>
    <t xml:space="preserve">Nettleship, D.N., Gaston, A.J., 1978. Patterns of pelagic distribution of seabirds in western Lancaster Sound and Barrow Strait, Northwest Territories, in August and September 1976. Canadian Wildlife Service Occasional Papers No. 39. </t>
  </si>
  <si>
    <t>I think this refernce should be Nettleship and Gaston 1978</t>
  </si>
  <si>
    <t>Nettleship, D.N., Gaston, A.J., 1978. Patterns of pelagic distribution of seabirds in western Lancaster Sound and Barrow Strait, Northwest Territories, in August and September 1976. Canadian Wildlife Service Occasional Papers No. 39</t>
  </si>
  <si>
    <t>Prince William Sound, Alaska</t>
  </si>
  <si>
    <t>Ostrand, W.D., Drew, G.S., Suryan, R.M., McDonald, L.L., 1998. Evaluation of radio-tracking and strip transect methods for determining foraging ranges of black-legged kittiwakes. Condor 100, 709-720.</t>
  </si>
  <si>
    <t>Ostrand W.D., Drew G.S., Suryan R.M. and McDonald L.L. (1998). Evaluation of radio-tracking and strip transect methods for determining foraging ranges of black-legged kittiwakes’ The Condor 100:709-720</t>
  </si>
  <si>
    <t>is Irons 1998 data the same as Ostrand?</t>
  </si>
  <si>
    <t>Ostrand W.D., Drew G.S., Suryan R.M. and McDonald L.L. (1998). Evaluation of radio-tracking and strip transect methods for determining foraging ranges of black-legged kittiwakes’ The Condor 100:709-721</t>
  </si>
  <si>
    <t>86 trips, no mention of no birds</t>
  </si>
  <si>
    <t xml:space="preserve">Pearson, T.H., 1968. The feeding ecology of sea-bird species breeding on the Farne Islands, Northumberland. Journal of Animal Ecology 37, 521-552 In  BWP, Vol. 3, p868 </t>
  </si>
  <si>
    <t>Wrangel Island</t>
  </si>
  <si>
    <t>Stishov, M.S., Pridatko, V.I., Baranyuk, V.V. 1991. Ptitsy ostrova Vrangelya [Birds of Wrangel Island]. Novosibirsk, Nauka Press (Siberian Branch). 254 p. In Russian</t>
  </si>
  <si>
    <t>Stishov et al., 1991</t>
  </si>
  <si>
    <t xml:space="preserve">Suryan, R.M., Irons, D.B., Benson, J., 2000. Prey switching and variable foraging strategies of Black-legged kittiwakes and the effect on reproductive success. Condor 102, 374-384.  </t>
  </si>
  <si>
    <t>Ave Max</t>
  </si>
  <si>
    <t>Distance varies year to year with prey availability</t>
  </si>
  <si>
    <t>Suryan, R.M., Irons, D.B. and Benson, J. (2000) Prey switching and variable foraging strategies of Black-legged kittiwakes and the effect on reproductive success. The Condor. 102:374-385</t>
  </si>
  <si>
    <t>Most(wasMean(</t>
  </si>
  <si>
    <t>1989 - some birds from Irons 1998 who had 26 birds and ONLY at Shoup Bay not Eleanor, but Suryan uses ONLY complete trips so sample in 1989 is reduced to only 6 birds!!</t>
  </si>
  <si>
    <t>Suryan, R.M., Irons, D.B. and Benson, J. (2000) Prey switching and variable foraging strategies of Black-legged kittiwakes and the effect on reproductive success. The Condor. 102:374-384.</t>
  </si>
  <si>
    <t>Oceanodroma leucorhoa</t>
  </si>
  <si>
    <t>Kent Island, New Brunswick</t>
  </si>
  <si>
    <r>
      <t>Ricklefs, R.E., Day, C.H., Huntington, C.E., Williams, J.B., 1985. Variability in feeding rate and meal size of Leach's storm petrel at Kent Island, New Brunswick. Journal of Animal Ecology</t>
    </r>
    <r>
      <rPr>
        <i/>
        <sz val="12"/>
        <rFont val="Times New Roman"/>
        <family val="1"/>
      </rPr>
      <t xml:space="preserve"> </t>
    </r>
    <r>
      <rPr>
        <sz val="12"/>
        <rFont val="Times New Roman"/>
        <family val="1"/>
      </rPr>
      <t>54</t>
    </r>
    <r>
      <rPr>
        <b/>
        <sz val="12"/>
        <rFont val="Times New Roman"/>
        <family val="1"/>
      </rPr>
      <t xml:space="preserve">, </t>
    </r>
    <r>
      <rPr>
        <sz val="12"/>
        <rFont val="Times New Roman"/>
        <family val="1"/>
      </rPr>
      <t>883-898.</t>
    </r>
  </si>
  <si>
    <t>very approx, based on  If Leach's Petrel were to travel continuously at the speed of Wilson's Storm Petrel (Alerstam et al. 1993)</t>
  </si>
  <si>
    <r>
      <t>Ricklefs, R.E., Day, C.H., Huntington, C.E., Williams, J.B., 1985. Variability in feeding rate and meal size of Leach's storm petrel at Kent Island, New Brunswick. Journal of Animal Ecology</t>
    </r>
    <r>
      <rPr>
        <i/>
        <sz val="8"/>
        <rFont val="Times New Roman"/>
        <family val="1"/>
      </rPr>
      <t xml:space="preserve"> </t>
    </r>
    <r>
      <rPr>
        <sz val="8"/>
        <rFont val="Times New Roman"/>
        <family val="1"/>
      </rPr>
      <t>54</t>
    </r>
    <r>
      <rPr>
        <b/>
        <sz val="8"/>
        <rFont val="Times New Roman"/>
        <family val="1"/>
      </rPr>
      <t xml:space="preserve">, </t>
    </r>
    <r>
      <rPr>
        <sz val="8"/>
        <rFont val="Times New Roman"/>
        <family val="1"/>
      </rPr>
      <t>883-898</t>
    </r>
  </si>
  <si>
    <r>
      <t>Ricklefs, R.E., Schew, W.A., 1994. Foraging stochasticity and lipid accumulation by nestling petrels. Functional Ecology</t>
    </r>
    <r>
      <rPr>
        <i/>
        <sz val="12"/>
        <rFont val="Times New Roman"/>
        <family val="1"/>
      </rPr>
      <t xml:space="preserve"> </t>
    </r>
    <r>
      <rPr>
        <sz val="12"/>
        <rFont val="Times New Roman"/>
        <family val="1"/>
      </rPr>
      <t>8</t>
    </r>
    <r>
      <rPr>
        <b/>
        <sz val="12"/>
        <rFont val="Times New Roman"/>
        <family val="1"/>
      </rPr>
      <t xml:space="preserve">, </t>
    </r>
    <r>
      <rPr>
        <sz val="12"/>
        <rFont val="Times New Roman"/>
        <family val="1"/>
      </rPr>
      <t>159-170.</t>
    </r>
  </si>
  <si>
    <t>energetics</t>
  </si>
  <si>
    <r>
      <t>Ricklefs, R.E., Schew, W.A., 1994. Foraging stochasticity and lipid accumulation by nestling petrels. Functional Ecology</t>
    </r>
    <r>
      <rPr>
        <i/>
        <sz val="8"/>
        <rFont val="Times New Roman"/>
        <family val="1"/>
      </rPr>
      <t xml:space="preserve"> </t>
    </r>
    <r>
      <rPr>
        <sz val="8"/>
        <rFont val="Times New Roman"/>
        <family val="1"/>
      </rPr>
      <t>8</t>
    </r>
    <r>
      <rPr>
        <b/>
        <sz val="8"/>
        <rFont val="Times New Roman"/>
        <family val="1"/>
      </rPr>
      <t xml:space="preserve">, </t>
    </r>
    <r>
      <rPr>
        <sz val="8"/>
        <rFont val="Times New Roman"/>
        <family val="1"/>
      </rPr>
      <t>159-170</t>
    </r>
  </si>
  <si>
    <t>Lesser Black-backed Gull</t>
  </si>
  <si>
    <t>Larus fuscus</t>
  </si>
  <si>
    <t>Calladine, J.R., Park, K.J, Thompson, K., Wernham, C.V., 2006. Review of Urban Gulls and their Management in Scotland. Report to the Scottish Executive Research contract ENV/BTO/001/04</t>
  </si>
  <si>
    <t>ringed birds</t>
  </si>
  <si>
    <t>Calladine, J.R., Park, K.J, Thompson, K. &amp; Wernham1, C.V (2006). Review of Urban Gulls and their Management in Scotland. Report to the Scottish Executive Research contract ENV/BTO/001/04</t>
  </si>
  <si>
    <t>most</t>
  </si>
  <si>
    <t>note that the max here is actualy the average max across the maximum distances all birds reached</t>
  </si>
  <si>
    <t>measured from the map presented in the paper</t>
  </si>
  <si>
    <r>
      <t xml:space="preserve">Schwemmer, P., Garthe, S., 2005. At-sea distribution and behaviour of a surface feeding seabird, the lesser black backed gull </t>
    </r>
    <r>
      <rPr>
        <i/>
        <sz val="12"/>
        <rFont val="Times New Roman"/>
        <family val="1"/>
      </rPr>
      <t>Larus fuscus</t>
    </r>
    <r>
      <rPr>
        <sz val="12"/>
        <rFont val="Times New Roman"/>
        <family val="1"/>
      </rPr>
      <t>, and its association with different prey. Marine Ecology Progress Series 285, 245-258.</t>
    </r>
  </si>
  <si>
    <t>&gt;100</t>
  </si>
  <si>
    <t>sea</t>
  </si>
  <si>
    <r>
      <t xml:space="preserve">Schwemmer, P., Garthe, S., 2005. At-sea distribution and behaviour of a surface feeding seabird, the lesser black backed gull </t>
    </r>
    <r>
      <rPr>
        <i/>
        <sz val="8"/>
        <rFont val="Times New Roman"/>
        <family val="1"/>
      </rPr>
      <t>Larus fuscus</t>
    </r>
    <r>
      <rPr>
        <sz val="8"/>
        <rFont val="Times New Roman"/>
        <family val="1"/>
      </rPr>
      <t>, and its association with different prey. Marine Ecology Progress Series 285, 245-258</t>
    </r>
  </si>
  <si>
    <t>Shamoun-barana, J., Bouten, W., Camphuysen, C.J., Baaj, E., 2011. Riding the tide: intriguing observations of gulls resting at sea during breeding. Ibis doi: 10.1111/j.1474-919X.2010.01096.x</t>
  </si>
  <si>
    <t>3 males 2 females</t>
  </si>
  <si>
    <t>Little Gull</t>
  </si>
  <si>
    <r>
      <t>Ewins, P.J. Weseloh, D.V. 1999. Little Gull (</t>
    </r>
    <r>
      <rPr>
        <i/>
        <sz val="12"/>
        <rFont val="Times New Roman"/>
        <family val="1"/>
      </rPr>
      <t>Larus minutus</t>
    </r>
    <r>
      <rPr>
        <sz val="12"/>
        <rFont val="Times New Roman"/>
        <family val="1"/>
      </rPr>
      <t>), The Birds of North America Online (A. Poole, Ed.).</t>
    </r>
  </si>
  <si>
    <t>roost on water with Bonaparte’s Gulls</t>
  </si>
  <si>
    <t>Ewins, Peter J. and D. V. Weseloh. 1999. Little Gull (Larus minutus), The Birds of North America Online (A. Poole, Ed.).</t>
  </si>
  <si>
    <r>
      <t>Schwemmer, P., Garthe, S., 2006. Spatial patterns in at-sea behaviour during spring migration by little gulls (</t>
    </r>
    <r>
      <rPr>
        <i/>
        <sz val="12"/>
        <rFont val="Times New Roman"/>
        <family val="1"/>
      </rPr>
      <t>Larus minutus</t>
    </r>
    <r>
      <rPr>
        <sz val="12"/>
        <rFont val="Times New Roman"/>
        <family val="1"/>
      </rPr>
      <t>) in the southeastern North Sea. Journal of Ornithology 147, 354–366.</t>
    </r>
  </si>
  <si>
    <t>Schwemmer P.and Garthe S. (2006). Spatial patterns in at-sea behaviour during spring migration by little gulls (Larus minutus) in the southeastern North Sea. J. Ornithol 147: 354–366</t>
  </si>
  <si>
    <t>v approx</t>
  </si>
  <si>
    <t>Little Tern</t>
  </si>
  <si>
    <t>Gronant, Gibralter Point, Scolt Head, Holkham, Blakeney Point, Winterton</t>
  </si>
  <si>
    <t>Some terns may have fledged the colony by time of survey</t>
  </si>
  <si>
    <t>Ebro Delta</t>
  </si>
  <si>
    <t>Bertolero, A., Oro, D., Vilalta, A.M., López, M.A., 2005. Selection of foraging habitats by Little Terns Sterna albifrons at the Ebro Delta (NE Spain). Revista Catalana d’Ornitologia 21, 37-42</t>
  </si>
  <si>
    <t>Car - line transects</t>
  </si>
  <si>
    <t>Bertolero A., Oro D., Vilalta A.M.and López M.A. (2005). Selection of foraging habitats by Little Terns Sterna albifrons at the Ebro Delta (NE Spain). Revista Catalana d’Ornitologia 21:37-42</t>
  </si>
  <si>
    <t>Georgia</t>
  </si>
  <si>
    <t>Tomkins 1959 In BirdLife International (2000). The Development of Boundary Selection Criteria for the Extension of Breeding Seabird Special Protection Areas into the Marine Environment. OSPAR Convention for the Protection of the Marine Environment of the North-East Atlantic.Meeting of the Biodiversity Committee (BDC) Vlissingen (Flushing): 20 – 24 November 2000. Agenda item 8.</t>
  </si>
  <si>
    <t>West Westerschelde</t>
  </si>
  <si>
    <t>Brenninkmeijer, A., Doeglas G., de Fouw, J., 2002. Foerageergedrag van sterns in de westelijke Westerschelde in 2002. A&amp;W-rapport 346, Altenburg &amp; Wymenga ecologisch onderzoek bv, Veenwouden, the Netherlands.</t>
  </si>
  <si>
    <t>Brenninkmeijer, A., Doeglas G. and de Fouw, J. (2002) Foerageergedrag van sterns in de westelijke Westerschelde in 2002. A&amp;W-rapport 346, Altenburg &amp; Wymenga ecologisch onderzoek bv, Veenwouden, the Netherlands.</t>
  </si>
  <si>
    <t>Cramp 1985 In BirdLife International (2000). The Development of Boundary Selection Criteria for the Extension of Breeding Seabird Special Protection Areas into the Marine Environment. OSPAR Convention for the Protection of the Marine Environment of the North-East Atlantic.Meeting of the Biodiversity Committee (BDC) Vlissingen (Flushing): 20 – 24 November 2000. Agenda item 8.</t>
  </si>
  <si>
    <t>N K Atkinson In BWP, Vol. 4, p124</t>
  </si>
  <si>
    <t>Tomkins 1959 In BWP, Vol. 4, p124</t>
  </si>
  <si>
    <t>South Africa</t>
  </si>
  <si>
    <t>Mfolozi River</t>
  </si>
  <si>
    <t>Cyrus, D.P., 1991. The influence of turbidity on the foraging behaviour of Little Terns Sterna albifrons off the St Lucia Mouth, Zululand, South Africa. Marine Ornithology 19, 103-108.</t>
  </si>
  <si>
    <t>Cyrus, D.P. (1991). The influence of turbidity on the foraging behaviour of Little Terns Sterna albifrons off the St Lucia Mouth, Zululand, South Africa. Marine Ornithology 19: 103-108.</t>
  </si>
  <si>
    <t>Gibraltar Point</t>
  </si>
  <si>
    <r>
      <t>Davies, S., 1981. Development and behaviour of little tern chicks. British Birds 74,</t>
    </r>
    <r>
      <rPr>
        <b/>
        <sz val="12"/>
        <rFont val="Times New Roman"/>
        <family val="1"/>
      </rPr>
      <t xml:space="preserve"> </t>
    </r>
    <r>
      <rPr>
        <sz val="12"/>
        <rFont val="Times New Roman"/>
        <family val="1"/>
      </rPr>
      <t>291-298.</t>
    </r>
  </si>
  <si>
    <r>
      <t>Davies, S., 1981. Development and behaviour of little tern chicks. British Birds 74,</t>
    </r>
    <r>
      <rPr>
        <b/>
        <sz val="8"/>
        <rFont val="Times New Roman"/>
        <family val="1"/>
      </rPr>
      <t xml:space="preserve"> </t>
    </r>
    <r>
      <rPr>
        <sz val="8"/>
        <rFont val="Times New Roman"/>
        <family val="1"/>
      </rPr>
      <t>291-298.</t>
    </r>
  </si>
  <si>
    <t>HBW vol 3 p658</t>
  </si>
  <si>
    <t>Higgins, P.J., Davies, S.J.J.F., (eds) 1996. Handbook of Australian, New Zealand and Antarctic Birds. Volume 3: Snipe to Pigeons. Oxford University Press, Melbourne.</t>
  </si>
  <si>
    <t>Mostly forage in shallow lagoons, estuarie, etc., only occasionally at sea</t>
  </si>
  <si>
    <t>HANZAB, Vol. 3, p709</t>
  </si>
  <si>
    <r>
      <t xml:space="preserve">Paiva, V.H., Ramos, J.A., Martins, J., Almeida, A., Carvalho, A., 2008. Foraging habitat selection by Little Terns </t>
    </r>
    <r>
      <rPr>
        <i/>
        <sz val="12"/>
        <rFont val="Times New Roman"/>
        <family val="1"/>
      </rPr>
      <t>Sternula albifrons</t>
    </r>
    <r>
      <rPr>
        <sz val="12"/>
        <rFont val="Times New Roman"/>
        <family val="1"/>
      </rPr>
      <t xml:space="preserve"> in an estuarine lagoon system of southern Portugal. Ibis 150, 18-31.</t>
    </r>
  </si>
  <si>
    <t>walking obs</t>
  </si>
  <si>
    <r>
      <t xml:space="preserve">Paiva, V.H., Ramos, J.A., Martins, J., Almeida, A., Carvalho, A., 2008. Foraging habitat selection by Little Terns </t>
    </r>
    <r>
      <rPr>
        <i/>
        <sz val="8"/>
        <rFont val="Times New Roman"/>
        <family val="1"/>
      </rPr>
      <t>Sternula albifrons</t>
    </r>
    <r>
      <rPr>
        <sz val="8"/>
        <rFont val="Times New Roman"/>
        <family val="1"/>
      </rPr>
      <t xml:space="preserve"> in an estuarine lagoon system of southern Portugal. Ibis 150, 18-31</t>
    </r>
  </si>
  <si>
    <t>Scroby Sands</t>
  </si>
  <si>
    <t>2003: 7 2004: 14</t>
  </si>
  <si>
    <t>foraged further in years of poor food supply</t>
  </si>
  <si>
    <t>Perrow M.R. Skeate E.R., Lines P., Brown D. and Tomlinson M.L. (2006). Radio telemetry as a tool for assessing impacts of windfarms: the case of Little Terns Sterna albifrons at Scroby Sands, Norfolk, UK. Ibis 148:57-76</t>
  </si>
  <si>
    <t>Ratcliffe, N., Schmitt, S., Mayo, A., Tratalos, J., Drewitt, A., 2008. Colony habitat selection by Little Terns Sterna albifrons in East Anglia: implications for coastal management. Seabird 21, 55-63.</t>
  </si>
  <si>
    <t>nesting colony site strongly linked to foraging grounds</t>
  </si>
  <si>
    <t>Ratcliffe N., Schmitt S., Mayo A., Tratalos J. And Drewitt A. (2008). Colony habitat selection by Little Terns Sterna albifrons in East Anglia: implications for coastal management. Seabird (21): 55-63</t>
  </si>
  <si>
    <t>Taylor, I.R., Roe, E.L., 2004. Feeding ecology of little terns Sterna albifrons sinensis in south-eastern Australia and the effects of pilchard mass mortality on breeding success and population size. Marine and Freshwater Research 55, 799–808.</t>
  </si>
  <si>
    <t>habitat</t>
  </si>
  <si>
    <t xml:space="preserve">Foraging areas are characterized by low depth and transparent marine, estuarine, freshwater and brackish water environments </t>
  </si>
  <si>
    <t>Taylor, I.R. &amp; Roe, E.L. 2004. Feeding ecology of little terns Sterna albifrons sinensis in south-eastern Australia and the effects of pilchard mass mortality on breeding success and population size. Marine and Freshwater Research 55: 799–808.</t>
  </si>
  <si>
    <t>Long-tailed Duck</t>
  </si>
  <si>
    <t>Clangula hyemalis</t>
  </si>
  <si>
    <t>Curonian Spit</t>
  </si>
  <si>
    <t>Vaitkus, G., Bubinas, A., 2001. Modelling of sea duck spatial distribution in relation to food resources in Lithuanian offshore waters under the gradient of winter climatic conditions. Acta Zoologica Lituanica 11, 288-302.</t>
  </si>
  <si>
    <t>Vaitkus, G., Bubinas, A., 2001. Modelling of sea duck spatial distribution in relation to food resources in Lithuanian offshore waters under the gradient of winter climatic conditions. Acta Zoologica Lituanica 11, 288-302</t>
  </si>
  <si>
    <t>Nantucket Sound, Massachusetts</t>
  </si>
  <si>
    <t>White, T.P., Veit, R.R., Perry, M.C., 2009. Feeding ecology of long-tailed ducks Clangula hyemalis wintering on the Nantucket Shoals. Waterbirds 32, 293-299.</t>
  </si>
  <si>
    <t>White, T.P., Veit, R.R., Perry, M.C., 2009. Feeding ecology of long-tailed ducks Clangula hyemalis wintering on the Nantucket Shoals. Waterbirds 32, 293-299</t>
  </si>
  <si>
    <t>Manx Shearwater</t>
  </si>
  <si>
    <t>Puffinus puffinus</t>
  </si>
  <si>
    <r>
      <t xml:space="preserve">Brooke, M.de L., 1990. </t>
    </r>
    <r>
      <rPr>
        <i/>
        <sz val="12"/>
        <rFont val="Times New Roman"/>
        <family val="1"/>
      </rPr>
      <t xml:space="preserve">The Manx shearwater. </t>
    </r>
    <r>
      <rPr>
        <sz val="12"/>
        <rFont val="Times New Roman"/>
        <family val="1"/>
      </rPr>
      <t>T &amp; AD Poyser, London.</t>
    </r>
  </si>
  <si>
    <t>rafting</t>
  </si>
  <si>
    <t>Brooke, M. The Manx shearwater. 1990. T and A D Poyser, Academic Press Limited.</t>
  </si>
  <si>
    <t>Breeders forage within 360km except females during the 2 weeks before laying (may travel to the Basque triangle); unclear where birds from the Hebrides and S Ireland forage but max distance probably similar</t>
  </si>
  <si>
    <t>Copeland</t>
  </si>
  <si>
    <r>
      <t xml:space="preserve">Guilford, T.C., Meade, J., Freeman, R., Biro, D., Evans, T., Bonadonna, F., Boyle, D., Roberts, S., Perrins, C.M., 2008. GPS tracking of the foraging movements of Manx Shearwaters </t>
    </r>
    <r>
      <rPr>
        <i/>
        <sz val="12"/>
        <rFont val="Times New Roman"/>
        <family val="1"/>
      </rPr>
      <t>Puffinus  puffinus</t>
    </r>
    <r>
      <rPr>
        <sz val="12"/>
        <rFont val="Times New Roman"/>
        <family val="1"/>
      </rPr>
      <t xml:space="preserve"> breeding on Skomer Island, Wales. Ibis 150, 462-473.</t>
    </r>
  </si>
  <si>
    <r>
      <t xml:space="preserve">Guilford, T.C., Meade, J., Freeman, R., Biro, D., Evans, T., Bonadonna, F., Boyle, D., Roberts, S., Perrins, C.M., 2008. GPS tracking of the foraging movements of Manx Shearwaters </t>
    </r>
    <r>
      <rPr>
        <i/>
        <sz val="8"/>
        <rFont val="Times New Roman"/>
        <family val="1"/>
      </rPr>
      <t>Puffinus  puffinus</t>
    </r>
    <r>
      <rPr>
        <sz val="8"/>
        <rFont val="Times New Roman"/>
        <family val="1"/>
      </rPr>
      <t xml:space="preserve"> breeding on Skomer Island, Wales. Ibis 150, 462-473</t>
    </r>
  </si>
  <si>
    <t>Rum</t>
  </si>
  <si>
    <t>Harrison, N.M., Webb, A., Leaper, G.M., 1994. Patterns in seabird distribution west of Scotland. Aquatic Conservation: Marine and Freshwater Ecosystems 4, 21-30.</t>
  </si>
  <si>
    <t>Harrison, N.M., Webb, A. &amp; Leaper, G.M. (1994) Patterns in seabird distribution west of Scotland. Aquatic Conservation: Marine and Freshwater Ecosystems 4, 21-30</t>
  </si>
  <si>
    <t>Jackson S., 1988. Diets of the White-chinned petrel and Sooty shearwater in the Benguela region, South Africa. Condor 90, 20-28.</t>
  </si>
  <si>
    <t>Jackson S. (1988). Diets of the White-chinned petrel and Sooty shearwater in the Benguela region, South Africa. Condor 90: 20-28</t>
  </si>
  <si>
    <t>Chesapeake Bight</t>
  </si>
  <si>
    <t>Lee, D.S., Haney, J.C., 1996. Manx Shearwater (Puffinus puffinus), The Birds of North America Online (A. Poole, Ed.). Ithaca: Cornell Lab of Ornithology</t>
  </si>
  <si>
    <t>quote</t>
  </si>
  <si>
    <t xml:space="preserve">Lee, D.S., Hane, J.C., 1996. Manx Shearwater (Puffinus puffinus), The Birds of North America Online (A. Poole, Ed.). Ithaca: Cornell Lab of Ornithology; </t>
  </si>
  <si>
    <t>South Atlantic Bight </t>
  </si>
  <si>
    <t>Minches</t>
  </si>
  <si>
    <r>
      <t xml:space="preserve">Lloyd, C., Tasker, M.L., Partridge, K., 1991. </t>
    </r>
    <r>
      <rPr>
        <i/>
        <sz val="12"/>
        <rFont val="Times New Roman"/>
        <family val="1"/>
      </rPr>
      <t>The Status of Seabirds in Britain and Ireland</t>
    </r>
    <r>
      <rPr>
        <sz val="12"/>
        <rFont val="Times New Roman"/>
        <family val="1"/>
      </rPr>
      <t>.  Poyser, London.</t>
    </r>
  </si>
  <si>
    <t>could be non-breeders?</t>
  </si>
  <si>
    <r>
      <t xml:space="preserve">Lloyd, C., Tasker, M.L. and Partridge, K. 1991. </t>
    </r>
    <r>
      <rPr>
        <i/>
        <sz val="10"/>
        <rFont val="Palatino"/>
      </rPr>
      <t>The Status of Seabirds in Britain and Ireland</t>
    </r>
    <r>
      <rPr>
        <sz val="10"/>
        <rFont val="Palatino"/>
      </rPr>
      <t>.  Poyser, London</t>
    </r>
  </si>
  <si>
    <t>Lockley, R.M., 1953. On the movements of the Manx shearwater at sea during the breeding season. British Birds 46, 1-48.</t>
  </si>
  <si>
    <t>ring recoveries</t>
  </si>
  <si>
    <t>Lockley, R.M., 1953. On the movements of the Manx shearwater at sea during the breeding season. British Birds 46, 1-48</t>
  </si>
  <si>
    <t>no figure quoted! Estimate from map</t>
  </si>
  <si>
    <t>Warham, J., 1996. The behaviour, population biology and physiology of the Petrels. Academic Press. Harcourt Brace &amp; Company.</t>
  </si>
  <si>
    <t>females in prelaying exodus may reach Biscay</t>
  </si>
  <si>
    <t>Warham J. (1996). The behaviour, population biology and physiology of the Petrels. Academic Press. Harcourt Brace &amp; Company.</t>
  </si>
  <si>
    <t>Wilson, L.J., McSorley, C.A., Gray, C.M., Dean, B.J, Dunn, T.E., Webb, A., Reid, J.B., 2009. Radio-telemetry as a tool to define protected areas for seabirds in the marine environment. Biological Conservation 142, 1808-1817.</t>
  </si>
  <si>
    <t>mean and max</t>
  </si>
  <si>
    <t>rafting. distances of 4, 6 and 9km found to include 95% of fixes around 3 largest UK colonies</t>
  </si>
  <si>
    <t>Wilson, L.J., McSorley, C.A., Gray, C.M., Dean, B.J, Dunn, T.E., Webb, A., Reid, J.B., 2009. Radio-telemetry as a tool to define protected areas for seabirds in the marine environment. Biological Conservation 142, 1808-1817</t>
  </si>
  <si>
    <t>SW coast</t>
  </si>
  <si>
    <t>Wynn, R.B., Brereton, T.M., 2008. SeaWatch SW Annual Report 2007. National Oceanography Centre, Southampton, 112 pp.</t>
  </si>
  <si>
    <t>seawatching estimate</t>
  </si>
  <si>
    <t>Suggested Manxies from coastal seawatching were &gt;1.5 km from coast during non-breeding, and most 1-2 km</t>
  </si>
  <si>
    <t>Wynn, R.B. and Brereton, T.M. (2008) SeaWatch SW Annual Report 2007. National Oceanography Centre, Southampton, 112 pp.</t>
  </si>
  <si>
    <t>Mediterranean Gull</t>
  </si>
  <si>
    <t>River Po Delta</t>
  </si>
  <si>
    <r>
      <t xml:space="preserve">Poot, M., 2003. Offshore foraging of Mediterranean gulls </t>
    </r>
    <r>
      <rPr>
        <i/>
        <sz val="12"/>
        <rFont val="Times New Roman"/>
        <family val="1"/>
      </rPr>
      <t>Larus melanocephalus</t>
    </r>
    <r>
      <rPr>
        <sz val="12"/>
        <rFont val="Times New Roman"/>
        <family val="1"/>
      </rPr>
      <t xml:space="preserve"> in Portugal during the winter. Atlantic Seabirds 5, 1-12.</t>
    </r>
  </si>
  <si>
    <t>land</t>
  </si>
  <si>
    <r>
      <t xml:space="preserve">Poot, M., 2003. Offshore foraging of Mediterranean gulls </t>
    </r>
    <r>
      <rPr>
        <i/>
        <sz val="8"/>
        <rFont val="Times New Roman"/>
        <family val="1"/>
      </rPr>
      <t>Larus melanocephalus</t>
    </r>
    <r>
      <rPr>
        <sz val="8"/>
        <rFont val="Times New Roman"/>
        <family val="1"/>
      </rPr>
      <t xml:space="preserve"> in Portugal during the winter. Atlantic Seabirds 5, 1-12</t>
    </r>
  </si>
  <si>
    <t>Northern Fulmar</t>
  </si>
  <si>
    <t>Fulmarus glacialis</t>
  </si>
  <si>
    <r>
      <t xml:space="preserve">Dunnet, G.M., Ollason, J.C., 1982. The feeding dispersal of fulmars </t>
    </r>
    <r>
      <rPr>
        <i/>
        <sz val="12"/>
        <rFont val="Times New Roman"/>
        <family val="1"/>
      </rPr>
      <t>Fulmarus glacialis</t>
    </r>
    <r>
      <rPr>
        <sz val="12"/>
        <rFont val="Times New Roman"/>
        <family val="1"/>
      </rPr>
      <t xml:space="preserve"> in the breeding season. Ibis 124, 359-360.</t>
    </r>
  </si>
  <si>
    <t>Marked, trapped away from nest</t>
  </si>
  <si>
    <t>Dunnet, G. M. and J. C. Ollason. 1982. The feeding dispersal of fulmars Fulmarus glacialis in the breeding season. Ibis 124:359-360</t>
  </si>
  <si>
    <t>Mallemukfjeld</t>
  </si>
  <si>
    <r>
      <t>Falk, K., Møller, S., 1995. Satellite tracking of high-arctic northern fulmars. Polar Biology 15</t>
    </r>
    <r>
      <rPr>
        <b/>
        <sz val="12"/>
        <rFont val="Times New Roman"/>
        <family val="1"/>
      </rPr>
      <t xml:space="preserve">, </t>
    </r>
    <r>
      <rPr>
        <sz val="12"/>
        <rFont val="Times New Roman"/>
        <family val="1"/>
      </rPr>
      <t>495-502.</t>
    </r>
  </si>
  <si>
    <t>Satellite tags</t>
  </si>
  <si>
    <t>not much info on range given - most discussion about cumulative distance travelled - max value here is probably conservative</t>
  </si>
  <si>
    <r>
      <t>Falk, K., Møller, S., 1995. Satellite tracking of high-arctic northern fulmars. Polar Biology 15</t>
    </r>
    <r>
      <rPr>
        <b/>
        <sz val="8"/>
        <rFont val="Times New Roman"/>
        <family val="1"/>
      </rPr>
      <t xml:space="preserve">, </t>
    </r>
    <r>
      <rPr>
        <sz val="8"/>
        <rFont val="Times New Roman"/>
        <family val="1"/>
      </rPr>
      <t>495-502.</t>
    </r>
  </si>
  <si>
    <t>foraging range determined from flight speed and trip duration</t>
  </si>
  <si>
    <r>
      <t>Furness, R.W, Todd, C.M., 1984. Diets and feeding of fulmars (</t>
    </r>
    <r>
      <rPr>
        <i/>
        <sz val="12"/>
        <rFont val="Times New Roman"/>
        <family val="1"/>
      </rPr>
      <t>Fulmarus Glacialis</t>
    </r>
    <r>
      <rPr>
        <sz val="12"/>
        <rFont val="Times New Roman"/>
        <family val="1"/>
      </rPr>
      <t>) during the breeding season: a comparison between St Kilda and Shetland Colonies. Ibis 126, 379-387.</t>
    </r>
  </si>
  <si>
    <t>dyed fulmars</t>
  </si>
  <si>
    <t>Small sample number, breeding status of birds not confirmed</t>
  </si>
  <si>
    <t>Furness, R.W and Todd, C.M. (1984) Diets and feeding of fulmars (Fulmarus Glacialis during the breeding season: a comparison between St Kilda and Shetland Colonies. Ibis. 126:379-387</t>
  </si>
  <si>
    <t>Furness and Todd 1984, Furness and Bryant 1996, Hamer et al. 1997 &amp; Phillips and Hamer 1999 In BirdLife International (2000). The Development of Boundary Selection Criteria for the Extension of Breeding Seabird Special Protection Areas into the Marine Environment. OSPAR Convention for the Protection of the Marine Environment of the North-East Atlantic.Meeting of the Biodiversity Committee (BDC) Vlissingen (Flushing): 20 – 24 November 2000. Agenda item 8.</t>
  </si>
  <si>
    <t>Hamer, K.C., Thompson, D.R., Gray, C.M., 1997. Spatial variation in the feeding ecology, foraging ranges and breeding energetics of northern fulmars in the north-east Atlantic Ocean. ICES Journal of Marine Science 54, 645-653.</t>
  </si>
  <si>
    <t>Hamer, K.C., Thompson, D.R. &amp; Gray, C.M. (1997) Spatial variation in the feeding ecology, foraging ranges and breeding energetics of northern fulmars in the north-east Atlantic Ocean. ICES Journal of Marine Science 54, 645-653.</t>
  </si>
  <si>
    <t>Devon Ice Cap</t>
  </si>
  <si>
    <t>Nettleship, D.N., 1974. Seabird colonies and distributions around Devon Island and vicinity. Arctic 27, 95-103.</t>
  </si>
  <si>
    <t>distance from nearest colony</t>
  </si>
  <si>
    <t>Nettleship, D. N. 1974b. Seabird colonies and distributions around Devon Island and vicinity. Arctic 27:95-103.</t>
  </si>
  <si>
    <t>East Lancaster Sound</t>
  </si>
  <si>
    <t>&gt;150</t>
  </si>
  <si>
    <t>Nettleship, D.N. &amp; Gaston, A.J. (1978) Patterns of pelagic distribution of seabirds in western Lancaster Sound and Barrow Strait, Northwest Territories, in August and September 1976. Canadian Wildlife Service Occasional Papers No. 39. Also, Nettleship, D. N. 1974a. Northern Fulmar colonies on the south coast of Devon Island, N.W.T., Canada. Auk 91:412.</t>
  </si>
  <si>
    <t>West Lancaster Sound</t>
  </si>
  <si>
    <r>
      <t>Ojowski, U., Eidtmann, C., Furness, R.W., Garthe, S., 2001. Diet and nest attendance of incubating and chick-rearing Northern Fulmars (</t>
    </r>
    <r>
      <rPr>
        <i/>
        <sz val="12"/>
        <rFont val="Times New Roman"/>
        <family val="1"/>
      </rPr>
      <t>Fulmarus glacialis</t>
    </r>
    <r>
      <rPr>
        <sz val="12"/>
        <rFont val="Times New Roman"/>
        <family val="1"/>
      </rPr>
      <t>) in Shetland. Marine Biology 139, 1193–1200.</t>
    </r>
  </si>
  <si>
    <t>based on Falk &amp; Moller 1995, one est</t>
  </si>
  <si>
    <t>Ojowski, U., Eidtmann, C., Furness, R.W. &amp; Garthe, S. 2001. Diet and nest attendance of incubating and chick-rearing Northern Fulmars (Fulmarus glacialis) in Shetland. Mar. Biol. 139: 1193–1200</t>
  </si>
  <si>
    <t>based on Falk &amp; Moller 1995, second est</t>
  </si>
  <si>
    <t>based on Falk &amp; Moller 1995, third est</t>
  </si>
  <si>
    <t>Weimerskirch, H., Chastel, O., Cherel., Y., Henden, J-A., Tveraa., T., 2001. Nest attendance and foraging movements of northern fulmars rearing chicks at Bjornoya Barents Sea. Polar Biology 24, 83-88.</t>
  </si>
  <si>
    <t>4 during chick, 2 after chick apparently deserted</t>
  </si>
  <si>
    <t>Weimerskirch, H., Chastel, O., Cherel., Y., Henden, J-A. and Tveraa., T. (2001). Nest attendance and foraging movements of northern fulmars rearing chicks at Bjornoya Barents Sea. Polar Biology 24: 83-88</t>
  </si>
  <si>
    <t>Northern Gannet</t>
  </si>
  <si>
    <t>Morus bassanus</t>
  </si>
  <si>
    <t>Bass Rock</t>
  </si>
  <si>
    <r>
      <t xml:space="preserve">Camphuysen, C.J., Heessen, H.J.L., Winter, C.J.N., 1995. Distant feeding and associations with cetaceans of gannets </t>
    </r>
    <r>
      <rPr>
        <i/>
        <sz val="12"/>
        <rFont val="Times New Roman"/>
        <family val="1"/>
      </rPr>
      <t>Morus bassanus</t>
    </r>
    <r>
      <rPr>
        <sz val="12"/>
        <rFont val="Times New Roman"/>
        <family val="1"/>
      </rPr>
      <t xml:space="preserve"> from the Bass Rock, May 1994. Seabird 17, 36-43.</t>
    </r>
  </si>
  <si>
    <t>forage in specific areas - Farne Is., Wee Bankie, Dogger Bank</t>
  </si>
  <si>
    <r>
      <t xml:space="preserve">Camphuysen, C.J., Heessen, H.J.L., Winter, C.J.N., 1995. Distant feeding and associations with cetaceans of gannets </t>
    </r>
    <r>
      <rPr>
        <i/>
        <sz val="8"/>
        <rFont val="Times New Roman"/>
        <family val="1"/>
      </rPr>
      <t>Morus bassanus</t>
    </r>
    <r>
      <rPr>
        <sz val="8"/>
        <rFont val="Times New Roman"/>
        <family val="1"/>
      </rPr>
      <t xml:space="preserve"> from the Bass Rock, May 1994. Seabird 17, 36-43.</t>
    </r>
  </si>
  <si>
    <t>ring recovery but not known if was a breeder</t>
  </si>
  <si>
    <t>BWP update, Vol. 1 (3), p135</t>
  </si>
  <si>
    <t>Nelson 1966 In BWP, Vol. 1, p195</t>
  </si>
  <si>
    <r>
      <t xml:space="preserve">Garthe, S., Grémillet, D., Furness, R.W., 1999. At-sea-activity and foraging efficiency in chick-rearing northern gannets </t>
    </r>
    <r>
      <rPr>
        <i/>
        <sz val="12"/>
        <rFont val="Times New Roman"/>
        <family val="1"/>
      </rPr>
      <t>Sula bassana</t>
    </r>
    <r>
      <rPr>
        <sz val="12"/>
        <rFont val="Times New Roman"/>
        <family val="1"/>
      </rPr>
      <t>: a case study in Shetland. Marine Ecology Progress Series 185, 93-99.</t>
    </r>
  </si>
  <si>
    <t>Garthe, S., Gremillet, D., and Furness, R.W. (1999). At-sea-activity and foraging efficiency in chick-rearing northern gannets Sula bassana: a case study in Shetland. Marine Ecology Progress Series. 185:93-99</t>
  </si>
  <si>
    <t>Bonaventure Island</t>
  </si>
  <si>
    <r>
      <t>Garthe, S., Montevecchi, W.A., Chapdelaine, G., Rail, J.-F., Hedd, A., 2007b. Contrasting foraging tactics by Northern Gannets (</t>
    </r>
    <r>
      <rPr>
        <i/>
        <sz val="12"/>
        <rFont val="Times New Roman"/>
        <family val="1"/>
      </rPr>
      <t>Sula bassana</t>
    </r>
    <r>
      <rPr>
        <sz val="12"/>
        <rFont val="Times New Roman"/>
        <family val="1"/>
      </rPr>
      <t>) breeding in different oceanographic domains with different prey fields. Marine Biology 151, 687-694.</t>
    </r>
  </si>
  <si>
    <t>only one Garthe study had this island in</t>
  </si>
  <si>
    <t>Garthe, S., Montevecchi, W.A., Chapdelaine, G., Rail, J.-F. and Hedd, A. (2007) Contrasting foraging tactics by Northern Gannets (Sula bassana) breeding in different oceanographic domains with different prey fields. Marine Biology 151:687-694.</t>
  </si>
  <si>
    <t>7 males 2 females (but only 7 used in the calculation)</t>
  </si>
  <si>
    <t>Sept-Iles Archipelago</t>
  </si>
  <si>
    <t>Grémillet, D., Pichegru, L., Siorat, F., Georges, J.-Y., 2006. Conservation implications of the apparent mismatch between population dynamics and foraging effort in French northern gannets from the English Channel. Marine Ecology Progress Series 319, 15-25.</t>
  </si>
  <si>
    <t>Grémillet, D., Pichegru, L., Siorat, F., Georges, J.-Y., 2006. Conservation implications of the apparent mismatch between population dynamics and foraging effort in French northern gannets from the English Channel. Marine Ecology Progress Series 319, 15-25</t>
  </si>
  <si>
    <t>Hamer, K.C., Phillips, R.A., Wanless, S., Harris, M.P., Wood, A.G., 2000. Foraging ranges, diets and feeding locations of Gannets Morus bassanus in the North Sea: evidence from radiotracking. Marine Ecology Progress Series 200, 257-264.</t>
  </si>
  <si>
    <t>PTTs 164 km excluding nest (Hamer et al. 2000); mean distance to desination 223 km (Hamer et al. 2001)</t>
  </si>
  <si>
    <t>Hamer, K.C., Phillips, R.A., Wanless S., Harris M.P. and Wood, A.G. (2000). Foraging ranges, diets and feeding locations of Gannets Morus bassanus in the North Sea: evidence from radiotracking. Marine Ecology Progress Series 200: 257-264</t>
  </si>
  <si>
    <r>
      <t xml:space="preserve">Hamer, K.C., Phillips, R.A., Hill, J.K., Wanless, S., Wood, A.G., 2001. Contrasting foraging strategies of gannets </t>
    </r>
    <r>
      <rPr>
        <i/>
        <sz val="12"/>
        <rFont val="Times New Roman"/>
        <family val="1"/>
      </rPr>
      <t>Morus bassanus</t>
    </r>
    <r>
      <rPr>
        <sz val="12"/>
        <rFont val="Times New Roman"/>
        <family val="1"/>
      </rPr>
      <t xml:space="preserve"> at two North Atlantic colonies: foraging trip duration and foraging area fidelity. Marine Ecology Progress Series. 224, 283-290.</t>
    </r>
  </si>
  <si>
    <t>Mean,Max,Min</t>
  </si>
  <si>
    <t>PTTs</t>
  </si>
  <si>
    <t>Hamer, K.C., Phillips, R.A., Hill, J.K., Wanless, S. and Wood, A.G. (2001). Contrasting foraging strategies of ganets Morus bassanus at two North Atlantic colonies:foraging trip duration and foraging area fidelity. Marine Ecology Progress Series. 224:283-290</t>
  </si>
  <si>
    <t>Hamer, K.C., Humphreys, E.M., Garthe, S., Hennicke, J., Peters, G., Grémillet, D., Phillips, R.A., Harris, M.P., Wanless, S., 2007. Annual variation in diets, feeding locations and foraging behaviour of gannets in the North Sea: flexibility, consistency and constraint. Marine Ecology Progress Series 338, 295–305.</t>
  </si>
  <si>
    <t>Hamer, K.C., Humphreys, E.M., Garthe, S., Hennicke, J., Peters, G., Grémillet, D., Phillips, R.A., Harris, M.P. &amp; Wanless, S. (2007) Annual variation in diets, feeding locations and foraging behaviour of gannets in the North Sea: flexibility, consistency and constraint. Marine Ecology Progress Series, 338, 295–305.</t>
  </si>
  <si>
    <t>PTT+GPS</t>
  </si>
  <si>
    <t>9 PTT and 13 GPS</t>
  </si>
  <si>
    <t xml:space="preserve">Hamer, K.C., Humphreys, E.M., Magalhães, M.C., Garthe, S., Hennicke, J., Peters, G., Grémillet, D., Skov, H, Wanless, S., 2009. Fine-scale foraging behaviour of a medium-ranging marine predator. Journal of Animal Ecology 78, 880-889.  </t>
  </si>
  <si>
    <t>GPS only, technically encompassed by Hamer et al. 2007</t>
  </si>
  <si>
    <t xml:space="preserve">Hamer, K. C., Humphreys, E.M., Magalhães, M.C., Garthe, S., Hennicke, J., Peters, G., Grémillet, D., Skov, H, and Wanless, S. (2009). Fine-scale foraging behaviour of a medium-ranging marine predator. Journal of Animal Ecology. doi: 10.1111/j.1365-2656.2009.01549.x </t>
  </si>
  <si>
    <t>Lewis, S., Hamer, K.C., Money, L., Griffiths, R., Wanless, S., Sherratt, T.N., 2004. Brood neglect and contingent foraging behaviour in a pelagic seabird. Behavioural Ecology and Sociobiology 56, 81-88.</t>
  </si>
  <si>
    <t>Trip Duration</t>
  </si>
  <si>
    <t>From radio tracking / nest monitoring - using Hamer equation - indirect. Stated mean trip duration in 2001: 23.1 h, 2002: 24.9 h (maximum range (km)=7.05 (SE€0.22) trip duration (h))</t>
  </si>
  <si>
    <t>Lewis, S., Hamer, K.C., Money, L., Griffiths, R., Wanless, S. &amp; Sherratt, T.N. (2004) Brood neglect and contingent foraging behaviour in a pelagic seabird. Behavioural Ecology and Sociobiology, 56, 81-88</t>
  </si>
  <si>
    <t>Grassholm</t>
  </si>
  <si>
    <t>Montevecchi, W.A., Benvenuti, S, Garthe, S., Davoren, G.K., Fifield, D., 2009. Flexible foraging tactics by a large opportunistic seabird preying on forage- and large pelagic fishes. Marine Ecology Progress Series 385, 295-306.</t>
  </si>
  <si>
    <t xml:space="preserve">2001: 7 birds, 2003: 2 birds, 2004: 1 bird - pooled together here  </t>
  </si>
  <si>
    <t>Montevecchi, W.A., Benvenuti, S, Garthe, S., Davoren, G.K., Fifield, D., 2009. Flexible foraging tactics by a large opportunistic seabird preying on forage- and large pelagic fishes. Marine Ecology Progress Series 385, 295-306</t>
  </si>
  <si>
    <r>
      <t xml:space="preserve">Nelson, B.J., 1978. </t>
    </r>
    <r>
      <rPr>
        <i/>
        <sz val="12"/>
        <rFont val="Times New Roman"/>
        <family val="1"/>
      </rPr>
      <t>The Sulidae – Gannets &amp; Boobies</t>
    </r>
    <r>
      <rPr>
        <sz val="12"/>
        <rFont val="Times New Roman"/>
        <family val="1"/>
      </rPr>
      <t>. University of Aberdeen. Oxford University Press.</t>
    </r>
  </si>
  <si>
    <t>Nelson, B.J., 1978. The Sulidae – Gannets &amp; Boobies. University of Aberdeen. Oxford University Press</t>
  </si>
  <si>
    <t>lots</t>
  </si>
  <si>
    <t>Bass Rock one estimate</t>
  </si>
  <si>
    <t>Bass Rock another! estimate</t>
  </si>
  <si>
    <t>ring recovery</t>
  </si>
  <si>
    <t>OUP BFW, The Pelecaniformes, p308</t>
  </si>
  <si>
    <t>Storstappen</t>
  </si>
  <si>
    <t>Pettex, E., Lorentsen, S-H., Barrett, R., Grémillet, D., 2009. The foraging ecology of Norwegian gannets. SEAPOP Short Report 6-2009, Norwegian Institute for Nature Research.</t>
  </si>
  <si>
    <t>Pettex, E., Lorentsen, S-H., Barrett, R., Grémillet, D., 2009. The foraging ecology of Norwegian gannets. SEAPOP Short Report 6-2009, Norwegian Institute for Nature Research</t>
  </si>
  <si>
    <t>Ulvøyholmen</t>
  </si>
  <si>
    <t>Tasker, M.L., Jones, P.H., Blake, B.F. &amp; Dixon, T.J. 1985b The marine distribution of the gannet Sula bassana in the North Sea. Bird Study 32, 82-90.</t>
  </si>
  <si>
    <t>ave Max</t>
  </si>
  <si>
    <t>Tasker, M.L., Jones, P.H., Blake, B.F. &amp; Dixon, T.J. (1985) The marine distribution of the gannet Sula bassana in the North Sea. Bird Study 32, 82-90.</t>
  </si>
  <si>
    <t>Razorbill</t>
  </si>
  <si>
    <t>Alca torda</t>
  </si>
  <si>
    <r>
      <t xml:space="preserve">Benvenuti, A., Dall’Antonia, L., Lyngs, P., 2001. Foraging behaviour and time allocation of chick-rearing Razorbills </t>
    </r>
    <r>
      <rPr>
        <i/>
        <sz val="12"/>
        <rFont val="Times New Roman"/>
        <family val="1"/>
      </rPr>
      <t>Alca torda</t>
    </r>
    <r>
      <rPr>
        <sz val="12"/>
        <rFont val="Times New Roman"/>
        <family val="1"/>
      </rPr>
      <t xml:space="preserve"> at Graesholmen, central Baltic Sea. Ibis 143, 402-412.</t>
    </r>
  </si>
  <si>
    <t>Benvenuti, A., Dall’Antonia, L., and Lyngs, P. (2001). Foraging behaviour and time allocation of chick-rearing Razorbills Alca torda at Graesholmen, central Baltic Sea. Ibis 143:402-412.</t>
  </si>
  <si>
    <r>
      <t xml:space="preserve">Blake, B.F., Tasker, M.L., Jones, P.H., Dixon, T.J., Mitchell, R., Langslow, D.R., 1984. </t>
    </r>
    <r>
      <rPr>
        <i/>
        <sz val="12"/>
        <rFont val="Times New Roman"/>
        <family val="1"/>
      </rPr>
      <t xml:space="preserve">Seabird distribution in the North Sea. </t>
    </r>
    <r>
      <rPr>
        <sz val="12"/>
        <rFont val="Times New Roman"/>
        <family val="1"/>
      </rPr>
      <t>Nature Conservancy Council, Huntingdon.</t>
    </r>
  </si>
  <si>
    <t>Blake et al. 1984 In BirdLife International (2000). The Development of Boundary Selection Criteria for the Extension of Breeding Seabird Special Protection Areas into the Marine Environment. OSPAR Convention for the Protection of the Marine Environment of the North-East Atlantic.Meeting of the Biodiversity Committee (BDC) Vlissingen (Flushing): 20 – 24 November 2000. Agenda item 8.</t>
  </si>
  <si>
    <t xml:space="preserve">Murmansk Coast </t>
  </si>
  <si>
    <t>Bradstreet, M. S. W. and R. G. B. Brown. 1985. Feeding ecology of the Atlantic Alcidae. Pages 263-318 in The Atlantic Alcidae: the evolution, distribution and biology of the auks inhabiting the Atlantic Ocean and adjacent water areas. (Nettleship, D. N. and T. R. Birkhead, Eds.) Academic Press, London, U.K.</t>
  </si>
  <si>
    <t>Clarke, T.C., 2009. Offshore movements and behavior of the Razorbill (Alca torda) in Atlantic Canada. M.Sc. thesis. University of New Brunswick, Fredericton.</t>
  </si>
  <si>
    <t/>
  </si>
  <si>
    <t>2 birds</t>
  </si>
  <si>
    <t>Clarke, T. C. 2009. Offshore movements and behavior of the Razorbill (Alca torda) in Atlantic Canada. M.Sc. thesis. Univ. of New Brunswick, Fredericton.</t>
  </si>
  <si>
    <t>Kaftanovski 1951 Karteshev 1960 In BWP, Vol. 4, p199</t>
  </si>
  <si>
    <t>Dall'Antonia, L., Gudmundsson, G.A., Benvenuti, S., 2001. Time allocation and foraging patterns of chick-rearing Razorbills in northwest Iceland. Condor 103, 469-480.</t>
  </si>
  <si>
    <t>direction loggers</t>
  </si>
  <si>
    <t>Dall'Antonia, L., Gudmundsson, G.A., and Benvenuti, S. (2001) Time allocation and foraging patterns of chick-rearing Razorbills in northwest Iceland. Condor 103:469-480.</t>
  </si>
  <si>
    <t>Min,Max</t>
  </si>
  <si>
    <t>Based on an assumed flight speed of 58 km/h (Pennycuik 1990)</t>
  </si>
  <si>
    <t>winters offshore to continental shelf</t>
  </si>
  <si>
    <t>Hilton, G.M., Lilliendahl, K., Solmundsson, J., Houston, D.C., Furness, R.W., 2000. Geographical variation in the size of body organs in seabirds. Functional Ecology, 14, 369-379.</t>
  </si>
  <si>
    <t>fed on capelin at this distance</t>
  </si>
  <si>
    <t>Hilton, G.M., Lilliendahl, K., Solmundsson, J., Houston, D.C. and Furness, R.W. (2000) Geographical variation in the size of body organs in seabirds. Funct. Ecol. 14:369-379.</t>
  </si>
  <si>
    <t>fed on sandeel at this distance from nearest colony</t>
  </si>
  <si>
    <t>Bay of Fundy</t>
  </si>
  <si>
    <r>
      <t xml:space="preserve">Huettmann, F., Diamond, A.W., Dalzell, D., Macintosh, K., 2005. Winter distribution, ecology and movements of Razorbills </t>
    </r>
    <r>
      <rPr>
        <i/>
        <sz val="12"/>
        <rFont val="Times New Roman"/>
        <family val="1"/>
      </rPr>
      <t xml:space="preserve">Alca torda </t>
    </r>
    <r>
      <rPr>
        <sz val="12"/>
        <rFont val="Times New Roman"/>
        <family val="1"/>
      </rPr>
      <t>and other Auks in the outer Bay of Fundy, Atlantic Canada. Marine Ornithology 33, 161-171.</t>
    </r>
  </si>
  <si>
    <t>Huettmann F., Diamond A.W., Dalzell D. and Macintosh K. (2005). Winter distribution, ecology and movements of Razorbills Alca torda and other Auks in the outer Bay of Fundy, Atlantic Canada. Marine Ornithology 33: 161-171</t>
  </si>
  <si>
    <r>
      <t xml:space="preserve">Lloyd, C.S., 1976. The breeding biology and survival of the Razorbill </t>
    </r>
    <r>
      <rPr>
        <i/>
        <sz val="12"/>
        <rFont val="Times New Roman"/>
        <family val="1"/>
      </rPr>
      <t>Alca torda</t>
    </r>
    <r>
      <rPr>
        <sz val="12"/>
        <rFont val="Times New Roman"/>
        <family val="1"/>
      </rPr>
      <t xml:space="preserve"> L. D.Phil. thesis, Univ. Oxford, Oxford. </t>
    </r>
  </si>
  <si>
    <t>Lloyd, C. S. 1976. The breeding biology and survival of the Razorbill Alca torda L. D.Phil. thesis, Univ. Oxford, Oxford. In BWP, Vol. 4, p199</t>
  </si>
  <si>
    <t>MeanMax, Max</t>
  </si>
  <si>
    <t xml:space="preserve">discreet foraging areas; Some of the concentrations appeared to go beyond the boundaries of the outer limits of the survey, suggesting that birds may have been foraging further from the colony than this </t>
  </si>
  <si>
    <t xml:space="preserve">Red-breasted Merganser </t>
  </si>
  <si>
    <t>Mergus serrator</t>
  </si>
  <si>
    <t>Kouchibouguac National Park</t>
  </si>
  <si>
    <t>Craik, S.R., Titman, R.D. 2008. Movements and habitat use by Red-breasted Merganser broods in eastern New Brunswick. Wilson Journal of Ornithology 120, 743-754.</t>
  </si>
  <si>
    <t>VHF+boat</t>
  </si>
  <si>
    <t>Red-throated Loon</t>
  </si>
  <si>
    <t>Gavia stellata</t>
  </si>
  <si>
    <t>Southern California</t>
  </si>
  <si>
    <r>
      <t>Barr, J.F., Eberl, C., Mcintyre, J.W., 2000. Red-throated Loon (</t>
    </r>
    <r>
      <rPr>
        <i/>
        <sz val="12"/>
        <rFont val="Times New Roman"/>
        <family val="1"/>
      </rPr>
      <t>Gavia stellata</t>
    </r>
    <r>
      <rPr>
        <sz val="12"/>
        <rFont val="Times New Roman"/>
        <family val="1"/>
      </rPr>
      <t>), The Birds of North America Online (A. Poole, Ed.). Ithaca: Cornell Lab of Ornithology</t>
    </r>
  </si>
  <si>
    <t>Barr, Jack F., Christine Eberl and Judith W. Mcintyre. 2000. Red-throated Loon (Gavia stellata), The Birds of North America Online (A. Poole, Ed.). Ithaca: Cornell Lab of Ornithology; Retrieved from the Birds of North America Online: http://bna.birds.cornell.edu/bna/species/513</t>
  </si>
  <si>
    <t>Barrett, J., Barrett, C.R., 1985. Divers in the Moray Firth, Scotland. Scottish Birds 13, 149-154.</t>
  </si>
  <si>
    <t>boat and air and shore</t>
  </si>
  <si>
    <t>Barrett, J. and C. R. Barrett. 1985. Divers in the Moray Firth, Scotland. Scottish Birds 13:149-154.</t>
  </si>
  <si>
    <t>&gt;50</t>
  </si>
  <si>
    <t>B. Blake in Barrett, J. and Barrett, C.R. (1985) Divers in the Moray Firth, Scotland. Scottish Birds 13:149-154.</t>
  </si>
  <si>
    <t>boat and air</t>
  </si>
  <si>
    <t>Davis, R.A., 1972. A comparative study of the use of habitat by Arctic and Red-throated loons. Phd Thesis. University of Western Ontario, London.</t>
  </si>
  <si>
    <t>boat/habitat</t>
  </si>
  <si>
    <t>Davis, R. A. 1972. A comparative study of the use of habitat by Arctic and Red-throated loons. Phd Thesis. Univ. of Western Ontario, London</t>
  </si>
  <si>
    <t>High Arctic</t>
  </si>
  <si>
    <r>
      <t>Eberl, C., Picman, J., 1993. Effect of nest-site location on reproductive success of Red-throated Loons (</t>
    </r>
    <r>
      <rPr>
        <i/>
        <sz val="12"/>
        <rFont val="Times New Roman"/>
        <family val="1"/>
      </rPr>
      <t>Gavia stellata</t>
    </r>
    <r>
      <rPr>
        <sz val="12"/>
        <rFont val="Times New Roman"/>
        <family val="1"/>
      </rPr>
      <t>). Auk 110, 436-444.</t>
    </r>
  </si>
  <si>
    <t>nest distance to ocean</t>
  </si>
  <si>
    <t>from nest to feeding site</t>
  </si>
  <si>
    <t>Eberl, C. and J. Picman. 1993. Effect of nest-site location on reproductive success of Red-throated Loons (Gavia stellata). Auk 110:436-444.</t>
  </si>
  <si>
    <r>
      <t xml:space="preserve">Fox, A.D. 1981. Red-throated Diver </t>
    </r>
    <r>
      <rPr>
        <i/>
        <sz val="12"/>
        <rFont val="Times New Roman"/>
        <family val="1"/>
      </rPr>
      <t>Gavia stellata</t>
    </r>
    <r>
      <rPr>
        <sz val="12"/>
        <rFont val="Times New Roman"/>
        <family val="1"/>
      </rPr>
      <t xml:space="preserve"> pp.158-160 in: Fox, A.D., Stroud, D.A. (eds) Report of the 1979 Expedition to Eqalungmiut Nunaat, west Greenland. Greenland White-fronted Goose Study, Aberystwyth.</t>
    </r>
  </si>
  <si>
    <t>range for various distances travelled to lake and fjord to find food for young</t>
  </si>
  <si>
    <t>Fox, A.D. (1981) Red-throated Diver Gavia stellata pp.158-160 in: Fox, A.D. and Stroud, D.A. (eds) Report of the 1979 Expedition to Eqalungmiut Nunaat, west Greenland. Greenland White-fronted Goose Study, Aberystwyth</t>
  </si>
  <si>
    <t>Drizzle Lake Ecological reserve, Charlottes, BC</t>
  </si>
  <si>
    <r>
      <t>Reimchen, T.E., 1984. Feeding schedule and daily food consumption in Red-throated Loon (</t>
    </r>
    <r>
      <rPr>
        <i/>
        <sz val="12"/>
        <rFont val="Times New Roman"/>
        <family val="1"/>
      </rPr>
      <t>Gavia stellata</t>
    </r>
    <r>
      <rPr>
        <sz val="12"/>
        <rFont val="Times New Roman"/>
        <family val="1"/>
      </rPr>
      <t>) over the prefledgling period. Auk 101, 593-599.</t>
    </r>
  </si>
  <si>
    <t>Diet</t>
  </si>
  <si>
    <t>Marine fish provisioned to young at inland freshwater site. Distance is flight to ocean</t>
  </si>
  <si>
    <t>Reimchen T.E. (1984). Feeding schedule and daily food consumption in Red-throated Loon (Gavia stellata) over the prefledgling period. Auk 101: 593-599</t>
  </si>
  <si>
    <t>German Bight</t>
  </si>
  <si>
    <t>Frontal zone</t>
  </si>
  <si>
    <t>Skov, H., Prins, E., 2001. Impact of estuarine fronts on the dispersal of piscivorous birds in the German Bight. Marine Ecology Progress Series 214, 279–287.</t>
  </si>
  <si>
    <t>location of hotspots associated with fronts, not bathymetry</t>
  </si>
  <si>
    <t>Skov H. and Prins E. (2001). Impact of estuarine fronts on the dispersal of piscivorous birds in the German Bight. Marine Ecology Progress Series. 214: 279–287</t>
  </si>
  <si>
    <t>Orkneys</t>
  </si>
  <si>
    <t>JNCC unpublished data for Orkneys</t>
  </si>
  <si>
    <t>Roseate Tern</t>
  </si>
  <si>
    <t>Sterna dougallii</t>
  </si>
  <si>
    <t>Cedar Beach, NY</t>
  </si>
  <si>
    <r>
      <t>Gochfeld, M., Burger, J., Nisbet., I.C. 1998. Roseate Tern (</t>
    </r>
    <r>
      <rPr>
        <i/>
        <sz val="12"/>
        <rFont val="Times New Roman"/>
        <family val="1"/>
      </rPr>
      <t>Sterna dougallii</t>
    </r>
    <r>
      <rPr>
        <sz val="12"/>
        <rFont val="Times New Roman"/>
        <family val="1"/>
      </rPr>
      <t xml:space="preserve">), The Birds of North America Online (A. Poole, Ed.). </t>
    </r>
  </si>
  <si>
    <t>mainly in inlets</t>
  </si>
  <si>
    <t xml:space="preserve">Gochfeld M., Burger J. and Nisbet.  I.C. (1998). Roseate Tern (Sterna dougallii), The Birds of North America Online (A. Poole, Ed.). </t>
  </si>
  <si>
    <t>Ram Island, Massachusetts</t>
  </si>
  <si>
    <t xml:space="preserve">J Hatch Pers Comm In Gochfeld M., Burger J. and Nisbet.  I.C. (1998). Roseate Tern (Sterna dougallii), The Birds of North America Online (A. Poole, Ed.). </t>
  </si>
  <si>
    <t>Bird island, Massachusetts</t>
  </si>
  <si>
    <r>
      <t>Heinmann, D., 1992.</t>
    </r>
    <r>
      <rPr>
        <i/>
        <sz val="12"/>
        <rFont val="Times New Roman"/>
        <family val="1"/>
      </rPr>
      <t xml:space="preserve"> Foraging ecology of Roseate Terns on Bird Island, Buzzards Bay, Massachussetts</t>
    </r>
    <r>
      <rPr>
        <sz val="12"/>
        <rFont val="Times New Roman"/>
        <family val="1"/>
      </rPr>
      <t>. Unpubl. report to U.S. Fish and Wildlife Services, Newtown Corner, MA.</t>
    </r>
  </si>
  <si>
    <t>Heinmann, D., 1992. Foraging ecology of Roseate Terns on Bird Island, Buzzards Bay, Massachussetts. Unpubl. report to U.S. Fish and Wildlife Services, Newtown Corner, MA</t>
  </si>
  <si>
    <t>Falkner Island</t>
  </si>
  <si>
    <t>Australia</t>
  </si>
  <si>
    <t>Great Barrier Reef (Capricornia section)</t>
  </si>
  <si>
    <t>Helsman 1984 In HANZAB, Vol. 3, p621</t>
  </si>
  <si>
    <t>Lady Island Lake</t>
  </si>
  <si>
    <t>around Black Rock and Barrels Rock, tide rip</t>
  </si>
  <si>
    <t>either foraging over tide rips, sand shoals and sandbars</t>
  </si>
  <si>
    <t>Nisbet, I.C.T., 1983. Territorial feeding by Common terns. Colonial Waterbirds 6, 64-70</t>
  </si>
  <si>
    <t>BWP update, Vol. 6 (1/2), p77</t>
  </si>
  <si>
    <t>BWP update, Vol. 6 (1/2), p78</t>
  </si>
  <si>
    <t>Rock, J. C., Leonard, M.L., Boyne., A.W., 2007b. Foraging habitat and chick diets of Roseate Tern, Sterna dougalli, breeding on Country Island, Nova Scotia. Avian Conservation and Ecology - Écologie et conservation des oiseaux 2, 4.</t>
  </si>
  <si>
    <t>5 in each year</t>
  </si>
  <si>
    <t>10 birds</t>
  </si>
  <si>
    <t>Rock, J. C., M. L. Leonard, and A. W. Boyne. 2007. Foraging habitat and chick diets of Roseate Tern, Sterna dougalli, breeding on Country Island, Nova Scotia. Avian Conservation and Ecology - Écologie et conservation des oiseaux 2(1): 4. [online] URL: http://www.ace-eco.org/vol2/iss1/art4/</t>
  </si>
  <si>
    <t>obs and boat</t>
  </si>
  <si>
    <t>Puerto Rico</t>
  </si>
  <si>
    <t>Culebra</t>
  </si>
  <si>
    <t>Shealer D.A., Burger J., 1993. Effects of interference competition on the foraging activity of tropical roseate terns. Condor 95, 322-329.</t>
  </si>
  <si>
    <t>Shealer D.A. and Burger J. (1993). Effects of interference competition on the foraging activity of tropical roseate terns’ The Condor 95~322-329</t>
  </si>
  <si>
    <t>Shealer, D.A., 1998. Size-selective predation by a specialist forager, the Roseate tern. Auk 115, 519-525.</t>
  </si>
  <si>
    <t>boat sureys + visual following of foraging terns by binos</t>
  </si>
  <si>
    <t>Shealer, D.A. (1998) Size-selective predation by a specialist forager, the Roseate tern. The Auk. 115:519-525</t>
  </si>
  <si>
    <t>Sandwich Tern</t>
  </si>
  <si>
    <t>Hodbarrow, Scolt Head, Blakeney Point, burtwick Island</t>
  </si>
  <si>
    <t>Race Bank - Wash</t>
  </si>
  <si>
    <t>Centrica Energy, 2009. Environmental statement for Race Bank Offshore Wind Farm. Centrica (in association with RES &amp; AMEC), Stockley Park, Uxbridge UK.</t>
  </si>
  <si>
    <t>Centrica Energy (2009) Environmental statement for Race Bank Offshore Wind Farm. Centrica (in association with RES &amp; AMEC), Stockley Park, Uxbridge UK.</t>
  </si>
  <si>
    <t>Obtained from measurment on map</t>
  </si>
  <si>
    <r>
      <t>Garthe, S., Flore, B., 2007. Population trend over 100 years and conservation needs of breeding Sandwich Terns (</t>
    </r>
    <r>
      <rPr>
        <i/>
        <sz val="12"/>
        <rFont val="Times New Roman"/>
        <family val="1"/>
      </rPr>
      <t>Sterna sandvicensis</t>
    </r>
    <r>
      <rPr>
        <sz val="12"/>
        <rFont val="Times New Roman"/>
        <family val="1"/>
      </rPr>
      <t>) on the German North Sea coast. Journal of Ornithology 148, 215–227.</t>
    </r>
  </si>
  <si>
    <t>Garthe, S. and Flore, B. (2007) Population trend over 100 years and conservation needs of breeding Sandwich Terns (Sterna sandvicensis) on the German North Sea coast. Journal of Ornithology 148: 215–227</t>
  </si>
  <si>
    <t>Mexico</t>
  </si>
  <si>
    <t>Gochfeld, M., Burger, J., 1982. Feeding enhancement by social attraction in the Sandwich Tern. Behavioral Ecology and Sociobiology 10, 15-17.</t>
  </si>
  <si>
    <t>land observations</t>
  </si>
  <si>
    <t>Gochfeld, M. and J. Burger. 1982. Feeding enhancement by social attraction in the Sandwich Tern. Behav. Ecol. Sociobiol. 10:15-17.</t>
  </si>
  <si>
    <t>Sweden</t>
  </si>
  <si>
    <t>Knarrskar</t>
  </si>
  <si>
    <t>Götmark, F., 1990. A test of the information-centre hypothesis in a colony of sandwich terns Sterna sandvicensis. Animal Behaviour 39, 487-495.</t>
  </si>
  <si>
    <t>Gotmark F. (1990). A test of the information-centre hypothesis in a colony of sandwich terns Sterna sandvicensis. Animal Behaviour 39: 487-495</t>
  </si>
  <si>
    <t>Rosslare Point</t>
  </si>
  <si>
    <t>Newton S.F. and Crowe O. (2000). Roseate Terns - The Natural Connection. Maritime Ireland / Wales INTERREG Report No. 2 ** Irish SPA mention p52</t>
  </si>
  <si>
    <t>Griend, Wadden Sea</t>
  </si>
  <si>
    <t>Veen, J., 1977. Functional and causal aspects of nest distribution in the Sandwich Tern. Behaviour Supplement 20, 1-193.</t>
  </si>
  <si>
    <t>prob observations</t>
  </si>
  <si>
    <t>Veen, J., 1977. Functional and causal aspects of nest distribution in the Sandwich Tern. Behaviour Supplement 20, 1-193 //In// Shealer, David. 1999. Sandwich Tern (Sterna sandvicensis), The Birds of North America Online (A. Poole, Ed.). Ithaca: Cornell Lab of Ornithology; Retrieved from the Birds of North America Online: http://bna.birds.cornell.edu/bna/species/408</t>
  </si>
  <si>
    <t>colour-marked breeders</t>
  </si>
  <si>
    <t>E. Stienen pers comm, but exceptional figure!</t>
  </si>
  <si>
    <r>
      <t xml:space="preserve">Brenninkmeijer, A., Stienen, E.W.M., 1994. Pilot study on the influence of feeding conditions at the North Sea on the breeding results of the sandwich tern </t>
    </r>
    <r>
      <rPr>
        <i/>
        <sz val="12"/>
        <rFont val="Times New Roman"/>
        <family val="1"/>
      </rPr>
      <t>Sterna sandvicensis</t>
    </r>
    <r>
      <rPr>
        <sz val="12"/>
        <rFont val="Times New Roman"/>
        <family val="1"/>
      </rPr>
      <t>. Institute for Forestry and Nature Research (IBN-DLO), Wageningen, The Netherlands. IBN Research Report No. 94/10.</t>
    </r>
  </si>
  <si>
    <t>Brenninkmeijer, A. &amp; Stienen, E.W.M. (1994) Pilot study on the influence of feeding conditions at the North Sea on the breeding results of the sandwich tern Sterna sandvicensis. Institute for Forestry and Nature Research (IBN-DLO), Wageningen, The Netherlands. IBN Research Report No. 94/10.</t>
  </si>
  <si>
    <t>Brenninkmeijer and Stienen (1994) In BirdLife International (2000). The Development of Boundary Selection Criteria for the Extension of Breeding Seabird Special Protection Areas into the Marine Environment. OSPAR Convention for the Protection of the Marine Environment of the North-East Atlantic.Meeting of the Biodiversity Committee (BDC) Vlissingen (Flushing): 20 – 24 November 2000. Agenda item 8.</t>
  </si>
  <si>
    <t>estimates</t>
  </si>
  <si>
    <t>Pearson 1968; Andrews 1971; Campredon 1977 BWP, Vol. 4, p54</t>
  </si>
  <si>
    <t>Pearson, T.H., 1968. The feeding ecology of sea-bird species breeding on the Farne Islands, Northumberland. Journal of Animal Ecology 37, 521-552 In Shealer, David. 1999. Sandwich Tern (Sterna sandvicensis), The Birds of North America Online (A. Poole, Ed.). Ithaca: Cornell Lab of Ornithology; Retrieved from the Birds of North America Online: http://bna.birds.cornell.edu/bna/species/407</t>
  </si>
  <si>
    <t>estimated dist to foraging grounds</t>
  </si>
  <si>
    <t xml:space="preserve">circumstantial evidence from a fish tag </t>
  </si>
  <si>
    <t>exceptional distance</t>
  </si>
  <si>
    <t>Cramp et al. 1974 BWP, Vol. 4, p54</t>
  </si>
  <si>
    <t>HBW vol 3 p647, Impossible to pin down exact refs for these</t>
  </si>
  <si>
    <r>
      <t>Shealer, D.A., 1999. Sandwich Tern (</t>
    </r>
    <r>
      <rPr>
        <i/>
        <sz val="12"/>
        <rFont val="Times New Roman"/>
        <family val="1"/>
      </rPr>
      <t>Sterna sandvicensis</t>
    </r>
    <r>
      <rPr>
        <sz val="12"/>
        <rFont val="Times New Roman"/>
        <family val="1"/>
      </rPr>
      <t>), The Birds of North America Online (A. Poole, Ed.). Ithaca: Cornell Lab of Ornithology.</t>
    </r>
  </si>
  <si>
    <t>Shealer, David. 1999. Sandwich Tern (Sterna sandvicensis), The Birds of North America Online (A. Poole, Ed.). Ithaca: Cornell Lab of Ornithology; Retrieved from the Birds of North America Online: http://bna.birds.cornell.edu/bna/species/410</t>
  </si>
  <si>
    <t>Shealer, David. 1999. Sandwich Tern (Sterna sandvicensis), The Birds of North America Online (A. Poole, Ed.). Ithaca: Cornell Lab of Ornithology; Retrieved from the Birds of North America Online: http://bna.birds.cornell.edu/bna/species/405</t>
  </si>
  <si>
    <t>Scolt Head</t>
  </si>
  <si>
    <t>Tufted Duck</t>
  </si>
  <si>
    <t>Aythya fuligula</t>
  </si>
  <si>
    <t>Velvet Scoter</t>
  </si>
  <si>
    <t>exploited ‘broad marine areas’ 1-20 km off the coast</t>
  </si>
  <si>
    <t>Melanitta fusca</t>
  </si>
  <si>
    <t>Brown, P.W., Fredrickson, L.H., 1986. Food habits of breeding White-winged Scoters. Canadian Journal of Zoology 64, 1652-1654.</t>
  </si>
  <si>
    <t xml:space="preserve">just beyond the zone where waves break and within about 1.6 km of shore </t>
  </si>
  <si>
    <t>Brown, P.W. and Fredrickson, L.H. (1986) Food habits of breeding White-winged Scoters. Canadian Journal of Zoology 64:1652-1654.</t>
  </si>
  <si>
    <t>Lewis, T.L., Esler, D., Boyd, W.S., Zydelis, R., 2005. Nocturnal foraging behaviour of wintering surf scoters and white-winged scoters. Condor 107, 637-647.</t>
  </si>
  <si>
    <t>2002: 21 males, 13 females; 2003: 28 males, 20 females</t>
  </si>
  <si>
    <t>Lewis, T.L., Esler, D., Boyd, W.S., Zydelis, R., 2005. Nocturnal foraging behaviour of wintering surf scoters and white-winged scoters. Condor 107, 637-647</t>
  </si>
  <si>
    <t>Vaitkus, G., 1999. Spatial dynamics of wintering seabird populations in the Baltic proper. A review of factors and adaptations. Acta Zoologica Lituanica 9, 126-141.</t>
  </si>
  <si>
    <t>habitat suggested association</t>
  </si>
  <si>
    <t>Vaitkus, G. (1999) Spatial dynamics of wintering seabird populations in the Baltic proper. A review of factors and adaptations. Acta Zoologica Lituanica. 9:126:141.</t>
  </si>
  <si>
    <t>Žydelis, R., Vaitkus, G., Grazulevicius, G., Castren, K., 1999. Wintering seabird survey in Lithuanian offshore waters, March 1999. Acta Zoologica Lituanica 9, 142-146.</t>
  </si>
  <si>
    <t>Žydelis, R., Vaitkus, G., Grazulevicius, G. and Castren, K. (1999) Wintering seabird survey in Lithuanian offshore waters, March 1999. Acta Zoologica Lituanica 9(1):142-146.</t>
  </si>
  <si>
    <r>
      <t xml:space="preserve">Schnieder, D.C., Harrison, N.M., &amp; Hunt, G.L. (1990) Seabird diet at a front near the Pribilof Islands, Alaska. </t>
    </r>
    <r>
      <rPr>
        <i/>
        <sz val="10"/>
        <rFont val="Arial"/>
        <family val="2"/>
      </rPr>
      <t>Studies in Avian Biology</t>
    </r>
    <r>
      <rPr>
        <sz val="10"/>
        <rFont val="Arial"/>
        <family val="2"/>
      </rPr>
      <t xml:space="preserve">, 14, 61-66 also cited in Gaston &amp; Jones 1998): </t>
    </r>
    <r>
      <rPr>
        <sz val="10"/>
        <rFont val="Arial"/>
      </rPr>
      <t>OUP BFW, The Auks, p286</t>
    </r>
  </si>
  <si>
    <r>
      <t xml:space="preserve">Votier, S.C., Crane, J.E., Bearhop, S., de Leo, A., McSorley, C.A., Minguez, E., Mitchell, I.P., Parsons, M., Phillips, R.A., Furness, R.W., 2006. Nocturnal foraging by great skuas </t>
    </r>
    <r>
      <rPr>
        <i/>
        <sz val="12"/>
        <rFont val="Times New Roman"/>
        <family val="1"/>
      </rPr>
      <t>Stercorarius skua</t>
    </r>
    <r>
      <rPr>
        <sz val="12"/>
        <rFont val="Times New Roman"/>
        <family val="1"/>
      </rPr>
      <t>: implications for conservation of storm-petrel populations. Journal of Ornithology 147, 405-413.</t>
    </r>
  </si>
  <si>
    <r>
      <t>Bukacińska, M., Bukaciński, D. Spaans, A.L., 1996. Attendance and diet in relation to breeding success in herring gulls (</t>
    </r>
    <r>
      <rPr>
        <i/>
        <sz val="12"/>
        <rFont val="Times New Roman"/>
        <family val="1"/>
      </rPr>
      <t>Larus argentatus</t>
    </r>
    <r>
      <rPr>
        <sz val="12"/>
        <rFont val="Times New Roman"/>
        <family val="1"/>
      </rPr>
      <t>). Auk 113, 300-309.</t>
    </r>
  </si>
  <si>
    <r>
      <t>Wakefield, E.D</t>
    </r>
    <r>
      <rPr>
        <sz val="12"/>
        <color theme="1"/>
        <rFont val="Calibri"/>
        <family val="2"/>
      </rPr>
      <t>., </t>
    </r>
    <r>
      <rPr>
        <sz val="12"/>
        <rFont val="Calibri"/>
        <family val="2"/>
      </rPr>
      <t>Bodey, T.W</t>
    </r>
    <r>
      <rPr>
        <sz val="12"/>
        <color theme="1"/>
        <rFont val="Calibri"/>
        <family val="2"/>
      </rPr>
      <t>., </t>
    </r>
    <r>
      <rPr>
        <sz val="12"/>
        <rFont val="Calibri"/>
        <family val="2"/>
      </rPr>
      <t>Bearhop, S</t>
    </r>
    <r>
      <rPr>
        <sz val="12"/>
        <color theme="1"/>
        <rFont val="Calibri"/>
        <family val="2"/>
      </rPr>
      <t>., </t>
    </r>
    <r>
      <rPr>
        <sz val="12"/>
        <rFont val="Calibri"/>
        <family val="2"/>
      </rPr>
      <t>Blackburn, J</t>
    </r>
    <r>
      <rPr>
        <sz val="12"/>
        <color theme="1"/>
        <rFont val="Calibri"/>
        <family val="2"/>
      </rPr>
      <t>., </t>
    </r>
    <r>
      <rPr>
        <sz val="12"/>
        <rFont val="Calibri"/>
        <family val="2"/>
      </rPr>
      <t>Colhoun, K</t>
    </r>
    <r>
      <rPr>
        <sz val="12"/>
        <color theme="1"/>
        <rFont val="Calibri"/>
        <family val="2"/>
      </rPr>
      <t>., </t>
    </r>
    <r>
      <rPr>
        <sz val="12"/>
        <rFont val="Calibri"/>
        <family val="2"/>
      </rPr>
      <t>Davies, R</t>
    </r>
    <r>
      <rPr>
        <sz val="12"/>
        <color theme="1"/>
        <rFont val="Calibri"/>
        <family val="2"/>
      </rPr>
      <t>., </t>
    </r>
    <r>
      <rPr>
        <sz val="12"/>
        <rFont val="Calibri"/>
        <family val="2"/>
      </rPr>
      <t>Dwyer, R.G</t>
    </r>
    <r>
      <rPr>
        <sz val="12"/>
        <color theme="1"/>
        <rFont val="Calibri"/>
        <family val="2"/>
      </rPr>
      <t>., </t>
    </r>
    <r>
      <rPr>
        <sz val="12"/>
        <rFont val="Calibri"/>
        <family val="2"/>
      </rPr>
      <t>Green, J</t>
    </r>
    <r>
      <rPr>
        <sz val="12"/>
        <color theme="1"/>
        <rFont val="Calibri"/>
        <family val="2"/>
      </rPr>
      <t>., </t>
    </r>
    <r>
      <rPr>
        <sz val="12"/>
        <rFont val="Calibri"/>
        <family val="2"/>
      </rPr>
      <t>Grémillet, D</t>
    </r>
    <r>
      <rPr>
        <sz val="12"/>
        <color theme="1"/>
        <rFont val="Calibri"/>
        <family val="2"/>
      </rPr>
      <t>., </t>
    </r>
    <r>
      <rPr>
        <sz val="12"/>
        <rFont val="Calibri"/>
        <family val="2"/>
      </rPr>
      <t>Jackson, A.L</t>
    </r>
    <r>
      <rPr>
        <sz val="12"/>
        <color theme="1"/>
        <rFont val="Calibri"/>
        <family val="2"/>
      </rPr>
      <t>., </t>
    </r>
    <r>
      <rPr>
        <sz val="12"/>
        <rFont val="Calibri"/>
        <family val="2"/>
      </rPr>
      <t>Jessopp, M.J</t>
    </r>
    <r>
      <rPr>
        <sz val="12"/>
        <color theme="1"/>
        <rFont val="Calibri"/>
        <family val="2"/>
      </rPr>
      <t>., </t>
    </r>
    <r>
      <rPr>
        <sz val="12"/>
        <rFont val="Calibri"/>
        <family val="2"/>
      </rPr>
      <t>Kane, A</t>
    </r>
    <r>
      <rPr>
        <sz val="12"/>
        <color theme="1"/>
        <rFont val="Calibri"/>
        <family val="2"/>
      </rPr>
      <t>., </t>
    </r>
    <r>
      <rPr>
        <sz val="12"/>
        <rFont val="Calibri"/>
        <family val="2"/>
      </rPr>
      <t>Langston, R.H</t>
    </r>
    <r>
      <rPr>
        <sz val="12"/>
        <color theme="1"/>
        <rFont val="Calibri"/>
        <family val="2"/>
      </rPr>
      <t xml:space="preserve">., </t>
    </r>
    <r>
      <rPr>
        <sz val="12"/>
        <rFont val="Calibri"/>
        <family val="2"/>
      </rPr>
      <t>Lescroël, A</t>
    </r>
    <r>
      <rPr>
        <sz val="12"/>
        <color theme="1"/>
        <rFont val="Calibri"/>
        <family val="2"/>
      </rPr>
      <t>., </t>
    </r>
    <r>
      <rPr>
        <sz val="12"/>
        <rFont val="Calibri"/>
        <family val="2"/>
      </rPr>
      <t>Murray, S</t>
    </r>
    <r>
      <rPr>
        <sz val="12"/>
        <color theme="1"/>
        <rFont val="Calibri"/>
        <family val="2"/>
      </rPr>
      <t>., </t>
    </r>
    <r>
      <rPr>
        <sz val="12"/>
        <rFont val="Calibri"/>
        <family val="2"/>
      </rPr>
      <t>Le Nuz, M</t>
    </r>
    <r>
      <rPr>
        <sz val="12"/>
        <color theme="1"/>
        <rFont val="Calibri"/>
        <family val="2"/>
      </rPr>
      <t>., </t>
    </r>
    <r>
      <rPr>
        <sz val="12"/>
        <rFont val="Calibri"/>
        <family val="2"/>
      </rPr>
      <t>Patrick, S.C</t>
    </r>
    <r>
      <rPr>
        <sz val="12"/>
        <color theme="1"/>
        <rFont val="Calibri"/>
        <family val="2"/>
      </rPr>
      <t>., </t>
    </r>
    <r>
      <rPr>
        <sz val="12"/>
        <rFont val="Calibri"/>
        <family val="2"/>
      </rPr>
      <t>Péron, C</t>
    </r>
    <r>
      <rPr>
        <sz val="12"/>
        <color theme="1"/>
        <rFont val="Calibri"/>
        <family val="2"/>
      </rPr>
      <t>., </t>
    </r>
    <r>
      <rPr>
        <sz val="12"/>
        <rFont val="Calibri"/>
        <family val="2"/>
      </rPr>
      <t>Soanes, L</t>
    </r>
    <r>
      <rPr>
        <sz val="12"/>
        <color theme="1"/>
        <rFont val="Calibri"/>
        <family val="2"/>
      </rPr>
      <t>., </t>
    </r>
    <r>
      <rPr>
        <sz val="12"/>
        <rFont val="Calibri"/>
        <family val="2"/>
      </rPr>
      <t>Wanless, S</t>
    </r>
    <r>
      <rPr>
        <sz val="12"/>
        <color theme="1"/>
        <rFont val="Calibri"/>
        <family val="2"/>
      </rPr>
      <t>., </t>
    </r>
    <r>
      <rPr>
        <sz val="12"/>
        <rFont val="Calibri"/>
        <family val="2"/>
      </rPr>
      <t>Votier, S.C</t>
    </r>
    <r>
      <rPr>
        <sz val="12"/>
        <color theme="1"/>
        <rFont val="Calibri"/>
        <family val="2"/>
      </rPr>
      <t xml:space="preserve">. &amp; </t>
    </r>
    <r>
      <rPr>
        <sz val="12"/>
        <rFont val="Calibri"/>
        <family val="2"/>
      </rPr>
      <t>Hamer, K.C</t>
    </r>
    <r>
      <rPr>
        <sz val="12"/>
        <color theme="1"/>
        <rFont val="Calibri"/>
        <family val="2"/>
      </rPr>
      <t xml:space="preserve">. 2013. Space partitioning without territoriality in gannets. </t>
    </r>
    <r>
      <rPr>
        <i/>
        <sz val="12"/>
        <color theme="1"/>
        <rFont val="Calibri"/>
        <family val="2"/>
      </rPr>
      <t>Science</t>
    </r>
    <r>
      <rPr>
        <sz val="12"/>
        <color theme="1"/>
        <rFont val="Calibri"/>
        <family val="2"/>
      </rPr>
      <t xml:space="preserve">, DOI: </t>
    </r>
    <r>
      <rPr>
        <sz val="12"/>
        <rFont val="Calibri"/>
        <family val="2"/>
      </rPr>
      <t>10.1126/science.1236077</t>
    </r>
    <r>
      <rPr>
        <sz val="12"/>
        <color theme="1"/>
        <rFont val="Calibri"/>
        <family val="2"/>
      </rPr>
      <t>.</t>
    </r>
  </si>
  <si>
    <t>Bempton Cliffs</t>
  </si>
  <si>
    <t>Les Etacs &amp; Ortac</t>
  </si>
  <si>
    <t>Lambay</t>
  </si>
  <si>
    <t>Red-throated Diver</t>
  </si>
  <si>
    <t>Fulmar</t>
  </si>
  <si>
    <t>Gannet</t>
  </si>
  <si>
    <t>Cormorant</t>
  </si>
  <si>
    <t>Shag</t>
  </si>
  <si>
    <t>No</t>
  </si>
  <si>
    <t>Puffin</t>
  </si>
  <si>
    <t>Yes - used map in Supp material to digitise and extract foraging ranges - other than the maximum of 780/1.1 given in supp material, the rest were worked out usung ImageJ</t>
  </si>
  <si>
    <t>2010: 14, 2011: 9</t>
  </si>
  <si>
    <t>2010: 41, 2011: 28</t>
  </si>
  <si>
    <t>2011: 17</t>
  </si>
  <si>
    <t>2011: 21</t>
  </si>
  <si>
    <t>2010: 21, 2011: 26</t>
  </si>
  <si>
    <t>2010: 17, 2011: 8</t>
  </si>
  <si>
    <t>2011: 14</t>
  </si>
  <si>
    <t>2011: 9</t>
  </si>
  <si>
    <t>2011: 3</t>
  </si>
  <si>
    <t>2011: 16</t>
  </si>
  <si>
    <t>2011: 2</t>
  </si>
  <si>
    <t>2010: 21</t>
  </si>
  <si>
    <t>Mean and Max</t>
  </si>
  <si>
    <t>10 birds, but only 11 trips total (smaller dataset)</t>
  </si>
  <si>
    <t>Yes - able to digitise Suppl Mat maps and work out foraging ranges - no direct foraging range info given in paper (not the focus of the research)</t>
  </si>
  <si>
    <t>Votier SC, Bicknell A, Cox SL, Scales KL, Patrick SC (2013) A Bird’s Eye View of Discard Reforms: Bird-Borne Cameras Reveal Seabird/Fishery Interactions. PLoS ONE 8(3): e57376. doi:10.1371/journal.pone.0057376</t>
  </si>
  <si>
    <t>Kitsissut Avalliit </t>
  </si>
  <si>
    <t>geolocation (deemed high enough quality here)</t>
  </si>
  <si>
    <t>Mean and max</t>
  </si>
  <si>
    <t>Linnebjerg JF, Fort J, Guilford T, Reuleaux A, Mosbech A, et al. (2013) Sympatric Breeding Auks Shift between Dietary and Spatial Resource Partitioning across the Annual Cycle. PLoS ONE 8(8): e72987. doi:10.1371/journal.pone.0072987</t>
  </si>
  <si>
    <t>Orford Ness</t>
  </si>
  <si>
    <t>Thaxter, C.B., Ross-Smith, V.H., Clark, N.A., Conway, G.J., Johnson, A., Wade, H.M., Masden, E.A., Bouten, W. &amp; Burton, N.H.K. (2013) Measuring the Interaction Between Marine Features of Special Protection Areas with Offshore Wind Farm Development Sites Through Telemetry: Final Report to DECC. BTO Research Rport No. 649.</t>
  </si>
  <si>
    <t>Camphyusen, C.J. 2011. Lesser black-backed gulls nesting at Texel Foraging distribution, diet, survival, recruitment and breeding biology of birds carrying advanced GPS loggers, Royal Netherlands Institute for Sea Research, Texel, NIOZ-Report 2011-05</t>
  </si>
  <si>
    <t>Kelderhuispolder, Texel</t>
  </si>
  <si>
    <t>Hoy</t>
  </si>
  <si>
    <t xml:space="preserve">Great black-backed gull </t>
  </si>
  <si>
    <t xml:space="preserve">Larus marinus </t>
  </si>
  <si>
    <t>Copinsay, Orkney</t>
  </si>
  <si>
    <t>Belgium</t>
  </si>
  <si>
    <t>North Sea</t>
  </si>
  <si>
    <t>Eider</t>
  </si>
  <si>
    <t>"The mean maximum distance from the colony was 21.6+-1.4km (range 3.0 - 57.6 km)". Mean total distance is also given and kernal density maps are shown</t>
  </si>
  <si>
    <t>Yes - KDE map - though figures stated taken directly from paper</t>
  </si>
  <si>
    <t>Collins, P.M., Green, J.A., Elliot, K.H., Shaw, P.J.A. &amp; Halsey, L.G. 2018. The journey, not the destination: How windscapes influence the flight behaviour of a breeding seabird (not yet published in a journal; chapter 4 of P.Collins PhD Thesis "The movement ecology of a breeding seabird: an investigation using accelerometry")</t>
  </si>
  <si>
    <t>Spitsbergen, Hornsund</t>
  </si>
  <si>
    <t>breeding (chick-rearing)</t>
  </si>
  <si>
    <t>12 birds were tagged with GPS loggers but only 'hotspots' were analysed ("areas with more than 50 points") so the maps only show records from 9 birds. Article does give any info about the other 3 birds (or about any other trips from the 9 birds), so it is unclear whether these were closer or further from the colony.</t>
  </si>
  <si>
    <r>
      <t>Urbanski, J.A., Stempniewicz, L., and Jan Marcin W</t>
    </r>
    <r>
      <rPr>
        <sz val="11"/>
        <color theme="1"/>
        <rFont val="Calibri"/>
        <family val="2"/>
      </rPr>
      <t>ę</t>
    </r>
    <r>
      <rPr>
        <sz val="11"/>
        <color theme="1"/>
        <rFont val="Calibri"/>
        <family val="2"/>
        <scheme val="minor"/>
      </rPr>
      <t>s</t>
    </r>
    <r>
      <rPr>
        <sz val="11"/>
        <color theme="1"/>
        <rFont val="Calibri"/>
        <family val="2"/>
      </rPr>
      <t>ł</t>
    </r>
    <r>
      <rPr>
        <sz val="11"/>
        <color theme="1"/>
        <rFont val="Calibri"/>
        <family val="2"/>
        <scheme val="minor"/>
      </rPr>
      <t>awski, J.M., Draga</t>
    </r>
    <r>
      <rPr>
        <sz val="11"/>
        <color theme="1"/>
        <rFont val="Calibri"/>
        <family val="2"/>
      </rPr>
      <t>ń</t>
    </r>
    <r>
      <rPr>
        <sz val="11"/>
        <color theme="1"/>
        <rFont val="Calibri"/>
        <family val="2"/>
        <scheme val="minor"/>
      </rPr>
      <t>ska-Deja, K., Wochna, A., Goc, M. &amp; Iliszko, L. (2017) Subglacial discharges create fluctuating foraging hotspots for sea birds in tidewater glacier bays. Scientific Reports 7: 43999.</t>
    </r>
  </si>
  <si>
    <t>St. George, Pribilof Islands, Alaska</t>
  </si>
  <si>
    <t>St. Paul, Pribilof Islands, Alaska</t>
  </si>
  <si>
    <t>Bogoslof, Alaska</t>
  </si>
  <si>
    <t>breeding (mid-incubation to end of chick-rearing)</t>
  </si>
  <si>
    <t>GPS (and activity loggers)</t>
  </si>
  <si>
    <t>Yes - tracks and KDE map. Data also included in table but appears to be foraging trip length rather than maximum distance from colony</t>
  </si>
  <si>
    <t>Paredes, R., Harding, A.M.A., Irons, D.B., Roby, D.D., Suryan, R.M., Orben, R.A., Renner, H., Young, R. &amp; Kitaysky, A. (2012) Proximity to multiple foraging habitats enhances seabirds' resilience to local food shortages. Marine Ecology Progress Series 471: 253-269</t>
  </si>
  <si>
    <t>All tracking data (available at http://beringsea.eol.ucar.edu/) </t>
  </si>
  <si>
    <t>All tracking data (available at http://beringsea.eol.ucar.edu/). Maps of foraging trips for 2008, 2009 and 2010 are available in paper - all separate?</t>
  </si>
  <si>
    <t>breeding (mainly chick-rearing)</t>
  </si>
  <si>
    <t>Paredes, R., Orben, R.A., Suryan, R.M., Irons, D.B., Roby, D.B., Harding, A.M.A., Young, R.C., Benoit-Bird, K., Ladd, C.,  Renner, H., Heppell, S., Phillips, R.A. &amp; Kitaysky, A. 2014. Foraging Responses of Black-Legged Kittiwakes to Prolonged Food-Shortages around Colonies on the Bering Sea Shelf. PLoS ONE 9: e92520.</t>
  </si>
  <si>
    <t>Spitsbergen/Svalbard, Kongsfjorden</t>
  </si>
  <si>
    <t>pre-laying</t>
  </si>
  <si>
    <t>Pre-laying rather than incubation/chick-rearing</t>
  </si>
  <si>
    <r>
      <t>Goutte, A., Angelier, F., Bech, C., Cl</t>
    </r>
    <r>
      <rPr>
        <sz val="11"/>
        <color theme="1"/>
        <rFont val="Arial"/>
        <family val="2"/>
      </rPr>
      <t>é</t>
    </r>
    <r>
      <rPr>
        <sz val="7.7"/>
        <color theme="1"/>
        <rFont val="Calibri"/>
        <family val="2"/>
      </rPr>
      <t xml:space="preserve">ment-Chastel, C., Dell'Omo, G., Gabrielsen, G.W., Lendvai, A.Z., Moe, B., Noreen, E., Pinaud, D., Tartu, S. &amp; Chastel, O. 2014. </t>
    </r>
    <r>
      <rPr>
        <sz val="11"/>
        <color theme="1"/>
        <rFont val="Calibri"/>
        <family val="2"/>
        <scheme val="minor"/>
      </rPr>
      <t xml:space="preserve"> Annual variation in the timing of breeding, pre-breeding foraging areas and corticosterone levels in an Arctic population of black-legged kittiwakes. Marine Ecology Progress Series 496: 233-247</t>
    </r>
  </si>
  <si>
    <t>Gavdos Island, South Crete</t>
  </si>
  <si>
    <t>Greece</t>
  </si>
  <si>
    <t xml:space="preserve">Visual from land/cliffs </t>
  </si>
  <si>
    <t>Land based survey : "foraging distance from the coast averaged 425 m (range 20 - 1985 m), although most shags (71.4%) were seen diving at a disatance &lt;350 m from the coastline (median = 202 m)"</t>
  </si>
  <si>
    <t>Note mediterranean subspecies desmarestii rather than nominate race</t>
  </si>
  <si>
    <t>Xirouchakis, S.M., Kasapidis, P., Christidis, A., Andreou, G., Kontogeorgos, I. &amp; Lymberakis, P. 2017. Status and diet of the European Shag (Mediterranean subspecies) Phalacrocorax aristotelis desmarestii in the the Libyan Sea (South Crete) during the breeding season. Marine Ornithology 45: 1-9.</t>
  </si>
  <si>
    <r>
      <t>S</t>
    </r>
    <r>
      <rPr>
        <sz val="10"/>
        <rFont val="Calibri"/>
        <family val="2"/>
      </rPr>
      <t>ør-Gjæslingen</t>
    </r>
  </si>
  <si>
    <t>Anda</t>
  </si>
  <si>
    <t>Mean Max ("Coastal trips")</t>
  </si>
  <si>
    <t>Mean Max ("Oceanic trips")</t>
  </si>
  <si>
    <t>Yes</t>
  </si>
  <si>
    <t>Yes - though data taken from paper</t>
  </si>
  <si>
    <t>Note max.max is approximate (based on graph in paper)</t>
  </si>
  <si>
    <t>Note max.max is approximate (based on graph in paper). Note also that some of the coastal foraging trips go into winding fjords and straits so maximum foraging distances were corrected to use maximum overwater distance rather than straight-line distance (method described in paper)</t>
  </si>
  <si>
    <r>
      <t>Horn</t>
    </r>
    <r>
      <rPr>
        <sz val="10"/>
        <rFont val="Calibri"/>
        <family val="2"/>
      </rPr>
      <t>ø</t>
    </r>
    <r>
      <rPr>
        <sz val="10"/>
        <rFont val="Arial"/>
      </rPr>
      <t>ya</t>
    </r>
  </si>
  <si>
    <t>breeding (incubation)</t>
  </si>
  <si>
    <t>9 loggers deployed (6f,3m) - 8 retrieved with 178 trips.</t>
  </si>
  <si>
    <t>breeding (early chick-rearing)</t>
  </si>
  <si>
    <t xml:space="preserve">"Maximum average" distance. </t>
  </si>
  <si>
    <t>A. Ponchon, A., Grémillet, D., Christensen-Dalsgaard, S., Erikstad, K.E., Barrett, R.T., Reiertsen, T.K., McCoy, K.D., Tveraa, T. &amp; Boulinier, T. 2014. When things go wrong: intra-season dynamics of breeding failure in a seabird. Ecosphere 5: 1-19.</t>
  </si>
  <si>
    <t>Bon Portage Island, Nova Scotia</t>
  </si>
  <si>
    <t>5 birds with total of 6 foraging tracks</t>
  </si>
  <si>
    <t>5 birds with total of 9 foraging tracks</t>
  </si>
  <si>
    <t>11 birds with total of 21 foraging tracks</t>
  </si>
  <si>
    <t>Max distance (mean of max for each bird over all trips)</t>
  </si>
  <si>
    <t>14 birds with total of 32 foraging tracks (note paper is contradictory and states 14 birds/32 trips in one place and 16 birds/33 trips elsewhere. Data in table seems to support former being correct)</t>
  </si>
  <si>
    <t>Pollet, I.L., Ronconi, R.A., Jonsen, I.D., Leonard, M.L., Taylor, P.D. &amp; Shutler, D. 2014. Foraging movements of Leach's storm-petrels Oceanodroma leucorhoa during incubation. Journal of Avian Biology 45: 305--314</t>
  </si>
  <si>
    <t>Baccalieu Island, NL</t>
  </si>
  <si>
    <t>Gull Is, NL</t>
  </si>
  <si>
    <t>Bird Island, Nova Scotia</t>
  </si>
  <si>
    <t>Middle Lawn Island, NL</t>
  </si>
  <si>
    <t>6 birds, 14 trips</t>
  </si>
  <si>
    <t>7 birds, 28 trips</t>
  </si>
  <si>
    <t>9 birds, 18 trips</t>
  </si>
  <si>
    <t>11 birds, 33 trips</t>
  </si>
  <si>
    <t>14 birds, 36 trips</t>
  </si>
  <si>
    <t>17 birds, 70 trips</t>
  </si>
  <si>
    <t>13 birds, 36 trips</t>
  </si>
  <si>
    <t>16 birds, 50 trips</t>
  </si>
  <si>
    <t>9 birds, 30 trips</t>
  </si>
  <si>
    <t>16 birds, 37 trips</t>
  </si>
  <si>
    <t>15 birds, 53 trips</t>
  </si>
  <si>
    <t>Mean ("figures are means of average values for individual birds")</t>
  </si>
  <si>
    <t>breeding range</t>
  </si>
  <si>
    <t>11 birds, 19 trips</t>
  </si>
  <si>
    <t>Mean, given in paper as a comparison to GLS figures (not much detail but appears to be mean of all individual foraging trips)</t>
  </si>
  <si>
    <t>Yes (but note map showing combined 2013 and 2014 trips)</t>
  </si>
  <si>
    <t>Hedd, A., Pollet, I.L., Mauck, R.A., Burke, C.M., Mallory, M.L., McFarlane Tranquilla, L.A., Montevecchi, W.A., Robertson, G.J., Ronconi, R.A., Shutler, D., Wilhelm, S.I. &amp; Burgess, N.M. 2018. Foraging areas, offshore habitat use, and colony overlap by incubating Leach's storm-petrels Oceanodroma leucorhoa in the Northwest Atlantic. PLoS ONE 13: e0194389</t>
  </si>
  <si>
    <t>Sex</t>
  </si>
  <si>
    <t>Both/not stated</t>
  </si>
  <si>
    <t>Devil's Island, Nova Scotia</t>
  </si>
  <si>
    <t>Max distance from nest (based on 57 foraging trips individual HAR27)</t>
  </si>
  <si>
    <t>Max distance from nest (based on 7 foraging trips individual HAR28)</t>
  </si>
  <si>
    <t>Max distance from nest (based on 76 foraging trips individual HAR29)</t>
  </si>
  <si>
    <t>male?</t>
  </si>
  <si>
    <t>Distances include both inland and coastal foraging trips</t>
  </si>
  <si>
    <t>Known to have lost clutch during handling but continued to attend nest site - not known if it attempted to breed again. Distances include both inland and coastal foraging trips</t>
  </si>
  <si>
    <t>Distances include both inland and coastal/at sea foraging trips. Mainly coastal but also to a max of 66.6 km from shore</t>
  </si>
  <si>
    <t>Hall Island, Alaska</t>
  </si>
  <si>
    <t>Paper states that "maximum foraging range prior to departure from colony were within the range of 250-400 km". Note that nests were not monitored after deployment of tags so breeding status uncertain but all birds attended nest sites with some regularity for 3-7 weeks after release</t>
  </si>
  <si>
    <t>St. George Island, Pribilof Islands, Alaska</t>
  </si>
  <si>
    <t>Nests were not monitored after deployment of tags so breeding status uncertain - 3 incubating birds may have continued breeding based on locations but a fourth almost certainly did not. "Maximum distances from the island were 700-800 km [during Apr-Sept], although the typical ambit was more restricted (generally 300-400 km) at times when eggs or chicks were potentially present".</t>
  </si>
  <si>
    <t>PTT Implants</t>
  </si>
  <si>
    <t>Chagulak Island, Alaska</t>
  </si>
  <si>
    <t>Nests were not monitored after deployment of tags so breeding status uncertain - all 4 birds may have abandoned breeding attempts after tagging in 2004 and breeding status when they returned in 2005 was also uncertain. Maximum distances in summer (April-Sept) ranged from 700 to 1100 km.</t>
  </si>
  <si>
    <t>Yes (but data are taken from paper - maps hard to interpret)</t>
  </si>
  <si>
    <t>Hatch, S.A., Gill, V.A. &amp; Mulcahy, D.M. 2010. Individual and colony-specific wintering areas of Pacific northern fulmars (Fulmarus glacialis). Canadian Journal of Fisheries and Aquatic Sciences 67: 386--400</t>
  </si>
  <si>
    <t>United states</t>
  </si>
  <si>
    <t>Mean + Range</t>
  </si>
  <si>
    <t>108 birds were tagged Juy to Aug 2012-2014 but only 63 birds used in this paper as data were being compared with data from Garthe in 2003 which were collected in Aug.</t>
  </si>
  <si>
    <t>Guillemette, M., Grégoire, F., Bouillet, D., Rail, J.F., Bolduc, F., Caron, A. &amp; Pelletier, D. 2018. Breeding failure of seabirds in relation to fish depletion: Is there one universal threshold of food abundance? Marine Ecology Progress Series 587: 235--245.</t>
  </si>
  <si>
    <t>Garthe, S., Montevecchi, W.A. &amp; Davoren, G.K. 2011. Inter-annual changes in prey fields trigger different foraging tactics in a large marine predator 56: 802--812</t>
  </si>
  <si>
    <t>Mean maximum distance + Range</t>
  </si>
  <si>
    <t>Error Type</t>
  </si>
  <si>
    <t>N/A</t>
  </si>
  <si>
    <t>Christensen-Dalsgaard, S., May, R. &amp; Lorentsen, S-H. 2018. Taking a trip to the shelf: Behavioral decisions are mediated by the proximity to foraging habitats in the black-legged kittiwake. Ecology and Evolution 8: 866-878</t>
  </si>
  <si>
    <t>SD? Not stated clearly (21.6+-1.4 km)</t>
  </si>
  <si>
    <t>SE</t>
  </si>
  <si>
    <t>Count is maximum possible number of birds as exact number not known so will be an over-estimate - 115 birds tagged and 209 trips in total analysed with 16% of trips defined as "oceanic", i.e. 33.</t>
  </si>
  <si>
    <t>Count is maximum possible number of birds as exact number not known so may be an over-estimate - 115 birds tagged and 209 trips in total analysed with 84% of trips (84%) defined as "coastal", i.e. 176.</t>
  </si>
  <si>
    <t>Count is maximum possible number of birds as exact number not known so will be an over-estimate - 179 birds tagged and 705 trips in total analysed with 68% of trips defined as "coastal", i.e. 479.</t>
  </si>
  <si>
    <t xml:space="preserve">Count is maximum possible number of birds as exact number not known so will be an over-estimate - 179 birds tagged and 705 trips in total analysed with 32% of trips defined as "oceanic", i.e. 226. </t>
  </si>
  <si>
    <t>SD? Not stated</t>
  </si>
  <si>
    <t xml:space="preserve">30 loggers deployed and 28 retrieved but only 6 recorded complete trips (2f,4m, 29 trips) - chicks from all 6 starved to death just before or after retrieval. </t>
  </si>
  <si>
    <t xml:space="preserve">Most trips very short but each bird made one very extensive trip and the mean is for the long trips. Note max.max is based on UCL for the maximum average distance. Also states that data from the loggers with incomplete trips showed these individuals also travelled as far as 450 km to reach their foraging grounds </t>
  </si>
  <si>
    <t>SD</t>
  </si>
  <si>
    <t>Maynard, L.D. &amp; Ronconi, R.A. 2018. Foraging behaviour of Great Black-backed Gulls Larus marinus near an urban centre in Atlantic Canada: Evidence of individual specialization from GPS tracking. Marine Ornithology 46: 27-32.</t>
  </si>
  <si>
    <t>breeding (from incubation for 77 days failed?)</t>
  </si>
  <si>
    <t>breeding (from incubation for 11 days)</t>
  </si>
  <si>
    <t>breeding (from incubation for 77 days)</t>
  </si>
  <si>
    <t>Yes - KDE</t>
  </si>
  <si>
    <t>TDR</t>
  </si>
  <si>
    <t>Mentions that 11 birds were tagged - does not confirm that data were retrieved from all so this is assumed.</t>
  </si>
  <si>
    <t xml:space="preserve">Distance is estimated based on the flight time from last foraging bout prior to return to colony (stated as 50.1 +- 5.4 min) and a flight speed of 65 km/h. </t>
  </si>
  <si>
    <t>Barger, C.P., Young, R.C., Will, A. Ito, M. &amp; Kitaysky, A.S. 2016. Resource partitioning between sympatric seabird species increases during chick-rearing. Ecosphere 7: e01447</t>
  </si>
  <si>
    <t>Regular, P.M., Hedd, A. &amp; Montevecchi, W.A. 2013. Must marine predators always follow scaling laws? Memory guides the foraging decisions of a pursuit-diving seabird. Animal Behaviour 86: 545-552</t>
  </si>
  <si>
    <t>YES - tracks for 4 birds only shown in paper - supplementary material (not accessible) apparently has map with all tracks</t>
  </si>
  <si>
    <t>Also TDRs on Gull Island and Funk Island 2007-2010</t>
  </si>
  <si>
    <t>breeding (incubation/chick-rearing)</t>
  </si>
  <si>
    <t>8 tagged (4 with eggs, 4 with chicks), 6 used in analyses as 2 failed breeders excluded</t>
  </si>
  <si>
    <t>6 tagged, 5 used in analyses as 1 failed breeder excluded</t>
  </si>
  <si>
    <t>KDE map shown so could possibly get max max</t>
  </si>
  <si>
    <t>8 tagged (4 with eggs, 4 with chicks), 6 used in analyses</t>
  </si>
  <si>
    <t>8 tagged (early chick-rearing), data available for 4 birds</t>
  </si>
  <si>
    <r>
      <t xml:space="preserve">Date of hatching for birds with eggs unknown so data may be almost exclusively chick-rearing. No significant difference found when early tracks from birds tagged with eggs and those with chicks were compared. </t>
    </r>
    <r>
      <rPr>
        <b/>
        <sz val="11"/>
        <color theme="1"/>
        <rFont val="Calibri"/>
        <family val="2"/>
        <scheme val="minor"/>
      </rPr>
      <t>NOTE Large discrepancy between this value from Chapter 1 and the value from Chapter 2 which appears to use the same data. It is unclear from paper why there is a difference and whether a different calculation method was used. Chapter 1 specifically refers to longer distances travelled from colony in 2017 so if there is an error rather than a difference in methodology this figure seems more likely to be correct. (Trips within 250 m were excluded in chapter 1 so could possibly be the difference but this is uncertain)</t>
    </r>
  </si>
  <si>
    <t>Gulka, J. 2018. From populations to individuals: understanding foraging niche dynamics, individual specialization, and behavioral plasticity in the common murre (Uria aalge) and razorbill (Alca torda) in northeastern Newfoundland. MSc Thesis. University of Manitoba.</t>
  </si>
  <si>
    <t>Kokubun, N., Yamamoto, T., Sato, N., Watanuki, Y. Will, A., Kitaysky, A.S. &amp; Takahashi, A. 2016. Foraging segregation of two congeneric diving seabird species breeding on St. George Island, Bering Sea. Biogeosciences 13: 2579--2591.</t>
  </si>
  <si>
    <t>Depth-temp-acceleration loggers</t>
  </si>
  <si>
    <t>13 tagged of which 7 retrieved and had usuable data</t>
  </si>
  <si>
    <t>Mean and range</t>
  </si>
  <si>
    <t>Study used flight data to estimate potential max distance from colony, based on a comparison of flight time v. max distance from GPS tagged Brunnich's Guillemots collected concurrently.</t>
  </si>
  <si>
    <t>Boat survey</t>
  </si>
  <si>
    <t>All observations further than 60km from the colony were removed for auk analyses, as this was considered to be outside the foraging range for breeding auks</t>
  </si>
  <si>
    <r>
      <t xml:space="preserve">Hentati-Sundberg, J., Evans, T., </t>
    </r>
    <r>
      <rPr>
        <sz val="11"/>
        <color theme="1"/>
        <rFont val="Calibri"/>
        <family val="2"/>
      </rPr>
      <t>Ö</t>
    </r>
    <r>
      <rPr>
        <sz val="11"/>
        <color theme="1"/>
        <rFont val="Calibri"/>
        <family val="2"/>
        <scheme val="minor"/>
      </rPr>
      <t>sterblom, H, Hjelm, J., Larson, N., Bakken, V., Svenson, A. &amp; Olsson, O. 2018. Fish and seabird spatial distribution and abundance around the largest seabird colony in the Baltic Sea. Marine Ornithology 46: 61-68.</t>
    </r>
  </si>
  <si>
    <t>Southeast Farallon Island, California</t>
  </si>
  <si>
    <t>Modelled distirbuion using boat survey and other variables</t>
  </si>
  <si>
    <t>Yes - KDE type map but modelled distribution rather than GPS locations</t>
  </si>
  <si>
    <t>McGowan, J., Hines, E., Elliott, M., Howar, J., Dransfield, A., Nur, N. &amp; Jahncke, J. 2013. Using Seabird Habitat Modeling to Inform Marine Spatial Planning in Central California's National Marine Sanctuaries. PLoS ONE 8: e71406.</t>
  </si>
  <si>
    <r>
      <t>Stora Karls</t>
    </r>
    <r>
      <rPr>
        <sz val="10"/>
        <rFont val="Calibri"/>
        <family val="2"/>
      </rPr>
      <t>ö</t>
    </r>
    <r>
      <rPr>
        <sz val="10"/>
        <rFont val="Arial"/>
      </rPr>
      <t>, Baltic Sea</t>
    </r>
  </si>
  <si>
    <t>8 deployed 4 retrieved AND had usable data</t>
  </si>
  <si>
    <r>
      <t xml:space="preserve">Evans, T.J., Kadin, M., Olsson, O &amp;  and </t>
    </r>
    <r>
      <rPr>
        <sz val="11"/>
        <color theme="1"/>
        <rFont val="Calibri"/>
        <family val="2"/>
      </rPr>
      <t>Å</t>
    </r>
    <r>
      <rPr>
        <sz val="11"/>
        <color theme="1"/>
        <rFont val="Calibri"/>
        <family val="2"/>
        <scheme val="minor"/>
      </rPr>
      <t>kesson, S. 2013. Foraging behaviour of common murres in the Baltic Sea, recorded by simultaneous attachment of a GPS and time-depth recorder devices. Marine Ecology Progress Series 475: 277-289</t>
    </r>
  </si>
  <si>
    <t>Max and mean</t>
  </si>
  <si>
    <t>3 birds in 2011, 2 in 2015. Note that trip data were uneven between individuals - out of the 14 trips, 7 were from the same individual</t>
  </si>
  <si>
    <t>Yes (shows tracks by individual though not used as summary data provided in paper)</t>
  </si>
  <si>
    <t>Isaksson, N., Evans, T.J., Olsson, O. &amp; Åkesson, S. 2019. Foraging behaviour of Razorbills Alca torda during chick-rearing at the largest colony in the Baltic Sea. Bird Study (online ear;y-view)</t>
  </si>
  <si>
    <t>Max and mean overall distance to colony</t>
  </si>
  <si>
    <t>Bird ID 8114325. Data covers 2 foraging trip</t>
  </si>
  <si>
    <t>Bird ID 8114326. Data covers 1 foraging trip only</t>
  </si>
  <si>
    <t>Bird ID 8114328. Data covers 2 foraging trips</t>
  </si>
  <si>
    <t>Bird ID 8114401. Data covers 7 foraging trips</t>
  </si>
  <si>
    <t>Bird ID 8114404. Data covers 2 foraging trips</t>
  </si>
  <si>
    <t>DUPLICATION: This row is same study as 5 individual birds below so either this row or 5 individual rows need removing from data used in analyses</t>
  </si>
  <si>
    <t>DUPLICATION: This row is one of 5 individual birds and combined data for all five birds is also listed separately above, so either the combined data or 5 individual bird data rows need removing from data used in analyses</t>
  </si>
  <si>
    <t>Petit Manon Island, Maine</t>
  </si>
  <si>
    <t>Modelling using VHF data</t>
  </si>
  <si>
    <t>1519 foraging flights</t>
  </si>
  <si>
    <t>994 foraging flights</t>
  </si>
  <si>
    <t>Based on a Markov model using VHF data - estimated foraging distances not stated in paper but figs showing probability of occupancy related to distance to colony and also risk of fatality from wind farms suggest most flights are within 10 km, though some go further. Collision risk was greater for Arctic Terns at distances of &lt;9 km from colony, but greater for Common Terns at distances of &gt; 9km, suggesting more Common Terns forage further - however collision risk is very small for both species after 10 km and almost zero after 15 km.</t>
  </si>
  <si>
    <t>Cranmer, A., Smetzer, J.R., Welch, L. &amp; Baker, E. 2017. A Markov model for planning and permitting offshore wind energy: A case study of radio-tracked terns in the gulf of Maine, USA. Journal of Environmental Management 193: 400-409.</t>
  </si>
  <si>
    <t>Leith Docks</t>
  </si>
  <si>
    <t>114 tracks of which 48 were complete - note could include same birds tracked more than once</t>
  </si>
  <si>
    <t>Secondary source - original reference unpublished paper by Wilson et al 2009</t>
  </si>
  <si>
    <t xml:space="preserve">Jennings, G. 2012. The ecology of an urban colony of common terns Sterna hirundo in Leith Docks, Scotland. PhD Thesis. University of Glasgow. [secondary source]: Original reference is Wilson, L.J., Bingham, C.J., Black, J., Kober, K., Lewis, M., Webb, A., &amp; Reid, J.B. (2009) Identifying important marine areas for terns. Unpublished JNCC 1st interim report, December 2009. </t>
  </si>
  <si>
    <t>Port Stephens, NSW</t>
  </si>
  <si>
    <t>Visual observation</t>
  </si>
  <si>
    <t>Date is Dec 2016 to Feb 2017 but one breeding season so have left as just 2016 in data</t>
  </si>
  <si>
    <t>Neil Fraser, N. 2017. Little Tern nesting Winda Woppa. The Whistler 11:15-25.</t>
  </si>
  <si>
    <t>Haringvliet (Scheelhoek NR/Slijkplaat)</t>
  </si>
  <si>
    <t>VHF inc aerial tracking and land-based tracking from coast</t>
  </si>
  <si>
    <t>Foraging distance given here is stated on poster</t>
  </si>
  <si>
    <t>RC Fijn, R.C., Courtens, W., Verstraete, H., Poot, M.J.M. &amp; Stienen, E.W.M. 2010. Radio telemetry as an additional tool to study feeding behaviour of breeding Sandwich Tern and Common Tern in the shallow coastal zone of the Netherlands. Poster.</t>
  </si>
  <si>
    <t>Foraging distance not stated on poster so figure given here is estimated from a map showing spatial distribution. Sandwich Terns were recorded further away up to 80 km from the colony but Common terns were only found closer to the colony</t>
  </si>
  <si>
    <t>Stercorarius skua</t>
  </si>
  <si>
    <t>Norway (Svalbard)</t>
  </si>
  <si>
    <r>
      <t>Bj</t>
    </r>
    <r>
      <rPr>
        <sz val="10"/>
        <rFont val="Calibri"/>
        <family val="2"/>
      </rPr>
      <t>ø</t>
    </r>
    <r>
      <rPr>
        <sz val="10"/>
        <rFont val="Arial"/>
      </rPr>
      <t>rn</t>
    </r>
    <r>
      <rPr>
        <sz val="10"/>
        <rFont val="Calibri"/>
        <family val="2"/>
      </rPr>
      <t>ø</t>
    </r>
    <r>
      <rPr>
        <sz val="10"/>
        <rFont val="Arial"/>
      </rPr>
      <t>ya</t>
    </r>
  </si>
  <si>
    <t>Jakubas, J., Iliszko, L.M., Strøm, H., Helgason, H.H. &amp; Stempniewicz, L. 2018. Flexibility of foraging strategies of the great skua Stercorarius skua breeding in the largest colony in the Barents Sea region. Frontiers in Zoology 15: 9.</t>
  </si>
  <si>
    <t>Sklinna</t>
  </si>
  <si>
    <t>male</t>
  </si>
  <si>
    <t>female</t>
  </si>
  <si>
    <t xml:space="preserve">Data retrieved from 16 birds - total of 56 trips. </t>
  </si>
  <si>
    <t>SE estimated from LCL &amp; UCL which were stated as 16.84 and 21.28. Differences in foraging behaviour identified between males and females, but no difference in foraging distances.</t>
  </si>
  <si>
    <t>SE calculated from LCL &amp; UCL which were stated as 17.53 and 21.99. Differences in foraging behaviour identified between males and females, but no difference in foraging distances</t>
  </si>
  <si>
    <t>Data retrieved from 16 birds - total of 56 trips.</t>
  </si>
  <si>
    <t>De Rijcke, S. 2015. Foraging behaviour of the European shag during the early chick-rearing period; do they follow the marginal value theorem? Masters Thesis. Department of Biology, Norwegain University of Science and Technology.</t>
  </si>
  <si>
    <t>CROSSOVER WITH PAREDES 2014 AND BENOIT-BIRD 2013 (Benoit-Bird et al 2013 uses KI data but references Paredes et al 2012 and does not report details of the tracking study)</t>
  </si>
  <si>
    <t>Mean Max / Max</t>
  </si>
  <si>
    <t>Yes - not used</t>
  </si>
  <si>
    <t xml:space="preserve">Total of 652 trips but number of birds not stated. </t>
  </si>
  <si>
    <t xml:space="preserve">Total of 253 trips but number of birds not stated. </t>
  </si>
  <si>
    <t>Christensen-Dalsgaard, S., Mattisson, J., Bekkby, T., Gundersen, H., May, R., Rinde, E. &amp; Lorentsen, S-H. 2017. Habitat selection of foraging chick-rearing European shags in contrasting marine environments. Marine Biology  164: 196</t>
  </si>
  <si>
    <t>High Island, co Galway</t>
  </si>
  <si>
    <t>??</t>
  </si>
  <si>
    <t>Maximum foraging range taken from unpublished GPS tracking data referenced as Kane, A., pers comm)</t>
  </si>
  <si>
    <t>Critchley, E.J. and W. James Grecian, W.J., Kane, A., Jessopp, M.J. &amp; Quinn, J.L. 2018. Marine protected areas show low overlap with projected distributions of seabird populations in Britain and Ireland. Biological Conservation 224: 309--317</t>
  </si>
  <si>
    <t>Max + most Max</t>
  </si>
  <si>
    <t>Yes - for sub-sample of birds only (not used)</t>
  </si>
  <si>
    <t>13 of the 14 tagged birds foraged within a similar area with range given in the paper as 3-80 km stated as 'most max' here (although foraging maps presented suggest that some of these birds sometimes travelled slightly further than 80 km. 1 bird undertook regular much longer trips up to 388 km which were interspersed with 'normal' trips similar to the other 13 birds.</t>
  </si>
  <si>
    <t>Garthe, S., Peschko, V., Kubetzki, U. &amp; Corman, A. 2017. Seabirds as samplers of the marine environment - a case study of northern gannets. Ocean Science 13: 337--347.</t>
  </si>
  <si>
    <t>3 birds; 168 trips</t>
  </si>
  <si>
    <t>Individual means for the 3 birds ranged from 23.8 to 51.4 km</t>
  </si>
  <si>
    <t>Garthe, S., Markones, N. &amp; Corman, A. 2017. Possible impacts of offshore wind farms on seabirds: a pilot study in Northern Gannets in the southern North Sea. Journal of Ornithology 158: 345--349</t>
  </si>
  <si>
    <t>Count not 100% clear from text - 9 birds with TDR but 3 also with TDR and GPS and it is unclear whether they have been included in TDR based figures</t>
  </si>
  <si>
    <t>Count not 100% clear from text - 9 birds with TDR but 5 also with TDR and GPS and it is unclear whether they have been included in TDR based figures</t>
  </si>
  <si>
    <t>DUPLICATE - Same study as Linnebjerg 2013 but different figures - these seem to be more precise? Foraging range calculated by using flight speed from published sources and dividing flight time by 2, i.e. assumes straight there and back</t>
  </si>
  <si>
    <t>DUPLICATE - See Linnebjerg 2013</t>
  </si>
  <si>
    <t>Count unclear from text - 3 birds with GPS and TDR plus two with GPS only: unclear from table whether data includes all 5 birds but have assumed it does</t>
  </si>
  <si>
    <t>DUPLICATE - Same study as Linnebjerg 2013 but different figures - these seem to be more precise and show the foraging ranges from GPS separately from those estimated using TDR data</t>
  </si>
  <si>
    <t>Linnebjerg, J.F., Reuleaux, A., Mouritsen, K.N. &amp; Frederiksen, M. 2015. Foraging Ecology of Three Sympatric Breeding Alcids in a Declining Colony in Southwest Greenland. Waterbirds 38: 143--152</t>
  </si>
  <si>
    <t>Great Blasket, co Kerry/High Island, co Galway</t>
  </si>
  <si>
    <t>All combined</t>
  </si>
  <si>
    <t>Total of 60 trips</t>
  </si>
  <si>
    <t>Total of 61 trips</t>
  </si>
  <si>
    <t>Total of 7 trips</t>
  </si>
  <si>
    <t>Total of 128 trips</t>
  </si>
  <si>
    <t>DUPLICATE - Data by sex and combined totals both listed here. Note that this data may also be in FAME</t>
  </si>
  <si>
    <t>Wischnewski, S., Arneill, G.E., Bennison, A.W., Dillane, E., Poupart, T.A., Hinde, C.A., Jessopp, M.J. &amp; Quinn, J.L. 2019. Variation in foraging strategies over a large spatial scale reduces parent-offspring conflict in Manx Shearwaters. Animal Behaviour 151: 165--176.</t>
  </si>
  <si>
    <t>DUPLICATE - Data by sex and combined totals both listed here. Note that this data may also be in FAME. Max max comes from text rather than data table as from incomplete track (table only shows data from complete tracks)</t>
  </si>
  <si>
    <t>DUPLICATE - Data by sex and combined totals both listed here. Note that this data may also be in FAME. Max max comes from text rather than data table as from incomplete track (table shows data from complete tracks)</t>
  </si>
  <si>
    <t>Black Guillemot</t>
  </si>
  <si>
    <t>Cepphus grylle</t>
  </si>
  <si>
    <t>Pitsulak City</t>
  </si>
  <si>
    <t>Piqiuliit, Hudson Bay</t>
  </si>
  <si>
    <t>Observation from land</t>
  </si>
  <si>
    <t>Cairns, D.K. 1987. The ecology and energetics of chick provisioning by black guillemots. Condor 89: 627–635</t>
  </si>
  <si>
    <t>breeding (courtship/incubation)</t>
  </si>
  <si>
    <t>Jamaica Bay, New York City</t>
  </si>
  <si>
    <t>Young's Island, Long Island, New York</t>
  </si>
  <si>
    <t>Tuckernuck Island, Nantucket, Massachusetts</t>
  </si>
  <si>
    <t>Yes - includes all tracks</t>
  </si>
  <si>
    <t>Total of 298 trips</t>
  </si>
  <si>
    <t>Total of 174 trips</t>
  </si>
  <si>
    <t>Total of 123 trips</t>
  </si>
  <si>
    <t>Some gulls at all 3 colonies travelled to landfills and other inland sites. 58.7% of foraging locations from this colony were on land.</t>
  </si>
  <si>
    <t>Some gulls at all 3 colonies travelled to landfills and other inland sites. 67.7% of foraging locations from this colony were on land (and other locations were in marshes rather than out at sea).</t>
  </si>
  <si>
    <t>Some gulls at all 3 colonies travelled to landfills and other land sites. 32% of foraging locations from this colony were on land.</t>
  </si>
  <si>
    <t>Fuirst, M., Veit, R.R., Hahn, M., Dheilly, N &amp; Thorne, L.H. 2018. Effects of urbanization on the foraging ecology and microbiota of the generalist seabird Larus argentatus. PLoS ONE 13: e0209200</t>
  </si>
  <si>
    <t>Almost all birds foraged within 10 km during chick-rearing</t>
  </si>
  <si>
    <t>During courtship/incubation, most birds foraged c30 km away from the colony</t>
  </si>
  <si>
    <t>Dataset used for analysis includes 1038 trips</t>
  </si>
  <si>
    <t>Median and IQR presented separately for foraging trips to land sites, foraging at sea, 'mixed' trips and for all trips combined. Median stated here is the one given for all trips combined. Most max figure is the highest IQR presented which was for the 'mixed' trip category.</t>
  </si>
  <si>
    <t>Isaksson, N., Evans, T.J., Shamoun-Baranes, J. &amp; Akesson, S. 2016. Land or sea? Foraging area choice during breeding by an omnivorous gull. Movement Ecology 4: 11.</t>
  </si>
  <si>
    <t>Distance offshore 5.0 +-1.2 km (Mean &amp; SE)</t>
  </si>
  <si>
    <t>Perrow, M.R., Skeate, E.R. &amp; Gilroy, J.J. 2011. Visual tracking from a rigid-hulled inflatable boat to determine foraging movements of breeding terns. Journal of Field Ornithology 82: 68--79</t>
  </si>
  <si>
    <t>breeding (all stages)</t>
  </si>
  <si>
    <t>Distance offshore 4.0 +- 1.5 km (Mean &amp; SE)</t>
  </si>
  <si>
    <t>Distance offshore 5.2 +- 1.6 km (Mean &amp; SE)</t>
  </si>
  <si>
    <t>breeding (fledgling period)</t>
  </si>
  <si>
    <t>Distance offshore 1.0 +-0.1 km (Mean &amp; SE)</t>
  </si>
  <si>
    <t>Distance offshore 8.5 +- 3.5  km (Mean &amp; SE)</t>
  </si>
  <si>
    <t>Distance offshore 10.6 +- 3.4 km (Mean &amp; SE). Note 54 km is stated in text as the max distance from colony but it does not state which year/colony and it is not clear from the map. Has been recorded in this row as seems more likely to be a scolt Head bird based on mean distances and map</t>
  </si>
  <si>
    <t>Analysis restricted to individuals known to have an active nest when tracked</t>
  </si>
  <si>
    <t>The principal feeding cluster lay immediately offshore of the colony, with scattered clusters to a distance of c5 km</t>
  </si>
  <si>
    <t>Modelled data based on boat-based surveys</t>
  </si>
  <si>
    <t>Radio tracking</t>
  </si>
  <si>
    <t>DUPLICATION - Overlap of data with Perrow et al 2006 [max distance is the same]. Distances from colony not stated - max estimated based on map in paper</t>
  </si>
  <si>
    <t>DUPLICATION: Data overlap with Perrow et al 2015</t>
  </si>
  <si>
    <t>Perrow, M.R., Harwood, A.J.P., Skeate, E.R., Praca, E. &amp; Eglington, S.M. 2015. Use of multiple data sources and analytical approaches to derive a marine protected area for a breeding seabird. Biological Conservation 191: 729--738</t>
  </si>
  <si>
    <t>DUPLICATE: Pettex 2012 but figure slightly different</t>
  </si>
  <si>
    <t>DUPLICATE: Pettex 2012</t>
  </si>
  <si>
    <t>Store Ulvøyholmen</t>
  </si>
  <si>
    <t>DUPLICATION - Overlap of 2008 data and Max with Pettex et al 2009.</t>
  </si>
  <si>
    <t>Pettex, E., Lorentsen, S., Grémillet, D., Gimenez, O., Barrett, R.T., Pons, J., Le Bohec, C. &amp; Bonadonna, F. 2012. Multi-scale foraging variability in Northern gannet (Morus bassanus) fuels potential foraging plasticity. Marine Biology 159: 2743-2756.</t>
  </si>
  <si>
    <t>St. Kilda, Outer Hebrides</t>
  </si>
  <si>
    <t>Max foraging distance estimated using colony size based on density dependent relationship and formula described by Lewis et al (2001). Initial mean foraging estimates were increased by a factor of 1.4 to account for differences between initial ests and tracking data for 3 sites for which GPS info was available, and further multiplied by a ratio of 2.4 to give a maximum foraging range est (again based on existing data)</t>
  </si>
  <si>
    <t>Grecian, W.J., Witt, M.J., Attrill, M.J., Bearhop, S., Godley, B.J., Gremillet, D., Hamer, K.C. &amp; Votier, S.C. 2012. A novel projection technique to identify important at-sea areas for seabird conservation: An example using Northern gannets breeding in the North East Atlantic. Biological Conservation 156: 43-52.</t>
  </si>
  <si>
    <t>Little Skellig, co Kerry</t>
  </si>
  <si>
    <t>Hermaness, Shetland</t>
  </si>
  <si>
    <t>Sula Sgeir, Outer Hebrides</t>
  </si>
  <si>
    <t>Noss, Shetland</t>
  </si>
  <si>
    <t>Channel Islands</t>
  </si>
  <si>
    <t>Bull Rock, co Cork</t>
  </si>
  <si>
    <t>Roareim (Flannans), Outer Hebrides</t>
  </si>
  <si>
    <t>Ortac, Alderney</t>
  </si>
  <si>
    <t>Scar Rock, Wigtownshire</t>
  </si>
  <si>
    <t>Great Saltee, co Wexford</t>
  </si>
  <si>
    <t>Troup Head, Aberdeenshire</t>
  </si>
  <si>
    <t>Sule Skerry, Outer Hebrides</t>
  </si>
  <si>
    <t>Ireland's Eye, Dublin</t>
  </si>
  <si>
    <t>Clare Island, co Mayo</t>
  </si>
  <si>
    <t>St Margaret's Island, Pembrokeshire</t>
  </si>
  <si>
    <t>Modelled from colony sizes</t>
  </si>
  <si>
    <t>Rouzic Island, Brittany</t>
  </si>
  <si>
    <t>Both outbound (to first foraging) and inbound (from last foraging) distances presented. These distance are outbound which  were slightly higher (inbound 71+-26 km range 36-102)</t>
  </si>
  <si>
    <t>Pettex, E., Bonadonna, F., Enstipp, M.R., Siorat, F. &amp;  Gremillet, D. 2010. Northern gannets anticipate the spatio-temporal occurrence of their prey. Journal of Experimental Biology 213: 2365--2371</t>
  </si>
  <si>
    <r>
      <t>F</t>
    </r>
    <r>
      <rPr>
        <sz val="10"/>
        <rFont val="Calibri"/>
        <family val="2"/>
      </rPr>
      <t>écamp</t>
    </r>
  </si>
  <si>
    <t>Saint-Pierre-du-Mont</t>
  </si>
  <si>
    <t>Boulogne-sur-Mer</t>
  </si>
  <si>
    <t>11 birds, 103 trips</t>
  </si>
  <si>
    <t>14 birds, 232 trips</t>
  </si>
  <si>
    <t>11 birds, 59 trips</t>
  </si>
  <si>
    <t>Ponchon, A., Aulert, C., Le Guillou, G., Gallien, F., Péron, C. &amp; Grémillet, D. 2017. Spatial overlaps of foraging and resting areas of black-legged kittiwakes breeding in the English Channel with existing marine protected areas. Marine Biology 164: 119.</t>
  </si>
  <si>
    <t>breeding (end incubation/chick-rearing)</t>
  </si>
  <si>
    <t>55 birds, 516 trips</t>
  </si>
  <si>
    <t>Annet, Isles of Scilly</t>
  </si>
  <si>
    <t>Sansom, Isles of Scilly</t>
  </si>
  <si>
    <t>13 trips</t>
  </si>
  <si>
    <t>12 trips</t>
  </si>
  <si>
    <t>Paper also includes GPS data for 2010 and 2011 - not included here as the data for 2010 and 2011 are in FAME (2012 data are owned by authors so are not in FAME)</t>
  </si>
  <si>
    <t>Evans, J.C., Dall, S.R.X., Bolton, M., Owen, E. &amp; Votier, S.C. 2016. Social foraging European shags: GPS tracking reveals birds from neighbouring colonies have shared foraging grounds. Journal of Ornithology 157: 23--32</t>
  </si>
  <si>
    <t>Ganinick, Isles of Scilly</t>
  </si>
  <si>
    <t>Evans, J.C. 2015. Group-foraging and information transfer in European shags Phalacrocora aristotelis. PhD Thesis. Univeristy of Exeter.</t>
  </si>
  <si>
    <t>Part of same study which was subsequently published as Evans et al 2016 (and for which the data from two other sites is included in this database under that reference), but this bird was not included in Evans et al 2016 as it was this was the only bird tagged from this colony</t>
  </si>
  <si>
    <t>Text notes that 3 birds travelled just over 90 km to coast of Brier Island, Nova Scotia</t>
  </si>
  <si>
    <t>Symons, S. 2014. Ecological segregation between two closely related species: exploring Atlantic puffin and razorbill foraging hotspots. MSc Thesis. University of Guelph.</t>
  </si>
  <si>
    <t>Murcia</t>
  </si>
  <si>
    <t>marking by bleaching then boat surveys</t>
  </si>
  <si>
    <t xml:space="preserve">Birds captured at colony and marked by bleaching then recorded on boat surveys. Note birds were not necessarily nesting at capture colony but large numbers marked and 59 resightings suggest some birds would have been </t>
  </si>
  <si>
    <t>Birds were captured at colony and marked by bleaching then recorded on boat surveys. Large numbers of unmarked birds seen on the boat surveys which authors speculate could have come from other colonies 42 km and 90 km away</t>
  </si>
  <si>
    <t>Aguado-Giménez, F., Sallent-Sánchez, A., Eguía-Martínez, S., Martínez-Ródenas, J.,  and Hernández-Llorente, M.D., Palanca-Maresca, C., Molina-Pardo, J.L., López-Pastor, B., García-Castellanos, F.A., Ballester-Moltó, M., Ballesteros-Pelegrín, G., García-García, B. &amp; Barberá, G.G. 2016. Aggregation of European storm-petrel (Hydrobates pelagicus ssp. melitensis) around cage fish farms. Do they benefit from the farm's resources? Marine Environmental Research 122: 46--58.</t>
  </si>
  <si>
    <t>Burke, C.M. &amp; Montevecchi, W.A. 2009. The foraging decisions of a central place foraging seabird in response to fluctuations in local prey conditions. Journal of Zoology 278: 354--361.</t>
  </si>
  <si>
    <t>Northern Ireland</t>
  </si>
  <si>
    <t>Rathlin Island</t>
  </si>
  <si>
    <t>Lambay Island</t>
  </si>
  <si>
    <t>4 trips</t>
  </si>
  <si>
    <t>5 trips</t>
  </si>
  <si>
    <t>2 trips</t>
  </si>
  <si>
    <t>3 trips</t>
  </si>
  <si>
    <t>1 trip</t>
  </si>
  <si>
    <t>10 trips</t>
  </si>
  <si>
    <t>3 females, 2 males; 18 trips</t>
  </si>
  <si>
    <t>1 male, 3 females; 10 trips</t>
  </si>
  <si>
    <t>9 trips</t>
  </si>
  <si>
    <t>DUPLICATE - Data presented here both for individual birds and annual summary for site so one of these needs removing from final database</t>
  </si>
  <si>
    <t>Chivers, L.S., Lundy, M.G., Colhoun, K., Newton, S.F., Houghton, J.D.R. &amp; Reid, N. 2012. Foraging trip time-activity budgets and reproductive success in the black-legged kittiwake. Marine Ecology Progress Series 456: 269--277.</t>
  </si>
  <si>
    <t>breeding (pre-laying?)</t>
  </si>
  <si>
    <t>Geolocator (but with inferences about errors made using data from concurrent dual GPS/geolocator deployment</t>
  </si>
  <si>
    <t>1 bird in 2011, 10 birds in 2012</t>
  </si>
  <si>
    <t>Yes - foraging data data not stated in paper but max distance of individual birds est from maps</t>
  </si>
  <si>
    <t>Edwards, E.W.J., Quinn, L.R. &amp; Thompson, P.M. 2016. State-space modelling of geolocation data reveals sex differences in the use of management areas by breeding northern fulmars. Journal of Applied Ecology 53: 1880--1889.</t>
  </si>
  <si>
    <t>Eynhallow, Orkney</t>
  </si>
  <si>
    <t>GLS/GPS</t>
  </si>
  <si>
    <t>10 male, 2 female</t>
  </si>
  <si>
    <t>DUPLICATE? "Most trips were within 100 km of the breeding colony". Note that states "the foraging characteristics of the remaining 11 burds will be reported elsewhere" (=Edwards 2016?)</t>
  </si>
  <si>
    <t>Paper is about this bird. Max distance given is from GPS trip in 2012 but data from GLS for 2010 and 2011 suggest this foraging trip may not have been unusual for this bird</t>
  </si>
  <si>
    <t>Edwards, E.W.J., Quinn, L.R., Wakefield, E.D., Miller, P.I. &amp; Thompson, P.M. 2013. Tracking a northern fulmar from a Scottish nesting site to the Charlie-Gibbs Fracture Zone: Evidence of linkage between coastal breeding seabirds and Mid-Atlantic Ridge feeding sites. Deep Sea Research Part II: Topical Studies in Oceanography 98: 438--444</t>
  </si>
  <si>
    <t>Seavey Island, New Hampshire</t>
  </si>
  <si>
    <t>Yes - not used but tracks of all birds shown in thesis</t>
  </si>
  <si>
    <t>Carloni, J.M. 2018. Analysis of long-term productivity monitoring and foraging area identification of breeding Common Terns in coastal New Hampshire. MSc Thesis. University of New Hampshire.</t>
  </si>
  <si>
    <t>50 trips; mean trip duration 102 +- 28 mins</t>
  </si>
  <si>
    <t>Mor Braz, Brittany</t>
  </si>
  <si>
    <t>GPS/TDR</t>
  </si>
  <si>
    <t>Tags retrieved after c5 days; mean of 2.7 trips per day</t>
  </si>
  <si>
    <t>States that some birds went no further than 1.5 km. Also states these are "preliminary results".</t>
  </si>
  <si>
    <t>Fortin, M., Bost, C., Maes, P. &amp; Barbraud, C. 2013. The demography and ecology of the European shag Phalacrocorax aristotelis in Mor Braz, France</t>
  </si>
  <si>
    <t>post-breeding</t>
  </si>
  <si>
    <t>Boat transects</t>
  </si>
  <si>
    <t>SE? (not stated but other tables show SE)</t>
  </si>
  <si>
    <t>14 surveys</t>
  </si>
  <si>
    <t>7 surveys</t>
  </si>
  <si>
    <t>Distances are distances to nearest colony, but several colonies in survey area and origin of inidividual birds unknown.</t>
  </si>
  <si>
    <t>Michelot, C., Pinaud, D., Fortin, M., Maes, P., Callard, B., Leicher, M. &amp; Barbraud, C. 2017. Seasonal variation in coastal marine habitat use by the European shag: Insights from fine scale habitat selection modeling and diet. Deep Sea Research Part II: Topical Studies in Oceanography 141: 224--236</t>
  </si>
  <si>
    <t>Gannets Islands, Labrador</t>
  </si>
  <si>
    <t>Max (est from map)</t>
  </si>
  <si>
    <t>7 trips</t>
  </si>
  <si>
    <t>11 trips</t>
  </si>
  <si>
    <t>Pratte, I., Robertson, G.J. &amp; Mallory, M.L. 2017. Four sympatrically nesting auks show clear resource segregation in their foraging environment. Marine Ecology Progress Series 572: 243--254.</t>
  </si>
  <si>
    <t>Northern Sakhalin, Nyisky Bay</t>
  </si>
  <si>
    <t>Northern Sakhalin, Chaivo Bay</t>
  </si>
  <si>
    <t>Northern Sakhalin, Wrangel Is., Piltun Bay</t>
  </si>
  <si>
    <t>Max (stated in text)</t>
  </si>
  <si>
    <t>Max (est from map based on feeding areas described in text)</t>
  </si>
  <si>
    <t>Text states most birds closer but a portion of the birds feed about 30 km away, though unclear how they know these are from the colony</t>
  </si>
  <si>
    <t>Tiunov, I.M. &amp; Blokhin, A.Y. 2014. The current state of populations of the common tern Sterna hirundo (Linnaeus, 1758) and the Kamchatka tern S. camtschatica (Pallas, 1811) in northern Sakhalin. Russian Journal of Marine Biology 40: 383--395.</t>
  </si>
  <si>
    <t>observations (but definite links to colony unclear so have put as speculative)</t>
  </si>
  <si>
    <t>82 trips</t>
  </si>
  <si>
    <t>16 trips</t>
  </si>
  <si>
    <t>47 trips</t>
  </si>
  <si>
    <t>52 trips (number of birds actually &lt;19 as one or more birds did not perform diurnal trips)</t>
  </si>
  <si>
    <t>30 trips (number of birds actually &lt;19 as one or more birds did not perform nocturnal trips)</t>
  </si>
  <si>
    <t>56 trips  (number of birds actually &lt;12 as one or more birds did not perform diurnal trips)</t>
  </si>
  <si>
    <t>26 trips  (number of birds actually &lt;12 as one or more birds did not perform nocturnal trips)</t>
  </si>
  <si>
    <t>31 trips  (number of birds actually &lt;10 as one or more birds did not perform diurnal trips)</t>
  </si>
  <si>
    <t>DUPLICATION - Note thiese data are apparently already in FAME. Info recorded as Puffin Island data from same paper are not. Also these data include subset (diurnal/nocturnal) as well as combined data so one or other needs to be removed from analsyses</t>
  </si>
  <si>
    <t>DUPLICATION: these data include subset (diurnal/nocturnal) as well as combined data so one or other needs to be removed from analsyses</t>
  </si>
  <si>
    <t>DUPLICATION: these data include subset (diurnal/nocturnal) as well as combined data so one or other needs to be removed from analsyses.</t>
  </si>
  <si>
    <t>Kuepfer, A. 2012. Foraging patterns and home-ranges of breeding razorbills (Alca torda) from two colonies in North Wales, UK, as revealed by GPS-tracking in the seasons of 2011 and 2012. MSc Thesis, Bangor University.</t>
  </si>
  <si>
    <t>95% CIs to arithmetic means derived by log10 transformation (after Fowler &amp; Cohen 1996) - see text for details</t>
  </si>
  <si>
    <t>Mean, Max, Median</t>
  </si>
  <si>
    <t>1272 trips</t>
  </si>
  <si>
    <t>574 trips</t>
  </si>
  <si>
    <t>945 trips</t>
  </si>
  <si>
    <t>Langston, R.H.W., Teuten, E. &amp; Butler, A. 2013. Foraging ranges of northern gannets Morus bassanus in relation to proposed offshore wind farms in the UK: 2010-2012. RSPB Report to DECC. RSPB, Sandy, Beds.</t>
  </si>
  <si>
    <t>breeding (may include data after failure)</t>
  </si>
  <si>
    <t>Maximum distances given separately for when ice was present and when it was absent. Distances were similar and the ice present distance is given here as it was slightly higher. The ice absent mean max distance was 13.8 +- 1.9 km. Note distances may include trips after breeding failure.</t>
  </si>
  <si>
    <t>Maynard, L. 2018. Internal and external factors influencing foraging ecology of North Atlantic large Laridae. MSC Thesis. University of Manitoba.</t>
  </si>
  <si>
    <t>Texel</t>
  </si>
  <si>
    <t>breeding (failed breeders)</t>
  </si>
  <si>
    <t>breeding (all combined)</t>
  </si>
  <si>
    <t>Mean Max (Stated as "long trip range")</t>
  </si>
  <si>
    <t>Sample size 217 trips</t>
  </si>
  <si>
    <t>Sample size 479 trips</t>
  </si>
  <si>
    <t>Sample size 144 trips</t>
  </si>
  <si>
    <t>Sample size 840 trips</t>
  </si>
  <si>
    <t>Sample size 325 trips</t>
  </si>
  <si>
    <t>Sample size 688 trips</t>
  </si>
  <si>
    <t>Sample size 176 trips</t>
  </si>
  <si>
    <t>Sample size 1189 trips</t>
  </si>
  <si>
    <t>Camphuysen, C.J., Shamoun-Baranes, J., van Loon, E.E. &amp; Bouten, W. 2015. Sexually distinct foraging strategies in an omnivorous seabird. Marine Biology 162: 1417--1428.</t>
  </si>
  <si>
    <t>Oland</t>
  </si>
  <si>
    <t>Langeness</t>
  </si>
  <si>
    <t>Amrum</t>
  </si>
  <si>
    <t>Mean Max and range</t>
  </si>
  <si>
    <t>Date range stated is for whole study, years at each colony not stated</t>
  </si>
  <si>
    <t>Enners, L., Schwemmer, P., Corman, A., Voigt, C.C. &amp; Garthe, S. 2018. Intercolony variations in movement patterns and foraging behaviors among herring gulls (Larus argentatus) breeding in the eastern Wadden Sea. Ecology and Evolution 8: 7529--7542.</t>
  </si>
  <si>
    <t>Data stated recorded as "long trip range (KM) - short trips not included. Note that a paper by Tyson et al (2015) seems to indicate further data were also available from 2012 which are not included here. (However, Tyson et al do not present any relevant data on foraging ranges which can be used here)</t>
  </si>
  <si>
    <t>Sample size &gt;2000 trips</t>
  </si>
  <si>
    <t>Camphuysen, C.J. 2013. A historical ecology of two closely related gull species (Laridae): multiple adaptations to a man-made environment. PhD Thesis. Groningen University.</t>
  </si>
  <si>
    <t>From chaper in PhD thesis which is stated as being in review but does not appear to have been subsequently published by a journal. Records that most trips were within 80 km of the colony but 5 exceptionally long trips (&gt;250 km from colony) were carried out by tracked birds - 3 were by failed breeders but two were by active breeders with the furthest distance from the colony travelled by an active breeder being 533km</t>
  </si>
  <si>
    <t>17m 14f tagged</t>
  </si>
  <si>
    <t>Van Donk, S., Shamoun-Baranes, J., Bouten, W, Van Der Meer, J. &amp; Camphuysen, C.J. 2019. Individual differences in foraging site fidelity are not related to time-activity budgets in Herring Gulls. Ibis [early view doi 10.1111/ibi.12697]</t>
  </si>
  <si>
    <t>Zeebrugge/Ostend</t>
  </si>
  <si>
    <t>van den Bosch, M., Baert, J.M., Müller, W., Lens, L. &amp; Stienen, E.W.M. 2019. Specialization reduces foraging effort and improves breeding performance in a generalist bird. Behavioral Ecology 30: 792-800</t>
  </si>
  <si>
    <t>Most max (stated in text), Max (est from map)</t>
  </si>
  <si>
    <t>Count &lt;83 birds (77 at Zeebrugge and 6 at Ostend); states 83 birds tagged 2013-2017 however 2013 data discarded and number tagged in 2013 is not stated</t>
  </si>
  <si>
    <t>Vanerman, N., Wouter, C., Daelemans, R., van de Walle, M., Verstraete, H. &amp; Stienen, E.W.M. 2018. Lesser Black-backed Gull distribution in and around the Thornton Bank Offshore Wind Farm using GPS logger data. In: Degraer, S., Brabant, R., Rumes, B. &amp; Vigin, L (Eds). 2018. Memoirs on the Marine Environment 2018. Environmental Impacts of Offshore Wind Farms in the Belgian Part of the North Sea - Assessing and managing spheres of influence. Brussels. Royal Belgian Institute of Natural Sciences, OD Natural Environment, Marine Ecology and Management (pp 91-116).</t>
  </si>
  <si>
    <t>Vlissingen-Oost</t>
  </si>
  <si>
    <t>Yes (KDE distribtion map)</t>
  </si>
  <si>
    <t>Includes data from March to August so includes pre- and post-breeding stages. DUPLICATION - Overlap with Kavelaars2018 which includes 2016 data from Zeebrugge</t>
  </si>
  <si>
    <t>Kavelaars, M.M., Stienen, E., Matheve, H., Buijs, R., Lens, L. &amp; Müller, W. 2018. GPS tracking during parental care does not affect early offspring development in lesser black-backed gulls. Marine Biology 165: 87</t>
  </si>
  <si>
    <t>DUPLICATION: Data here includes combined figure and also split by incubation/chick-rearing stages so need to remove one or other from final database (range only provided for combined data)</t>
  </si>
  <si>
    <t>56 trips</t>
  </si>
  <si>
    <t>Total number of trips for both egg and chick stage was 56. Number of egg stage trips not stated but only 12 out of 49 outbound trips used for another part of the analysis were egg stage</t>
  </si>
  <si>
    <t>Total number of trips for both egg and chick stage was 56. Number of chick stage trips not stated  but 37 out of 49 outbound trips used for another part of the analysis were chickstage</t>
  </si>
  <si>
    <t>Shoji, A., Aris-Brosou, S., Owen, E., Bolton, M., Boyle, D., Fayet, A., Dean, B., Kirk, H., Freeman, R., Perrins, C &amp; Guilford, T. 2016. Foraging flexibility and search patterns are unlinked during breeding in a free-ranging seabird. Marine Biology 163: 72</t>
  </si>
  <si>
    <t>15 trips by females and 29 trips by males - data pooled as no significant difference found between sexes</t>
  </si>
  <si>
    <t>Yes - contour maps</t>
  </si>
  <si>
    <t>Shoji, A., Aris-Brosou, S., Fayet, A., Padget, O., Perrins, P. &amp; Guilford, T. 2015. Dual foraging and pair coordination during chick provisioning by Manx shearwaters: empirical evidence supported by a simple model. Journal of Experimental Biology 13: 218</t>
  </si>
  <si>
    <t>"Typical range" estimated using Average flight duration</t>
  </si>
  <si>
    <t>Average foraging range based on time flying per day would be 42 km, but authors use average flight duration to estimate a "more typical" foraging range making assumption that moist flights were directly to/from foraging area based on knowledge that birds visit the colony to feed chicks multiple times per day</t>
  </si>
  <si>
    <t>Shoji, A., Elliott, K., Fayet, A., Boyle, D., Perrins, C. &amp; Guilford, T. 2015. Foraging behaviour of sympatric razorbills and puffins. Marine Ecology Progress Series 520: 257-267.</t>
  </si>
  <si>
    <t>Lighthouse Ireland, Copeland BO</t>
  </si>
  <si>
    <t>Shoji, A., Elliott, K.H., Greenwood, J.G., McClean, L., Leonard, K., Perrins, C.M., Fayet, A. &amp; Guilford, T. 2015. Diving behaviour of benthic feeding Black Guillemots. Bird Study 62: 217--222.</t>
  </si>
  <si>
    <t>breeding ALL TRIPS POOLED (immatures)</t>
  </si>
  <si>
    <t>breeding ALL TRIPS POOLED (adults incubation)</t>
  </si>
  <si>
    <t>breeding ALL TRIPS POOLED (adults chick-rearing)</t>
  </si>
  <si>
    <t>breeding SHORT TRIPS (adults incubation)</t>
  </si>
  <si>
    <t>breeding SHORT TRIPS (adults chick-rearing)</t>
  </si>
  <si>
    <t>breeding LONG TRIPS (adults incubation)</t>
  </si>
  <si>
    <t>breeding LONG TRIPS (adults chick-rearing)</t>
  </si>
  <si>
    <t>Direct and modelling</t>
  </si>
  <si>
    <t>29 trips incubation and chick-rearing (breakdown not stated)</t>
  </si>
  <si>
    <t>36 trips</t>
  </si>
  <si>
    <t>One extremely long adult trip to the adult was removed from the analsysis</t>
  </si>
  <si>
    <t>GPS and modelling</t>
  </si>
  <si>
    <t>Fayet, A.L., Freeman, R., Shoji, A., Padget, O., Perrins, C.M. &amp; Guilford, T. 2015. Lower foraging efficiency in immatures drives spatial segregation with breeding adults in a long-lived pelagic seabird. Animal Behaviour 110: 79--89</t>
  </si>
  <si>
    <t>39 trips</t>
  </si>
  <si>
    <t>Freeman, R., Dean, B., Kirk, H., Leonard, K., Phillips, R.A., Perrins, C.M. &amp; Guilford, T. 2013. Predictive ethoinformatics reveals the complex migratory behaviour of a pelagic seabird, the Manx Shearwater. Journal of The Royal Society Interface 84: 10</t>
  </si>
  <si>
    <t>Lundy</t>
  </si>
  <si>
    <t>7 complete and 4 incomplete tracks retrieved</t>
  </si>
  <si>
    <t>Yes - tracks and KDE</t>
  </si>
  <si>
    <t>Yes - points show 60 s bursts of tracked movement rather than foraging points (as paper is about soaring behaviour)</t>
  </si>
  <si>
    <t>Gibb, R., Shoji, A., Fayet, A.L., Perrins, C.M., Guilford, T. &amp; Freeman, R. 2017. Remotely sensed wind speed predicts soaring behaviour in a wide-ranging pelagic seabird. Journal of The Royal Society Interface 132: 20170262</t>
  </si>
  <si>
    <t>Puffin Island</t>
  </si>
  <si>
    <t>Yes - tracks</t>
  </si>
  <si>
    <t>SEM = (5.1 - 6.4)</t>
  </si>
  <si>
    <t>SEM = (11.3 - 13.6)</t>
  </si>
  <si>
    <t>SEM = (17.1 - 22.2)</t>
  </si>
  <si>
    <t>breeding (1 chick)</t>
  </si>
  <si>
    <t>breeding (2 chicks)</t>
  </si>
  <si>
    <t>SEM = (7.7 - 9.6)</t>
  </si>
  <si>
    <t>SEM = (10.5 - 12.7)</t>
  </si>
  <si>
    <t>SEM = (14.0 - 20.0)</t>
  </si>
  <si>
    <t>Total of 67 bids tracked but numbers in each category not stated</t>
  </si>
  <si>
    <t>DUPLICATION: 2 different subsets of same data shown here and also overlap with Sones 2013 J Ap Ec paper. Note data for m/f foraging ranges also shown in paper but no significant differences so these data have not been extracted</t>
  </si>
  <si>
    <t>Soanes, L.M. 2013. The foraging behaviour of seabirds: defining and predicting home range areas. PhD Thesis. University of Liverpool.</t>
  </si>
  <si>
    <t>breeding (3 chicks)</t>
  </si>
  <si>
    <t>SEM</t>
  </si>
  <si>
    <t>Total of 302 trips</t>
  </si>
  <si>
    <t>Total of 261 trips</t>
  </si>
  <si>
    <t>Total of 59 trips</t>
  </si>
  <si>
    <t>Total of 191 trips</t>
  </si>
  <si>
    <t>Total of 313 trips</t>
  </si>
  <si>
    <t>Total of 161 trips</t>
  </si>
  <si>
    <t>Total of 228 trips</t>
  </si>
  <si>
    <t xml:space="preserve">DUPLICATION: 3 different subsets of same data shown here and also overlap with Sones 2013 J Ap Ec paper. </t>
  </si>
  <si>
    <t>Soanes, L.M., Arnould, J.P.Y., Dodd, S.G., Milligan, G. &amp; Green, J.A. 2014. Factors affecting the foraging behaviour of the European shag: implications for seabird tracking studies. Marine Biology 161: 1335--1348.</t>
  </si>
  <si>
    <t xml:space="preserve">Cleasby, I.R., Wakefield, E.D., Bearhop, S., Bodey, T.W., Votier, S.C. &amp; Hamer, K.C. 2015. Three-dimensional tracking of a wide-ranging marine predator: flight heights and vulnerability to offshore wind farms. Journal of Applied Ecology 52: 1474--1482 //AND// </t>
  </si>
  <si>
    <t>Data taken from Cleasby et al 2015; Wakefield et al 2015 uses same birds and includes foraging maps but does not state any foraging ranges</t>
  </si>
  <si>
    <t>POSSIBLE DUPLICATION: Possible overlap of Bass Rock data with other Bass Rock studies although this is unclear and this may be a different study as dual GPS/TDRs were deployed</t>
  </si>
  <si>
    <t>Bennison, A., Bearhop, S., Bodey, T.W., Votier, S.C., Grecian, W.J., Wakefield, E.D., Hamer, K.C. &amp; Jessopp, M. 2018. Search and foraging behaviors from movement data: A comparison of methods. Ecology and Evolution 8: 13--24.</t>
  </si>
  <si>
    <t>Amelineau, F., Peron, C., Lescroel, A., Authier, M., Provost, P. &amp; Gremillet, D. 2014. Windscape and tortuosity shape the flight costs of northern gannets. Journal of Experimental Biology 217: 876--885</t>
  </si>
  <si>
    <t>Stauss, C., Bearhop, S., Bodey, T.W., Garthe, S., Gunn, C., Grecian, W.J., Inger, R., Knight, M.E., Newton, J., Patrick, S.C., Phillips, R.A., Waggitt, J.J. &amp; Votier, S.C. 2012. Sex-specific foraging behaviour in northern gannets Morus bassanus: incidence and implications. Marine Ecology Progress Series 457: 151--162. //AND// Votier, S.C., Bearhop, S., Witt. M.J., Inger, R., Thompson, D. &amp; Newton, J. 2010. Individual responses of seabirds to commercial fisheries revealed using GPS tracking, stable isotopes and vessel monitoring systems. Journal of Applied Ecology 47: 487--497.</t>
  </si>
  <si>
    <t>"Average" and range</t>
  </si>
  <si>
    <t>DUPLICATION: Data on foraging ranges given for both years combined, but maps were also shown separately for both years so have been used to estimate the max distance each year</t>
  </si>
  <si>
    <t>Scales, K.L., Miller, P.I., Embling, C.B., Ingram, S.N., Pirotta, E. &amp; Votier, S.C. 2014. Mesoscale fronts as foraging habitats: composite front mapping reveals oceanographic drivers of habitat use for a pelagic seabird. Journal of The Royal Society Interface 11: 20140679.</t>
  </si>
  <si>
    <t>13 birds, 51 tracks</t>
  </si>
  <si>
    <t>18 birds, 66 tracks</t>
  </si>
  <si>
    <t>Patrick, S.C., Bearhop, S., Grémillet, D., Lescroël, A., Grecian, W.J., Bodey, T.W., Hamer, K.C., Wakefield, E., Le Nuz, M. &amp; Votier, S.C. 2014. Individual differences in searching behaviour and spatial foraging consistency in a central place marine predator. Oikos 123: 33--40.</t>
  </si>
  <si>
    <t>6 birds, 7 trips</t>
  </si>
  <si>
    <t>Pirotta, E., Edwards, E.W.J., New, L. &amp; Thompson, P.M. 2018. Central place foragers and moving stimuli: A hidden-state model to discriminate the processes affecting movement. Journal of Animal Ecology 87: 1116--1125.</t>
  </si>
  <si>
    <t>Lower Quartile 1.17, Upper Q 3.39</t>
  </si>
  <si>
    <t>Lower Quartile 3.35, Upper Q 3.93</t>
  </si>
  <si>
    <t>Lower Quartile 1.22, Upper Q 3.30</t>
  </si>
  <si>
    <t>Robertson, G.S., Bolton, M., Grecian, W.J., Wilson, L.J., Davies, W. &amp; Monaghan, P. 2014. Resource partitioning in three congeneric sympatrically breeding seabirds: Foraging areas and prey utilization. The Auk 131: 434--446.</t>
  </si>
  <si>
    <t>Mean Max &amp; range</t>
  </si>
  <si>
    <t>Total of 15 trips</t>
  </si>
  <si>
    <t>Total of 31 trips</t>
  </si>
  <si>
    <t>Yes - tracks and KDE (not used)</t>
  </si>
  <si>
    <t>Robertson, G.S., Bolton, M., Grecian, W.J. &amp; Monaghan, P. 2014. Inter- and intra-year variation in foraging areas of breeding kittiwakes (Rissa tridactyla). Marine Biology 161: 1973--1986.</t>
  </si>
  <si>
    <t>Tyne Bridge</t>
  </si>
  <si>
    <t>11 birds in 2010, 5 in 2011 and 3 in 2012, n trips = 45</t>
  </si>
  <si>
    <t>3 birds iin 2011 and 2 in 2012, n trips = 8</t>
  </si>
  <si>
    <t>Yes - KDE (not used)</t>
  </si>
  <si>
    <t>Redfern, C.P.F. &amp; Bevan, R.M. 2014. A comparison of foraging behaviour in the North Sea by Black-legged Kittiwakes Rissa tridactyla from an inland and a maritime colony. Bird Study 61: 17-28.</t>
  </si>
  <si>
    <t>St. Ives, Cornwall</t>
  </si>
  <si>
    <t>Male G4036 - primarily marine forager</t>
  </si>
  <si>
    <t>Female G4038 - foraged offshore (some terrestrial)</t>
  </si>
  <si>
    <t>Female G4037 - terrestrial foraging only</t>
  </si>
  <si>
    <t>Male G4039 - terrestrial foraging only</t>
  </si>
  <si>
    <t>Individual results shown for the four birds tracked. Note that the two birds with short ranges were terrestrial foragers only</t>
  </si>
  <si>
    <t>Rock, P., Camphuysen, C.J., Shamoun-Baranes, J., Ross-Smith, V.H. &amp; Vaughan, I.P. 2016. Results from the first GPS tracking of roof-nesting Herring Gulls Larus argentatus in the UK. Ringing &amp; Migration 31: 47-62.</t>
  </si>
  <si>
    <t>Grassholm (sub-colony Sc5)</t>
  </si>
  <si>
    <t>Grassholm (sub-colony Sc6)</t>
  </si>
  <si>
    <t>Grassholm (sub-colony Sc7)</t>
  </si>
  <si>
    <t>Grassholm (sub-colony Sc1)</t>
  </si>
  <si>
    <t>Grassholm (sub-colony Sc2)</t>
  </si>
  <si>
    <t>Grassholm (sub-colony Sc4)</t>
  </si>
  <si>
    <t>Grassholm (sub-colony Sc3)</t>
  </si>
  <si>
    <t>DUPLICATION: Overlap with other Grassholm papers. Note that sub-colonies defined in site column were defined for this paper and have no geographical reference</t>
  </si>
  <si>
    <t>Waggitt, J.J., Briffa, M., Grecian, W.J., Newton, J., Patrick, S.C., Stauss, C. &amp; Votier, S.C. 2014. Testing for sub-colony variation in seabird foraging behaviour: ecological and methodological consequences for understanding colonial living. Marine Ecology Progress Series 498: 275--285.</t>
  </si>
  <si>
    <t>breeding season (immatures)</t>
  </si>
  <si>
    <t>152 trips</t>
  </si>
  <si>
    <t>70 trips</t>
  </si>
  <si>
    <t>15 trips</t>
  </si>
  <si>
    <t>Yes - tracks, including some example tracks from individual birds (not used)</t>
  </si>
  <si>
    <t>DUPLICATION: 2010 data almost certainly used in other Grassholm papers; 2015 and 2016 data not reported elsewhere - breakdown of birds between years not stated. Data used was from 2010, 2015 and 2016 only so no overlap with other years in between.</t>
  </si>
  <si>
    <t>Votier, S.C., Fayet, A.L., Bearhop, S., Bodey, T.W., Clark, B.L., Grecian, J., Guilford, T., Hamer, K.C., Jeglinski, J.W.E., Morgan, G., Wakefield, E. &amp; Patrick, S.C. 2017. Effects of age and reproductive status on individual foraging site fidelity in a long-lived marine predator. Proceedings of the Royal Society B: Biological Sciences 284: 20171068.</t>
  </si>
  <si>
    <t>Mean Max (est from Fig); Max (est from map)</t>
  </si>
  <si>
    <t>Number of trips not stated: Warwick-Evans 2018 J Ap Ec states 78 trips (though for 16 rather than 15 birds)</t>
  </si>
  <si>
    <t>Number of trips not stated: Warwick-Evans 2018 J Ap Ec states 34 trips for the same number of birds</t>
  </si>
  <si>
    <t>Number of trips not stated: Warwick-Evans 2018 J Ap Ec states 81 trips for the same number of birds</t>
  </si>
  <si>
    <t>Number of trips not stated: Warwick-Evans 2018 J Ap Ec states 102 trips though for 17 rather than 15 birds</t>
  </si>
  <si>
    <t>Yes - KDE (note map  shows 50% and 95% core ranges so the max figure estimated here from the 95% range may be slightly lower than the max max)</t>
  </si>
  <si>
    <t>Warwick-Evans, V., Atkinson, P.W., Arnould, J.P.Y, Gauvain, R., Soanes, L., Robinson, L.A. &amp; Green, J.A. 2016. Changes in behaviour drive inter-annual variability in the at-sea distribution of northern gannets. Marine Biology 163: 156.</t>
  </si>
  <si>
    <t>Mean max</t>
  </si>
  <si>
    <t>Gannet ID code 1, 3 trips</t>
  </si>
  <si>
    <t>Gannet ID code 5, 3 trips</t>
  </si>
  <si>
    <t>Gannet ID code 7, 3 trips</t>
  </si>
  <si>
    <t>Gannet ID code 9, 2 trips</t>
  </si>
  <si>
    <t>Gannet ID code 13, 2 trips</t>
  </si>
  <si>
    <t>Gannet ID code 15, 3 trips</t>
  </si>
  <si>
    <t>Gannet ID code 19, 4 trips</t>
  </si>
  <si>
    <t>Gannet ID code 22, 4 trips</t>
  </si>
  <si>
    <t>Gannet ID code 23, 2 trips</t>
  </si>
  <si>
    <t>DUPLICATION: Overlap with Warwick-Evans et al 2016 (Warwick-Evans et al 2016 shows combined 2013 information for 15 birds which almost certainly includes the 9 birds for which individual data are shown here)</t>
  </si>
  <si>
    <t>Warwick-Evans, V., Atkinson, P.W., Gauvain, R.D., Robinson, L.A., Arnould, J.P.Y. &amp; Green, J.A. 2015. Time-in-area represents foraging activity in a wide-ranging pelagic forager. Marine Ecology Progress Series 527: 233--246.</t>
  </si>
  <si>
    <t>Alderney</t>
  </si>
  <si>
    <t>Land-based surveys from Vantage Points</t>
  </si>
  <si>
    <t>Text states that Shags "tended to remain within 500 m from the coast"</t>
  </si>
  <si>
    <t>Warwick-Evans, V.C., Atkinson. P.W., Robinson, L.A. &amp; Green, J.A. 2016. Predictive Modelling to Identify Near-Shore, Fine-Scale Seabird Distributions during the Breeding Season. PLoS ONE 11: e0150592</t>
  </si>
  <si>
    <t>Median and range</t>
  </si>
  <si>
    <t>129 trips</t>
  </si>
  <si>
    <t>118 trips</t>
  </si>
  <si>
    <t>Yes - KDE and some example individual tracks (not used)</t>
  </si>
  <si>
    <t>Grecian, W.J., Lane, J.V., Michelot, T., Wade, H.M. &amp; Hamer, K.C. 2018. Understanding the ontogeny of foraging behaviour: insights from combining marine predator bio-logging with satellite-derived oceanography in hidden Markov models. Journal of The Royal Society Interface 15: 20180084.</t>
  </si>
  <si>
    <t>Bird e015, 73 trips</t>
  </si>
  <si>
    <t>Bird e018, 39 trips</t>
  </si>
  <si>
    <t>Bird e019, 11 trips</t>
  </si>
  <si>
    <t>Bird 1001, 18 trips</t>
  </si>
  <si>
    <t>Bird i010, 3 trips</t>
  </si>
  <si>
    <t>Bird i011, 28 trips</t>
  </si>
  <si>
    <t>Bird i012, 24 trips</t>
  </si>
  <si>
    <t>Bird 1i013, 10 trips</t>
  </si>
  <si>
    <t>Bird i014, 58 trips</t>
  </si>
  <si>
    <t>Total of 264 trips</t>
  </si>
  <si>
    <t>Under review</t>
  </si>
  <si>
    <t>DUPLICATION: Data includes individual home ranges and combined total for the same birds so one or other needs removing from analysis</t>
  </si>
  <si>
    <t>Fijn, R.C., Van Horssen, P.W., Poot, M.J.M., De Jong, J.W., Van Rijn, S., Van Eerden, M.R. &amp; Boudewijn, T.J. GPS-tracking of Great Cormorants Phalacrocorax carbo sinensis in a coastal colony in the Netherlands shows sex-specific habitat use and time budgets. Manuscript under review.</t>
  </si>
  <si>
    <t>Total of 30 trips</t>
  </si>
  <si>
    <t>Total of26 trips</t>
  </si>
  <si>
    <t>Total of 42 trips</t>
  </si>
  <si>
    <t>Total of 56 trips</t>
  </si>
  <si>
    <t>Note that foraging range data for the individual birds are also presented in the paper</t>
  </si>
  <si>
    <t>Haringvliet (Slijkplaat)</t>
  </si>
  <si>
    <t>Haringvliet (Scheelhoek NR)</t>
  </si>
  <si>
    <t>Fijn, R.C., de Jong, J., Courtens, W., Verstraete, H.,  Stienen, E.W.M. &amp; Poot, M.J.M. 2017. GPS-tracking and colony observations reveal variation in offshore habitat use and foraging ecology of breeding Sandwich Terns. Journal of Sea Research 127: 203--211.</t>
  </si>
  <si>
    <t>Bird No. 6: 3 trips with max distances 17.2, 9.3 and 37.6</t>
  </si>
  <si>
    <t>Bird No 7: 2 trips with max distances 39.6 and 63.3</t>
  </si>
  <si>
    <t>Bird No. 8: 3 trips with max distances 42.0, 47.4 and &gt; 39.7</t>
  </si>
  <si>
    <t>BirdNo. 9: 2 trips with max distance 43.1 and 54.8</t>
  </si>
  <si>
    <t>Bird No. 11: 2 trips with max distacne 49.7 and &gt;37.7</t>
  </si>
  <si>
    <t>Bird no. 12: single trip max disatnce 48.2</t>
  </si>
  <si>
    <t>Bird No. 13@ 2 trips with max distance 65.5 and 17.5</t>
  </si>
  <si>
    <t>Max distance for each trip</t>
  </si>
  <si>
    <t>Yes - tracks (not used)</t>
  </si>
  <si>
    <t>Harris, M.P., Bogdanova, M.I., Daunt, F. &amp; Wanless, S. 2012. Using GPS technology to assess feeding areas of Atlantic Puffins Fratercula arctica. Ringing &amp; Migration 27: 43-49.</t>
  </si>
  <si>
    <t>Not stated</t>
  </si>
  <si>
    <t>No of birds not stated (but was 20 if all birds included in Soanes et al 2014 analysis were also included here)</t>
  </si>
  <si>
    <t>DUPLICATION: Same birds as Soanes et al 2014 but different measures stated in that paper</t>
  </si>
  <si>
    <t>DUPLICATION: Same birds as Soanes et al 2013 though some different measures stated in that paper</t>
  </si>
  <si>
    <t>No of birds not stated (but was 15 if all birds included in Soanes et al 2013 analysis were also included here)</t>
  </si>
  <si>
    <t>Soanes, L.M., Bright, J.A., Angel, L.P., Arnould, J.P.Y., Bolton, M., Berlincourt, M., Lascelles, B., Owen, E., Simon-Bouhet, B. &amp; Green, J.A. 2016. Defining marine important bird areas: Testing the foraging radius approach. Biological Conservation 196: 69-79.</t>
  </si>
  <si>
    <t>Secondary source: Refers to "large groups of fish carrying Puffins in open ocean flying towards the Faeroe Islands 250 km away" with reference given as B. Olsen pers comm.</t>
  </si>
  <si>
    <t>Secondary source: States that "majority of Puffins feeding within 40 km" of St Kilda with reference given as "Leaper et al. 1988"</t>
  </si>
  <si>
    <t>Iceland</t>
  </si>
  <si>
    <t>Secondary source: States that "adults during incubation feeding 10 km and 17 km from the nearest colonies" with reference given as Hilton et al. 2000</t>
  </si>
  <si>
    <t>Harris, M.P. &amp; Wanless, S. 2011. The Puffin. T &amp; AD Poyser.</t>
  </si>
  <si>
    <t>Papa Westray</t>
  </si>
  <si>
    <t>Max, Most max</t>
  </si>
  <si>
    <t>From secondary source - original ref not found given as "BirdLife International. 2000. The Development of Boundary Selection Criteria for the Extension of Breeding Seabird Special Protection Areas into the Marine Environment. OSPAR Convention for the Protection of the Marine Environment of the North-East Atlantic. Vlissingen (Flushing)". Same source also referenced in Jovani et al (2016 Oikos 125: 968-974 though Jovani et al only give max dist from colony of 4 km and it is possible they may not have seen the original ref.</t>
  </si>
  <si>
    <t>From secondary source - original ref not found given as "BirdLife International. 2000. The Development of Boundary Selection Criteria for the Extension of Breeding Seabird Special Protection Areas into the Marine Environment. OSPAR Convention for the Protection of the Marine Environment of the North-East Atlantic. Vlissingen (Flushing)". Same source also referenced in Jovani et al (2016 Oikos 125: 968-974.</t>
  </si>
  <si>
    <t>BirdLife International (2019) Species factsheet: Cepphus grylle. Downloaded from http://www.birdlife.org on 20/06/2019</t>
  </si>
  <si>
    <t>Barrow Strait, NW Territories</t>
  </si>
  <si>
    <t>Aerial survey</t>
  </si>
  <si>
    <t>Nettleship, D.N. and Gaston, A.J. 1978. Patterns of pelagic distribution of seabirds in western Lancaster Sound and Barrow Strait, Northwest Territories, in August and September 1976. Canadian Wildlife Service Occasional Papers No. 39.</t>
  </si>
  <si>
    <t>Max, mean, most max</t>
  </si>
  <si>
    <t>95% of sightings were within 237 m from shore</t>
  </si>
  <si>
    <t>Ronconi, R.A. &amp; St Clair, C.C. 2002. Management options to reduce boat disturbance on foraging black guillemots (Cepphus grylle) in the Bay of Fundy. Biological Conservation 108: 265--271.</t>
  </si>
  <si>
    <t>Finland</t>
  </si>
  <si>
    <t>White Sea</t>
  </si>
  <si>
    <t>From secondary source: Original ref given as: Preston W.C. 1968. Breeding Ecology and social behaviour of the Black Guillemot Cepphus grylle. Unpublished PhD Thesis. University of Michigan, Ann Arbor.</t>
  </si>
  <si>
    <t>From secondary source: Original ref given as: Bergman, G. 1971. Av naringsbrist fovorskade storminger i tejsterns (tobisgrisslans) Cephus grylle hackning. Memoranda societas pro Fauna et Flora Fennica 54: 31-32.</t>
  </si>
  <si>
    <t>From secondary source: Original ref given as: Ashbirk, S. 1979. Some behaviour patterns of the Black Guillemots Cephus grylle. Dansk Ornithologisk Forenings Tidssbrift 73: 287-296.</t>
  </si>
  <si>
    <t>From secondary source: Original ref given as: Bianki, V. 1967. Gulls, shorebirds and Alcids of Kandalaksha Bay. Israel Program for Scientific Translations, Jerumsalem [translated from Russian]</t>
  </si>
  <si>
    <t>From secondary source which stated "Usuaully 2-4 km, but up to 7 km or more": Original ref given as: Petersen, A. 1981. Breeding biology and feeding ecology of Black Guillemots. Unpublished D. Phil. Thesis. Oxford University, Oxford.</t>
  </si>
  <si>
    <t>Bradstreet, M.S.W. &amp; Brown, R. G.B. 1985. Feeding ecology of the Atlantic Alcidae. In: Nettleship D.N. and Birkhead T.R. (Eds) The Atlantic Alcidae. The evolution, distribution and biology of the auks inhabiting the Atlantic Ocean and adjacent water areas. Academic Press. London. pp263-318</t>
  </si>
  <si>
    <t>States that they "probably do not normally travel very far but that the large colony on Prince Leopold Island may be an exception because large numbers were rarely observed feeding close to the island....Observations on 2nd August suggested that they may range up to Garnier Bay, 55 km away.". Called into question in Bradstreet &amp; Brown 1985 (for which one of the editors was Nettleship) and which references this paper stating "as much as 15-20 km away from the nearest nest site in western Lancaster Sound in summer" and also up to 30 km away in E Hudson Bay (unpublished data G.B. Brown)" but that "these may not have been active breeders". Max stated as 15km in BirdLife International 2000 which may well come from same survey though current BirdLife website does include 55 km ref</t>
  </si>
  <si>
    <t xml:space="preserve">DUPLICATE: Same study as Cairns 1985. These distances relate to birds which were actively feeding young measured by observing flights from colony from land and estimating splashdown distance from flight time and visual markers such as buoys. All birds splashed down and foraged within sight of land. The longer distances given against Cairns 1985 relate to marked birds from the colony but which may not have been foraging for chicks at the time of sighting. </t>
  </si>
  <si>
    <t>Flights from colony observed from land and splashdown distance estimated from flight time and visual markers such as buoys. All birds splashed down and foraged within sight of land. Note max distance not stated in paper and is taken from Cairns 1985 PhD Thesis</t>
  </si>
  <si>
    <t>Mousa, Shetland</t>
  </si>
  <si>
    <t>Observation from land (observing "splashdown" of birds actively feeding chicks)</t>
  </si>
  <si>
    <t>Based on 73 departures and splashdowns by at least 24 individuals</t>
  </si>
  <si>
    <t>97% of breeders fed chicks with fish caught within 1.5 km of the colony. Most adults feed less than 1 km from the colony, and observations do not support possibility from other studies that adults may range further away when foraging for themselves (e.g. Cairns 1985 Pitsulak City)</t>
  </si>
  <si>
    <t>Ewins, P.J. 1986. The ecology of black guillemots Cephus grylle in Shetland. PhD Thesis. University of Oxford.</t>
  </si>
  <si>
    <t>Cairns, D.K. 1985. The foraging ecology of the Black Guillemot (Cepphus grylle). PhD Thesis. Carleton University.</t>
  </si>
  <si>
    <t>unknown as secondary source (assumed to be boat/land survey)</t>
  </si>
  <si>
    <t>unknown as secondary source (assumed to be boat survey/observations)</t>
  </si>
  <si>
    <t>From secondary source - original ref not found given as "BirdLife International. 2000. The Development of Boundary Selection Criteria for the Extension of Breeding Seabird Special Protection Areas into the Marine Environment. OSPAR Convention for the Protection of the Marine Environment of the North-East Atlantic. Vlissingen (Flushing)". Same source also referenced in Jovani et al (2016 Oikos 125: 968-974 though Jovani et al only give max dist of 4 km and it is possible they may not have seen the original ref. Jovani et al 2016 also give 6.5 km as a maximum distance from Papa Westray citing Sawyer 1999 Habitat use and breeding performance in an inshore foraging seabird, the Black Guillemot Cepphus grylle (PhD Thesis) - both figures possibly come from the same study but we have not been able to locate and confirm the 6.5 km.</t>
  </si>
  <si>
    <t>DUPLICATE: Same site as Cairns 1987; the distances in Cairns 1987 relate to birds that were actively feeding young and these distances relate to marked birds from the colony which may have been foraging for themselves. Text states "most within 13 km of colony, a few as far as 15 km. Highest numbers within 5 km of colony". This is referenced in both BirdLife International (2019) Species factsheet: Cepphus grylle. Downloaded from http://www.birdlife.org on 20/06/2019 and Jovani et al 2016 (Oikos 125: 968-974) with the original ref stated as "BirdLife International. 2000. The Development of Boundary Selection Criteria for the Extension of Breeding Seabird Special Protection Areas into the Marine Environment. OSPAR Convention for the Protection of the Marine Environment of the North-East Atlantic. Vlissingen (Flushing)" and the site as Eastern Canadian Arctic. However the text in BirdLife International 2019 is exactly the same as that given in Cairns 1985 (PhD Thesis) and it seems almost certain that this is the original source used by BirdLife International 2000. The same source also seems likely to be the origin of another reference cited by Jovani et al (2016) - Butler &amp; Buckley 2002 Birds of America - which gives 13 km as the max distance with the site stated as Hudson Bay, Canada</t>
  </si>
  <si>
    <t>Observation</t>
  </si>
  <si>
    <t>Min, Max</t>
  </si>
  <si>
    <t>Observations that newly hatched young are often taken from the Farnes to feeding sites on the adjacent mainland shore</t>
  </si>
  <si>
    <t>Observations that newly hatched young are often taken from the Isle of May to feeding sites on the adjacent mainland shore</t>
  </si>
  <si>
    <t>Observations that newly hatched young are taken from Coquet Island to the mainland (1.2 km) where observations by Mary Graham show that some remain in the same area  whereas others move up to 10 km further up the coast</t>
  </si>
  <si>
    <t>Observations that newly hatched young are often taken from Ailsa Criag to feeding sites on the adjacent mainland shore</t>
  </si>
  <si>
    <t>Waltho, C. &amp; Coulson, J. 2015. The common eider. T &amp; AD Poyser.</t>
  </si>
  <si>
    <r>
      <t>Grind</t>
    </r>
    <r>
      <rPr>
        <sz val="10"/>
        <rFont val="Calibri"/>
        <family val="2"/>
      </rPr>
      <t>ø</t>
    </r>
    <r>
      <rPr>
        <sz val="10"/>
        <rFont val="Arial"/>
        <family val="2"/>
      </rPr>
      <t>ya</t>
    </r>
    <r>
      <rPr>
        <sz val="7"/>
        <rFont val="Arial"/>
        <family val="2"/>
      </rPr>
      <t xml:space="preserve">, </t>
    </r>
    <r>
      <rPr>
        <sz val="10"/>
        <rFont val="Arial"/>
        <family val="2"/>
      </rPr>
      <t>Troms</t>
    </r>
    <r>
      <rPr>
        <sz val="10"/>
        <rFont val="Calibri"/>
        <family val="2"/>
      </rPr>
      <t>ø</t>
    </r>
  </si>
  <si>
    <t>Colour marking and observation of females with broods</t>
  </si>
  <si>
    <t>Colour marking and observation of breeding females</t>
  </si>
  <si>
    <t>Includes brood-caring females and failed nesters, but text indicates that some broods taken up to 21 km from nesting site</t>
  </si>
  <si>
    <t>Bustnes, J.O. 1996. Is parental care a constraint on the habitat use of Common Eider females? Condor 98: 22-26</t>
  </si>
  <si>
    <t>VHF 1987-1991,1993-2001, "Compass" (?) 2002, GPS 2003, 2008-2010</t>
  </si>
  <si>
    <t>Foraging range fairly consistent in almost all years, but 1992 was exceptional with much larger foraging ranges and a separate mean is given for this year</t>
  </si>
  <si>
    <t>Max and mean max (both est from map)</t>
  </si>
  <si>
    <t>NOTE: Figures estimated from large scale map and not stated in paper so are approximtae rather than precise</t>
  </si>
  <si>
    <t>Mean Max (stated in paper), Max (est from map)</t>
  </si>
  <si>
    <t>Median and IQR (stated in paper), Max (est from map)</t>
  </si>
  <si>
    <t>Most Max (est from map)</t>
  </si>
  <si>
    <t>Bird HAR16</t>
  </si>
  <si>
    <t>Bird HAR18</t>
  </si>
  <si>
    <t>Bird HAR21</t>
  </si>
  <si>
    <t>Note distances may include trips after breeding failure. Figure as been estimated from the 95% KDE map and is not stated in text so may not be precise</t>
  </si>
  <si>
    <t>Yes (95% utilization distribution)</t>
  </si>
  <si>
    <t>Note - figures estimated from map showing 95% utilization distribution and not stated in text so may not be precise. Also maps shows distribution based on 25 randomly selected locations from each individual so distances may not actually be the max</t>
  </si>
  <si>
    <t>Map shows lines indicating main feeding areas. Distances estimated from this map and not stated in text.</t>
  </si>
  <si>
    <t>Text describes feeding areas - distances from colony estimated from map based on this text, though unclear how they know the birds observed are from the colony</t>
  </si>
  <si>
    <t>Mean Max (stated in text), Max (est from map)</t>
  </si>
  <si>
    <t>Data from 2006 and 2010-13</t>
  </si>
  <si>
    <t>DUPLICATION? - Likely duplication with other Grasshiolm papers. Note paper about rafting so trip ranges not stated and estimated from map  of dive fixes</t>
  </si>
  <si>
    <t>Carter, M.I.D., Cox, S.L., Scales, K.L., Bicknell, A.W.J., Nicholson, M.D., Atkins, K.M., Morgan, G., Morgan, L., Grecian, W.J., Patrick, S.C. &amp; Votier, S.C. 2016. GPS tracking reveals rafting behaviour of Northern Gannets (Morus bassanus): implications for foraging ecology and conservation. Bird Study 63: 83--95.</t>
  </si>
  <si>
    <t>Dmax distance not stated in paper so estimated from map. (Note: Estimated from online map as scale in paper appears to be incorrect)</t>
  </si>
  <si>
    <t>Max distance given assumes the birds travelled over water round Lands End rather than over land via Devon/Cornwall. Max dstance is not stated in paper so is estimated from the distribution map.</t>
  </si>
  <si>
    <t>DUPLICATION: Data on foraging ranges given for both years combined, but maps were also shown separately for both years so have been used to estimate the max distance for 2010. 2010 data also believed to be a duplicate of Patrick et al 2014 although Patrick et al gives sample size as 18 birds rather than 17.</t>
  </si>
  <si>
    <t>Max distance not stated in paper so estimated from distribution map</t>
  </si>
  <si>
    <t>Distances not stated so estimated from maps. Foraging maps originally published in Votier et al 2010; data reused by Stauss et al 2012 to compare male and female distances. However, the maps in Votier et al show tracks travelling further than those in Stauss et al which were used to estimate as the max distance here (presumably this track was not used by Stauss et al because the sex was not known)</t>
  </si>
  <si>
    <t>Votier, S.C., Bearhop, S., Witt. M.J., Inger, R., Thompson, D. &amp; Newton, J. 2010. Individual responses of seabirds to commercial fisheries revealed using GPS tracking, stable isotopes and vessel monitoring systems. Journal of Applied Ecology 47: 487--497.</t>
  </si>
  <si>
    <t>Distances not stated so estimated from maps. Foraging maps originally published in Votier et al 2010; however maps showing male/female tracks separately published in Stauss et al  2012 were used to estimate max distances (note the furthest track on the map in Votier et al 2010 was not shown on the map in Stauss et al 2012)</t>
  </si>
  <si>
    <t>Mean (stated in paper), Max (est from map)</t>
  </si>
  <si>
    <t>Median (stated in map), Max (est from map)</t>
  </si>
  <si>
    <t>Mean Max (stated in paper); Most Max (est from map)</t>
  </si>
  <si>
    <t>Most max estimated from map showing 95% KDEs</t>
  </si>
  <si>
    <t xml:space="preserve">Most max estimated from map showing 95% KDEs. NOTE Large discrepancy between the mean max value from Chapter 2 and the value from Chapter 1 which appears to use the same data. It is unclear from paper why there is a difference and whether a different calculation method was used. Chapter 1 specifically refers to longer distances travelled from colony in 2017 so if there is an error rather than a difference in methodology the chapter 1 figure seems more likely to be correct. </t>
  </si>
  <si>
    <t>Mean and mean max (stated in paper), Max (est from map)</t>
  </si>
  <si>
    <t>Data appear to be means of all foraging trips rather than of individual birds. Note birds made many short trips with few much longer trips. Max trip length is estimated from a map (distance not stated in paper).</t>
  </si>
  <si>
    <t>Most (stated in paper), Max (est from map)</t>
  </si>
  <si>
    <t>Most max (est from map)</t>
  </si>
  <si>
    <t>Distances not stated in paper so estimated from map</t>
  </si>
  <si>
    <t>17 loggers deployed, 10 recovered with chick-rearing data and used in paper. However, foraging distances from not stated in paper - max and mean max foraging estimates stated are therefore for the 4 birds for which example foraging tracks are shown and are hence estimates rather than precise figures</t>
  </si>
  <si>
    <t>Mean (stated in paper), Max, Most Max (est from map)</t>
  </si>
  <si>
    <t>One extremely long adult trip to the adult was removed from the analsysis; the estimated max from a map of tracks includes this long trip; the most max is estimated from a KDE map and presumably excludes the extremely long trip</t>
  </si>
  <si>
    <t>Zeebrugge</t>
  </si>
  <si>
    <t>DUPLICATION: Overlap with Vanermen et al 2018 which will include the data from Zeebrugge but not from Vlissingen-Oost. Note that furthest distance travelled was inland. Max for trips out to sea from Zeebrugge estimated from map as c45km</t>
  </si>
  <si>
    <t>DUPLICATION: Overlap with Vanermen et al 2018 which will include the data from Zeebrugge but not from Vlissingen-Oost. Note that furthest distance travelled was inland. Max for trips out to sea from Vlissengen-Oost estimated from map as c22 km (most of which was in fact over another land area so birds only went a few km out to sea)</t>
  </si>
  <si>
    <t>DUPLICATION: Grassholm data believed to be a duplicate of Scales et al 2014 although Scales et al gives sample size as 17 birds rather than 18 (and Patrick et al gives a slightly long max which may be the bird missing from Scales et al).</t>
  </si>
  <si>
    <t>Most Max  (est from map)</t>
  </si>
  <si>
    <t>Most max figure based on foraging contour map - resting and flying contour maps also shown with a similar distribution</t>
  </si>
  <si>
    <t>Ostend</t>
  </si>
  <si>
    <t>Most max (stated in text)</t>
  </si>
  <si>
    <t>both</t>
  </si>
  <si>
    <t>VHF 1987-2001, "Compass" (?) 2002, GPS 2003, 2008-2010</t>
  </si>
  <si>
    <t>1006 trips (1992 data excluded from this figure)</t>
  </si>
  <si>
    <t>100 trips</t>
  </si>
  <si>
    <t>1106 trips</t>
  </si>
  <si>
    <t>Individual specialisation noted - e.g. one female flew exclusively towards the seabird colonies at the south end of the island and 6 of her 7 flights were within the 1 km buffer zone around the colony</t>
  </si>
  <si>
    <t>Yes - annual and shown separately for trips inside and outside fjord. Data also shown (mean foraging range both inside and outside fjord by year and males and females separately)</t>
  </si>
  <si>
    <t>8 trips</t>
  </si>
  <si>
    <t>25 trips</t>
  </si>
  <si>
    <t>Mean ("figures are means of average values for individual birds"), Max/Most Max (est from map)</t>
  </si>
  <si>
    <t>Max/Most Max (est from map)</t>
  </si>
  <si>
    <t>Yes (map showing combined 2013 and 2014 trips but this site only surveyed in 2013)</t>
  </si>
  <si>
    <t>Yes (map showing combined 2013 and 2014 trips but this site only surveyed in 2014)</t>
  </si>
  <si>
    <t>Max distance estimated from map of tracks; Most Max from map of 'core foraging areas' (definition of core foraging areas not stated but maps appears to be a KDE or similar)</t>
  </si>
  <si>
    <t>DUPLICATION: CROSSOVER WITH PAREDES 2014 AND BENOIT-BIRD 2013 (Benoit-Bird et al 2013 uses KI data but references Paredes et al 2012 and does not report details of the tracking study)</t>
  </si>
  <si>
    <t>Yes - tracks and KDE map. Data also included in table but appears to be foraging trip length rather than maximum distance from colony.</t>
  </si>
  <si>
    <t>Mean ("Distance to max of a bird's respective kernal density surface"), Max (est from map)</t>
  </si>
  <si>
    <t>Mean and "maximum average" distance from colony (stated in paper), Max (est from map)</t>
  </si>
  <si>
    <t>Mean and max (stated in paper)</t>
  </si>
  <si>
    <t>Some individulas surveyed across more than one year</t>
  </si>
  <si>
    <t>Also includes modelled predictions of foraging and resting habitat (mapped) - does not state any distances based on modelling but distances on map appear similar to max stated in text. Also has mapped data from one presumed failed breeder (not included in data).</t>
  </si>
  <si>
    <t>Northern Ireland/Ireland</t>
  </si>
  <si>
    <t>Rathlin Island/Lambay Island</t>
  </si>
  <si>
    <t>1458 feeding locations</t>
  </si>
  <si>
    <t>DUPLICATE - Uses same data as Chivers et al 2012 but includes data from 4 extra birds (2 at each site). Max distance is greater than that estimated from maps in Chivers et al so presumably comes from one of the additional birds, but the site from which this max came is not stated and is not clear from the maps</t>
  </si>
  <si>
    <t>Chivers, L.S., Lundy, M.G., Colhoun, K., Newton, S.F., Houghton, J.D.R. &amp; Reid, N. 2013. Identifying optimal feeding habitat and proposed Marine Protected Areas (pMPAs) for the black-legged kittiwake (Rissa tridactyla) suggests a need for complementary management approaches. Biological Conservation 164: 73--81.</t>
  </si>
  <si>
    <t>DUPLICATION? - with Vanermen et al 2018. Map shows inland foraging sites only. Data from Vanermen 2018 seems to suggest that some birds also foraged out to sea</t>
  </si>
  <si>
    <t xml:space="preserve">DUPLICATION? - With van den Bosch 2019. Note this paper Includes data from March to August so includes pre- and post-breeding stages. </t>
  </si>
  <si>
    <t xml:space="preserve">DUPLICATION: Data here includes combined figure and also split by incubation/chick-rearing stages so need to remove one or other from final database (range only provided for combined data). </t>
  </si>
  <si>
    <t>DUPLICATION: Data here includes combined figure and also split by incubation/chick-rearing stages so need to remove one or other from final database (range only provided for combined data). Also cross-over/discrepancy with Shoji et al 2014 which shows max figure which is higher than this one.</t>
  </si>
  <si>
    <t>Max distance not stated in text but taken from Fig 1 in paper</t>
  </si>
  <si>
    <t>Shoji, A., Owen, E., Bolton, M., Dean, B., Kirk, H., Fayet, A., Boyle, D., Freeman, R., Perrins, C., Aris-Brosou, S. &amp; Guilford, T. 2014. Flexible foraging strategies in a diving seabird with high flight cost. Marine Biology 161: 2121--2129</t>
  </si>
  <si>
    <t>Max distance not stated in text but taken from Fig 1 in paper. DUPLICATION/DISCREPANCY - this max figure is higher than the one stated in Shoji et al 2016 and is supported by the maps</t>
  </si>
  <si>
    <t>11m/11f in 2012 and 17f/14m in 2013</t>
  </si>
  <si>
    <t>DUPLICATION? - Likely overlap with other Grassholm data</t>
  </si>
  <si>
    <t>Cox, S.L., Miller, P.I., Embling, C.B., Scales, K.L., Bicknell, A.W.J., Hosegood, P.J., Morgan, G., Ingram, S.N. &amp; Votier, S.C. 2016. Seabird diving behaviour reveals the functional significance of shelf-sea fronts as foraging hotspots. Royal Society Open Science 3: 160317.</t>
  </si>
  <si>
    <t>Distance not stated in text but diagram showing probability of recording a Shag drops to near zero at between 2000 and 2500 m from the nearest nest</t>
  </si>
  <si>
    <t>Mean Max (stated in paper); Max (est from map)</t>
  </si>
  <si>
    <t xml:space="preserve">Based on 37 longer distance trips to the basin from unknown number of birds - NOT the mean of all birds which will be lower but is not stated: 69 birds were tagged in total but most made shorter distance trips to shelf habitats. Mean max trip distances to shelf were 30.2 +- 2.9 km (41 trips). Total number of trips stated as 157 so not all trips were used in these analyses  </t>
  </si>
  <si>
    <t xml:space="preserve">Based on 18 longer distance trips to the basin from unknown number of birds - NOT the mean of all birds which will be lower but is not stated: 64 birds were tagged in total but most made shorter distance trips to shelf habitats. Mean max trip distances to shelf were 27.2 +- 2.4 km (57 trips). Total number of trips stated as 153 so not all trips were used in these analyses  </t>
  </si>
  <si>
    <t>Albores-Barajas, Y., Massa, B., Tagliavia, M. &amp; Soldatini, C. 2015. Parental care and chick growth rate in the Mediterranean Storm-petrel Hydrobates pelagicus melitensis. Avocetta 39: 29-35.</t>
  </si>
  <si>
    <t>Marettimo Island</t>
  </si>
  <si>
    <t>None</t>
  </si>
  <si>
    <t>Paper does not attempt to measure foraging distances but found evidence of diferent foraging strategies between sexes (males making longer trips)</t>
  </si>
  <si>
    <t>Spivey, R.J., Stansfield, S. &amp; Bishop, C.M. 2014. Analysing the intermittent flapping flight of a Manx Shearwater, Puffinus puffinus, and its sporadic use of a wave-meandering wing-sailing flight strategy. Progress in Oceanography 125: 62-73.</t>
  </si>
  <si>
    <t>Max, Mean max (both est from map)</t>
  </si>
  <si>
    <t>Bardsey Island</t>
  </si>
  <si>
    <t>Hanko Peninsula</t>
  </si>
  <si>
    <t>Resighting colour marked individuals</t>
  </si>
  <si>
    <t>Most max</t>
  </si>
  <si>
    <t>Authors acknowledge possibility that some birds did travel further and were not resighted, but state that 68% and 90% of marked birds were resighted in the respective survey years</t>
  </si>
  <si>
    <r>
      <rPr>
        <sz val="11"/>
        <color theme="1"/>
        <rFont val="Calibri"/>
        <family val="2"/>
      </rPr>
      <t>Ö</t>
    </r>
    <r>
      <rPr>
        <sz val="11"/>
        <color theme="1"/>
        <rFont val="Calibri"/>
        <family val="2"/>
        <scheme val="minor"/>
      </rPr>
      <t>st, M. &amp; Kilpi, M. 2000. Eider females and broods from neighbouring colonies use segregated local feeding areas. Waterbirds 23: 24-32.</t>
    </r>
  </si>
  <si>
    <t>52 unique inidividuals tracked although 11 birds were tracked over 2 or more years so 70 'bird-years'</t>
  </si>
  <si>
    <t>Paper also states that "birds foraged up to 4.5 km from their nest". This contradicts figures in table so has not been used.</t>
  </si>
  <si>
    <t>Morgan, E.A., Hassall, C., Redfern, C.P.F., Bevan, R.M. &amp; Hamer, K.C. 2019. Individuality of foraging behaviour in a short-ranging benthic marine predator: incidence and implications. Marine Ecology Progress Series 609: 209--219.</t>
  </si>
  <si>
    <t>Data taken from Warwick-Evans et al 2016 for consistency with the 2013-2015 records. Soanes et al 2013 reported only the 2011 data and gave the same mean max figure but with a SD (43) rather than the SE presented by Warwick-Evans et al.</t>
  </si>
  <si>
    <t>Warwick-Evans, V., Atkinson, P.W., Arnould, J.P.Y, Gauvain, R., Soanes, L., Robinson, L.A. &amp; Green, J.A. 2016. Changes in behaviour drive inter-annual variability in the at-sea distribution of northern gannets. Marine Biology 163: 156. // AND // Soanes, L.M., Atkinson, P.W., Gauvain, R.D. &amp; Green, J.A. 2013. Individual consistency in the foraging behaviour of Northern Gannets: Implications for interactions with offshore renewable energy developments. Marine Policy 38: 507--514.</t>
  </si>
  <si>
    <t>63 individuals tracked in total at 3 sites, but breakdown between sites not stated</t>
  </si>
  <si>
    <t>Edwards, E.W.J. 2015. The breeding season distribution, foraging trip characteristics and habitat preference of northern fulmars, Fulmaris glacialis. PhD Thesis. University of Aberdeen.</t>
  </si>
  <si>
    <t>Caithness (near Berriedale)</t>
  </si>
  <si>
    <t>Based on 34 trips (data from 14 individuals during incubation but m/f breakdown not stated)</t>
  </si>
  <si>
    <t>Based on 21 trips (data from 14 individuals during incubation but m/f breakdown not stated)</t>
  </si>
  <si>
    <t>Based on 8 trips (data from 23 individuals during chick-rearing but m/f breakdown not stated)</t>
  </si>
  <si>
    <t>Based on 17 trips (data from 23 individuals during chick-rearing but m/f breakdown not stated)</t>
  </si>
  <si>
    <t>DUPLICATION?</t>
  </si>
  <si>
    <t>Borkum (East &amp; North Frisian Wadden Sea Islands)</t>
  </si>
  <si>
    <t>Juist</t>
  </si>
  <si>
    <t>Norderney</t>
  </si>
  <si>
    <t>Spiekeroog</t>
  </si>
  <si>
    <t>6 birds in 2011, 7 birds in 2012</t>
  </si>
  <si>
    <t>4 birds in 2008, 5 birds in 2009, 5 in 2010 and 5 in 2011</t>
  </si>
  <si>
    <t>6 birds in 2009, 8 in 2010 and 7 in 2012</t>
  </si>
  <si>
    <t>22 trips</t>
  </si>
  <si>
    <t>26 trips</t>
  </si>
  <si>
    <t>Corman, A-M., Mendel, B., Voigt, C.C. &amp; Garthe, S. 2016. Varying foraging patterns in response to competition? A multicolony approach in a generalist seabird. Ecology and Evolution 6: 974--986.</t>
  </si>
  <si>
    <t>Sommerfeld, J., Mendel, B., Fock, H.O. &amp; Garthe, S. 2016. Combining bird-borne tracking and vessel monitoring system data to assess discard use by a scavenging marine predator, the lesser black-backed gull Larus fuscus. Marine Biology 163: 116.</t>
  </si>
  <si>
    <t>DUPLICATION: Data overlap with Corman et al 2016</t>
  </si>
  <si>
    <t>DUPLICATION: Data for 2008-2009 also used in Sommerfeld et al 2016</t>
  </si>
  <si>
    <t>DUPLICATION: Overlap with Corman et al 2016.</t>
  </si>
  <si>
    <t>DUPLICATION: Overlap with Garthe et al 2016</t>
  </si>
  <si>
    <t>Garthe, S., Schwemmer, P., Paiva, V.H., Corman, A-M, Fock, H.O., Voigt, C.C. &amp; Adler, S. 2016. Terrestrial and Marine Foraging Strategies of an Opportunistic Seabird Species Breeding in the Wadden Sea. PLoS ONE 11: e0159630.</t>
  </si>
  <si>
    <t>Mean stated in Corman et al 2016 only. Corman et al 2014 uses same data and shows a map of foraging tracks but does not state any info on foraging distances. Note that max distance is from an inland foraging bird - max distances out to sea were c25km</t>
  </si>
  <si>
    <t>Mean stated in Corman et al 2016 only. Corman et al 2014 uses same data and shows a map of foraging tracks but does not state any info on foraging distances and some tracks are not shown in Corman et al 2014 so the max foraging distance is shorter (c70 km). Note that max distance is from an inland foraging bird - max distances out to sea were c35km</t>
  </si>
  <si>
    <t>Corman, A-M., Mendel, B., Voigt, C.C. &amp; Garthe, S. 2016. Varying foraging patterns in response to competition? A multicolony approach in a generalist seabird. Ecology and Evolution 6: 974--986. //AND// Corman. A-M &amp; Garthe, S. 2014. What flight heights tell us about foraging and potential conflicts with wind farms: a case study in Lesser Black-backed Gulls (Larus fuscus). Journal of Ornithology 155: 1037--1043.</t>
  </si>
  <si>
    <t>Mean and Mean Max (stated in paper), Max (est from map)</t>
  </si>
  <si>
    <t>Data from Pettex et al 2010. Both outbound (to first foraging) and inbound (from last foraging) distances presented. These distance are inbound which  were slightly higher (outbound 85+-31 km range 35-133). Gremillet et al 2006 includes a map of foraging tracks but does not state any foraging distances</t>
  </si>
  <si>
    <t xml:space="preserve">Pettex, E., Bonadonna, F., Enstipp, M.R., Siorat, F. &amp;  Gremillet, D. 2010. Northern gannets anticipate the spatio-temporal occurrence of their prey. Journal of Experimental Biology 213: 2365--2371 //AND // Gremillet, D., Pichegru, L., Siorat, F. &amp; Georges, J.Y. 2006. Conservation implications of the apparent mismatch between population dynamics and foraging effort in French northern gannets fom the English Channel. Mar Ecol Progr Ser 319: 15-25. </t>
  </si>
  <si>
    <t>estimate based on observations of foraging durations</t>
  </si>
  <si>
    <t>Observations of "around 20 pairs" made at each colony - precise numbers not stated</t>
  </si>
  <si>
    <t>Davies, R.D., Wanless, S., Lewis, S &amp; Hamer, K.C. 2013. Density-dependent foraging and colony growth in a pelagic seabird species under varying environmental conditions. Marine Ecology Progress Series 485: 287--294.</t>
  </si>
  <si>
    <t>breeding (pre-laying)</t>
  </si>
  <si>
    <t>24 trips</t>
  </si>
  <si>
    <t>37 trips</t>
  </si>
  <si>
    <t>19 trips</t>
  </si>
  <si>
    <t>Dean, B. 2012. The at-sea behaviour of the Manx shearwater. PhD Thesis.</t>
  </si>
  <si>
    <t>Max, Most Max (both est from map)</t>
  </si>
  <si>
    <t>Most Max not estimated for this site as colour scheme used makes extent of KDE difficult to interpret on map</t>
  </si>
  <si>
    <t>Dean, B., Kirk, H., Fayet, A., Shoji, A., Freeman, R., Leonard, K., Perrins, C.M. &amp; Guilford, T. 2015. Simultaneous multi-colony tracking of a pelagic seabird reveals cross-colony utilization of a shared foraging area. Marine Ecology Progress Series 538: 239--248.</t>
  </si>
  <si>
    <t>Dean, B., Kirk, H., Fayet, A., Shoji, A., Freeman, R., Leonard, K., Perrins, C.M. &amp; Guilford, T. 2015. Simultaneous multi-colony tracking of a pelagic seabird reveals cross-colony utilization of a shared foraging area. Marine Ecology Progress Series 538: 239--248. //AND// Dean, B., Freeman, R., Kirk, H., Leonard, K., Phillips, R.A., Perrins, C.M. &amp; Guildford, T. 2012. Behavioual mapping of a pelagic seabird: combining multiple sensors and a hidden Markov model reveals the distribution of at-sea behaviour. J. R. Soc. Interface 10: 20120570.</t>
  </si>
  <si>
    <t>One very long-distance trip which was excluded from the main analysis as an outlier. Distance estimated from map in supplementary material</t>
  </si>
  <si>
    <t>One of three very long-distance trip which were excluded from the main analysis as outliers. Distance estimated from map in supplementary material</t>
  </si>
  <si>
    <t>One of two very long-distance trip which were excluded from the main analysis as outliers. Distance estimated from map in supplementary material</t>
  </si>
  <si>
    <t>20 trips</t>
  </si>
  <si>
    <t>58 trips</t>
  </si>
  <si>
    <t>48 trips</t>
  </si>
  <si>
    <t>87 trips</t>
  </si>
  <si>
    <t>14 trips</t>
  </si>
  <si>
    <t>29 trips</t>
  </si>
  <si>
    <t>199 trips</t>
  </si>
  <si>
    <t>146 trips</t>
  </si>
  <si>
    <t>123 trips</t>
  </si>
  <si>
    <t>65 trips</t>
  </si>
  <si>
    <t>119 trips</t>
  </si>
  <si>
    <t>81 trips</t>
  </si>
  <si>
    <t>Mean, Max (calculated from suppl mat)</t>
  </si>
  <si>
    <t>Bodey, T.W., Cleasby, I.R., Votier, S.C., Hamer, K.C., Newton, J., Patrick, S.C., Wakefield, E.D. &amp; Bearhop, S. 2018. Frequency and consequences of individual dietary specialisation in a wide-ranging marine predator, the northern gannet. Marine Ecology Progress Series 604: 251--262.</t>
  </si>
  <si>
    <t>DUPLICATION? Data calculated fom supplementary material. Note that a small number of trips appeared as date format in the supplementary material and were removed from the calculation</t>
  </si>
  <si>
    <t>Resighting marked individuals</t>
  </si>
  <si>
    <t>Distance from colony of observations</t>
  </si>
  <si>
    <t>Hundreds of birds marked at four breeding colonies although breeding status of individuals unknown. Birds resighted feeding at aquaculture park with some birds originating from colony 60 km away - however it is not known whether most birds forage closer or further away.</t>
  </si>
  <si>
    <t>Big Copeland, Co Down</t>
  </si>
  <si>
    <t>Cockle Island, Groomsport, Co Down</t>
  </si>
  <si>
    <t>Sands of Forvie (Ythan Estuary)</t>
  </si>
  <si>
    <t>Glas Eileanan</t>
  </si>
  <si>
    <t>South Shain</t>
  </si>
  <si>
    <t>Gronant (Dee Estuary)</t>
  </si>
  <si>
    <t>Shore-based survey</t>
  </si>
  <si>
    <t>Long Nanny (Northumbrian Coast SPA)</t>
  </si>
  <si>
    <t>Shore-based and boat surveys</t>
  </si>
  <si>
    <t>Crimdon (Teesmouth and Cleveland Coast SPA)</t>
  </si>
  <si>
    <t>Mean max and range</t>
  </si>
  <si>
    <t>Wilson, L.J., Bingham, C.J., Black, J., Kober, K., Mavor, R.A., O'Brien, S.H., Parsons, M., Win, I., Allen, S. &amp; Reid, J.B. 2012. Identifying important marine areas for terns: JNCC 3rd interim report. Unpublished JNCC Report. JNCC, Peterborough.</t>
  </si>
  <si>
    <t>Cemlyn</t>
  </si>
  <si>
    <t>Wilson, L.J., Bingham, C.J., Black, J., Kober, K., Lewis, M., Webb, A. &amp; Reid, J.B. 2009. Identifying important marine areas for terns. JNCC 1st interim report December 2009. Unpublished JNCC report. JNCC, Peterborough.</t>
  </si>
  <si>
    <t>boat, but method changed to speculative as may relate to post-breeding period</t>
  </si>
  <si>
    <t>Potier et al 2015 reports on the same study and give a mean distance to colony of 11.633 and range of 0.09-70.412 in their summary table, both double those reported by Gremillet 1997. However, Potier et al also states that "all [cormorants] forage within 35 km from their nests" referencing Gremillet et al, so the figures in the table appear to be return distances and the original data have been retained</t>
  </si>
  <si>
    <t>Gremillet D. (1997).Catch per unit effort, foraging efficiency, and parental investment in breeding great cormorants (Phalacrocorax carbo carbo). ICES Journal of Marine Science 54: 635–644 //AND// Potier, S., Carpentier, A., Grémillet, D., Leroy, B. &amp; Lescroël, A. 2015. Individual repeatability of foraging behaviour in a marine predator, the great cormorant, Phalacrocorax carbo. Animal Behaviour 103: 83-90.</t>
  </si>
  <si>
    <t>Median (stated in paper - actually Median of Max), Max (est from map)</t>
  </si>
  <si>
    <t>Unknown (secondary source)</t>
  </si>
  <si>
    <t>Secondary source; original source given as "RSPB unpublished".</t>
  </si>
  <si>
    <t>Secondary source; original source given as "Furness, 1981, 1993-2003, unpublished annual reports".</t>
  </si>
  <si>
    <t>Soanes, L.M., Arnould, J.P.Y., Dodd, S.G., Milligan, G. &amp; Green, J.A. 2014. Factors affecting the foraging behaviour of the European shag: implications for seabird tracking studies. Marine Biology 161: 1335--1348. //AND// Soanes, L.M., Arnould, J.P.Y., Dodd, S.G., Sumner, M.D. &amp; Green, J.A. 2013. How many seabirds do we need to track to define home-range area? Journal of Applied Ecology 50: 671--679.</t>
  </si>
  <si>
    <t>Soanes, L.M. 2013. The foraging behaviour of seabirds: defining and predicting home range areas. PhD Thesis. University of Liverpool. //AND// Soanes, L.M., Arnould, J.P.Y., Dodd, S.G., Sumner, M.D. &amp; Green, J.A. 2013. How many seabirds do we need to track to define home-range area? Journal of Applied Ecology 50: 671--679.</t>
  </si>
  <si>
    <t>Max.Max_ACC</t>
  </si>
  <si>
    <t>Mean_Acc</t>
  </si>
  <si>
    <t>Mean_Error</t>
  </si>
  <si>
    <t>MostMax_Acc</t>
  </si>
  <si>
    <t>MostMax_Error</t>
  </si>
  <si>
    <t>MaxMin_Acc</t>
  </si>
  <si>
    <t>MaxMin_Error</t>
  </si>
  <si>
    <t>MeanMax_Acc</t>
  </si>
  <si>
    <t>MeanMax_Error</t>
  </si>
  <si>
    <t>MostMin_Acc</t>
  </si>
  <si>
    <t>MosMin_Error</t>
  </si>
  <si>
    <t>&gt;</t>
  </si>
  <si>
    <t>&lt;</t>
  </si>
  <si>
    <t>from map</t>
  </si>
  <si>
    <t>Type</t>
  </si>
  <si>
    <t>Chroicocephalus ridibundus</t>
  </si>
  <si>
    <t>Species IOC</t>
  </si>
  <si>
    <t>Species British Vernacular</t>
  </si>
  <si>
    <t>Scientific name</t>
  </si>
  <si>
    <t>Ichthyaetus melanocephalus</t>
  </si>
  <si>
    <t>Mew Gull</t>
  </si>
  <si>
    <t>Thalasseus sandvicensis</t>
  </si>
  <si>
    <t>Sternula albifrons</t>
  </si>
  <si>
    <t>Parasitic Jaeger</t>
  </si>
  <si>
    <t>Common Scoter</t>
  </si>
  <si>
    <t>Common Guillemot</t>
  </si>
  <si>
    <t>Storm Petrel</t>
  </si>
  <si>
    <t>European Herring Gull</t>
  </si>
  <si>
    <t>Black-legged Kittiwake</t>
  </si>
  <si>
    <t>Leach’s Petrel</t>
  </si>
  <si>
    <t>American Herring Gull</t>
  </si>
  <si>
    <t>Cape Dorset Area, NW Territories</t>
  </si>
  <si>
    <t>James Island, NL</t>
  </si>
  <si>
    <t xml:space="preserve">Prince Leopold Island, NW Territories </t>
  </si>
  <si>
    <t>South Cabot Island, NL</t>
  </si>
  <si>
    <t>Vancouver Island: Strait of Georgia and Baynes Sound</t>
  </si>
  <si>
    <t>Witless Bay, NL</t>
  </si>
  <si>
    <t>Canada - site(s) unknown</t>
  </si>
  <si>
    <t>Les Etacs, off Alderney</t>
  </si>
  <si>
    <t>German North Sea coast</t>
  </si>
  <si>
    <t>Graesholmen, Baltic Sea</t>
  </si>
  <si>
    <t>Denmark - site(s) unknown</t>
  </si>
  <si>
    <t>Denmark - West coast</t>
  </si>
  <si>
    <t>England - site(s) unknown</t>
  </si>
  <si>
    <t>Georgia - site(s) unknown</t>
  </si>
  <si>
    <t>Pond area, Northern Bavaria</t>
  </si>
  <si>
    <t>Germany - site(s) unknown</t>
  </si>
  <si>
    <t>Latrabjarg, NW Iceland</t>
  </si>
  <si>
    <t>Iceland - site(s) unknown</t>
  </si>
  <si>
    <t>Italy - site(s) unknown</t>
  </si>
  <si>
    <t>Lithuania - site(s) unknown</t>
  </si>
  <si>
    <t>Mexico - site(s) unknown</t>
  </si>
  <si>
    <t>Morocco to Spain - site(s) unknown</t>
  </si>
  <si>
    <t>Morocco - site(s) unknown</t>
  </si>
  <si>
    <t>Netherlands - site(s) unknown</t>
  </si>
  <si>
    <t>North America - site(s) unknown</t>
  </si>
  <si>
    <t>Blue Circle Island, Larne Lough</t>
  </si>
  <si>
    <t>Swan Island, Larne Lough</t>
  </si>
  <si>
    <t>Larne Lough/Cockle Island/Copeland</t>
  </si>
  <si>
    <t>Puerto Rico - site(s) unknown</t>
  </si>
  <si>
    <t>Scotland - site(s) unknown</t>
  </si>
  <si>
    <t>SE Australia</t>
  </si>
  <si>
    <t>Spain - site(s) unknown</t>
  </si>
  <si>
    <t>Turkey - site(s) unknown</t>
  </si>
  <si>
    <t>Burniston Tip, Scarborough</t>
  </si>
  <si>
    <t>Sumburgh Head, Shetland</t>
  </si>
  <si>
    <t>United Kingdom - site(s) unknown</t>
  </si>
  <si>
    <t>Wales - site(s) unknown</t>
  </si>
  <si>
    <t>breeding (incubation/chick-rearing - Diurnal trips)</t>
  </si>
  <si>
    <t>breeding (incubation/chick-rearing - nocturnal trips)</t>
  </si>
  <si>
    <t>breeding (incubation/chick-rearing - all trips combined)</t>
  </si>
  <si>
    <t>breeding (incubation/chick-rearing - diurnal trips)</t>
  </si>
  <si>
    <t>Skerries - Anglesey</t>
  </si>
  <si>
    <t>Skomer and Skokholm</t>
  </si>
  <si>
    <t>three studies BUT the same data repeated again in each for Funk Island</t>
  </si>
  <si>
    <t>Garthe, S., Montevecchi, W.A., Chapdelaine, G., Rail, J.-F. and Hedd, A. (2007) Contrasting foraging tactics by Northern Gannets (Sula bassana) breeding in different oceanographic domains with different prey fields. Marine Biology 151:687-694. //AND// Garthe S., Montevecchi W.A., Davoren G.K. (2007). Flight destinations and foraging behaviour of northern gannets (Sula bassana) preying on a small forage fish in a low-Arctic ecosystem. Deep-Sea Research II 54: 311–320 //AND// Garthe, S., Montevecchi, W.A. &amp; Davoren, G.K. 2011. Inter-annual changes in prey fields trigger different foraging tactics in a large marine predator 56: 802--812</t>
  </si>
  <si>
    <t>Machias Seal Island</t>
  </si>
  <si>
    <t>United States/Canada (disputed)</t>
  </si>
  <si>
    <t>Portugal</t>
  </si>
  <si>
    <t>Portugal - site(s) unknown</t>
  </si>
  <si>
    <t>MeanOrig</t>
  </si>
  <si>
    <t>MeanOrig_Acc</t>
  </si>
  <si>
    <t>MeanOrig_Error</t>
  </si>
  <si>
    <t xml:space="preserve">Difference in table between m and f max distances but note states in text that trip length did not differ between males and females but that males and females may use different microhabitats within the same foraging range from the colony (note that study covers both Sklinna and Hornoya). Note that distribution of foraging ranges was bimodal with birds either foraging within 4 km or &gt; 15 km from the colony. </t>
  </si>
  <si>
    <t>Both combined</t>
  </si>
  <si>
    <t xml:space="preserve">Separate mean foraging distance for males and females not given, and states in text that trip length did not differ between males and females but that males and females may use different microhabitats within the same foraging range from the colony. Note that distribution of foraging ranges was bimodal with birds either foraging within 4 km or &gt; 15 km from the colony. </t>
  </si>
  <si>
    <t xml:space="preserve">Separate mean foraging distance for males and females not given, and states that trip length did not differ between males and females. </t>
  </si>
  <si>
    <t>Trip length did not differ between males and females. Note that text states that max length was 18 km in text (sex not stated) but shown as 17 km in table for both m and f and for m+f combined so 17 km has been used here.</t>
  </si>
  <si>
    <t>Morecombe Bay</t>
  </si>
  <si>
    <t>Little Saltee, co Wexford</t>
  </si>
  <si>
    <t>Bennison, A., Quinn, J.L., Debney, A. &amp; Jessopp, M. 2019. Tidal drift removes the need for area-restricted search in foraging Atlantic puffins. Biology Letters 15: 20190208.</t>
  </si>
  <si>
    <t>Column name</t>
  </si>
  <si>
    <t>Description</t>
  </si>
  <si>
    <t>MinMin_Acc</t>
  </si>
  <si>
    <t>IOC World Bird List Species name, based on the BOU British List on 1 Feb 2019 (https://www.bou.org.uk/wp-content/uploads/2019/02/British-List-2019-02-01.pdf)</t>
  </si>
  <si>
    <t>British (English) Vernacular Species name, based on the BOU British List on 1 Feb 2019 (https://www.bou.org.uk/wp-content/uploads/2019/02/British-List-2019-02-01.pdf)</t>
  </si>
  <si>
    <t>Scientific name, based on the BOU British List on 1 Feb 2019 (https://www.bou.org.uk/wp-content/uploads/2019/02/British-List-2019-02-01.pdf)</t>
  </si>
  <si>
    <t>European Storm Petrel</t>
  </si>
  <si>
    <t>Leach’s Storm Petrel</t>
  </si>
  <si>
    <t>Hydrocoloeus minutus</t>
  </si>
  <si>
    <t>Larus smithsonianus</t>
  </si>
  <si>
    <t>Country or countries in which the study took place, where known. Studies within the United Kingdom are normally listed under England, Scotland, Wales or Northern Ireland, as appropriate.</t>
  </si>
  <si>
    <t>The stage of the year that the foraging range data relate to. For pre-2010 studies, this is normally either 'breeding' or 'nonbreed' (non-breeding). For post-2010 studies, only data relating to the breeding season were normally extracted and, where the breeding stage was known, the definition of the period covered is defined more precisely (e.g. 'breeding (incubation)')</t>
  </si>
  <si>
    <t>Site/colony to which the foraging data relate, where known</t>
  </si>
  <si>
    <t>The Start Year to which the foraging data relate, where known.</t>
  </si>
  <si>
    <t>The End Year to which the foraging data relate, where known. This can be the same as StYr, if the data were collected in a single year</t>
  </si>
  <si>
    <t>The Start Month to which the foraging data relate, where known (with month shown as a number 1 to 12).</t>
  </si>
  <si>
    <t>The End Month to which the foraging data relate, where known  (with month shown as a number 1 to 12)</t>
  </si>
  <si>
    <t>Sex of the bird(s) to which the foraging data relate, where known. Left blank if the study does not show any breakdown of foraging range information by sex. Note that this field was added for data extraction for post-2010 studies and was not used for pre-2010 studies</t>
  </si>
  <si>
    <t>Normally either 'Colony' or 'Coast/shore/land' referring to the location from which the foraging distance is measured</t>
  </si>
  <si>
    <t>The number of the reference as listed in Thaxter et al. (2012). Not currently used in the current spreadsheet.</t>
  </si>
  <si>
    <t>Type of study: Either 'speculative'; 'aerial/boat/land'; 'Indirect'; 'Direct; or 'Direct - Modelled'. See Thaxter et al. (2012) or the report for further information.</t>
  </si>
  <si>
    <t>The sample size on which the foraging data relate, if known. This figure usually refers to the number of individual birds which were tracked rather than the number of foraging trips. The number of foraging trips may be recorded in the field 'CTNBird_notes'</t>
  </si>
  <si>
    <t>A description of the method used to measure the foraging range. For surveys, this usually describes the method used for surveying (e.g. 'boat'). For indirect or direct measurements, it normally describes the type of tag or tracking technology used (e.g. 'GPS')</t>
  </si>
  <si>
    <t>Where errors have been provided for the foraging ranges, this field shows the type of error reported by the study, usually Standard deviation (SD) or Standard Error (SE)</t>
  </si>
  <si>
    <t>A summary description of the type of foraging range measure(s) reported by the study</t>
  </si>
  <si>
    <t>Additional information related to the sample size given in the 'CTNBird' field. Often this relates to the total number of foraging trips which were included in the analysis/analyses, but sometimes including other relevant information</t>
  </si>
  <si>
    <t xml:space="preserve">Defined as follows to record whether or not the data have been peer-reviewed: 'Y' = Yes; 'N' = No; 'U' = Unknown; 'B' = Book. Note that academic dissertations (including PhD dissertations) are considered to not be peer-reviewed; </t>
  </si>
  <si>
    <t>Defined as follows: 'P' = Peer-reviewed (including 'B' and 'Y' from the above field); 'N' = Not peer-reviewed</t>
  </si>
  <si>
    <t>Includes comments about whether on not the study includes a foraging and notes about whether or not the map(s) have been used to extract data</t>
  </si>
  <si>
    <t>Additional information related to the study and/or foraging ranges</t>
  </si>
  <si>
    <t>The full reference or references on which the foraging range data are based</t>
  </si>
  <si>
    <t>Relates to the accuracy of the Maximum foraging range, as follows: 'from map' = maximum foraging range was not stated but has been estimated from a map, and therefore may be imprecise</t>
  </si>
  <si>
    <t>Shows the error related to the Mean foraging range, where this was reported for post-2010 studies. Note that this information was not extracted by Thaxter et al (2012) so is usually missing for pre-2010 studies even if a figure was reported in the original study.</t>
  </si>
  <si>
    <t>Relates to the accuracy of the 'Most Max' foraging range, as follows: 'from map' = Mean foraging range was not stated but has been estimated from a map, and therefore may be imprecise; '&lt;' = less than the figure stated; '&gt;' = more than the figure stated</t>
  </si>
  <si>
    <t>Relates to the accuracy of the 'Mean' foraging range, as follows: 'from map' = foraging range was not stated but has been estimated from a map, and therefore may be imprecise; '&lt;' = less than the figure stated; '&gt;' = more than the figure stated</t>
  </si>
  <si>
    <t>Shows the maximum distance relating to 'most' of the birds in the sample. This is used where the study has stated that the distances relate to most birds and is not necessarily the max max. Note that the definition of 'most' birds will not necessarily have been defined by the study and may be subjective. For foraging ranges estimated from a map, 'Most Max' is normally used rather than 'Max Max' when Kernal Density Estimates have been shown on the map rather than tracks and hence the full foraging area is not necessarily shown.</t>
  </si>
  <si>
    <t>The absolute minimum foraging distance reported by the study. Note that in some studies an arbitrary minimum distance may have been defined for the purposes of the analyses.</t>
  </si>
  <si>
    <t>The absolute maximum foraging distance reported by the study</t>
  </si>
  <si>
    <t xml:space="preserve">Shows the maximum minimum distance reported by the study (i.e. where separate minimum figures were reported for individuals or for subsets of the sample). </t>
  </si>
  <si>
    <t>Relates to the accuracy of the 'Max Min' foraging range, as follows: 'from map' = Mean foraging range was not stated but has been estimated from a map, and therefore may be imprecise; '&lt;' = less than the figure stated; '&gt;' = more than the figure stated</t>
  </si>
  <si>
    <t>Shows the error related to the Max Min foraging range, where this was reported for post-2010 studies. Note that this information was not extracted by Thaxter et al (2012) so is usually missing for pre-2010 studies even if a figure was reported in the original study.</t>
  </si>
  <si>
    <t>Relates to the accuracy of the 'Mean Max' foraging range, as follows: 'from map' = Mean foraging range was not stated but has been estimated from a map, and therefore may be imprecise; '&lt;' = less than the figure stated; '&gt;' = more than the figure stated</t>
  </si>
  <si>
    <t>Shows the error related to the Mean Max foraging range, where this was reported for post-2010 studies. Note that this information was not extracted by Thaxter et al (2012) so is usually missing for pre-2010 studies even if a figure was reported in the original study.</t>
  </si>
  <si>
    <t>Relates to the accuracy of the 'Mean Orig' foraging range, as follows: 'from map' = Mean foraging range was not stated but has been estimated from a map, and therefore may be imprecise; '&lt;' = less than the figure stated; '&gt;' = more than the figure stated</t>
  </si>
  <si>
    <t>Shows the Mean foraging distance as reported by the original study. This is used if it is known that the stated mean is based on all foraging points rather than maximum distances, or where it is not clear that the 'Mean' foraging value reported by the study relates to 'Mean maximum' foraging ranges.</t>
  </si>
  <si>
    <t>Shows the error related to the Mean Orig foraging range, where this was reported for post-2010 studies. Note that this information was not extracted by Thaxter et al (2012) so is usually missing for pre-2010 studies even if a figure was reported in the original study.</t>
  </si>
  <si>
    <t>Relates to the accuracy of the 'Most Min' foraging range, as follows: 'from map' = Mean foraging range was not stated but has been estimated from a map, and therefore may be imprecise; '&lt;' = less than the figure stated; '&gt;' = more than the figure stated</t>
  </si>
  <si>
    <t>Shows the error related to the Most Min foraging range, where this was reported for post-2010 studies. Note that this information was not extracted by Thaxter et al (2012) so is usually missing for pre-2010 studies even if a figure was reported in the original study.</t>
  </si>
  <si>
    <t>Shows the Median foraging range, as reported by the study</t>
  </si>
  <si>
    <t>Used if the study reports a 'modal' foraging range.</t>
  </si>
  <si>
    <t>breeding COASTAL TRIPS (chick-rearing)</t>
  </si>
  <si>
    <t>breeding OCEANIC TRIPS (chick-rearing)</t>
  </si>
  <si>
    <t>NA</t>
  </si>
  <si>
    <t>Bullers of Buchan</t>
  </si>
  <si>
    <t>Muckle Skerry (Pentland Firth)</t>
  </si>
  <si>
    <t>St Martin, Isles of Scilly</t>
  </si>
  <si>
    <t>Swona</t>
  </si>
  <si>
    <t>Whinnyfold</t>
  </si>
  <si>
    <t>Colonsay</t>
  </si>
  <si>
    <t>Lunga</t>
  </si>
  <si>
    <t>The Shiant Isles</t>
  </si>
  <si>
    <t>Cape Wrath</t>
  </si>
  <si>
    <t>Filey</t>
  </si>
  <si>
    <t>St Agnes, Isles of Scilly</t>
  </si>
  <si>
    <t>Flannans</t>
  </si>
  <si>
    <t>Little Ganninick</t>
  </si>
  <si>
    <t>Max and Mean Max</t>
  </si>
  <si>
    <t>RSPB tracking datasets</t>
  </si>
  <si>
    <t>A description of each variable used in the database is provided in the 'Key' worksheet.</t>
  </si>
  <si>
    <t>The 'mean' foraging range used for further analyses. As different studies report different statistics this is may be either: "Mean Max", "Mean", "Median" or the  average of "minmost" and "maxmost" and single "Most" value</t>
  </si>
  <si>
    <t>Users of the database should be aware that there are some instances where the same tracking data have been used in more than one tracking study. Where two different studies have used the same data and report the same foraging ranges, these have been merged into a single row in the database to reduce duplication. However, in order to ensure the database is as complete as possible and to enable users to select the most appropriate data for their analyses, there are some cases where two or more rows in the database may contain data based on the same tracks. These include instances where results have were reported for more than one subset of data, or where two studies use tracking data which overlap but are not exact duplicates. Information about these cases are included in the 'Notes' field.</t>
  </si>
  <si>
    <t>unpub. P. Catry, unpublished data in BirdLife International (2000). The Development of Boundary Selection Criteria for the Extension of Breeding Seabird Special Protection Areas into the Marine Environment. OSPAR Convention for the Protection of the Marine Environment of the North-East Atlantic.Meeting of the Biodiversity Committee (BDC) Vlissingen (Flushing): 20 – 24 November 2000. Agenda item 8.</t>
  </si>
  <si>
    <t>unpub. Votier (unpublished) in BirdLife International (2000). The Development of Boundary Selection Criteria for the Extension of Breeding Seabird Special Protection Areas into the Marine Environment. OSPAR Convention for the Protection of the Marine Environment of the North-East Atlantic.Meeting of the Biodiversity Committee (BDC) Vlissingen (Flushing): 20 – 24 November 2000. Agenda item 8.</t>
  </si>
  <si>
    <t>unpub. JNCC unpublished data for Orkneys</t>
  </si>
  <si>
    <t>unpub. E. Stienen pers comm</t>
  </si>
  <si>
    <t>Heubeck. M. and Mellor, R.M., Gear, S. &amp; Miles, W.T.S. 2015. Population and breeding dynamics of European Shags Phalacrocorax aristotelis at three major colonies in Shetland, 2001-15. Seabird 28: 55-77.</t>
  </si>
  <si>
    <t>SPA Feature</t>
  </si>
  <si>
    <t>Old RefNo (Thaxter et al 2012)</t>
  </si>
  <si>
    <t>New Ref Number</t>
  </si>
  <si>
    <t>Unknown</t>
  </si>
  <si>
    <t>Aguado-Giménez, F., Sallent-Sánchez, A.,  Eguía-Martínez, S., Martínez-Ródenas, J., Hernández-Llorente, M.D., Palanca-Maresca, C., Molina-Pardo, J.L., López-Pastor, B., García-Castellanos, F.A., Ballester-Moltó, M., Ballesteros-Pelegrín, G., García-García, B. &amp; Barberá, G.G. 2016. Aggregation of European storm-petrel (Hydrobates pelagicus ssp. melitensis) around cage fish farms. Do they benefit from the farm's resources? Marine Environmental Research 122: 46-58.</t>
  </si>
  <si>
    <t>Bogdanova, M.I., Wanless, S., Harris, M.P., Lindström, J., Butler, A., Newell, M.A., Sato, K., Watanuki, Y., Parsons, M. &amp; Daunt, F. 2014. Among-year and within-population variation in foraging distribution of European shags Phalacrocorax aristotelis over two decades: Implications for marine spatial planning. Biological Conservation 170: 292-299.</t>
  </si>
  <si>
    <t>Havergate</t>
  </si>
  <si>
    <t>DUPLICATE? - Check against Orford Ness LB data</t>
  </si>
  <si>
    <t>Barrow</t>
  </si>
  <si>
    <t>breeding (Trips to all habitats)</t>
  </si>
  <si>
    <t>Mean no. of trips per bird 24.38 (Range: 3-136)</t>
  </si>
  <si>
    <t>From BTO tracking database - breeding data only (breeding season defined as May to xxx but with earlier cut-off for individual birds also applied based on changes to tracks</t>
  </si>
  <si>
    <t>BTO Tracking dataset</t>
  </si>
  <si>
    <t>breeding (Offshore trips only)</t>
  </si>
  <si>
    <t>Mean no. of trips per bird 4 (Range: 3-5)</t>
  </si>
  <si>
    <t>Mean no. of trips per bird 52.75 (Range: 2-285)</t>
  </si>
  <si>
    <t>Mean no. of trips per bird 12 (Range: 1-38)</t>
  </si>
  <si>
    <t>Mean no. of trips per bird 57.42 (Range: 19-104)</t>
  </si>
  <si>
    <t>Mean no. of trips per bird 6.5 (Range: 1-16)</t>
  </si>
  <si>
    <t>Bowland</t>
  </si>
  <si>
    <t>Mean no. of trips per bird 20.67 (Range: 2-84)</t>
  </si>
  <si>
    <t>Mean no. of trips per bird 1 (Range: 1-1)</t>
  </si>
  <si>
    <t>Mean no. of trips per bird 58.24 (Range: 2-187)</t>
  </si>
  <si>
    <t>Mean no. of trips per bird 2.5 (Range: 1-7)</t>
  </si>
  <si>
    <t>Mean no. of trips per bird 74.6 (Range: 5-160)</t>
  </si>
  <si>
    <t>Mean no. of trips per bird 53.75 (Range: 2-132)</t>
  </si>
  <si>
    <t>Mean no. of trips per bird 4 (Range: 4-4)</t>
  </si>
  <si>
    <t>Mean no. of trips per bird 36.56 (Range: 9-72)</t>
  </si>
  <si>
    <t>Mean no. of trips per bird 4.25 (Range: 1-13)</t>
  </si>
  <si>
    <t>Mean no. of trips per bird 184.8 (Range: 70-320)</t>
  </si>
  <si>
    <t>Mean no. of trips per bird 24.86 (Range: 5-82)</t>
  </si>
  <si>
    <t>Mean no. of trips per bird 122.25 (Range: 2-224)</t>
  </si>
  <si>
    <t>Mean no. of trips per bird 9.7 (Range: 1-22)</t>
  </si>
  <si>
    <t>Mean no. of trips per bird 114.86 (Range: 17-177)</t>
  </si>
  <si>
    <t>Mean no. of trips per bird 3.2 (Range: 1-5)</t>
  </si>
  <si>
    <t>Ribble</t>
  </si>
  <si>
    <t>Mean no. of trips per bird 84.8 (Range: 2-146)</t>
  </si>
  <si>
    <t>Mean no. of trips per bird 5.67 (Range: 4-9)</t>
  </si>
  <si>
    <t>Mean no. of trips per bird 52.07 (Range: 4-101)</t>
  </si>
  <si>
    <t>Mean no. of trips per bird 6.5 (Range: 2-19)</t>
  </si>
  <si>
    <t>Mean no. of trips per bird 29.83 (Range: 1-97)</t>
  </si>
  <si>
    <t>Mean no. of trips per bird 2 (Range: 1-3)</t>
  </si>
  <si>
    <t>Mean no. of trips per bird 92.04 (Range: 19-163)</t>
  </si>
  <si>
    <t>Mean no. of trips per bird 57.4 (Range: 4-129)</t>
  </si>
  <si>
    <t>Mean no. of trips per bird 70.67 (Range: 2-165)</t>
  </si>
  <si>
    <t>Mean no. of trips per bird 38.67 (Range: 2-96)</t>
  </si>
  <si>
    <t>Mean no. of trips per bird 25.64 (Range: 1-66)</t>
  </si>
  <si>
    <t>Mean no. of trips per bird 13.92 (Range: 2-33)</t>
  </si>
  <si>
    <t>Mean no. of trips per bird 13 (Range: 13-13)</t>
  </si>
  <si>
    <t>Mean no. of trips per bird 2 (Range: 2-2)</t>
  </si>
  <si>
    <t>Mean no. of trips per bird 166.13 (Range: 51-313)</t>
  </si>
  <si>
    <t>Mean no. of trips per bird 33.71 (Range: 1-99)</t>
  </si>
  <si>
    <t>Mean no. of trips per bird 104.38 (Range: 13-210)</t>
  </si>
  <si>
    <t>Mean no. of trips per bird 5.27 (Range: 1-10)</t>
  </si>
  <si>
    <t>Mean no. of trips per bird 90.86 (Range: 11-255)</t>
  </si>
  <si>
    <t>Mean no. of trips per bird 11.8 (Range: 1-51)</t>
  </si>
  <si>
    <t>Mean no. of trips per bird 60.05 (Range: 1-132)</t>
  </si>
  <si>
    <t>Mean no. of trips per bird 3.14 (Range: 1-9)</t>
  </si>
  <si>
    <t>Mean no. of trips per bird 66.55 (Range: 19-105)</t>
  </si>
  <si>
    <t>Mean no. of trips per bird 4.67 (Range: 1-9)</t>
  </si>
  <si>
    <t>Mean no. of trips per bird 202 (Range: 3-514)</t>
  </si>
  <si>
    <t>Mean no. of trips per bird 14.65 (Range: 1-87)</t>
  </si>
  <si>
    <t>Mean no. of trips per bird 173.73 (Range: 34-344)</t>
  </si>
  <si>
    <t>Mean no. of trips per bird 1.5 (Range: 1-4)</t>
  </si>
  <si>
    <t>Mean no. of trips per bird 127.29 (Range: 1-205)</t>
  </si>
  <si>
    <t>Mean no. of trips per bird 5.5 (Range: 4-7)</t>
  </si>
  <si>
    <t>Reference</t>
  </si>
  <si>
    <t>Ref No</t>
  </si>
  <si>
    <t>Publication_Date</t>
  </si>
  <si>
    <t>Ainley, D.G., Nettleship, D.N., Carter, H.R., Storey, A.E., 2002. Common Murre (Uria aalge), The Birds of North America Online (A. Poole, Ed.). Ithaca: Cornell Lab of Ornithology.</t>
  </si>
  <si>
    <t>Andersson, A., 1970. Food habits and predation of an inland-breeding population of the herring gull Larus argentatus in southern Sweden. Ornis Scandinavica 1, 75-81.</t>
  </si>
  <si>
    <t>Andersson, M., Götmark, F., 1980. Social organization and foraging ecology in the arctic skua Stercorarius parasiticus: a test of the food defendability hypothesis. Oikos 35, 63-71.</t>
  </si>
  <si>
    <t>Anker-Nilsson. T., Lorentsen, S., 1990.  Distribution of  puffins Fratercula arctica feeding off Røst, northern Norway during the breeding season, in relation to chick growth, prey and cceanographical parameters. Polar Research 8, 67-76.</t>
  </si>
  <si>
    <t>Aulert, C., Sylvand, B., 1997. Common scoters (Melanitta nigra) and velvet scoters (Melanitta fusca) wintering of [off] the coasts of Calvados: relation between the diet and sea macrozoobenthic populations on the littoral. Ecologie 28, 107-117.</t>
  </si>
  <si>
    <t>Baird, P.H., 1990. Influence of abiotic factors and prey distribution on diet and reproductive success of three seabird species in Alaska. Ornis Scandinavica 21, 224-235.</t>
  </si>
  <si>
    <t>Banks, A.N., Sanderson, W.G., Hughes, B., Cranswick, P.A., Smith, L.E., Whitehead, S., Musgrove, A.J., Haycock, B., Fairney, N.P., 2008. The Sea Empress oil spill (Wales, UK): Effects on Common Scoter Melanitta nigra in Carmarthen Bay and status ten years later. Marine Pollution Bulletin 56, 895–902</t>
  </si>
  <si>
    <t>Barr, J.F., Eberl, C., Mcintyre, J.W., 2000. Red-throated Loon (Gavia stellata), The Birds of North America Online (A. Poole, Ed.). Ithaca: Cornell Lab of Ornithology</t>
  </si>
  <si>
    <t>Barton, D., 1982. Notes on skuas and jaegers in the western Tasman Sea. Emu 82, 56-59</t>
  </si>
  <si>
    <t>Becker, P.H., Frank, D., Sudmann, S.R., 1993. Temporal and spatial pattern of common tern (Sterna hirundo) foraging in the Wadden Sea. Oecologia 93, 389-393.</t>
  </si>
  <si>
    <t>Belopol'skii, L.O., 1957. Ecology of sea colony birds of the Barents Sea. Izdat. Akad. Nauk  SSSR. Moscow-Leningrad.</t>
  </si>
  <si>
    <t>Benvenuti, A., Dall’Antonia, L., Lyngs, P., 2001. Foraging behaviour and time allocation of chick-rearing Razorbills Alca torda at Graesholmen, central Baltic Sea. Ibis 143, 402-412.</t>
  </si>
  <si>
    <t>Black, A.L., Diamond, A.W., 2005. Feeding areas of Arctic Terns (Sterna paradisaea) and common terns (Sterna hirundo) breeding on the Machias Seal Island, New Brunswick. In J.A. Percy, A.J. Evans, P.G. Wells, S.J. Rolston (eds) The Changing Bay of Fundy: Beyond 400 years. Proceedings of the 6th Bay of Fundy Workshop, Cornwallis, Nova Scotia, September 29th – October 2nd. Environment Canada – Atlantic Region, Occasional Report No. 23. Datmouth, N.S. &amp; Sackville, N.B.</t>
  </si>
  <si>
    <t>Blake, B.F., Tasker, M.L., Jones, P.H., Dixon, T.J., Mitchell, R., Langslow, D.R., 1984. Seabird distribution in the North Sea. Nature Conservancy Council, Huntingdon.</t>
  </si>
  <si>
    <t>Boeckcr, M., 1967. Vergleichende Untersuchungen zur Nahrungs und Nistökologie der Flußseeschwalbe (Sterna hirundo L. ) und der Küstenseeschwalbe (Sterna paradisaea Pont.). Bonn. Zool. Beitr 18, 17-126.</t>
  </si>
  <si>
    <t>Bradstreet, M.S.W., Brown, R.G.B., 1985. Feeding ecology of the Atlantic Alcidae. In The Atlantic Alcidae. (eds. D.N. Nettleship, T.R. Birkhead). pp. 264-318. Academic Press, London.</t>
  </si>
  <si>
    <t>Brenninkmeijer, A., Stienen, E.W.M., 1994. Pilot study on the influence of feeding conditions at the North Sea on the breeding results of the sandwich tern Sterna sandvicensis. Institute for Forestry and Nature Research (IBN-DLO), Wageningen, The Netherlands. IBN Research Report No. 94/10.</t>
  </si>
  <si>
    <t>Brooke, M.de L., 1990. The Manx shearwater. T &amp; AD Poyser, London.</t>
  </si>
  <si>
    <t>Bukacińska, M., Bukaciński, D. Spaans, A.L., 1996. Attendance and diet in relation to breeding success in herring gulls (Larus argentatus). Auk 113, 300-309.</t>
  </si>
  <si>
    <t>Burness, G.P., Morris, R.D., Bruce, J.P., 1994. Seasonal and annual variation in brood attendance, prey type delivered to chicks, and foraging patterns of common terns (Sterna hirundo). Canadian Journal of Zoology 72, 1243-1251.</t>
  </si>
  <si>
    <t>Cairns, D.K., Montevecchi, W.A., Birt-Friesen, V.L., Macko, S.A., 1990. Energy expenditures, activity budgets and prey harvest of breeding common murres. Studies in Avian Biology 14, 84-92</t>
  </si>
  <si>
    <t>Camphuysen, C.J., 1995. Herring gull Larus argentatus and lesser black-backed gull L. fuscus feeding at fishing vessels in the breeding season: competitive scavenging versus efficient flying. Ardea 83, 365-380.</t>
  </si>
  <si>
    <t>Camphuysen, C.J., Heessen, H.J.L., Winter, C.J.N., 1995. Distant feeding and associations with cetaceans of gannets Morus bassanus from the Bass Rock, May 1994. Seabird 17, 36-43.</t>
  </si>
  <si>
    <t>Cleasby, I.R., Wakefield, E.D., Bearhop, S., Bodey, T.W., Votier, S.C. &amp; Hamer, K.C. 2015. Three-dimensional tracking of a wide-ranging marine predator: flight heights and vulnerability to offshore wind farms. Journal of Applied Ecology 52: 1474--1482 //AND//</t>
  </si>
  <si>
    <t>Cramp, S. &amp; Simmons, K., 1977. (eds.) Handbook of the Birds of Europe, the Middle East and North Africa: The Birds of the Western Palearctic Vol 1, Oxford University Press, Oxford.</t>
  </si>
  <si>
    <t>Cramp, S. &amp; Simmons, K., 1983. (eds.) Handbook of the Birds of Europe, the Middle East and North Africa: The Birds of the Western Palearctic Vol 3, Oxford University Press, Oxford.</t>
  </si>
  <si>
    <t>Cramp, S. &amp; Simmons, K., 1985. (eds.) Handbook of the Birds of Europe, the Middle East and North Africa: The Birds of the Western Palearctic Vol 4, Oxford University Press, Oxford.</t>
  </si>
  <si>
    <t>Davies, S., 1981. Development and behaviour of little tern chicks. British Birds 74, 291-298.</t>
  </si>
  <si>
    <t>Dierschke, V., Garthe, S., Markones, N. 2004. Aktionradien Helgoländer Dreizehenmöwen Rissa tridactlya und Trottellummen Uria aalge während der Aufzuchtphase. Vogelwelt 125, 11-19.</t>
  </si>
  <si>
    <t>Dunnet, G.M., Ollason, J.C., 1982. The feeding dispersal of fulmars Fulmarus glacialis in the breeding season. Ibis 124, 359-360.</t>
  </si>
  <si>
    <t>Eberl, C., Picman, J., 1993. Effect of nest-site location on reproductive success of Red-throated Loons (Gavia stellata). Auk 110, 436-444.</t>
  </si>
  <si>
    <t>Evans, T.J., Kadin, M., Olsson, O &amp;  and Åkesson, S. 2013. Foraging behaviour of common murres in the Baltic Sea, recorded by simultaneous attachment of a GPS and time-depth recorder devices. Marine Ecology Progress Series 475: 277-289</t>
  </si>
  <si>
    <t>Ewins, P.J. Weseloh, D.V. 1999. Little Gull (Larus minutus), The Birds of North America Online (A. Poole, Ed.).</t>
  </si>
  <si>
    <t>Falk, K., Møller, S., 1995. Satellite tracking of high-arctic northern fulmars. Polar Biology 15, 495-502.</t>
  </si>
  <si>
    <t>Fox, A.D. 1981. Red-throated Diver Gavia stellata pp.158-160 in: Fox, A.D., Stroud, D.A. (eds) Report of the 1979 Expedition to Eqalungmiut Nunaat, west Greenland. Greenland White-fronted Goose Study, Aberystwyth.</t>
  </si>
  <si>
    <t>Furness, R.W, Todd, C.M., 1984. Diets and feeding of fulmars (Fulmarus Glacialis) during the breeding season: a comparison between St Kilda and Shetland Colonies. Ibis 126, 379-387.</t>
  </si>
  <si>
    <t>Furness, R.W., 1978. Kleptoparasitism by great skuas (Catharacta skua Brunn.) and Arctic skuas (Stercorarius parasiticus L.) at a Shetland seabird colony. Animal Behaviour 26, 1167-1177.</t>
  </si>
  <si>
    <t>Furness, R.W., Hislop, J.R.G., 1981. Diets and feeding ecology of great skuas Catharacta skua during the breeding season. Journal of Zoology London 195, 1-23.</t>
  </si>
  <si>
    <t>Garthe, S., 1997. Influence of hydrography, fishing activity, and colony location on summer seabird distribution in the south-eastern North Sea. ICES Journal of Marine Science 54, 566-577.</t>
  </si>
  <si>
    <t>Garthe, S., Flore, B., 2007. Population trend over 100 years and conservation needs of breeding Sandwich Terns (Sterna sandvicensis) on the German North Sea coast. Journal of Ornithology 148, 215–227.</t>
  </si>
  <si>
    <t>Garthe, S., Grémillet, D., Furness, R.W., 1999. At-sea-activity and foraging efficiency in chick-rearing northern gannets Sula bassana: a case study in Shetland. Marine Ecology Progress Series 185, 93-99.</t>
  </si>
  <si>
    <t>Garthe, S., Montevecchi, W.A., Chapdelaine, G., Rail, J.-F., Hedd, A., 2007b. Contrasting foraging tactics by Northern Gannets (Sula bassana) breeding in different oceanographic domains with different prey fields. Marine Biology 151, 687-694.</t>
  </si>
  <si>
    <t>Gaston, A.J., Jones, I.L., 1998. The Auks. Oxford University Press, Oxford, New York.</t>
  </si>
  <si>
    <t>Gochfeld, M., Burger, J., Nisbet., I.C. 1998. Roseate Tern (Sterna dougallii), The Birds of North America Online (A. Poole, Ed.).</t>
  </si>
  <si>
    <t>Goudie, R.I., Robertson, G.J., Reed, A., 2000. Common Eider (Somateria mollissima), The Birds of North America Online (A. Poole, Ed.). Ithaca: Cornell Lab of Ornithology.</t>
  </si>
  <si>
    <t>Goutte, A., Angelier, F., Bech, C., Clément-Chastel, C., Dell'Omo, G., Gabrielsen, G.W., Lendvai, A.Z., Moe, B., Noreen, E., Pinaud, D., Tartu, S. &amp; Chastel, O. 2014.  Annual variation in the timing of breeding, pre-breeding foraging areas and corticosterone levels in an Arctic population of black-legged kittiwakes. Marine Ecology Progress Series 496: 233-247</t>
  </si>
  <si>
    <t>Grémillet, D., 1997. Catch per unit effort, foraging efficiency, and parental investment in breeding great cormorants (Phalacrocorax carbo carbo). ICES Journal of Marine Science 54, 635–644.</t>
  </si>
  <si>
    <t>Guilford, T.C., Meade, J., Freeman, R., Biro, D., Evans, T., Bonadonna, F., Boyle, D., Roberts, S., Perrins, C.M., 2008. GPS tracking of the foraging movements of Manx Shearwaters Puffinus  puffinus breeding on Skomer Island, Wales. Ibis 150, 462-473.</t>
  </si>
  <si>
    <t>Guillemette, M., Woakes, A. J., Henaux, V., Grandbois, J-M., Butler, P.J., 2004. The effect of depth on the diving behaviour of common eiders. The Canadian Journal of Zoology 82, 1818–1826.</t>
  </si>
  <si>
    <t>Hamer, K.C., Humphreys, E.M., Magalhães, M.C., Garthe, S., Hennicke, J., Peters, G., Grémillet, D., Skov, H, Wanless, S., 2009. Fine-scale foraging behaviour of a medium-ranging marine predator. Journal of Animal Ecology 78, 880-889.</t>
  </si>
  <si>
    <t>Hamer, K.C., Monaghan, P., Uttley, J.D., Walton, P., Burns, M.D., 1993. The influence of food supply on the breeding ecology of kittiwakes Rissa tridactyla in Shetland. Ibis 135, 255-263.</t>
  </si>
  <si>
    <t>Hamer, K.C., Phillips, R.A., Hill, J.K., Wanless, S., Wood, A.G., 2001. Contrasting foraging strategies of gannets Morus bassanus at two North Atlantic colonies: foraging trip duration and foraging area fidelity. Marine Ecology Progress Series. 224, 283-290.</t>
  </si>
  <si>
    <t>Harris, M.P., 1984. The Puffin. Poyser, London.</t>
  </si>
  <si>
    <t>Harris, M.P., Hislop, J.R.G., 1978. The food of young puffins Fratercula arctica. Journal of the Zoological Society London 185, 213–236.</t>
  </si>
  <si>
    <t>Harris, M.P., Wanless, S., 1985. Fish fed to young guillemots, Uria aalge, and used in display on the Isle of May, Scotland. Journal of Zoology London 207, 441-458.</t>
  </si>
  <si>
    <t>Heinmann, D., 1992. Foraging ecology of Roseate Terns on Bird Island, Buzzards Bay, Massachussetts. Unpubl. report to U.S. Fish and Wildlife Services, Newtown Corner, MA.</t>
  </si>
  <si>
    <t>Hentati-Sundberg, J., Evans, T., Österblom, H, Hjelm, J., Larson, N., Bakken, V., Svenson, A. &amp; Olsson, O. 2018. Fish and seabird spatial distribution and abundance around the largest seabird colony in the Baltic Sea. Marine Ornithology 46: 61-68.</t>
  </si>
  <si>
    <t>Hiippop O., Wurm S., 2000. Effects of winter fishery activities on resting numbers, food and body condition of large gulls Larus argentatus and L. marinus in the south-eastern North Sea. Marine Ecology Progress Series 194, 241-247.</t>
  </si>
  <si>
    <t>Honza, M., 1993. Factors influencing the foraging patterns of the black-headed gull (Larus ridibundus) from breeding colonies. Folia Zoologica 42, 243-249.</t>
  </si>
  <si>
    <t>Hopkins, C.D., Wiley, R.H., 1972. Food parasitism and competition in two terns. Auk 89, 583-894.</t>
  </si>
  <si>
    <t>Huettmann, F., Diamond, A.W., Dalzell, D., Macintosh, K., 2005. Winter distribution, ecology and movements of Razorbills Alca torda and other Auks in the outer Bay of Fundy, Atlantic Canada. Marine Ornithology 33, 161-171.</t>
  </si>
  <si>
    <t>Humphreys, E.M., Wanless, S., Bryant, D.M., 2006. Stage-dependent foraging in breeding black-legged kittiwakes Rissa tridactyla: distinguishing behavioural responses to intrinsic and extrinsic factors. Journal of Avian Biology 37, 436-446.</t>
  </si>
  <si>
    <t>Hunt, G.L., Harrison, N.M., Hamner, W.M., Obst, B.S., 1988. Observations of a mixed-species flock of birds foraging on euphausiids near St. Matthew Island, Bering Sea. Auk 105, 345-349.</t>
  </si>
  <si>
    <t>Jennings, G. 2012. The ecology of an urban colony of common terns Sterna hirundo in Leith Docks, Scotland. PhD Thesis. University of Glasgow. [secondary source]: Original reference is Wilson, L.J., Bingham, C.J., Black, J., Kober, K., Lewis, M., Webb, A., &amp; Reid, J.B. (2009) Identifying important marine areas for terns. Unpublished JNCC 1st interim report, December 2009.</t>
  </si>
  <si>
    <t>Johansen, R., Barrett, R.T., Pedersen, T., 2001. Foraging strategies of Great Cormorants Phalacrocorax carbo carbo wintering north of the Arctic Circle. Bird Study 48, 59-67.</t>
  </si>
  <si>
    <t>Kinder, T.H., Hunt, G.L.J., Schneider, D., Schumacher, J.D., 1983. Correlations between seabirds and oceanic fronts around the Pribilof Islands, Alaska. Estuarine, Coastal and Shelf Science 16, 309-319.</t>
  </si>
  <si>
    <t>Kubetzki, U., Garthe, S., 2003. Distribution, diet and habitat selection by four sympatrically breeding gull species in the south-eastern North Sea. Marine Biology, 143, 199-207.</t>
  </si>
  <si>
    <t>Lekuona, J.M., 2002. Ecologia trófica del cormoran grande Phalacrocorax carbo sinensis durante la época reproductora en una zona de reciente colonización (valle del ebro). Ardeola 49, 241-247.</t>
  </si>
  <si>
    <t>Lloyd, C., Tasker, M.L., Partridge, K., 1991. The Status of Seabirds in Britain and Ireland.  Poyser, London.</t>
  </si>
  <si>
    <t>Lloyd, C.S., 1976. The breeding biology and survival of the Razorbill Alca torda L. D.Phil. thesis, Univ. Oxford, Oxford.</t>
  </si>
  <si>
    <t>Mason, J.W., McChesney, G.J., McIver, W.R., Carter, H.R., Takekawa, J.Y., Golightly, R.T., Ackerman, J.T., Orthmeyer, D.L., Perry, W.M., Yee, J.L., Pierson, M.O., McCrary, M.D., 2007. At-sea distribution and abundance of seabirds off southern california: a 20-year comparison. Studies in Avian Biology No. 33.</t>
  </si>
  <si>
    <t>Monaghan, P., Uttley, J.D., Burns, M.D., 1992. Effects of changes in food availability on reproductive effort in Arctic terns Sterna paradisaea. Ardea 80, 71-81.</t>
  </si>
  <si>
    <t>Moore, D.J., 1993. Foraging ecology and parental care of Common Terns (Sterna hirundo) nesting in Windermere Basin, Lake Ontario. Master's Thesis. Brock Univ. St. Catharines, Ontario.</t>
  </si>
  <si>
    <t>Mudge, G.P., Crooke, C.H., 1986. Seasonal changes in the numbers and distribution of seabirds in the Moray Firth, northeast Scotland. Proceedings of the Royal Society of Edinburgh B 91, 81-104.</t>
  </si>
  <si>
    <t>Nelson, B.J., 1978. The Sulidae – Gannets &amp; Boobies. University of Aberdeen. Oxford University Press.</t>
  </si>
  <si>
    <t>Nettleship, D.N., Gaston, A.J., 1978. Patterns of pelagic distribution of seabirds in western Lancaster Sound and Barrow Strait, Northwest Territories, in August and September 1976. Canadian Wildlife Service Occasional Papers No. 39.</t>
  </si>
  <si>
    <t>Nevins, H.M., 2004. Diet, demography and diving behaviour of the common murre (Uria aalge) in Central California. MsC Thesis. Moss Landing Marine Observatories and San Franciso State University.</t>
  </si>
  <si>
    <t>Nisbet, I.C.T., 2002. Common Tern (Sterna hirundo), The Birds of North America Online (A. Poole, Ed.).</t>
  </si>
  <si>
    <t>Nogales, M., Zonfrillo, B., Monaghan, P., 1995. Diets of adult and chick herring gulls Larus argentatus argentatus on Ailsa Craig, south-west Scotland. Seabird 17, 56-63.</t>
  </si>
  <si>
    <t>Ojowski, U., Eidtmann, C., Furness, R.W., Garthe, S., 2001. Diet and nest attendance of incubating and chick-rearing Northern Fulmars (Fulmarus glacialis) in Shetland. Marine Biology 139, 1193–1200.</t>
  </si>
  <si>
    <t>Öst, M. &amp; Kilpi, M. 2000. Eider females and broods from neighbouring colonies use segregated local feeding areas. Waterbirds 23: 24-32.</t>
  </si>
  <si>
    <t>Paiva, V.H., Ramos, J.A., Martins, J., Almeida, A., Carvalho, A., 2008. Foraging habitat selection by Little Terns Sternula albifrons in an estuarine lagoon system of southern Portugal. Ibis 150, 18-31.</t>
  </si>
  <si>
    <t>Parkin, D.B. 2004. (eds.) Handbook of the Birds of Europe, the Middle East and North Africa: The Birds of the Western Palearctic Update Vol 6 Nos 1 and 2, Oxford University Press, Oxford.</t>
  </si>
  <si>
    <t>Pelletier, D., Guillemette, M., Grandbois, J-M,. Butler, P.J., 2008. To fly or not to fly: high flight costs in a large sea duck do not imply an expensive lifestyle. Proceedings of the Royal Society London B 275, 2117-2124.</t>
  </si>
  <si>
    <t>Pettex, E., Bonadonna, F., Enstipp, M.R., Siorat, F. &amp;  Gremillet, D. 2010. Northern gannets anticipate the spatio-temporal occurrence of their prey. Journal of Experimental Biology 213: 2365--2371 //AND // Gremillet, D., Pichegru, L., Siorat, F. &amp; Georges, J.Y. 2006. Conservation implications of the apparent mismatch between population dynamics and foraging effort in French northern gannets fom the English Channel. Mar Ecol Progr Ser 319: 15-25.</t>
  </si>
  <si>
    <t>Piatt, J.F., Nettleship, D.N., Threlfall, W., 1984. Net mortality of Common Murres Uria aalge and Atlantic Puffins Fratercula arctica in Newfoundland, 1951–1981. Pp. 196–206 In.Nettleship D.N., Sanger G.A., and Springer P.F. (Editors) (1984). Marine Birds:  Their Feeding Ecology and Commercial Fisheries Relationships. Proceedings of the Pacific Seabird Group Symposium Seattle, Washington, 6-8 Jan 1982. Special Publication, Canadian Wildlife Service, Environment Canada.</t>
  </si>
  <si>
    <t>Pierotti, R.J.. Good. T.P., 1994. Herring Gull (Larus argentatus), The Birds of North America Online (A. Poole, Ed.). Ithaca: Cornell Lab of Ornithology.</t>
  </si>
  <si>
    <t>Pons, J.-M., Migot, P., 1995. Life-history strategy of the herring gull: changes in survival and fecundity in a population subjected to various feeding conditions. Journal of Animal Ecology 64, 592-599.</t>
  </si>
  <si>
    <t>Poot, M., 2003. Offshore foraging of Mediterranean gulls Larus melanocephalus in Portugal during the winter. Atlantic Seabirds 5, 1-12.</t>
  </si>
  <si>
    <t>Reimchen, T.E., 1984. Feeding schedule and daily food consumption in Red-throated Loon (Gavia stellata) over the prefledgling period. Auk 101, 593-599.</t>
  </si>
  <si>
    <t>Ricklefs, R.E., Day, C.H., Huntington, C.E., Williams, J.B., 1985. Variability in feeding rate and meal size of Leach's storm petrel at Kent Island, New Brunswick. Journal of Animal Ecology 54, 883-898.</t>
  </si>
  <si>
    <t>Ricklefs, R.E., Schew, W.A., 1994. Foraging stochasticity and lipid accumulation by nestling petrels. Functional Ecology 8, 159-170.</t>
  </si>
  <si>
    <t>Schwemmer, P., Garthe, S., 2006. Spatial patterns in at-sea behaviour during spring migration by little gulls (Larus minutus) in the southeastern North Sea. Journal of Ornithology 147, 354–366.</t>
  </si>
  <si>
    <t>Schwemmer, P., Garthe, S., 2005. At-sea distribution and behaviour of a surface feeding seabird, the lesser black backed gull Larus fuscus, and its association with different prey. Marine Ecology Progress Series 285, 245-258.</t>
  </si>
  <si>
    <t>Shealer, D.A., 1999. Sandwich Tern (Sterna sandvicensis), The Birds of North America Online (A. Poole, Ed.). Ithaca: Cornell Lab of Ornithology.</t>
  </si>
  <si>
    <t>Sibly, R.M., McCleery, R.H., 1983. The distribution between feeding sites of herring gulls breeding at Walney Island, UK. Journal of Animal Ecology 52, 51-68.</t>
  </si>
  <si>
    <t>Spaans, A.L., 1971. On the feeding ecology of the Herring Gull Larus argentatus Pont. in the northern part of The Netherlands. Ardea 59,`73-188.</t>
  </si>
  <si>
    <t>Suryan, R.M., Irons, D.B., Benson, J., 2000. Prey switching and variable foraging strategies of Black-legged kittiwakes and the effect on reproductive success. Condor 102, 374-384.</t>
  </si>
  <si>
    <t>Tasker, M.L., Jones, P.H., Blake, B.F., Dixon, T.J., 1985a. Distribution and feeding habits of the Great Skua Catharacta skua in the North Sea. Seabird 8, 34-44.</t>
  </si>
  <si>
    <t>Tasker, M.L., Webb, A., Hall, A.J., Pienkowski, M.W., Langslow, D.R., 1987. Seabirds in the North Sea. NCC, Peterborough.</t>
  </si>
  <si>
    <t>Urbanski, J.A., Stempniewicz, L., and Jan Marcin Węsławski, J.M., Dragańska-Deja, K., Wochna, A., Goc, M. &amp; Iliszko, L. (2017) Subglacial discharges create fluctuating foraging hotspots for sea birds in tidewater glacier bays. Scientific Reports 7: 43999.</t>
  </si>
  <si>
    <t>Uttley, J., Monaghan, P., White, S., 1989. Differential effects of reduced sandeel availability on two sympatrically breeding species of tern. Ornis Scandinavica 20, 273-277.</t>
  </si>
  <si>
    <t>Verbeek, N.A.M., 1977. Comparative feeding ecology of herring gulls Larus argentatus and lesser black-backed gulls Larus fuscus. Ardea 65, 25-42.</t>
  </si>
  <si>
    <t>Verspoor, E., Birkhead, T.R., Nettleship, D.N., 1987. Incubation and brooding shift duration in the common murre, Uria aalge. Canadian Journal of Zoology 65, 247-252.</t>
  </si>
  <si>
    <t>Votier, S.C., Crane, J.E., Bearhop, S., de Leo, A., McSorley, C.A., Minguez, E., Mitchell, I.P., Parsons, M., Phillips, R.A., Furness, R.W., 2006. Nocturnal foraging by great skuas Stercorarius skua: implications for conservation of storm-petrel populations. Journal of Ornithology 147, 405-413.</t>
  </si>
  <si>
    <t>Wakefield, E.D., Bodey, T.W., Bearhop, S., Blackburn, J., Colhoun, K., Davies, R., Dwyer, R.G., Green, J., Grémillet, D., Jackson, A.L., Jessopp, M.J., Kane, A., Langston, R.H., Lescroël, A., Murray, S., Le Nuz, M., Patrick, S.C., Péron, C., Soanes, L., Wanless, S., Votier, S.C. &amp; Hamer, K.C. 2013. Space partitioning without territoriality in gannets. Science, DOI: 10.1126/science.1236077.</t>
  </si>
  <si>
    <t>Wanless, S., Harris, M.P., Morris, J.A., 1990. A comparison of feeding areas used by individual common murres (Uria aalge), razorbills (Alca torda) and an Atlantic puffin (Fratercula arctica) during the breeding season. Colonial Waterbirds 13, 16–24.</t>
  </si>
  <si>
    <t>Webb, A., Tasker, M.L., Greenstreet, S.P.R., 1985. The distribution of guillemots (Uria aalge), razorbills (Alca torda) and puffins (Fratercula arctica) at sea around Flamborough Head, June 1984. Nature Conservancy Council, CSD Report No. 590.</t>
  </si>
  <si>
    <t>Witt, H.-H., Crespo, J., Juana, E.D., Varela, J., 1981. Comparative feeding ecology of Audouin's gull Larus audouini and the herring gull L. argentatus in the Mediterranean. Ibis 123, 519-526.</t>
  </si>
  <si>
    <t>Not used for post-2010 data</t>
  </si>
  <si>
    <t>Shows the Mean maximum foraging distance as reported by the study. Note that the calculation of this figure may differ between studies and may be based on the maximum distance from the colony for each individual, or the maximum distance reached on each foraging trip, with the latter possibly including multiple foraging trips by the same individual(s).</t>
  </si>
  <si>
    <t>Teesmouth and Cleveland Coast</t>
  </si>
  <si>
    <t>Parsons, M., Lawson, J., Lewis, M., Lawrence, R. &amp; Kuepfer, A. 2015, Qualifying foraging areas of little tern around its breeding colony SPA during chick rearing, JNCC Report No. 548. JNCC, Peterborough.</t>
  </si>
  <si>
    <t>Count unknown but based on surveys on 3 separate days - mean max is the mean of the maximum distance recorded on each of the three days</t>
  </si>
  <si>
    <t>Count unknown but based on surveys on 2 separate days - mean max is the mean of the maximum distance recorded on each of the 2 days</t>
  </si>
  <si>
    <t>Solent and Southampton Water</t>
  </si>
  <si>
    <t>Count unknown but based on surveys on a single day</t>
  </si>
  <si>
    <t>North Norfolk Coast</t>
  </si>
  <si>
    <t>Count unknown but based on surveys over a period</t>
  </si>
  <si>
    <t>Hamford Water</t>
  </si>
  <si>
    <t>Humber Estuary</t>
  </si>
  <si>
    <t>breeding (Distances along shoreline)</t>
  </si>
  <si>
    <t>Count unknown - based on shore based surveys observing from regularly spaced points along shore from colony</t>
  </si>
  <si>
    <t>Gibraltor Point</t>
  </si>
  <si>
    <t>Morecambe Bay</t>
  </si>
  <si>
    <t>Lindisfarne</t>
  </si>
  <si>
    <t>Chesil Beach and The Fleet</t>
  </si>
  <si>
    <t>ECON Ecologocial Consultancy Ltd. 2016. Tern verification surveys for marine sites. Natural England Commissioned Report NECR212. Natural England.</t>
  </si>
  <si>
    <t>These data were also published in ECON Ecological Consultancy Ltd 2016</t>
  </si>
  <si>
    <t>Saltholme (Teesmouth)</t>
  </si>
  <si>
    <t>Original reference given as Perrow et al (2010) ("Quantifying the relative use of coastal waters by breeding terns: towrds effective tools for planning and assessing the ornithological impacts of offshore wind farms. ECON Ecological Consultancy Ltd. Report to COWRIE Ltd."). Note that the colony is c5 km from the estuary</t>
  </si>
  <si>
    <t>Max and most max (both est from map) and mean max (stated in text)</t>
  </si>
  <si>
    <t>Poole Harbour</t>
  </si>
  <si>
    <t>Max and most max</t>
  </si>
  <si>
    <t>The species is an SPA feature in its own right or as part of the seabird assemblage</t>
  </si>
  <si>
    <t>Included in FR estimation</t>
  </si>
  <si>
    <t>Included in FR Estimation</t>
  </si>
  <si>
    <t>Indicates which data were used in the calculation of the representative foraging ranges presented in this report.</t>
  </si>
  <si>
    <t>The database includes data collected from a literature review carried out by Thaxter et al (2012) [rows 2-524] and post-2010 data collected from a literature review or downloaded from the RSPB tracking dataset as part of the current study (Woodward et al. 2019). Note that the rows shaded in pink in the Thaxter et al. data were not used in the analysis of foraging ranges reported in Thaxter et al. (2012) but were added subsequently to their working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</si>
</sst>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Calibri"/>
      <family val="2"/>
      <scheme val="minor"/>
    </font>
    <font>
      <sz val="10"/>
      <name val="Arial"/>
    </font>
    <font>
      <sz val="12"/>
      <name val="Arial"/>
      <family val="2"/>
    </font>
    <font>
      <sz val="10"/>
      <name val="Arial"/>
      <family val="2"/>
    </font>
    <font>
      <sz val="12"/>
      <name val="Times New Roman"/>
      <family val="1"/>
    </font>
    <font>
      <i/>
      <sz val="12"/>
      <name val="Times New Roman"/>
      <family val="1"/>
    </font>
    <font>
      <i/>
      <sz val="8"/>
      <name val="Times New Roman"/>
      <family val="1"/>
    </font>
    <font>
      <sz val="8"/>
      <name val="Times New Roman"/>
      <family val="1"/>
    </font>
    <font>
      <sz val="10"/>
      <color indexed="9"/>
      <name val="Arial"/>
    </font>
    <font>
      <sz val="11"/>
      <name val="Arial"/>
      <family val="2"/>
    </font>
    <font>
      <i/>
      <sz val="10"/>
      <name val="Arial"/>
      <family val="2"/>
    </font>
    <font>
      <b/>
      <sz val="12"/>
      <name val="Times New Roman"/>
      <family val="1"/>
    </font>
    <font>
      <b/>
      <sz val="8"/>
      <name val="Times New Roman"/>
      <family val="1"/>
    </font>
    <font>
      <i/>
      <sz val="11"/>
      <name val="Arial"/>
      <family val="2"/>
    </font>
    <font>
      <sz val="10"/>
      <name val="Palatino"/>
    </font>
    <font>
      <i/>
      <sz val="10"/>
      <name val="Palatino"/>
    </font>
    <font>
      <b/>
      <sz val="10"/>
      <name val="Arial"/>
      <family val="2"/>
    </font>
    <font>
      <i/>
      <sz val="10"/>
      <name val="Times New Roman"/>
      <family val="1"/>
    </font>
    <font>
      <sz val="10"/>
      <name val="Times New Roman"/>
      <family val="1"/>
    </font>
    <font>
      <b/>
      <sz val="10"/>
      <name val="Times New Roman"/>
      <family val="1"/>
    </font>
    <font>
      <b/>
      <sz val="8"/>
      <color indexed="81"/>
      <name val="Tahoma"/>
    </font>
    <font>
      <sz val="8"/>
      <color indexed="81"/>
      <name val="Tahoma"/>
    </font>
    <font>
      <sz val="11"/>
      <name val="Calibri"/>
      <family val="2"/>
      <scheme val="minor"/>
    </font>
    <font>
      <sz val="12"/>
      <name val="Calibri"/>
      <family val="2"/>
    </font>
    <font>
      <sz val="12"/>
      <color theme="1"/>
      <name val="Calibri"/>
      <family val="2"/>
    </font>
    <font>
      <i/>
      <sz val="12"/>
      <color theme="1"/>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sz val="10"/>
      <color indexed="81"/>
      <name val="Tahoma"/>
      <family val="2"/>
    </font>
    <font>
      <sz val="11"/>
      <color theme="1"/>
      <name val="Calibri"/>
      <family val="2"/>
    </font>
    <font>
      <sz val="7.7"/>
      <color theme="1"/>
      <name val="Calibri"/>
      <family val="2"/>
    </font>
    <font>
      <sz val="11"/>
      <color theme="1"/>
      <name val="Arial"/>
      <family val="2"/>
    </font>
    <font>
      <sz val="10"/>
      <name val="Calibri"/>
      <family val="2"/>
    </font>
    <font>
      <b/>
      <sz val="11"/>
      <color theme="1"/>
      <name val="Calibri"/>
      <family val="2"/>
      <scheme val="minor"/>
    </font>
    <font>
      <sz val="12"/>
      <color rgb="FF222222"/>
      <name val="Arial"/>
      <family val="2"/>
    </font>
    <font>
      <sz val="7"/>
      <name val="Arial"/>
      <family val="2"/>
    </font>
    <font>
      <sz val="10"/>
      <color theme="1"/>
      <name val="Arial"/>
      <family val="2"/>
    </font>
    <font>
      <sz val="11"/>
      <name val="Calibri"/>
      <family val="2"/>
      <charset val="1"/>
    </font>
    <font>
      <b/>
      <sz val="12"/>
      <name val="Arial"/>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51">
    <xf numFmtId="0" fontId="0" fillId="0" borderId="0" xfId="0"/>
    <xf numFmtId="0" fontId="1" fillId="0" borderId="0" xfId="0" applyFont="1" applyFill="1" applyAlignment="1">
      <alignment horizontal="left"/>
    </xf>
    <xf numFmtId="0" fontId="2" fillId="0" borderId="0" xfId="0" applyFont="1" applyFill="1" applyAlignment="1">
      <alignment horizontal="left"/>
    </xf>
    <xf numFmtId="0" fontId="1" fillId="0" borderId="0" xfId="0" applyFont="1" applyFill="1" applyAlignment="1">
      <alignment horizontal="center"/>
    </xf>
    <xf numFmtId="0" fontId="3" fillId="0" borderId="0" xfId="0" applyFont="1" applyFill="1" applyAlignment="1">
      <alignment horizontal="left"/>
    </xf>
    <xf numFmtId="0" fontId="1" fillId="0" borderId="0" xfId="0" applyFont="1" applyFill="1"/>
    <xf numFmtId="0" fontId="1" fillId="0" borderId="0" xfId="0" applyNumberFormat="1" applyFont="1" applyFill="1" applyAlignment="1">
      <alignment horizontal="left"/>
    </xf>
    <xf numFmtId="0" fontId="9" fillId="0" borderId="0" xfId="0" applyFont="1" applyFill="1" applyAlignment="1">
      <alignment horizontal="left"/>
    </xf>
    <xf numFmtId="0" fontId="14" fillId="0" borderId="0" xfId="0" applyFont="1" applyFill="1" applyAlignment="1">
      <alignment horizontal="left"/>
    </xf>
    <xf numFmtId="1" fontId="1" fillId="0" borderId="0" xfId="0" applyNumberFormat="1" applyFont="1" applyFill="1" applyAlignment="1">
      <alignment horizontal="left"/>
    </xf>
    <xf numFmtId="0" fontId="14" fillId="0" borderId="0" xfId="0" applyFont="1" applyFill="1"/>
    <xf numFmtId="0" fontId="9" fillId="0" borderId="0" xfId="0" applyFont="1" applyFill="1"/>
    <xf numFmtId="1" fontId="1" fillId="0" borderId="0" xfId="0" applyNumberFormat="1" applyFont="1" applyFill="1" applyAlignment="1">
      <alignment horizontal="center"/>
    </xf>
    <xf numFmtId="0" fontId="4" fillId="0" borderId="0" xfId="0" applyFont="1" applyFill="1" applyAlignment="1">
      <alignment horizontal="left" indent="2"/>
    </xf>
    <xf numFmtId="0" fontId="8" fillId="0" borderId="0" xfId="0" applyFont="1" applyFill="1" applyAlignment="1">
      <alignment horizontal="left"/>
    </xf>
    <xf numFmtId="0" fontId="3" fillId="0" borderId="0" xfId="0" applyFont="1" applyFill="1"/>
    <xf numFmtId="0" fontId="22" fillId="0" borderId="0" xfId="0" applyFont="1" applyFill="1"/>
    <xf numFmtId="0" fontId="1" fillId="2" borderId="0" xfId="0" applyFont="1" applyFill="1" applyAlignment="1">
      <alignment horizontal="center"/>
    </xf>
    <xf numFmtId="0" fontId="3" fillId="2" borderId="0" xfId="0" applyFont="1" applyFill="1" applyAlignment="1">
      <alignment horizontal="center"/>
    </xf>
    <xf numFmtId="1" fontId="1" fillId="2" borderId="0" xfId="0" applyNumberFormat="1" applyFont="1" applyFill="1" applyAlignment="1">
      <alignment horizontal="center"/>
    </xf>
    <xf numFmtId="0" fontId="0" fillId="0" borderId="0" xfId="0" applyFill="1"/>
    <xf numFmtId="0" fontId="0" fillId="2" borderId="0" xfId="0" applyFill="1"/>
    <xf numFmtId="0" fontId="3" fillId="2" borderId="0" xfId="0" applyFont="1" applyFill="1" applyAlignment="1">
      <alignment horizontal="left"/>
    </xf>
    <xf numFmtId="0" fontId="1" fillId="2" borderId="0" xfId="0" applyFont="1" applyFill="1" applyAlignment="1">
      <alignment horizontal="left"/>
    </xf>
    <xf numFmtId="0" fontId="0" fillId="0" borderId="0" xfId="0" applyAlignment="1">
      <alignment wrapText="1"/>
    </xf>
    <xf numFmtId="0" fontId="0" fillId="0" borderId="1" xfId="0" applyBorder="1" applyAlignment="1">
      <alignment wrapText="1"/>
    </xf>
    <xf numFmtId="0" fontId="1" fillId="0" borderId="1" xfId="0" applyFont="1" applyFill="1" applyBorder="1" applyAlignment="1">
      <alignment wrapText="1"/>
    </xf>
    <xf numFmtId="0" fontId="0" fillId="0" borderId="1" xfId="0" applyFill="1" applyBorder="1" applyAlignment="1">
      <alignment wrapText="1"/>
    </xf>
    <xf numFmtId="0" fontId="2" fillId="0" borderId="1" xfId="0" applyFont="1" applyFill="1" applyBorder="1" applyAlignment="1">
      <alignment wrapText="1"/>
    </xf>
    <xf numFmtId="0" fontId="38" fillId="2" borderId="0" xfId="0" applyFont="1" applyFill="1"/>
    <xf numFmtId="0" fontId="0" fillId="0" borderId="0" xfId="0" applyFont="1" applyFill="1"/>
    <xf numFmtId="0" fontId="0" fillId="0" borderId="0" xfId="0" applyFill="1" applyAlignment="1">
      <alignment wrapText="1"/>
    </xf>
    <xf numFmtId="0" fontId="0" fillId="0" borderId="0" xfId="0" applyFont="1" applyFill="1" applyAlignment="1">
      <alignment wrapText="1"/>
    </xf>
    <xf numFmtId="0" fontId="39" fillId="0" borderId="0" xfId="0" applyFont="1" applyFill="1" applyAlignment="1">
      <alignment wrapText="1"/>
    </xf>
    <xf numFmtId="0" fontId="0" fillId="0" borderId="0" xfId="0" applyFill="1" applyAlignment="1">
      <alignment horizontal="center" vertical="center"/>
    </xf>
    <xf numFmtId="0" fontId="0" fillId="0" borderId="0" xfId="0" applyFont="1" applyFill="1" applyAlignment="1">
      <alignment horizontal="center" vertical="center"/>
    </xf>
    <xf numFmtId="0" fontId="39" fillId="0" borderId="0" xfId="0" applyFont="1" applyFill="1" applyAlignment="1">
      <alignment horizontal="center" vertical="center"/>
    </xf>
    <xf numFmtId="46" fontId="3" fillId="0" borderId="0" xfId="0" quotePrefix="1" applyNumberFormat="1" applyFont="1" applyFill="1" applyAlignment="1">
      <alignment horizontal="left"/>
    </xf>
    <xf numFmtId="0" fontId="36" fillId="0" borderId="0" xfId="0" applyFont="1" applyFill="1"/>
    <xf numFmtId="0" fontId="33" fillId="0" borderId="0" xfId="0" applyFont="1" applyFill="1"/>
    <xf numFmtId="0" fontId="38" fillId="0" borderId="0" xfId="0" applyFont="1" applyFill="1"/>
    <xf numFmtId="0" fontId="35" fillId="0" borderId="0" xfId="0" applyFont="1" applyFill="1" applyAlignment="1">
      <alignment wrapText="1"/>
    </xf>
    <xf numFmtId="0" fontId="35" fillId="0" borderId="0" xfId="0" applyFont="1" applyFill="1" applyAlignment="1">
      <alignment horizontal="center" vertical="center"/>
    </xf>
    <xf numFmtId="0" fontId="35" fillId="0" borderId="0" xfId="0" applyFont="1" applyFill="1"/>
    <xf numFmtId="0" fontId="16" fillId="0" borderId="2" xfId="0" applyFont="1" applyFill="1" applyBorder="1" applyAlignment="1">
      <alignment horizontal="left" vertical="top"/>
    </xf>
    <xf numFmtId="0" fontId="16" fillId="0" borderId="3" xfId="0" applyFont="1" applyFill="1" applyBorder="1" applyAlignment="1">
      <alignment horizontal="left" vertical="top"/>
    </xf>
    <xf numFmtId="0" fontId="16" fillId="2" borderId="3" xfId="0" applyFont="1" applyFill="1" applyBorder="1" applyAlignment="1">
      <alignment horizontal="left" vertical="top"/>
    </xf>
    <xf numFmtId="0" fontId="40" fillId="0" borderId="3" xfId="0" applyFont="1" applyFill="1" applyBorder="1" applyAlignment="1">
      <alignment horizontal="left" vertical="top"/>
    </xf>
    <xf numFmtId="0" fontId="1" fillId="2" borderId="1" xfId="0" applyFont="1" applyFill="1" applyBorder="1" applyAlignment="1">
      <alignment wrapText="1"/>
    </xf>
    <xf numFmtId="0" fontId="0" fillId="2" borderId="1" xfId="0" applyFill="1" applyBorder="1" applyAlignment="1">
      <alignment wrapText="1"/>
    </xf>
    <xf numFmtId="0" fontId="3" fillId="2" borderId="1" xfId="0" applyFont="1" applyFill="1" applyBorder="1" applyAlignment="1">
      <alignment wrapText="1"/>
    </xf>
  </cellXfs>
  <cellStyles count="1">
    <cellStyle name="Normal" xfId="0" builtinId="0"/>
  </cellStyles>
  <dxfs count="0"/>
  <tableStyles count="0" defaultTableStyle="TableStyleMedium2" defaultPivotStyle="PivotStyleLight16"/>
  <colors>
    <mruColors>
      <color rgb="FFFBA5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1212"/>
  <sheetViews>
    <sheetView tabSelected="1" topLeftCell="P1" workbookViewId="0">
      <pane ySplit="1" topLeftCell="A164" activePane="bottomLeft" state="frozen"/>
      <selection pane="bottomLeft" activeCell="V180" sqref="V180"/>
    </sheetView>
  </sheetViews>
  <sheetFormatPr baseColWidth="10" defaultColWidth="9.140625" defaultRowHeight="15"/>
  <cols>
    <col min="1" max="1" width="23.28515625" style="1" bestFit="1" customWidth="1"/>
    <col min="2" max="2" width="23.140625" style="1" customWidth="1"/>
    <col min="3" max="3" width="21.85546875" style="1" bestFit="1" customWidth="1"/>
    <col min="4" max="4" width="20.42578125" style="1" bestFit="1" customWidth="1"/>
    <col min="5" max="5" width="39.7109375" style="1" customWidth="1"/>
    <col min="6" max="6" width="19.5703125" style="1" customWidth="1"/>
    <col min="7" max="7" width="7" style="1" bestFit="1" customWidth="1"/>
    <col min="8" max="8" width="7.42578125" style="1" bestFit="1" customWidth="1"/>
    <col min="9" max="9" width="9.5703125" style="1" bestFit="1" customWidth="1"/>
    <col min="10" max="10" width="10" style="1" bestFit="1" customWidth="1"/>
    <col min="11" max="11" width="20.140625" style="1" customWidth="1"/>
    <col min="12" max="12" width="10.28515625" style="1" customWidth="1"/>
    <col min="13" max="13" width="15.140625" style="1" bestFit="1" customWidth="1"/>
    <col min="14" max="14" width="30.85546875" style="1" bestFit="1" customWidth="1"/>
    <col min="15" max="15" width="18.7109375" style="1" bestFit="1" customWidth="1"/>
    <col min="16" max="16" width="22.5703125" style="1" customWidth="1"/>
    <col min="17" max="17" width="7.7109375" style="1" customWidth="1"/>
    <col min="18" max="18" width="23.85546875" style="2" customWidth="1"/>
    <col min="19" max="19" width="9.140625" style="1"/>
    <col min="20" max="20" width="9" style="17" bestFit="1" customWidth="1"/>
    <col min="21" max="21" width="16.42578125" style="17" bestFit="1" customWidth="1"/>
    <col min="22" max="22" width="9.7109375" style="17" customWidth="1"/>
    <col min="23" max="23" width="12.5703125" style="17" bestFit="1" customWidth="1"/>
    <col min="24" max="24" width="13.7109375" style="17" bestFit="1" customWidth="1"/>
    <col min="25" max="27" width="9.85546875" style="3" customWidth="1"/>
    <col min="28" max="28" width="7.42578125" style="3" bestFit="1" customWidth="1"/>
    <col min="29" max="29" width="7.42578125" style="3" customWidth="1"/>
    <col min="30" max="30" width="8.7109375" style="3" bestFit="1" customWidth="1"/>
    <col min="31" max="32" width="8.7109375" style="3" customWidth="1"/>
    <col min="33" max="33" width="9.42578125" style="3" bestFit="1" customWidth="1"/>
    <col min="34" max="35" width="9.42578125" style="3" customWidth="1"/>
    <col min="36" max="36" width="6.42578125" style="3" bestFit="1" customWidth="1"/>
    <col min="37" max="38" width="6.42578125" style="3" customWidth="1"/>
    <col min="39" max="39" width="8.42578125" style="3" bestFit="1" customWidth="1"/>
    <col min="40" max="41" width="8.42578125" style="3" customWidth="1"/>
    <col min="42" max="42" width="7.42578125" style="3" bestFit="1" customWidth="1"/>
    <col min="43" max="43" width="5.85546875" style="3" bestFit="1" customWidth="1"/>
    <col min="44" max="44" width="28.42578125" style="1" customWidth="1"/>
    <col min="45" max="45" width="16" style="1" customWidth="1"/>
    <col min="46" max="46" width="9" style="1" customWidth="1"/>
    <col min="47" max="50" width="9.140625" style="1"/>
    <col min="51" max="51" width="16.7109375" style="1" customWidth="1"/>
    <col min="52" max="52" width="31.85546875" style="1" bestFit="1" customWidth="1"/>
    <col min="53" max="54" width="17.140625" style="1" bestFit="1" customWidth="1"/>
    <col min="55" max="55" width="37.140625" style="1" customWidth="1"/>
    <col min="56" max="56" width="16.5703125" style="1" customWidth="1"/>
    <col min="57" max="57" width="23.85546875" style="2" customWidth="1"/>
    <col min="58" max="58" width="58.5703125" style="4" customWidth="1"/>
    <col min="59" max="267" width="9.140625" style="1"/>
    <col min="268" max="268" width="23.28515625" style="1" bestFit="1" customWidth="1"/>
    <col min="269" max="269" width="21.85546875" style="1" bestFit="1" customWidth="1"/>
    <col min="270" max="270" width="20.42578125" style="1" bestFit="1" customWidth="1"/>
    <col min="271" max="271" width="65.42578125" style="1" bestFit="1" customWidth="1"/>
    <col min="272" max="272" width="5" style="1" customWidth="1"/>
    <col min="273" max="273" width="7.42578125" style="1" bestFit="1" customWidth="1"/>
    <col min="274" max="274" width="3.85546875" style="1" customWidth="1"/>
    <col min="275" max="275" width="3.42578125" style="1" customWidth="1"/>
    <col min="276" max="276" width="10.28515625" style="1" customWidth="1"/>
    <col min="277" max="277" width="15.140625" style="1" bestFit="1" customWidth="1"/>
    <col min="278" max="278" width="9.85546875" style="1" customWidth="1"/>
    <col min="279" max="279" width="23.85546875" style="1" customWidth="1"/>
    <col min="280" max="280" width="14.85546875" style="1" customWidth="1"/>
    <col min="281" max="281" width="9.140625" style="1"/>
    <col min="282" max="282" width="9" style="1" bestFit="1" customWidth="1"/>
    <col min="283" max="283" width="6" style="1" customWidth="1"/>
    <col min="284" max="284" width="9.85546875" style="1" customWidth="1"/>
    <col min="285" max="285" width="7.42578125" style="1" bestFit="1" customWidth="1"/>
    <col min="286" max="286" width="8.7109375" style="1" bestFit="1" customWidth="1"/>
    <col min="287" max="287" width="9.42578125" style="1" bestFit="1" customWidth="1"/>
    <col min="288" max="288" width="6.42578125" style="1" bestFit="1" customWidth="1"/>
    <col min="289" max="289" width="8.42578125" style="1" bestFit="1" customWidth="1"/>
    <col min="290" max="290" width="7.42578125" style="1" bestFit="1" customWidth="1"/>
    <col min="291" max="291" width="5.85546875" style="1" bestFit="1" customWidth="1"/>
    <col min="292" max="292" width="46.85546875" style="1" customWidth="1"/>
    <col min="293" max="293" width="9" style="1" customWidth="1"/>
    <col min="294" max="295" width="17.140625" style="1" bestFit="1" customWidth="1"/>
    <col min="296" max="299" width="9.140625" style="1"/>
    <col min="300" max="300" width="16.7109375" style="1" customWidth="1"/>
    <col min="301" max="301" width="31.85546875" style="1" bestFit="1" customWidth="1"/>
    <col min="302" max="302" width="37.140625" style="1" customWidth="1"/>
    <col min="303" max="303" width="154.140625" style="1" bestFit="1" customWidth="1"/>
    <col min="304" max="304" width="10.5703125" style="1" bestFit="1" customWidth="1"/>
    <col min="305" max="305" width="11.140625" style="1" bestFit="1" customWidth="1"/>
    <col min="306" max="306" width="13.42578125" style="1" bestFit="1" customWidth="1"/>
    <col min="307" max="307" width="20.140625" style="1" bestFit="1" customWidth="1"/>
    <col min="308" max="308" width="16" style="1" bestFit="1" customWidth="1"/>
    <col min="309" max="309" width="58.5703125" style="1" customWidth="1"/>
    <col min="310" max="523" width="9.140625" style="1"/>
    <col min="524" max="524" width="23.28515625" style="1" bestFit="1" customWidth="1"/>
    <col min="525" max="525" width="21.85546875" style="1" bestFit="1" customWidth="1"/>
    <col min="526" max="526" width="20.42578125" style="1" bestFit="1" customWidth="1"/>
    <col min="527" max="527" width="65.42578125" style="1" bestFit="1" customWidth="1"/>
    <col min="528" max="528" width="5" style="1" customWidth="1"/>
    <col min="529" max="529" width="7.42578125" style="1" bestFit="1" customWidth="1"/>
    <col min="530" max="530" width="3.85546875" style="1" customWidth="1"/>
    <col min="531" max="531" width="3.42578125" style="1" customWidth="1"/>
    <col min="532" max="532" width="10.28515625" style="1" customWidth="1"/>
    <col min="533" max="533" width="15.140625" style="1" bestFit="1" customWidth="1"/>
    <col min="534" max="534" width="9.85546875" style="1" customWidth="1"/>
    <col min="535" max="535" width="23.85546875" style="1" customWidth="1"/>
    <col min="536" max="536" width="14.85546875" style="1" customWidth="1"/>
    <col min="537" max="537" width="9.140625" style="1"/>
    <col min="538" max="538" width="9" style="1" bestFit="1" customWidth="1"/>
    <col min="539" max="539" width="6" style="1" customWidth="1"/>
    <col min="540" max="540" width="9.85546875" style="1" customWidth="1"/>
    <col min="541" max="541" width="7.42578125" style="1" bestFit="1" customWidth="1"/>
    <col min="542" max="542" width="8.7109375" style="1" bestFit="1" customWidth="1"/>
    <col min="543" max="543" width="9.42578125" style="1" bestFit="1" customWidth="1"/>
    <col min="544" max="544" width="6.42578125" style="1" bestFit="1" customWidth="1"/>
    <col min="545" max="545" width="8.42578125" style="1" bestFit="1" customWidth="1"/>
    <col min="546" max="546" width="7.42578125" style="1" bestFit="1" customWidth="1"/>
    <col min="547" max="547" width="5.85546875" style="1" bestFit="1" customWidth="1"/>
    <col min="548" max="548" width="46.85546875" style="1" customWidth="1"/>
    <col min="549" max="549" width="9" style="1" customWidth="1"/>
    <col min="550" max="551" width="17.140625" style="1" bestFit="1" customWidth="1"/>
    <col min="552" max="555" width="9.140625" style="1"/>
    <col min="556" max="556" width="16.7109375" style="1" customWidth="1"/>
    <col min="557" max="557" width="31.85546875" style="1" bestFit="1" customWidth="1"/>
    <col min="558" max="558" width="37.140625" style="1" customWidth="1"/>
    <col min="559" max="559" width="154.140625" style="1" bestFit="1" customWidth="1"/>
    <col min="560" max="560" width="10.5703125" style="1" bestFit="1" customWidth="1"/>
    <col min="561" max="561" width="11.140625" style="1" bestFit="1" customWidth="1"/>
    <col min="562" max="562" width="13.42578125" style="1" bestFit="1" customWidth="1"/>
    <col min="563" max="563" width="20.140625" style="1" bestFit="1" customWidth="1"/>
    <col min="564" max="564" width="16" style="1" bestFit="1" customWidth="1"/>
    <col min="565" max="565" width="58.5703125" style="1" customWidth="1"/>
    <col min="566" max="779" width="9.140625" style="1"/>
    <col min="780" max="780" width="23.28515625" style="1" bestFit="1" customWidth="1"/>
    <col min="781" max="781" width="21.85546875" style="1" bestFit="1" customWidth="1"/>
    <col min="782" max="782" width="20.42578125" style="1" bestFit="1" customWidth="1"/>
    <col min="783" max="783" width="65.42578125" style="1" bestFit="1" customWidth="1"/>
    <col min="784" max="784" width="5" style="1" customWidth="1"/>
    <col min="785" max="785" width="7.42578125" style="1" bestFit="1" customWidth="1"/>
    <col min="786" max="786" width="3.85546875" style="1" customWidth="1"/>
    <col min="787" max="787" width="3.42578125" style="1" customWidth="1"/>
    <col min="788" max="788" width="10.28515625" style="1" customWidth="1"/>
    <col min="789" max="789" width="15.140625" style="1" bestFit="1" customWidth="1"/>
    <col min="790" max="790" width="9.85546875" style="1" customWidth="1"/>
    <col min="791" max="791" width="23.85546875" style="1" customWidth="1"/>
    <col min="792" max="792" width="14.85546875" style="1" customWidth="1"/>
    <col min="793" max="793" width="9.140625" style="1"/>
    <col min="794" max="794" width="9" style="1" bestFit="1" customWidth="1"/>
    <col min="795" max="795" width="6" style="1" customWidth="1"/>
    <col min="796" max="796" width="9.85546875" style="1" customWidth="1"/>
    <col min="797" max="797" width="7.42578125" style="1" bestFit="1" customWidth="1"/>
    <col min="798" max="798" width="8.7109375" style="1" bestFit="1" customWidth="1"/>
    <col min="799" max="799" width="9.42578125" style="1" bestFit="1" customWidth="1"/>
    <col min="800" max="800" width="6.42578125" style="1" bestFit="1" customWidth="1"/>
    <col min="801" max="801" width="8.42578125" style="1" bestFit="1" customWidth="1"/>
    <col min="802" max="802" width="7.42578125" style="1" bestFit="1" customWidth="1"/>
    <col min="803" max="803" width="5.85546875" style="1" bestFit="1" customWidth="1"/>
    <col min="804" max="804" width="46.85546875" style="1" customWidth="1"/>
    <col min="805" max="805" width="9" style="1" customWidth="1"/>
    <col min="806" max="807" width="17.140625" style="1" bestFit="1" customWidth="1"/>
    <col min="808" max="811" width="9.140625" style="1"/>
    <col min="812" max="812" width="16.7109375" style="1" customWidth="1"/>
    <col min="813" max="813" width="31.85546875" style="1" bestFit="1" customWidth="1"/>
    <col min="814" max="814" width="37.140625" style="1" customWidth="1"/>
    <col min="815" max="815" width="154.140625" style="1" bestFit="1" customWidth="1"/>
    <col min="816" max="816" width="10.5703125" style="1" bestFit="1" customWidth="1"/>
    <col min="817" max="817" width="11.140625" style="1" bestFit="1" customWidth="1"/>
    <col min="818" max="818" width="13.42578125" style="1" bestFit="1" customWidth="1"/>
    <col min="819" max="819" width="20.140625" style="1" bestFit="1" customWidth="1"/>
    <col min="820" max="820" width="16" style="1" bestFit="1" customWidth="1"/>
    <col min="821" max="821" width="58.5703125" style="1" customWidth="1"/>
    <col min="822" max="1035" width="9.140625" style="1"/>
    <col min="1036" max="1036" width="23.28515625" style="1" bestFit="1" customWidth="1"/>
    <col min="1037" max="1037" width="21.85546875" style="1" bestFit="1" customWidth="1"/>
    <col min="1038" max="1038" width="20.42578125" style="1" bestFit="1" customWidth="1"/>
    <col min="1039" max="1039" width="65.42578125" style="1" bestFit="1" customWidth="1"/>
    <col min="1040" max="1040" width="5" style="1" customWidth="1"/>
    <col min="1041" max="1041" width="7.42578125" style="1" bestFit="1" customWidth="1"/>
    <col min="1042" max="1042" width="3.85546875" style="1" customWidth="1"/>
    <col min="1043" max="1043" width="3.42578125" style="1" customWidth="1"/>
    <col min="1044" max="1044" width="10.28515625" style="1" customWidth="1"/>
    <col min="1045" max="1045" width="15.140625" style="1" bestFit="1" customWidth="1"/>
    <col min="1046" max="1046" width="9.85546875" style="1" customWidth="1"/>
    <col min="1047" max="1047" width="23.85546875" style="1" customWidth="1"/>
    <col min="1048" max="1048" width="14.85546875" style="1" customWidth="1"/>
    <col min="1049" max="1049" width="9.140625" style="1"/>
    <col min="1050" max="1050" width="9" style="1" bestFit="1" customWidth="1"/>
    <col min="1051" max="1051" width="6" style="1" customWidth="1"/>
    <col min="1052" max="1052" width="9.85546875" style="1" customWidth="1"/>
    <col min="1053" max="1053" width="7.42578125" style="1" bestFit="1" customWidth="1"/>
    <col min="1054" max="1054" width="8.7109375" style="1" bestFit="1" customWidth="1"/>
    <col min="1055" max="1055" width="9.42578125" style="1" bestFit="1" customWidth="1"/>
    <col min="1056" max="1056" width="6.42578125" style="1" bestFit="1" customWidth="1"/>
    <col min="1057" max="1057" width="8.42578125" style="1" bestFit="1" customWidth="1"/>
    <col min="1058" max="1058" width="7.42578125" style="1" bestFit="1" customWidth="1"/>
    <col min="1059" max="1059" width="5.85546875" style="1" bestFit="1" customWidth="1"/>
    <col min="1060" max="1060" width="46.85546875" style="1" customWidth="1"/>
    <col min="1061" max="1061" width="9" style="1" customWidth="1"/>
    <col min="1062" max="1063" width="17.140625" style="1" bestFit="1" customWidth="1"/>
    <col min="1064" max="1067" width="9.140625" style="1"/>
    <col min="1068" max="1068" width="16.7109375" style="1" customWidth="1"/>
    <col min="1069" max="1069" width="31.85546875" style="1" bestFit="1" customWidth="1"/>
    <col min="1070" max="1070" width="37.140625" style="1" customWidth="1"/>
    <col min="1071" max="1071" width="154.140625" style="1" bestFit="1" customWidth="1"/>
    <col min="1072" max="1072" width="10.5703125" style="1" bestFit="1" customWidth="1"/>
    <col min="1073" max="1073" width="11.140625" style="1" bestFit="1" customWidth="1"/>
    <col min="1074" max="1074" width="13.42578125" style="1" bestFit="1" customWidth="1"/>
    <col min="1075" max="1075" width="20.140625" style="1" bestFit="1" customWidth="1"/>
    <col min="1076" max="1076" width="16" style="1" bestFit="1" customWidth="1"/>
    <col min="1077" max="1077" width="58.5703125" style="1" customWidth="1"/>
    <col min="1078" max="1291" width="9.140625" style="1"/>
    <col min="1292" max="1292" width="23.28515625" style="1" bestFit="1" customWidth="1"/>
    <col min="1293" max="1293" width="21.85546875" style="1" bestFit="1" customWidth="1"/>
    <col min="1294" max="1294" width="20.42578125" style="1" bestFit="1" customWidth="1"/>
    <col min="1295" max="1295" width="65.42578125" style="1" bestFit="1" customWidth="1"/>
    <col min="1296" max="1296" width="5" style="1" customWidth="1"/>
    <col min="1297" max="1297" width="7.42578125" style="1" bestFit="1" customWidth="1"/>
    <col min="1298" max="1298" width="3.85546875" style="1" customWidth="1"/>
    <col min="1299" max="1299" width="3.42578125" style="1" customWidth="1"/>
    <col min="1300" max="1300" width="10.28515625" style="1" customWidth="1"/>
    <col min="1301" max="1301" width="15.140625" style="1" bestFit="1" customWidth="1"/>
    <col min="1302" max="1302" width="9.85546875" style="1" customWidth="1"/>
    <col min="1303" max="1303" width="23.85546875" style="1" customWidth="1"/>
    <col min="1304" max="1304" width="14.85546875" style="1" customWidth="1"/>
    <col min="1305" max="1305" width="9.140625" style="1"/>
    <col min="1306" max="1306" width="9" style="1" bestFit="1" customWidth="1"/>
    <col min="1307" max="1307" width="6" style="1" customWidth="1"/>
    <col min="1308" max="1308" width="9.85546875" style="1" customWidth="1"/>
    <col min="1309" max="1309" width="7.42578125" style="1" bestFit="1" customWidth="1"/>
    <col min="1310" max="1310" width="8.7109375" style="1" bestFit="1" customWidth="1"/>
    <col min="1311" max="1311" width="9.42578125" style="1" bestFit="1" customWidth="1"/>
    <col min="1312" max="1312" width="6.42578125" style="1" bestFit="1" customWidth="1"/>
    <col min="1313" max="1313" width="8.42578125" style="1" bestFit="1" customWidth="1"/>
    <col min="1314" max="1314" width="7.42578125" style="1" bestFit="1" customWidth="1"/>
    <col min="1315" max="1315" width="5.85546875" style="1" bestFit="1" customWidth="1"/>
    <col min="1316" max="1316" width="46.85546875" style="1" customWidth="1"/>
    <col min="1317" max="1317" width="9" style="1" customWidth="1"/>
    <col min="1318" max="1319" width="17.140625" style="1" bestFit="1" customWidth="1"/>
    <col min="1320" max="1323" width="9.140625" style="1"/>
    <col min="1324" max="1324" width="16.7109375" style="1" customWidth="1"/>
    <col min="1325" max="1325" width="31.85546875" style="1" bestFit="1" customWidth="1"/>
    <col min="1326" max="1326" width="37.140625" style="1" customWidth="1"/>
    <col min="1327" max="1327" width="154.140625" style="1" bestFit="1" customWidth="1"/>
    <col min="1328" max="1328" width="10.5703125" style="1" bestFit="1" customWidth="1"/>
    <col min="1329" max="1329" width="11.140625" style="1" bestFit="1" customWidth="1"/>
    <col min="1330" max="1330" width="13.42578125" style="1" bestFit="1" customWidth="1"/>
    <col min="1331" max="1331" width="20.140625" style="1" bestFit="1" customWidth="1"/>
    <col min="1332" max="1332" width="16" style="1" bestFit="1" customWidth="1"/>
    <col min="1333" max="1333" width="58.5703125" style="1" customWidth="1"/>
    <col min="1334" max="1547" width="9.140625" style="1"/>
    <col min="1548" max="1548" width="23.28515625" style="1" bestFit="1" customWidth="1"/>
    <col min="1549" max="1549" width="21.85546875" style="1" bestFit="1" customWidth="1"/>
    <col min="1550" max="1550" width="20.42578125" style="1" bestFit="1" customWidth="1"/>
    <col min="1551" max="1551" width="65.42578125" style="1" bestFit="1" customWidth="1"/>
    <col min="1552" max="1552" width="5" style="1" customWidth="1"/>
    <col min="1553" max="1553" width="7.42578125" style="1" bestFit="1" customWidth="1"/>
    <col min="1554" max="1554" width="3.85546875" style="1" customWidth="1"/>
    <col min="1555" max="1555" width="3.42578125" style="1" customWidth="1"/>
    <col min="1556" max="1556" width="10.28515625" style="1" customWidth="1"/>
    <col min="1557" max="1557" width="15.140625" style="1" bestFit="1" customWidth="1"/>
    <col min="1558" max="1558" width="9.85546875" style="1" customWidth="1"/>
    <col min="1559" max="1559" width="23.85546875" style="1" customWidth="1"/>
    <col min="1560" max="1560" width="14.85546875" style="1" customWidth="1"/>
    <col min="1561" max="1561" width="9.140625" style="1"/>
    <col min="1562" max="1562" width="9" style="1" bestFit="1" customWidth="1"/>
    <col min="1563" max="1563" width="6" style="1" customWidth="1"/>
    <col min="1564" max="1564" width="9.85546875" style="1" customWidth="1"/>
    <col min="1565" max="1565" width="7.42578125" style="1" bestFit="1" customWidth="1"/>
    <col min="1566" max="1566" width="8.7109375" style="1" bestFit="1" customWidth="1"/>
    <col min="1567" max="1567" width="9.42578125" style="1" bestFit="1" customWidth="1"/>
    <col min="1568" max="1568" width="6.42578125" style="1" bestFit="1" customWidth="1"/>
    <col min="1569" max="1569" width="8.42578125" style="1" bestFit="1" customWidth="1"/>
    <col min="1570" max="1570" width="7.42578125" style="1" bestFit="1" customWidth="1"/>
    <col min="1571" max="1571" width="5.85546875" style="1" bestFit="1" customWidth="1"/>
    <col min="1572" max="1572" width="46.85546875" style="1" customWidth="1"/>
    <col min="1573" max="1573" width="9" style="1" customWidth="1"/>
    <col min="1574" max="1575" width="17.140625" style="1" bestFit="1" customWidth="1"/>
    <col min="1576" max="1579" width="9.140625" style="1"/>
    <col min="1580" max="1580" width="16.7109375" style="1" customWidth="1"/>
    <col min="1581" max="1581" width="31.85546875" style="1" bestFit="1" customWidth="1"/>
    <col min="1582" max="1582" width="37.140625" style="1" customWidth="1"/>
    <col min="1583" max="1583" width="154.140625" style="1" bestFit="1" customWidth="1"/>
    <col min="1584" max="1584" width="10.5703125" style="1" bestFit="1" customWidth="1"/>
    <col min="1585" max="1585" width="11.140625" style="1" bestFit="1" customWidth="1"/>
    <col min="1586" max="1586" width="13.42578125" style="1" bestFit="1" customWidth="1"/>
    <col min="1587" max="1587" width="20.140625" style="1" bestFit="1" customWidth="1"/>
    <col min="1588" max="1588" width="16" style="1" bestFit="1" customWidth="1"/>
    <col min="1589" max="1589" width="58.5703125" style="1" customWidth="1"/>
    <col min="1590" max="1803" width="9.140625" style="1"/>
    <col min="1804" max="1804" width="23.28515625" style="1" bestFit="1" customWidth="1"/>
    <col min="1805" max="1805" width="21.85546875" style="1" bestFit="1" customWidth="1"/>
    <col min="1806" max="1806" width="20.42578125" style="1" bestFit="1" customWidth="1"/>
    <col min="1807" max="1807" width="65.42578125" style="1" bestFit="1" customWidth="1"/>
    <col min="1808" max="1808" width="5" style="1" customWidth="1"/>
    <col min="1809" max="1809" width="7.42578125" style="1" bestFit="1" customWidth="1"/>
    <col min="1810" max="1810" width="3.85546875" style="1" customWidth="1"/>
    <col min="1811" max="1811" width="3.42578125" style="1" customWidth="1"/>
    <col min="1812" max="1812" width="10.28515625" style="1" customWidth="1"/>
    <col min="1813" max="1813" width="15.140625" style="1" bestFit="1" customWidth="1"/>
    <col min="1814" max="1814" width="9.85546875" style="1" customWidth="1"/>
    <col min="1815" max="1815" width="23.85546875" style="1" customWidth="1"/>
    <col min="1816" max="1816" width="14.85546875" style="1" customWidth="1"/>
    <col min="1817" max="1817" width="9.140625" style="1"/>
    <col min="1818" max="1818" width="9" style="1" bestFit="1" customWidth="1"/>
    <col min="1819" max="1819" width="6" style="1" customWidth="1"/>
    <col min="1820" max="1820" width="9.85546875" style="1" customWidth="1"/>
    <col min="1821" max="1821" width="7.42578125" style="1" bestFit="1" customWidth="1"/>
    <col min="1822" max="1822" width="8.7109375" style="1" bestFit="1" customWidth="1"/>
    <col min="1823" max="1823" width="9.42578125" style="1" bestFit="1" customWidth="1"/>
    <col min="1824" max="1824" width="6.42578125" style="1" bestFit="1" customWidth="1"/>
    <col min="1825" max="1825" width="8.42578125" style="1" bestFit="1" customWidth="1"/>
    <col min="1826" max="1826" width="7.42578125" style="1" bestFit="1" customWidth="1"/>
    <col min="1827" max="1827" width="5.85546875" style="1" bestFit="1" customWidth="1"/>
    <col min="1828" max="1828" width="46.85546875" style="1" customWidth="1"/>
    <col min="1829" max="1829" width="9" style="1" customWidth="1"/>
    <col min="1830" max="1831" width="17.140625" style="1" bestFit="1" customWidth="1"/>
    <col min="1832" max="1835" width="9.140625" style="1"/>
    <col min="1836" max="1836" width="16.7109375" style="1" customWidth="1"/>
    <col min="1837" max="1837" width="31.85546875" style="1" bestFit="1" customWidth="1"/>
    <col min="1838" max="1838" width="37.140625" style="1" customWidth="1"/>
    <col min="1839" max="1839" width="154.140625" style="1" bestFit="1" customWidth="1"/>
    <col min="1840" max="1840" width="10.5703125" style="1" bestFit="1" customWidth="1"/>
    <col min="1841" max="1841" width="11.140625" style="1" bestFit="1" customWidth="1"/>
    <col min="1842" max="1842" width="13.42578125" style="1" bestFit="1" customWidth="1"/>
    <col min="1843" max="1843" width="20.140625" style="1" bestFit="1" customWidth="1"/>
    <col min="1844" max="1844" width="16" style="1" bestFit="1" customWidth="1"/>
    <col min="1845" max="1845" width="58.5703125" style="1" customWidth="1"/>
    <col min="1846" max="2059" width="9.140625" style="1"/>
    <col min="2060" max="2060" width="23.28515625" style="1" bestFit="1" customWidth="1"/>
    <col min="2061" max="2061" width="21.85546875" style="1" bestFit="1" customWidth="1"/>
    <col min="2062" max="2062" width="20.42578125" style="1" bestFit="1" customWidth="1"/>
    <col min="2063" max="2063" width="65.42578125" style="1" bestFit="1" customWidth="1"/>
    <col min="2064" max="2064" width="5" style="1" customWidth="1"/>
    <col min="2065" max="2065" width="7.42578125" style="1" bestFit="1" customWidth="1"/>
    <col min="2066" max="2066" width="3.85546875" style="1" customWidth="1"/>
    <col min="2067" max="2067" width="3.42578125" style="1" customWidth="1"/>
    <col min="2068" max="2068" width="10.28515625" style="1" customWidth="1"/>
    <col min="2069" max="2069" width="15.140625" style="1" bestFit="1" customWidth="1"/>
    <col min="2070" max="2070" width="9.85546875" style="1" customWidth="1"/>
    <col min="2071" max="2071" width="23.85546875" style="1" customWidth="1"/>
    <col min="2072" max="2072" width="14.85546875" style="1" customWidth="1"/>
    <col min="2073" max="2073" width="9.140625" style="1"/>
    <col min="2074" max="2074" width="9" style="1" bestFit="1" customWidth="1"/>
    <col min="2075" max="2075" width="6" style="1" customWidth="1"/>
    <col min="2076" max="2076" width="9.85546875" style="1" customWidth="1"/>
    <col min="2077" max="2077" width="7.42578125" style="1" bestFit="1" customWidth="1"/>
    <col min="2078" max="2078" width="8.7109375" style="1" bestFit="1" customWidth="1"/>
    <col min="2079" max="2079" width="9.42578125" style="1" bestFit="1" customWidth="1"/>
    <col min="2080" max="2080" width="6.42578125" style="1" bestFit="1" customWidth="1"/>
    <col min="2081" max="2081" width="8.42578125" style="1" bestFit="1" customWidth="1"/>
    <col min="2082" max="2082" width="7.42578125" style="1" bestFit="1" customWidth="1"/>
    <col min="2083" max="2083" width="5.85546875" style="1" bestFit="1" customWidth="1"/>
    <col min="2084" max="2084" width="46.85546875" style="1" customWidth="1"/>
    <col min="2085" max="2085" width="9" style="1" customWidth="1"/>
    <col min="2086" max="2087" width="17.140625" style="1" bestFit="1" customWidth="1"/>
    <col min="2088" max="2091" width="9.140625" style="1"/>
    <col min="2092" max="2092" width="16.7109375" style="1" customWidth="1"/>
    <col min="2093" max="2093" width="31.85546875" style="1" bestFit="1" customWidth="1"/>
    <col min="2094" max="2094" width="37.140625" style="1" customWidth="1"/>
    <col min="2095" max="2095" width="154.140625" style="1" bestFit="1" customWidth="1"/>
    <col min="2096" max="2096" width="10.5703125" style="1" bestFit="1" customWidth="1"/>
    <col min="2097" max="2097" width="11.140625" style="1" bestFit="1" customWidth="1"/>
    <col min="2098" max="2098" width="13.42578125" style="1" bestFit="1" customWidth="1"/>
    <col min="2099" max="2099" width="20.140625" style="1" bestFit="1" customWidth="1"/>
    <col min="2100" max="2100" width="16" style="1" bestFit="1" customWidth="1"/>
    <col min="2101" max="2101" width="58.5703125" style="1" customWidth="1"/>
    <col min="2102" max="2315" width="9.140625" style="1"/>
    <col min="2316" max="2316" width="23.28515625" style="1" bestFit="1" customWidth="1"/>
    <col min="2317" max="2317" width="21.85546875" style="1" bestFit="1" customWidth="1"/>
    <col min="2318" max="2318" width="20.42578125" style="1" bestFit="1" customWidth="1"/>
    <col min="2319" max="2319" width="65.42578125" style="1" bestFit="1" customWidth="1"/>
    <col min="2320" max="2320" width="5" style="1" customWidth="1"/>
    <col min="2321" max="2321" width="7.42578125" style="1" bestFit="1" customWidth="1"/>
    <col min="2322" max="2322" width="3.85546875" style="1" customWidth="1"/>
    <col min="2323" max="2323" width="3.42578125" style="1" customWidth="1"/>
    <col min="2324" max="2324" width="10.28515625" style="1" customWidth="1"/>
    <col min="2325" max="2325" width="15.140625" style="1" bestFit="1" customWidth="1"/>
    <col min="2326" max="2326" width="9.85546875" style="1" customWidth="1"/>
    <col min="2327" max="2327" width="23.85546875" style="1" customWidth="1"/>
    <col min="2328" max="2328" width="14.85546875" style="1" customWidth="1"/>
    <col min="2329" max="2329" width="9.140625" style="1"/>
    <col min="2330" max="2330" width="9" style="1" bestFit="1" customWidth="1"/>
    <col min="2331" max="2331" width="6" style="1" customWidth="1"/>
    <col min="2332" max="2332" width="9.85546875" style="1" customWidth="1"/>
    <col min="2333" max="2333" width="7.42578125" style="1" bestFit="1" customWidth="1"/>
    <col min="2334" max="2334" width="8.7109375" style="1" bestFit="1" customWidth="1"/>
    <col min="2335" max="2335" width="9.42578125" style="1" bestFit="1" customWidth="1"/>
    <col min="2336" max="2336" width="6.42578125" style="1" bestFit="1" customWidth="1"/>
    <col min="2337" max="2337" width="8.42578125" style="1" bestFit="1" customWidth="1"/>
    <col min="2338" max="2338" width="7.42578125" style="1" bestFit="1" customWidth="1"/>
    <col min="2339" max="2339" width="5.85546875" style="1" bestFit="1" customWidth="1"/>
    <col min="2340" max="2340" width="46.85546875" style="1" customWidth="1"/>
    <col min="2341" max="2341" width="9" style="1" customWidth="1"/>
    <col min="2342" max="2343" width="17.140625" style="1" bestFit="1" customWidth="1"/>
    <col min="2344" max="2347" width="9.140625" style="1"/>
    <col min="2348" max="2348" width="16.7109375" style="1" customWidth="1"/>
    <col min="2349" max="2349" width="31.85546875" style="1" bestFit="1" customWidth="1"/>
    <col min="2350" max="2350" width="37.140625" style="1" customWidth="1"/>
    <col min="2351" max="2351" width="154.140625" style="1" bestFit="1" customWidth="1"/>
    <col min="2352" max="2352" width="10.5703125" style="1" bestFit="1" customWidth="1"/>
    <col min="2353" max="2353" width="11.140625" style="1" bestFit="1" customWidth="1"/>
    <col min="2354" max="2354" width="13.42578125" style="1" bestFit="1" customWidth="1"/>
    <col min="2355" max="2355" width="20.140625" style="1" bestFit="1" customWidth="1"/>
    <col min="2356" max="2356" width="16" style="1" bestFit="1" customWidth="1"/>
    <col min="2357" max="2357" width="58.5703125" style="1" customWidth="1"/>
    <col min="2358" max="2571" width="9.140625" style="1"/>
    <col min="2572" max="2572" width="23.28515625" style="1" bestFit="1" customWidth="1"/>
    <col min="2573" max="2573" width="21.85546875" style="1" bestFit="1" customWidth="1"/>
    <col min="2574" max="2574" width="20.42578125" style="1" bestFit="1" customWidth="1"/>
    <col min="2575" max="2575" width="65.42578125" style="1" bestFit="1" customWidth="1"/>
    <col min="2576" max="2576" width="5" style="1" customWidth="1"/>
    <col min="2577" max="2577" width="7.42578125" style="1" bestFit="1" customWidth="1"/>
    <col min="2578" max="2578" width="3.85546875" style="1" customWidth="1"/>
    <col min="2579" max="2579" width="3.42578125" style="1" customWidth="1"/>
    <col min="2580" max="2580" width="10.28515625" style="1" customWidth="1"/>
    <col min="2581" max="2581" width="15.140625" style="1" bestFit="1" customWidth="1"/>
    <col min="2582" max="2582" width="9.85546875" style="1" customWidth="1"/>
    <col min="2583" max="2583" width="23.85546875" style="1" customWidth="1"/>
    <col min="2584" max="2584" width="14.85546875" style="1" customWidth="1"/>
    <col min="2585" max="2585" width="9.140625" style="1"/>
    <col min="2586" max="2586" width="9" style="1" bestFit="1" customWidth="1"/>
    <col min="2587" max="2587" width="6" style="1" customWidth="1"/>
    <col min="2588" max="2588" width="9.85546875" style="1" customWidth="1"/>
    <col min="2589" max="2589" width="7.42578125" style="1" bestFit="1" customWidth="1"/>
    <col min="2590" max="2590" width="8.7109375" style="1" bestFit="1" customWidth="1"/>
    <col min="2591" max="2591" width="9.42578125" style="1" bestFit="1" customWidth="1"/>
    <col min="2592" max="2592" width="6.42578125" style="1" bestFit="1" customWidth="1"/>
    <col min="2593" max="2593" width="8.42578125" style="1" bestFit="1" customWidth="1"/>
    <col min="2594" max="2594" width="7.42578125" style="1" bestFit="1" customWidth="1"/>
    <col min="2595" max="2595" width="5.85546875" style="1" bestFit="1" customWidth="1"/>
    <col min="2596" max="2596" width="46.85546875" style="1" customWidth="1"/>
    <col min="2597" max="2597" width="9" style="1" customWidth="1"/>
    <col min="2598" max="2599" width="17.140625" style="1" bestFit="1" customWidth="1"/>
    <col min="2600" max="2603" width="9.140625" style="1"/>
    <col min="2604" max="2604" width="16.7109375" style="1" customWidth="1"/>
    <col min="2605" max="2605" width="31.85546875" style="1" bestFit="1" customWidth="1"/>
    <col min="2606" max="2606" width="37.140625" style="1" customWidth="1"/>
    <col min="2607" max="2607" width="154.140625" style="1" bestFit="1" customWidth="1"/>
    <col min="2608" max="2608" width="10.5703125" style="1" bestFit="1" customWidth="1"/>
    <col min="2609" max="2609" width="11.140625" style="1" bestFit="1" customWidth="1"/>
    <col min="2610" max="2610" width="13.42578125" style="1" bestFit="1" customWidth="1"/>
    <col min="2611" max="2611" width="20.140625" style="1" bestFit="1" customWidth="1"/>
    <col min="2612" max="2612" width="16" style="1" bestFit="1" customWidth="1"/>
    <col min="2613" max="2613" width="58.5703125" style="1" customWidth="1"/>
    <col min="2614" max="2827" width="9.140625" style="1"/>
    <col min="2828" max="2828" width="23.28515625" style="1" bestFit="1" customWidth="1"/>
    <col min="2829" max="2829" width="21.85546875" style="1" bestFit="1" customWidth="1"/>
    <col min="2830" max="2830" width="20.42578125" style="1" bestFit="1" customWidth="1"/>
    <col min="2831" max="2831" width="65.42578125" style="1" bestFit="1" customWidth="1"/>
    <col min="2832" max="2832" width="5" style="1" customWidth="1"/>
    <col min="2833" max="2833" width="7.42578125" style="1" bestFit="1" customWidth="1"/>
    <col min="2834" max="2834" width="3.85546875" style="1" customWidth="1"/>
    <col min="2835" max="2835" width="3.42578125" style="1" customWidth="1"/>
    <col min="2836" max="2836" width="10.28515625" style="1" customWidth="1"/>
    <col min="2837" max="2837" width="15.140625" style="1" bestFit="1" customWidth="1"/>
    <col min="2838" max="2838" width="9.85546875" style="1" customWidth="1"/>
    <col min="2839" max="2839" width="23.85546875" style="1" customWidth="1"/>
    <col min="2840" max="2840" width="14.85546875" style="1" customWidth="1"/>
    <col min="2841" max="2841" width="9.140625" style="1"/>
    <col min="2842" max="2842" width="9" style="1" bestFit="1" customWidth="1"/>
    <col min="2843" max="2843" width="6" style="1" customWidth="1"/>
    <col min="2844" max="2844" width="9.85546875" style="1" customWidth="1"/>
    <col min="2845" max="2845" width="7.42578125" style="1" bestFit="1" customWidth="1"/>
    <col min="2846" max="2846" width="8.7109375" style="1" bestFit="1" customWidth="1"/>
    <col min="2847" max="2847" width="9.42578125" style="1" bestFit="1" customWidth="1"/>
    <col min="2848" max="2848" width="6.42578125" style="1" bestFit="1" customWidth="1"/>
    <col min="2849" max="2849" width="8.42578125" style="1" bestFit="1" customWidth="1"/>
    <col min="2850" max="2850" width="7.42578125" style="1" bestFit="1" customWidth="1"/>
    <col min="2851" max="2851" width="5.85546875" style="1" bestFit="1" customWidth="1"/>
    <col min="2852" max="2852" width="46.85546875" style="1" customWidth="1"/>
    <col min="2853" max="2853" width="9" style="1" customWidth="1"/>
    <col min="2854" max="2855" width="17.140625" style="1" bestFit="1" customWidth="1"/>
    <col min="2856" max="2859" width="9.140625" style="1"/>
    <col min="2860" max="2860" width="16.7109375" style="1" customWidth="1"/>
    <col min="2861" max="2861" width="31.85546875" style="1" bestFit="1" customWidth="1"/>
    <col min="2862" max="2862" width="37.140625" style="1" customWidth="1"/>
    <col min="2863" max="2863" width="154.140625" style="1" bestFit="1" customWidth="1"/>
    <col min="2864" max="2864" width="10.5703125" style="1" bestFit="1" customWidth="1"/>
    <col min="2865" max="2865" width="11.140625" style="1" bestFit="1" customWidth="1"/>
    <col min="2866" max="2866" width="13.42578125" style="1" bestFit="1" customWidth="1"/>
    <col min="2867" max="2867" width="20.140625" style="1" bestFit="1" customWidth="1"/>
    <col min="2868" max="2868" width="16" style="1" bestFit="1" customWidth="1"/>
    <col min="2869" max="2869" width="58.5703125" style="1" customWidth="1"/>
    <col min="2870" max="3083" width="9.140625" style="1"/>
    <col min="3084" max="3084" width="23.28515625" style="1" bestFit="1" customWidth="1"/>
    <col min="3085" max="3085" width="21.85546875" style="1" bestFit="1" customWidth="1"/>
    <col min="3086" max="3086" width="20.42578125" style="1" bestFit="1" customWidth="1"/>
    <col min="3087" max="3087" width="65.42578125" style="1" bestFit="1" customWidth="1"/>
    <col min="3088" max="3088" width="5" style="1" customWidth="1"/>
    <col min="3089" max="3089" width="7.42578125" style="1" bestFit="1" customWidth="1"/>
    <col min="3090" max="3090" width="3.85546875" style="1" customWidth="1"/>
    <col min="3091" max="3091" width="3.42578125" style="1" customWidth="1"/>
    <col min="3092" max="3092" width="10.28515625" style="1" customWidth="1"/>
    <col min="3093" max="3093" width="15.140625" style="1" bestFit="1" customWidth="1"/>
    <col min="3094" max="3094" width="9.85546875" style="1" customWidth="1"/>
    <col min="3095" max="3095" width="23.85546875" style="1" customWidth="1"/>
    <col min="3096" max="3096" width="14.85546875" style="1" customWidth="1"/>
    <col min="3097" max="3097" width="9.140625" style="1"/>
    <col min="3098" max="3098" width="9" style="1" bestFit="1" customWidth="1"/>
    <col min="3099" max="3099" width="6" style="1" customWidth="1"/>
    <col min="3100" max="3100" width="9.85546875" style="1" customWidth="1"/>
    <col min="3101" max="3101" width="7.42578125" style="1" bestFit="1" customWidth="1"/>
    <col min="3102" max="3102" width="8.7109375" style="1" bestFit="1" customWidth="1"/>
    <col min="3103" max="3103" width="9.42578125" style="1" bestFit="1" customWidth="1"/>
    <col min="3104" max="3104" width="6.42578125" style="1" bestFit="1" customWidth="1"/>
    <col min="3105" max="3105" width="8.42578125" style="1" bestFit="1" customWidth="1"/>
    <col min="3106" max="3106" width="7.42578125" style="1" bestFit="1" customWidth="1"/>
    <col min="3107" max="3107" width="5.85546875" style="1" bestFit="1" customWidth="1"/>
    <col min="3108" max="3108" width="46.85546875" style="1" customWidth="1"/>
    <col min="3109" max="3109" width="9" style="1" customWidth="1"/>
    <col min="3110" max="3111" width="17.140625" style="1" bestFit="1" customWidth="1"/>
    <col min="3112" max="3115" width="9.140625" style="1"/>
    <col min="3116" max="3116" width="16.7109375" style="1" customWidth="1"/>
    <col min="3117" max="3117" width="31.85546875" style="1" bestFit="1" customWidth="1"/>
    <col min="3118" max="3118" width="37.140625" style="1" customWidth="1"/>
    <col min="3119" max="3119" width="154.140625" style="1" bestFit="1" customWidth="1"/>
    <col min="3120" max="3120" width="10.5703125" style="1" bestFit="1" customWidth="1"/>
    <col min="3121" max="3121" width="11.140625" style="1" bestFit="1" customWidth="1"/>
    <col min="3122" max="3122" width="13.42578125" style="1" bestFit="1" customWidth="1"/>
    <col min="3123" max="3123" width="20.140625" style="1" bestFit="1" customWidth="1"/>
    <col min="3124" max="3124" width="16" style="1" bestFit="1" customWidth="1"/>
    <col min="3125" max="3125" width="58.5703125" style="1" customWidth="1"/>
    <col min="3126" max="3339" width="9.140625" style="1"/>
    <col min="3340" max="3340" width="23.28515625" style="1" bestFit="1" customWidth="1"/>
    <col min="3341" max="3341" width="21.85546875" style="1" bestFit="1" customWidth="1"/>
    <col min="3342" max="3342" width="20.42578125" style="1" bestFit="1" customWidth="1"/>
    <col min="3343" max="3343" width="65.42578125" style="1" bestFit="1" customWidth="1"/>
    <col min="3344" max="3344" width="5" style="1" customWidth="1"/>
    <col min="3345" max="3345" width="7.42578125" style="1" bestFit="1" customWidth="1"/>
    <col min="3346" max="3346" width="3.85546875" style="1" customWidth="1"/>
    <col min="3347" max="3347" width="3.42578125" style="1" customWidth="1"/>
    <col min="3348" max="3348" width="10.28515625" style="1" customWidth="1"/>
    <col min="3349" max="3349" width="15.140625" style="1" bestFit="1" customWidth="1"/>
    <col min="3350" max="3350" width="9.85546875" style="1" customWidth="1"/>
    <col min="3351" max="3351" width="23.85546875" style="1" customWidth="1"/>
    <col min="3352" max="3352" width="14.85546875" style="1" customWidth="1"/>
    <col min="3353" max="3353" width="9.140625" style="1"/>
    <col min="3354" max="3354" width="9" style="1" bestFit="1" customWidth="1"/>
    <col min="3355" max="3355" width="6" style="1" customWidth="1"/>
    <col min="3356" max="3356" width="9.85546875" style="1" customWidth="1"/>
    <col min="3357" max="3357" width="7.42578125" style="1" bestFit="1" customWidth="1"/>
    <col min="3358" max="3358" width="8.7109375" style="1" bestFit="1" customWidth="1"/>
    <col min="3359" max="3359" width="9.42578125" style="1" bestFit="1" customWidth="1"/>
    <col min="3360" max="3360" width="6.42578125" style="1" bestFit="1" customWidth="1"/>
    <col min="3361" max="3361" width="8.42578125" style="1" bestFit="1" customWidth="1"/>
    <col min="3362" max="3362" width="7.42578125" style="1" bestFit="1" customWidth="1"/>
    <col min="3363" max="3363" width="5.85546875" style="1" bestFit="1" customWidth="1"/>
    <col min="3364" max="3364" width="46.85546875" style="1" customWidth="1"/>
    <col min="3365" max="3365" width="9" style="1" customWidth="1"/>
    <col min="3366" max="3367" width="17.140625" style="1" bestFit="1" customWidth="1"/>
    <col min="3368" max="3371" width="9.140625" style="1"/>
    <col min="3372" max="3372" width="16.7109375" style="1" customWidth="1"/>
    <col min="3373" max="3373" width="31.85546875" style="1" bestFit="1" customWidth="1"/>
    <col min="3374" max="3374" width="37.140625" style="1" customWidth="1"/>
    <col min="3375" max="3375" width="154.140625" style="1" bestFit="1" customWidth="1"/>
    <col min="3376" max="3376" width="10.5703125" style="1" bestFit="1" customWidth="1"/>
    <col min="3377" max="3377" width="11.140625" style="1" bestFit="1" customWidth="1"/>
    <col min="3378" max="3378" width="13.42578125" style="1" bestFit="1" customWidth="1"/>
    <col min="3379" max="3379" width="20.140625" style="1" bestFit="1" customWidth="1"/>
    <col min="3380" max="3380" width="16" style="1" bestFit="1" customWidth="1"/>
    <col min="3381" max="3381" width="58.5703125" style="1" customWidth="1"/>
    <col min="3382" max="3595" width="9.140625" style="1"/>
    <col min="3596" max="3596" width="23.28515625" style="1" bestFit="1" customWidth="1"/>
    <col min="3597" max="3597" width="21.85546875" style="1" bestFit="1" customWidth="1"/>
    <col min="3598" max="3598" width="20.42578125" style="1" bestFit="1" customWidth="1"/>
    <col min="3599" max="3599" width="65.42578125" style="1" bestFit="1" customWidth="1"/>
    <col min="3600" max="3600" width="5" style="1" customWidth="1"/>
    <col min="3601" max="3601" width="7.42578125" style="1" bestFit="1" customWidth="1"/>
    <col min="3602" max="3602" width="3.85546875" style="1" customWidth="1"/>
    <col min="3603" max="3603" width="3.42578125" style="1" customWidth="1"/>
    <col min="3604" max="3604" width="10.28515625" style="1" customWidth="1"/>
    <col min="3605" max="3605" width="15.140625" style="1" bestFit="1" customWidth="1"/>
    <col min="3606" max="3606" width="9.85546875" style="1" customWidth="1"/>
    <col min="3607" max="3607" width="23.85546875" style="1" customWidth="1"/>
    <col min="3608" max="3608" width="14.85546875" style="1" customWidth="1"/>
    <col min="3609" max="3609" width="9.140625" style="1"/>
    <col min="3610" max="3610" width="9" style="1" bestFit="1" customWidth="1"/>
    <col min="3611" max="3611" width="6" style="1" customWidth="1"/>
    <col min="3612" max="3612" width="9.85546875" style="1" customWidth="1"/>
    <col min="3613" max="3613" width="7.42578125" style="1" bestFit="1" customWidth="1"/>
    <col min="3614" max="3614" width="8.7109375" style="1" bestFit="1" customWidth="1"/>
    <col min="3615" max="3615" width="9.42578125" style="1" bestFit="1" customWidth="1"/>
    <col min="3616" max="3616" width="6.42578125" style="1" bestFit="1" customWidth="1"/>
    <col min="3617" max="3617" width="8.42578125" style="1" bestFit="1" customWidth="1"/>
    <col min="3618" max="3618" width="7.42578125" style="1" bestFit="1" customWidth="1"/>
    <col min="3619" max="3619" width="5.85546875" style="1" bestFit="1" customWidth="1"/>
    <col min="3620" max="3620" width="46.85546875" style="1" customWidth="1"/>
    <col min="3621" max="3621" width="9" style="1" customWidth="1"/>
    <col min="3622" max="3623" width="17.140625" style="1" bestFit="1" customWidth="1"/>
    <col min="3624" max="3627" width="9.140625" style="1"/>
    <col min="3628" max="3628" width="16.7109375" style="1" customWidth="1"/>
    <col min="3629" max="3629" width="31.85546875" style="1" bestFit="1" customWidth="1"/>
    <col min="3630" max="3630" width="37.140625" style="1" customWidth="1"/>
    <col min="3631" max="3631" width="154.140625" style="1" bestFit="1" customWidth="1"/>
    <col min="3632" max="3632" width="10.5703125" style="1" bestFit="1" customWidth="1"/>
    <col min="3633" max="3633" width="11.140625" style="1" bestFit="1" customWidth="1"/>
    <col min="3634" max="3634" width="13.42578125" style="1" bestFit="1" customWidth="1"/>
    <col min="3635" max="3635" width="20.140625" style="1" bestFit="1" customWidth="1"/>
    <col min="3636" max="3636" width="16" style="1" bestFit="1" customWidth="1"/>
    <col min="3637" max="3637" width="58.5703125" style="1" customWidth="1"/>
    <col min="3638" max="3851" width="9.140625" style="1"/>
    <col min="3852" max="3852" width="23.28515625" style="1" bestFit="1" customWidth="1"/>
    <col min="3853" max="3853" width="21.85546875" style="1" bestFit="1" customWidth="1"/>
    <col min="3854" max="3854" width="20.42578125" style="1" bestFit="1" customWidth="1"/>
    <col min="3855" max="3855" width="65.42578125" style="1" bestFit="1" customWidth="1"/>
    <col min="3856" max="3856" width="5" style="1" customWidth="1"/>
    <col min="3857" max="3857" width="7.42578125" style="1" bestFit="1" customWidth="1"/>
    <col min="3858" max="3858" width="3.85546875" style="1" customWidth="1"/>
    <col min="3859" max="3859" width="3.42578125" style="1" customWidth="1"/>
    <col min="3860" max="3860" width="10.28515625" style="1" customWidth="1"/>
    <col min="3861" max="3861" width="15.140625" style="1" bestFit="1" customWidth="1"/>
    <col min="3862" max="3862" width="9.85546875" style="1" customWidth="1"/>
    <col min="3863" max="3863" width="23.85546875" style="1" customWidth="1"/>
    <col min="3864" max="3864" width="14.85546875" style="1" customWidth="1"/>
    <col min="3865" max="3865" width="9.140625" style="1"/>
    <col min="3866" max="3866" width="9" style="1" bestFit="1" customWidth="1"/>
    <col min="3867" max="3867" width="6" style="1" customWidth="1"/>
    <col min="3868" max="3868" width="9.85546875" style="1" customWidth="1"/>
    <col min="3869" max="3869" width="7.42578125" style="1" bestFit="1" customWidth="1"/>
    <col min="3870" max="3870" width="8.7109375" style="1" bestFit="1" customWidth="1"/>
    <col min="3871" max="3871" width="9.42578125" style="1" bestFit="1" customWidth="1"/>
    <col min="3872" max="3872" width="6.42578125" style="1" bestFit="1" customWidth="1"/>
    <col min="3873" max="3873" width="8.42578125" style="1" bestFit="1" customWidth="1"/>
    <col min="3874" max="3874" width="7.42578125" style="1" bestFit="1" customWidth="1"/>
    <col min="3875" max="3875" width="5.85546875" style="1" bestFit="1" customWidth="1"/>
    <col min="3876" max="3876" width="46.85546875" style="1" customWidth="1"/>
    <col min="3877" max="3877" width="9" style="1" customWidth="1"/>
    <col min="3878" max="3879" width="17.140625" style="1" bestFit="1" customWidth="1"/>
    <col min="3880" max="3883" width="9.140625" style="1"/>
    <col min="3884" max="3884" width="16.7109375" style="1" customWidth="1"/>
    <col min="3885" max="3885" width="31.85546875" style="1" bestFit="1" customWidth="1"/>
    <col min="3886" max="3886" width="37.140625" style="1" customWidth="1"/>
    <col min="3887" max="3887" width="154.140625" style="1" bestFit="1" customWidth="1"/>
    <col min="3888" max="3888" width="10.5703125" style="1" bestFit="1" customWidth="1"/>
    <col min="3889" max="3889" width="11.140625" style="1" bestFit="1" customWidth="1"/>
    <col min="3890" max="3890" width="13.42578125" style="1" bestFit="1" customWidth="1"/>
    <col min="3891" max="3891" width="20.140625" style="1" bestFit="1" customWidth="1"/>
    <col min="3892" max="3892" width="16" style="1" bestFit="1" customWidth="1"/>
    <col min="3893" max="3893" width="58.5703125" style="1" customWidth="1"/>
    <col min="3894" max="4107" width="9.140625" style="1"/>
    <col min="4108" max="4108" width="23.28515625" style="1" bestFit="1" customWidth="1"/>
    <col min="4109" max="4109" width="21.85546875" style="1" bestFit="1" customWidth="1"/>
    <col min="4110" max="4110" width="20.42578125" style="1" bestFit="1" customWidth="1"/>
    <col min="4111" max="4111" width="65.42578125" style="1" bestFit="1" customWidth="1"/>
    <col min="4112" max="4112" width="5" style="1" customWidth="1"/>
    <col min="4113" max="4113" width="7.42578125" style="1" bestFit="1" customWidth="1"/>
    <col min="4114" max="4114" width="3.85546875" style="1" customWidth="1"/>
    <col min="4115" max="4115" width="3.42578125" style="1" customWidth="1"/>
    <col min="4116" max="4116" width="10.28515625" style="1" customWidth="1"/>
    <col min="4117" max="4117" width="15.140625" style="1" bestFit="1" customWidth="1"/>
    <col min="4118" max="4118" width="9.85546875" style="1" customWidth="1"/>
    <col min="4119" max="4119" width="23.85546875" style="1" customWidth="1"/>
    <col min="4120" max="4120" width="14.85546875" style="1" customWidth="1"/>
    <col min="4121" max="4121" width="9.140625" style="1"/>
    <col min="4122" max="4122" width="9" style="1" bestFit="1" customWidth="1"/>
    <col min="4123" max="4123" width="6" style="1" customWidth="1"/>
    <col min="4124" max="4124" width="9.85546875" style="1" customWidth="1"/>
    <col min="4125" max="4125" width="7.42578125" style="1" bestFit="1" customWidth="1"/>
    <col min="4126" max="4126" width="8.7109375" style="1" bestFit="1" customWidth="1"/>
    <col min="4127" max="4127" width="9.42578125" style="1" bestFit="1" customWidth="1"/>
    <col min="4128" max="4128" width="6.42578125" style="1" bestFit="1" customWidth="1"/>
    <col min="4129" max="4129" width="8.42578125" style="1" bestFit="1" customWidth="1"/>
    <col min="4130" max="4130" width="7.42578125" style="1" bestFit="1" customWidth="1"/>
    <col min="4131" max="4131" width="5.85546875" style="1" bestFit="1" customWidth="1"/>
    <col min="4132" max="4132" width="46.85546875" style="1" customWidth="1"/>
    <col min="4133" max="4133" width="9" style="1" customWidth="1"/>
    <col min="4134" max="4135" width="17.140625" style="1" bestFit="1" customWidth="1"/>
    <col min="4136" max="4139" width="9.140625" style="1"/>
    <col min="4140" max="4140" width="16.7109375" style="1" customWidth="1"/>
    <col min="4141" max="4141" width="31.85546875" style="1" bestFit="1" customWidth="1"/>
    <col min="4142" max="4142" width="37.140625" style="1" customWidth="1"/>
    <col min="4143" max="4143" width="154.140625" style="1" bestFit="1" customWidth="1"/>
    <col min="4144" max="4144" width="10.5703125" style="1" bestFit="1" customWidth="1"/>
    <col min="4145" max="4145" width="11.140625" style="1" bestFit="1" customWidth="1"/>
    <col min="4146" max="4146" width="13.42578125" style="1" bestFit="1" customWidth="1"/>
    <col min="4147" max="4147" width="20.140625" style="1" bestFit="1" customWidth="1"/>
    <col min="4148" max="4148" width="16" style="1" bestFit="1" customWidth="1"/>
    <col min="4149" max="4149" width="58.5703125" style="1" customWidth="1"/>
    <col min="4150" max="4363" width="9.140625" style="1"/>
    <col min="4364" max="4364" width="23.28515625" style="1" bestFit="1" customWidth="1"/>
    <col min="4365" max="4365" width="21.85546875" style="1" bestFit="1" customWidth="1"/>
    <col min="4366" max="4366" width="20.42578125" style="1" bestFit="1" customWidth="1"/>
    <col min="4367" max="4367" width="65.42578125" style="1" bestFit="1" customWidth="1"/>
    <col min="4368" max="4368" width="5" style="1" customWidth="1"/>
    <col min="4369" max="4369" width="7.42578125" style="1" bestFit="1" customWidth="1"/>
    <col min="4370" max="4370" width="3.85546875" style="1" customWidth="1"/>
    <col min="4371" max="4371" width="3.42578125" style="1" customWidth="1"/>
    <col min="4372" max="4372" width="10.28515625" style="1" customWidth="1"/>
    <col min="4373" max="4373" width="15.140625" style="1" bestFit="1" customWidth="1"/>
    <col min="4374" max="4374" width="9.85546875" style="1" customWidth="1"/>
    <col min="4375" max="4375" width="23.85546875" style="1" customWidth="1"/>
    <col min="4376" max="4376" width="14.85546875" style="1" customWidth="1"/>
    <col min="4377" max="4377" width="9.140625" style="1"/>
    <col min="4378" max="4378" width="9" style="1" bestFit="1" customWidth="1"/>
    <col min="4379" max="4379" width="6" style="1" customWidth="1"/>
    <col min="4380" max="4380" width="9.85546875" style="1" customWidth="1"/>
    <col min="4381" max="4381" width="7.42578125" style="1" bestFit="1" customWidth="1"/>
    <col min="4382" max="4382" width="8.7109375" style="1" bestFit="1" customWidth="1"/>
    <col min="4383" max="4383" width="9.42578125" style="1" bestFit="1" customWidth="1"/>
    <col min="4384" max="4384" width="6.42578125" style="1" bestFit="1" customWidth="1"/>
    <col min="4385" max="4385" width="8.42578125" style="1" bestFit="1" customWidth="1"/>
    <col min="4386" max="4386" width="7.42578125" style="1" bestFit="1" customWidth="1"/>
    <col min="4387" max="4387" width="5.85546875" style="1" bestFit="1" customWidth="1"/>
    <col min="4388" max="4388" width="46.85546875" style="1" customWidth="1"/>
    <col min="4389" max="4389" width="9" style="1" customWidth="1"/>
    <col min="4390" max="4391" width="17.140625" style="1" bestFit="1" customWidth="1"/>
    <col min="4392" max="4395" width="9.140625" style="1"/>
    <col min="4396" max="4396" width="16.7109375" style="1" customWidth="1"/>
    <col min="4397" max="4397" width="31.85546875" style="1" bestFit="1" customWidth="1"/>
    <col min="4398" max="4398" width="37.140625" style="1" customWidth="1"/>
    <col min="4399" max="4399" width="154.140625" style="1" bestFit="1" customWidth="1"/>
    <col min="4400" max="4400" width="10.5703125" style="1" bestFit="1" customWidth="1"/>
    <col min="4401" max="4401" width="11.140625" style="1" bestFit="1" customWidth="1"/>
    <col min="4402" max="4402" width="13.42578125" style="1" bestFit="1" customWidth="1"/>
    <col min="4403" max="4403" width="20.140625" style="1" bestFit="1" customWidth="1"/>
    <col min="4404" max="4404" width="16" style="1" bestFit="1" customWidth="1"/>
    <col min="4405" max="4405" width="58.5703125" style="1" customWidth="1"/>
    <col min="4406" max="4619" width="9.140625" style="1"/>
    <col min="4620" max="4620" width="23.28515625" style="1" bestFit="1" customWidth="1"/>
    <col min="4621" max="4621" width="21.85546875" style="1" bestFit="1" customWidth="1"/>
    <col min="4622" max="4622" width="20.42578125" style="1" bestFit="1" customWidth="1"/>
    <col min="4623" max="4623" width="65.42578125" style="1" bestFit="1" customWidth="1"/>
    <col min="4624" max="4624" width="5" style="1" customWidth="1"/>
    <col min="4625" max="4625" width="7.42578125" style="1" bestFit="1" customWidth="1"/>
    <col min="4626" max="4626" width="3.85546875" style="1" customWidth="1"/>
    <col min="4627" max="4627" width="3.42578125" style="1" customWidth="1"/>
    <col min="4628" max="4628" width="10.28515625" style="1" customWidth="1"/>
    <col min="4629" max="4629" width="15.140625" style="1" bestFit="1" customWidth="1"/>
    <col min="4630" max="4630" width="9.85546875" style="1" customWidth="1"/>
    <col min="4631" max="4631" width="23.85546875" style="1" customWidth="1"/>
    <col min="4632" max="4632" width="14.85546875" style="1" customWidth="1"/>
    <col min="4633" max="4633" width="9.140625" style="1"/>
    <col min="4634" max="4634" width="9" style="1" bestFit="1" customWidth="1"/>
    <col min="4635" max="4635" width="6" style="1" customWidth="1"/>
    <col min="4636" max="4636" width="9.85546875" style="1" customWidth="1"/>
    <col min="4637" max="4637" width="7.42578125" style="1" bestFit="1" customWidth="1"/>
    <col min="4638" max="4638" width="8.7109375" style="1" bestFit="1" customWidth="1"/>
    <col min="4639" max="4639" width="9.42578125" style="1" bestFit="1" customWidth="1"/>
    <col min="4640" max="4640" width="6.42578125" style="1" bestFit="1" customWidth="1"/>
    <col min="4641" max="4641" width="8.42578125" style="1" bestFit="1" customWidth="1"/>
    <col min="4642" max="4642" width="7.42578125" style="1" bestFit="1" customWidth="1"/>
    <col min="4643" max="4643" width="5.85546875" style="1" bestFit="1" customWidth="1"/>
    <col min="4644" max="4644" width="46.85546875" style="1" customWidth="1"/>
    <col min="4645" max="4645" width="9" style="1" customWidth="1"/>
    <col min="4646" max="4647" width="17.140625" style="1" bestFit="1" customWidth="1"/>
    <col min="4648" max="4651" width="9.140625" style="1"/>
    <col min="4652" max="4652" width="16.7109375" style="1" customWidth="1"/>
    <col min="4653" max="4653" width="31.85546875" style="1" bestFit="1" customWidth="1"/>
    <col min="4654" max="4654" width="37.140625" style="1" customWidth="1"/>
    <col min="4655" max="4655" width="154.140625" style="1" bestFit="1" customWidth="1"/>
    <col min="4656" max="4656" width="10.5703125" style="1" bestFit="1" customWidth="1"/>
    <col min="4657" max="4657" width="11.140625" style="1" bestFit="1" customWidth="1"/>
    <col min="4658" max="4658" width="13.42578125" style="1" bestFit="1" customWidth="1"/>
    <col min="4659" max="4659" width="20.140625" style="1" bestFit="1" customWidth="1"/>
    <col min="4660" max="4660" width="16" style="1" bestFit="1" customWidth="1"/>
    <col min="4661" max="4661" width="58.5703125" style="1" customWidth="1"/>
    <col min="4662" max="4875" width="9.140625" style="1"/>
    <col min="4876" max="4876" width="23.28515625" style="1" bestFit="1" customWidth="1"/>
    <col min="4877" max="4877" width="21.85546875" style="1" bestFit="1" customWidth="1"/>
    <col min="4878" max="4878" width="20.42578125" style="1" bestFit="1" customWidth="1"/>
    <col min="4879" max="4879" width="65.42578125" style="1" bestFit="1" customWidth="1"/>
    <col min="4880" max="4880" width="5" style="1" customWidth="1"/>
    <col min="4881" max="4881" width="7.42578125" style="1" bestFit="1" customWidth="1"/>
    <col min="4882" max="4882" width="3.85546875" style="1" customWidth="1"/>
    <col min="4883" max="4883" width="3.42578125" style="1" customWidth="1"/>
    <col min="4884" max="4884" width="10.28515625" style="1" customWidth="1"/>
    <col min="4885" max="4885" width="15.140625" style="1" bestFit="1" customWidth="1"/>
    <col min="4886" max="4886" width="9.85546875" style="1" customWidth="1"/>
    <col min="4887" max="4887" width="23.85546875" style="1" customWidth="1"/>
    <col min="4888" max="4888" width="14.85546875" style="1" customWidth="1"/>
    <col min="4889" max="4889" width="9.140625" style="1"/>
    <col min="4890" max="4890" width="9" style="1" bestFit="1" customWidth="1"/>
    <col min="4891" max="4891" width="6" style="1" customWidth="1"/>
    <col min="4892" max="4892" width="9.85546875" style="1" customWidth="1"/>
    <col min="4893" max="4893" width="7.42578125" style="1" bestFit="1" customWidth="1"/>
    <col min="4894" max="4894" width="8.7109375" style="1" bestFit="1" customWidth="1"/>
    <col min="4895" max="4895" width="9.42578125" style="1" bestFit="1" customWidth="1"/>
    <col min="4896" max="4896" width="6.42578125" style="1" bestFit="1" customWidth="1"/>
    <col min="4897" max="4897" width="8.42578125" style="1" bestFit="1" customWidth="1"/>
    <col min="4898" max="4898" width="7.42578125" style="1" bestFit="1" customWidth="1"/>
    <col min="4899" max="4899" width="5.85546875" style="1" bestFit="1" customWidth="1"/>
    <col min="4900" max="4900" width="46.85546875" style="1" customWidth="1"/>
    <col min="4901" max="4901" width="9" style="1" customWidth="1"/>
    <col min="4902" max="4903" width="17.140625" style="1" bestFit="1" customWidth="1"/>
    <col min="4904" max="4907" width="9.140625" style="1"/>
    <col min="4908" max="4908" width="16.7109375" style="1" customWidth="1"/>
    <col min="4909" max="4909" width="31.85546875" style="1" bestFit="1" customWidth="1"/>
    <col min="4910" max="4910" width="37.140625" style="1" customWidth="1"/>
    <col min="4911" max="4911" width="154.140625" style="1" bestFit="1" customWidth="1"/>
    <col min="4912" max="4912" width="10.5703125" style="1" bestFit="1" customWidth="1"/>
    <col min="4913" max="4913" width="11.140625" style="1" bestFit="1" customWidth="1"/>
    <col min="4914" max="4914" width="13.42578125" style="1" bestFit="1" customWidth="1"/>
    <col min="4915" max="4915" width="20.140625" style="1" bestFit="1" customWidth="1"/>
    <col min="4916" max="4916" width="16" style="1" bestFit="1" customWidth="1"/>
    <col min="4917" max="4917" width="58.5703125" style="1" customWidth="1"/>
    <col min="4918" max="5131" width="9.140625" style="1"/>
    <col min="5132" max="5132" width="23.28515625" style="1" bestFit="1" customWidth="1"/>
    <col min="5133" max="5133" width="21.85546875" style="1" bestFit="1" customWidth="1"/>
    <col min="5134" max="5134" width="20.42578125" style="1" bestFit="1" customWidth="1"/>
    <col min="5135" max="5135" width="65.42578125" style="1" bestFit="1" customWidth="1"/>
    <col min="5136" max="5136" width="5" style="1" customWidth="1"/>
    <col min="5137" max="5137" width="7.42578125" style="1" bestFit="1" customWidth="1"/>
    <col min="5138" max="5138" width="3.85546875" style="1" customWidth="1"/>
    <col min="5139" max="5139" width="3.42578125" style="1" customWidth="1"/>
    <col min="5140" max="5140" width="10.28515625" style="1" customWidth="1"/>
    <col min="5141" max="5141" width="15.140625" style="1" bestFit="1" customWidth="1"/>
    <col min="5142" max="5142" width="9.85546875" style="1" customWidth="1"/>
    <col min="5143" max="5143" width="23.85546875" style="1" customWidth="1"/>
    <col min="5144" max="5144" width="14.85546875" style="1" customWidth="1"/>
    <col min="5145" max="5145" width="9.140625" style="1"/>
    <col min="5146" max="5146" width="9" style="1" bestFit="1" customWidth="1"/>
    <col min="5147" max="5147" width="6" style="1" customWidth="1"/>
    <col min="5148" max="5148" width="9.85546875" style="1" customWidth="1"/>
    <col min="5149" max="5149" width="7.42578125" style="1" bestFit="1" customWidth="1"/>
    <col min="5150" max="5150" width="8.7109375" style="1" bestFit="1" customWidth="1"/>
    <col min="5151" max="5151" width="9.42578125" style="1" bestFit="1" customWidth="1"/>
    <col min="5152" max="5152" width="6.42578125" style="1" bestFit="1" customWidth="1"/>
    <col min="5153" max="5153" width="8.42578125" style="1" bestFit="1" customWidth="1"/>
    <col min="5154" max="5154" width="7.42578125" style="1" bestFit="1" customWidth="1"/>
    <col min="5155" max="5155" width="5.85546875" style="1" bestFit="1" customWidth="1"/>
    <col min="5156" max="5156" width="46.85546875" style="1" customWidth="1"/>
    <col min="5157" max="5157" width="9" style="1" customWidth="1"/>
    <col min="5158" max="5159" width="17.140625" style="1" bestFit="1" customWidth="1"/>
    <col min="5160" max="5163" width="9.140625" style="1"/>
    <col min="5164" max="5164" width="16.7109375" style="1" customWidth="1"/>
    <col min="5165" max="5165" width="31.85546875" style="1" bestFit="1" customWidth="1"/>
    <col min="5166" max="5166" width="37.140625" style="1" customWidth="1"/>
    <col min="5167" max="5167" width="154.140625" style="1" bestFit="1" customWidth="1"/>
    <col min="5168" max="5168" width="10.5703125" style="1" bestFit="1" customWidth="1"/>
    <col min="5169" max="5169" width="11.140625" style="1" bestFit="1" customWidth="1"/>
    <col min="5170" max="5170" width="13.42578125" style="1" bestFit="1" customWidth="1"/>
    <col min="5171" max="5171" width="20.140625" style="1" bestFit="1" customWidth="1"/>
    <col min="5172" max="5172" width="16" style="1" bestFit="1" customWidth="1"/>
    <col min="5173" max="5173" width="58.5703125" style="1" customWidth="1"/>
    <col min="5174" max="5387" width="9.140625" style="1"/>
    <col min="5388" max="5388" width="23.28515625" style="1" bestFit="1" customWidth="1"/>
    <col min="5389" max="5389" width="21.85546875" style="1" bestFit="1" customWidth="1"/>
    <col min="5390" max="5390" width="20.42578125" style="1" bestFit="1" customWidth="1"/>
    <col min="5391" max="5391" width="65.42578125" style="1" bestFit="1" customWidth="1"/>
    <col min="5392" max="5392" width="5" style="1" customWidth="1"/>
    <col min="5393" max="5393" width="7.42578125" style="1" bestFit="1" customWidth="1"/>
    <col min="5394" max="5394" width="3.85546875" style="1" customWidth="1"/>
    <col min="5395" max="5395" width="3.42578125" style="1" customWidth="1"/>
    <col min="5396" max="5396" width="10.28515625" style="1" customWidth="1"/>
    <col min="5397" max="5397" width="15.140625" style="1" bestFit="1" customWidth="1"/>
    <col min="5398" max="5398" width="9.85546875" style="1" customWidth="1"/>
    <col min="5399" max="5399" width="23.85546875" style="1" customWidth="1"/>
    <col min="5400" max="5400" width="14.85546875" style="1" customWidth="1"/>
    <col min="5401" max="5401" width="9.140625" style="1"/>
    <col min="5402" max="5402" width="9" style="1" bestFit="1" customWidth="1"/>
    <col min="5403" max="5403" width="6" style="1" customWidth="1"/>
    <col min="5404" max="5404" width="9.85546875" style="1" customWidth="1"/>
    <col min="5405" max="5405" width="7.42578125" style="1" bestFit="1" customWidth="1"/>
    <col min="5406" max="5406" width="8.7109375" style="1" bestFit="1" customWidth="1"/>
    <col min="5407" max="5407" width="9.42578125" style="1" bestFit="1" customWidth="1"/>
    <col min="5408" max="5408" width="6.42578125" style="1" bestFit="1" customWidth="1"/>
    <col min="5409" max="5409" width="8.42578125" style="1" bestFit="1" customWidth="1"/>
    <col min="5410" max="5410" width="7.42578125" style="1" bestFit="1" customWidth="1"/>
    <col min="5411" max="5411" width="5.85546875" style="1" bestFit="1" customWidth="1"/>
    <col min="5412" max="5412" width="46.85546875" style="1" customWidth="1"/>
    <col min="5413" max="5413" width="9" style="1" customWidth="1"/>
    <col min="5414" max="5415" width="17.140625" style="1" bestFit="1" customWidth="1"/>
    <col min="5416" max="5419" width="9.140625" style="1"/>
    <col min="5420" max="5420" width="16.7109375" style="1" customWidth="1"/>
    <col min="5421" max="5421" width="31.85546875" style="1" bestFit="1" customWidth="1"/>
    <col min="5422" max="5422" width="37.140625" style="1" customWidth="1"/>
    <col min="5423" max="5423" width="154.140625" style="1" bestFit="1" customWidth="1"/>
    <col min="5424" max="5424" width="10.5703125" style="1" bestFit="1" customWidth="1"/>
    <col min="5425" max="5425" width="11.140625" style="1" bestFit="1" customWidth="1"/>
    <col min="5426" max="5426" width="13.42578125" style="1" bestFit="1" customWidth="1"/>
    <col min="5427" max="5427" width="20.140625" style="1" bestFit="1" customWidth="1"/>
    <col min="5428" max="5428" width="16" style="1" bestFit="1" customWidth="1"/>
    <col min="5429" max="5429" width="58.5703125" style="1" customWidth="1"/>
    <col min="5430" max="5643" width="9.140625" style="1"/>
    <col min="5644" max="5644" width="23.28515625" style="1" bestFit="1" customWidth="1"/>
    <col min="5645" max="5645" width="21.85546875" style="1" bestFit="1" customWidth="1"/>
    <col min="5646" max="5646" width="20.42578125" style="1" bestFit="1" customWidth="1"/>
    <col min="5647" max="5647" width="65.42578125" style="1" bestFit="1" customWidth="1"/>
    <col min="5648" max="5648" width="5" style="1" customWidth="1"/>
    <col min="5649" max="5649" width="7.42578125" style="1" bestFit="1" customWidth="1"/>
    <col min="5650" max="5650" width="3.85546875" style="1" customWidth="1"/>
    <col min="5651" max="5651" width="3.42578125" style="1" customWidth="1"/>
    <col min="5652" max="5652" width="10.28515625" style="1" customWidth="1"/>
    <col min="5653" max="5653" width="15.140625" style="1" bestFit="1" customWidth="1"/>
    <col min="5654" max="5654" width="9.85546875" style="1" customWidth="1"/>
    <col min="5655" max="5655" width="23.85546875" style="1" customWidth="1"/>
    <col min="5656" max="5656" width="14.85546875" style="1" customWidth="1"/>
    <col min="5657" max="5657" width="9.140625" style="1"/>
    <col min="5658" max="5658" width="9" style="1" bestFit="1" customWidth="1"/>
    <col min="5659" max="5659" width="6" style="1" customWidth="1"/>
    <col min="5660" max="5660" width="9.85546875" style="1" customWidth="1"/>
    <col min="5661" max="5661" width="7.42578125" style="1" bestFit="1" customWidth="1"/>
    <col min="5662" max="5662" width="8.7109375" style="1" bestFit="1" customWidth="1"/>
    <col min="5663" max="5663" width="9.42578125" style="1" bestFit="1" customWidth="1"/>
    <col min="5664" max="5664" width="6.42578125" style="1" bestFit="1" customWidth="1"/>
    <col min="5665" max="5665" width="8.42578125" style="1" bestFit="1" customWidth="1"/>
    <col min="5666" max="5666" width="7.42578125" style="1" bestFit="1" customWidth="1"/>
    <col min="5667" max="5667" width="5.85546875" style="1" bestFit="1" customWidth="1"/>
    <col min="5668" max="5668" width="46.85546875" style="1" customWidth="1"/>
    <col min="5669" max="5669" width="9" style="1" customWidth="1"/>
    <col min="5670" max="5671" width="17.140625" style="1" bestFit="1" customWidth="1"/>
    <col min="5672" max="5675" width="9.140625" style="1"/>
    <col min="5676" max="5676" width="16.7109375" style="1" customWidth="1"/>
    <col min="5677" max="5677" width="31.85546875" style="1" bestFit="1" customWidth="1"/>
    <col min="5678" max="5678" width="37.140625" style="1" customWidth="1"/>
    <col min="5679" max="5679" width="154.140625" style="1" bestFit="1" customWidth="1"/>
    <col min="5680" max="5680" width="10.5703125" style="1" bestFit="1" customWidth="1"/>
    <col min="5681" max="5681" width="11.140625" style="1" bestFit="1" customWidth="1"/>
    <col min="5682" max="5682" width="13.42578125" style="1" bestFit="1" customWidth="1"/>
    <col min="5683" max="5683" width="20.140625" style="1" bestFit="1" customWidth="1"/>
    <col min="5684" max="5684" width="16" style="1" bestFit="1" customWidth="1"/>
    <col min="5685" max="5685" width="58.5703125" style="1" customWidth="1"/>
    <col min="5686" max="5899" width="9.140625" style="1"/>
    <col min="5900" max="5900" width="23.28515625" style="1" bestFit="1" customWidth="1"/>
    <col min="5901" max="5901" width="21.85546875" style="1" bestFit="1" customWidth="1"/>
    <col min="5902" max="5902" width="20.42578125" style="1" bestFit="1" customWidth="1"/>
    <col min="5903" max="5903" width="65.42578125" style="1" bestFit="1" customWidth="1"/>
    <col min="5904" max="5904" width="5" style="1" customWidth="1"/>
    <col min="5905" max="5905" width="7.42578125" style="1" bestFit="1" customWidth="1"/>
    <col min="5906" max="5906" width="3.85546875" style="1" customWidth="1"/>
    <col min="5907" max="5907" width="3.42578125" style="1" customWidth="1"/>
    <col min="5908" max="5908" width="10.28515625" style="1" customWidth="1"/>
    <col min="5909" max="5909" width="15.140625" style="1" bestFit="1" customWidth="1"/>
    <col min="5910" max="5910" width="9.85546875" style="1" customWidth="1"/>
    <col min="5911" max="5911" width="23.85546875" style="1" customWidth="1"/>
    <col min="5912" max="5912" width="14.85546875" style="1" customWidth="1"/>
    <col min="5913" max="5913" width="9.140625" style="1"/>
    <col min="5914" max="5914" width="9" style="1" bestFit="1" customWidth="1"/>
    <col min="5915" max="5915" width="6" style="1" customWidth="1"/>
    <col min="5916" max="5916" width="9.85546875" style="1" customWidth="1"/>
    <col min="5917" max="5917" width="7.42578125" style="1" bestFit="1" customWidth="1"/>
    <col min="5918" max="5918" width="8.7109375" style="1" bestFit="1" customWidth="1"/>
    <col min="5919" max="5919" width="9.42578125" style="1" bestFit="1" customWidth="1"/>
    <col min="5920" max="5920" width="6.42578125" style="1" bestFit="1" customWidth="1"/>
    <col min="5921" max="5921" width="8.42578125" style="1" bestFit="1" customWidth="1"/>
    <col min="5922" max="5922" width="7.42578125" style="1" bestFit="1" customWidth="1"/>
    <col min="5923" max="5923" width="5.85546875" style="1" bestFit="1" customWidth="1"/>
    <col min="5924" max="5924" width="46.85546875" style="1" customWidth="1"/>
    <col min="5925" max="5925" width="9" style="1" customWidth="1"/>
    <col min="5926" max="5927" width="17.140625" style="1" bestFit="1" customWidth="1"/>
    <col min="5928" max="5931" width="9.140625" style="1"/>
    <col min="5932" max="5932" width="16.7109375" style="1" customWidth="1"/>
    <col min="5933" max="5933" width="31.85546875" style="1" bestFit="1" customWidth="1"/>
    <col min="5934" max="5934" width="37.140625" style="1" customWidth="1"/>
    <col min="5935" max="5935" width="154.140625" style="1" bestFit="1" customWidth="1"/>
    <col min="5936" max="5936" width="10.5703125" style="1" bestFit="1" customWidth="1"/>
    <col min="5937" max="5937" width="11.140625" style="1" bestFit="1" customWidth="1"/>
    <col min="5938" max="5938" width="13.42578125" style="1" bestFit="1" customWidth="1"/>
    <col min="5939" max="5939" width="20.140625" style="1" bestFit="1" customWidth="1"/>
    <col min="5940" max="5940" width="16" style="1" bestFit="1" customWidth="1"/>
    <col min="5941" max="5941" width="58.5703125" style="1" customWidth="1"/>
    <col min="5942" max="6155" width="9.140625" style="1"/>
    <col min="6156" max="6156" width="23.28515625" style="1" bestFit="1" customWidth="1"/>
    <col min="6157" max="6157" width="21.85546875" style="1" bestFit="1" customWidth="1"/>
    <col min="6158" max="6158" width="20.42578125" style="1" bestFit="1" customWidth="1"/>
    <col min="6159" max="6159" width="65.42578125" style="1" bestFit="1" customWidth="1"/>
    <col min="6160" max="6160" width="5" style="1" customWidth="1"/>
    <col min="6161" max="6161" width="7.42578125" style="1" bestFit="1" customWidth="1"/>
    <col min="6162" max="6162" width="3.85546875" style="1" customWidth="1"/>
    <col min="6163" max="6163" width="3.42578125" style="1" customWidth="1"/>
    <col min="6164" max="6164" width="10.28515625" style="1" customWidth="1"/>
    <col min="6165" max="6165" width="15.140625" style="1" bestFit="1" customWidth="1"/>
    <col min="6166" max="6166" width="9.85546875" style="1" customWidth="1"/>
    <col min="6167" max="6167" width="23.85546875" style="1" customWidth="1"/>
    <col min="6168" max="6168" width="14.85546875" style="1" customWidth="1"/>
    <col min="6169" max="6169" width="9.140625" style="1"/>
    <col min="6170" max="6170" width="9" style="1" bestFit="1" customWidth="1"/>
    <col min="6171" max="6171" width="6" style="1" customWidth="1"/>
    <col min="6172" max="6172" width="9.85546875" style="1" customWidth="1"/>
    <col min="6173" max="6173" width="7.42578125" style="1" bestFit="1" customWidth="1"/>
    <col min="6174" max="6174" width="8.7109375" style="1" bestFit="1" customWidth="1"/>
    <col min="6175" max="6175" width="9.42578125" style="1" bestFit="1" customWidth="1"/>
    <col min="6176" max="6176" width="6.42578125" style="1" bestFit="1" customWidth="1"/>
    <col min="6177" max="6177" width="8.42578125" style="1" bestFit="1" customWidth="1"/>
    <col min="6178" max="6178" width="7.42578125" style="1" bestFit="1" customWidth="1"/>
    <col min="6179" max="6179" width="5.85546875" style="1" bestFit="1" customWidth="1"/>
    <col min="6180" max="6180" width="46.85546875" style="1" customWidth="1"/>
    <col min="6181" max="6181" width="9" style="1" customWidth="1"/>
    <col min="6182" max="6183" width="17.140625" style="1" bestFit="1" customWidth="1"/>
    <col min="6184" max="6187" width="9.140625" style="1"/>
    <col min="6188" max="6188" width="16.7109375" style="1" customWidth="1"/>
    <col min="6189" max="6189" width="31.85546875" style="1" bestFit="1" customWidth="1"/>
    <col min="6190" max="6190" width="37.140625" style="1" customWidth="1"/>
    <col min="6191" max="6191" width="154.140625" style="1" bestFit="1" customWidth="1"/>
    <col min="6192" max="6192" width="10.5703125" style="1" bestFit="1" customWidth="1"/>
    <col min="6193" max="6193" width="11.140625" style="1" bestFit="1" customWidth="1"/>
    <col min="6194" max="6194" width="13.42578125" style="1" bestFit="1" customWidth="1"/>
    <col min="6195" max="6195" width="20.140625" style="1" bestFit="1" customWidth="1"/>
    <col min="6196" max="6196" width="16" style="1" bestFit="1" customWidth="1"/>
    <col min="6197" max="6197" width="58.5703125" style="1" customWidth="1"/>
    <col min="6198" max="6411" width="9.140625" style="1"/>
    <col min="6412" max="6412" width="23.28515625" style="1" bestFit="1" customWidth="1"/>
    <col min="6413" max="6413" width="21.85546875" style="1" bestFit="1" customWidth="1"/>
    <col min="6414" max="6414" width="20.42578125" style="1" bestFit="1" customWidth="1"/>
    <col min="6415" max="6415" width="65.42578125" style="1" bestFit="1" customWidth="1"/>
    <col min="6416" max="6416" width="5" style="1" customWidth="1"/>
    <col min="6417" max="6417" width="7.42578125" style="1" bestFit="1" customWidth="1"/>
    <col min="6418" max="6418" width="3.85546875" style="1" customWidth="1"/>
    <col min="6419" max="6419" width="3.42578125" style="1" customWidth="1"/>
    <col min="6420" max="6420" width="10.28515625" style="1" customWidth="1"/>
    <col min="6421" max="6421" width="15.140625" style="1" bestFit="1" customWidth="1"/>
    <col min="6422" max="6422" width="9.85546875" style="1" customWidth="1"/>
    <col min="6423" max="6423" width="23.85546875" style="1" customWidth="1"/>
    <col min="6424" max="6424" width="14.85546875" style="1" customWidth="1"/>
    <col min="6425" max="6425" width="9.140625" style="1"/>
    <col min="6426" max="6426" width="9" style="1" bestFit="1" customWidth="1"/>
    <col min="6427" max="6427" width="6" style="1" customWidth="1"/>
    <col min="6428" max="6428" width="9.85546875" style="1" customWidth="1"/>
    <col min="6429" max="6429" width="7.42578125" style="1" bestFit="1" customWidth="1"/>
    <col min="6430" max="6430" width="8.7109375" style="1" bestFit="1" customWidth="1"/>
    <col min="6431" max="6431" width="9.42578125" style="1" bestFit="1" customWidth="1"/>
    <col min="6432" max="6432" width="6.42578125" style="1" bestFit="1" customWidth="1"/>
    <col min="6433" max="6433" width="8.42578125" style="1" bestFit="1" customWidth="1"/>
    <col min="6434" max="6434" width="7.42578125" style="1" bestFit="1" customWidth="1"/>
    <col min="6435" max="6435" width="5.85546875" style="1" bestFit="1" customWidth="1"/>
    <col min="6436" max="6436" width="46.85546875" style="1" customWidth="1"/>
    <col min="6437" max="6437" width="9" style="1" customWidth="1"/>
    <col min="6438" max="6439" width="17.140625" style="1" bestFit="1" customWidth="1"/>
    <col min="6440" max="6443" width="9.140625" style="1"/>
    <col min="6444" max="6444" width="16.7109375" style="1" customWidth="1"/>
    <col min="6445" max="6445" width="31.85546875" style="1" bestFit="1" customWidth="1"/>
    <col min="6446" max="6446" width="37.140625" style="1" customWidth="1"/>
    <col min="6447" max="6447" width="154.140625" style="1" bestFit="1" customWidth="1"/>
    <col min="6448" max="6448" width="10.5703125" style="1" bestFit="1" customWidth="1"/>
    <col min="6449" max="6449" width="11.140625" style="1" bestFit="1" customWidth="1"/>
    <col min="6450" max="6450" width="13.42578125" style="1" bestFit="1" customWidth="1"/>
    <col min="6451" max="6451" width="20.140625" style="1" bestFit="1" customWidth="1"/>
    <col min="6452" max="6452" width="16" style="1" bestFit="1" customWidth="1"/>
    <col min="6453" max="6453" width="58.5703125" style="1" customWidth="1"/>
    <col min="6454" max="6667" width="9.140625" style="1"/>
    <col min="6668" max="6668" width="23.28515625" style="1" bestFit="1" customWidth="1"/>
    <col min="6669" max="6669" width="21.85546875" style="1" bestFit="1" customWidth="1"/>
    <col min="6670" max="6670" width="20.42578125" style="1" bestFit="1" customWidth="1"/>
    <col min="6671" max="6671" width="65.42578125" style="1" bestFit="1" customWidth="1"/>
    <col min="6672" max="6672" width="5" style="1" customWidth="1"/>
    <col min="6673" max="6673" width="7.42578125" style="1" bestFit="1" customWidth="1"/>
    <col min="6674" max="6674" width="3.85546875" style="1" customWidth="1"/>
    <col min="6675" max="6675" width="3.42578125" style="1" customWidth="1"/>
    <col min="6676" max="6676" width="10.28515625" style="1" customWidth="1"/>
    <col min="6677" max="6677" width="15.140625" style="1" bestFit="1" customWidth="1"/>
    <col min="6678" max="6678" width="9.85546875" style="1" customWidth="1"/>
    <col min="6679" max="6679" width="23.85546875" style="1" customWidth="1"/>
    <col min="6680" max="6680" width="14.85546875" style="1" customWidth="1"/>
    <col min="6681" max="6681" width="9.140625" style="1"/>
    <col min="6682" max="6682" width="9" style="1" bestFit="1" customWidth="1"/>
    <col min="6683" max="6683" width="6" style="1" customWidth="1"/>
    <col min="6684" max="6684" width="9.85546875" style="1" customWidth="1"/>
    <col min="6685" max="6685" width="7.42578125" style="1" bestFit="1" customWidth="1"/>
    <col min="6686" max="6686" width="8.7109375" style="1" bestFit="1" customWidth="1"/>
    <col min="6687" max="6687" width="9.42578125" style="1" bestFit="1" customWidth="1"/>
    <col min="6688" max="6688" width="6.42578125" style="1" bestFit="1" customWidth="1"/>
    <col min="6689" max="6689" width="8.42578125" style="1" bestFit="1" customWidth="1"/>
    <col min="6690" max="6690" width="7.42578125" style="1" bestFit="1" customWidth="1"/>
    <col min="6691" max="6691" width="5.85546875" style="1" bestFit="1" customWidth="1"/>
    <col min="6692" max="6692" width="46.85546875" style="1" customWidth="1"/>
    <col min="6693" max="6693" width="9" style="1" customWidth="1"/>
    <col min="6694" max="6695" width="17.140625" style="1" bestFit="1" customWidth="1"/>
    <col min="6696" max="6699" width="9.140625" style="1"/>
    <col min="6700" max="6700" width="16.7109375" style="1" customWidth="1"/>
    <col min="6701" max="6701" width="31.85546875" style="1" bestFit="1" customWidth="1"/>
    <col min="6702" max="6702" width="37.140625" style="1" customWidth="1"/>
    <col min="6703" max="6703" width="154.140625" style="1" bestFit="1" customWidth="1"/>
    <col min="6704" max="6704" width="10.5703125" style="1" bestFit="1" customWidth="1"/>
    <col min="6705" max="6705" width="11.140625" style="1" bestFit="1" customWidth="1"/>
    <col min="6706" max="6706" width="13.42578125" style="1" bestFit="1" customWidth="1"/>
    <col min="6707" max="6707" width="20.140625" style="1" bestFit="1" customWidth="1"/>
    <col min="6708" max="6708" width="16" style="1" bestFit="1" customWidth="1"/>
    <col min="6709" max="6709" width="58.5703125" style="1" customWidth="1"/>
    <col min="6710" max="6923" width="9.140625" style="1"/>
    <col min="6924" max="6924" width="23.28515625" style="1" bestFit="1" customWidth="1"/>
    <col min="6925" max="6925" width="21.85546875" style="1" bestFit="1" customWidth="1"/>
    <col min="6926" max="6926" width="20.42578125" style="1" bestFit="1" customWidth="1"/>
    <col min="6927" max="6927" width="65.42578125" style="1" bestFit="1" customWidth="1"/>
    <col min="6928" max="6928" width="5" style="1" customWidth="1"/>
    <col min="6929" max="6929" width="7.42578125" style="1" bestFit="1" customWidth="1"/>
    <col min="6930" max="6930" width="3.85546875" style="1" customWidth="1"/>
    <col min="6931" max="6931" width="3.42578125" style="1" customWidth="1"/>
    <col min="6932" max="6932" width="10.28515625" style="1" customWidth="1"/>
    <col min="6933" max="6933" width="15.140625" style="1" bestFit="1" customWidth="1"/>
    <col min="6934" max="6934" width="9.85546875" style="1" customWidth="1"/>
    <col min="6935" max="6935" width="23.85546875" style="1" customWidth="1"/>
    <col min="6936" max="6936" width="14.85546875" style="1" customWidth="1"/>
    <col min="6937" max="6937" width="9.140625" style="1"/>
    <col min="6938" max="6938" width="9" style="1" bestFit="1" customWidth="1"/>
    <col min="6939" max="6939" width="6" style="1" customWidth="1"/>
    <col min="6940" max="6940" width="9.85546875" style="1" customWidth="1"/>
    <col min="6941" max="6941" width="7.42578125" style="1" bestFit="1" customWidth="1"/>
    <col min="6942" max="6942" width="8.7109375" style="1" bestFit="1" customWidth="1"/>
    <col min="6943" max="6943" width="9.42578125" style="1" bestFit="1" customWidth="1"/>
    <col min="6944" max="6944" width="6.42578125" style="1" bestFit="1" customWidth="1"/>
    <col min="6945" max="6945" width="8.42578125" style="1" bestFit="1" customWidth="1"/>
    <col min="6946" max="6946" width="7.42578125" style="1" bestFit="1" customWidth="1"/>
    <col min="6947" max="6947" width="5.85546875" style="1" bestFit="1" customWidth="1"/>
    <col min="6948" max="6948" width="46.85546875" style="1" customWidth="1"/>
    <col min="6949" max="6949" width="9" style="1" customWidth="1"/>
    <col min="6950" max="6951" width="17.140625" style="1" bestFit="1" customWidth="1"/>
    <col min="6952" max="6955" width="9.140625" style="1"/>
    <col min="6956" max="6956" width="16.7109375" style="1" customWidth="1"/>
    <col min="6957" max="6957" width="31.85546875" style="1" bestFit="1" customWidth="1"/>
    <col min="6958" max="6958" width="37.140625" style="1" customWidth="1"/>
    <col min="6959" max="6959" width="154.140625" style="1" bestFit="1" customWidth="1"/>
    <col min="6960" max="6960" width="10.5703125" style="1" bestFit="1" customWidth="1"/>
    <col min="6961" max="6961" width="11.140625" style="1" bestFit="1" customWidth="1"/>
    <col min="6962" max="6962" width="13.42578125" style="1" bestFit="1" customWidth="1"/>
    <col min="6963" max="6963" width="20.140625" style="1" bestFit="1" customWidth="1"/>
    <col min="6964" max="6964" width="16" style="1" bestFit="1" customWidth="1"/>
    <col min="6965" max="6965" width="58.5703125" style="1" customWidth="1"/>
    <col min="6966" max="7179" width="9.140625" style="1"/>
    <col min="7180" max="7180" width="23.28515625" style="1" bestFit="1" customWidth="1"/>
    <col min="7181" max="7181" width="21.85546875" style="1" bestFit="1" customWidth="1"/>
    <col min="7182" max="7182" width="20.42578125" style="1" bestFit="1" customWidth="1"/>
    <col min="7183" max="7183" width="65.42578125" style="1" bestFit="1" customWidth="1"/>
    <col min="7184" max="7184" width="5" style="1" customWidth="1"/>
    <col min="7185" max="7185" width="7.42578125" style="1" bestFit="1" customWidth="1"/>
    <col min="7186" max="7186" width="3.85546875" style="1" customWidth="1"/>
    <col min="7187" max="7187" width="3.42578125" style="1" customWidth="1"/>
    <col min="7188" max="7188" width="10.28515625" style="1" customWidth="1"/>
    <col min="7189" max="7189" width="15.140625" style="1" bestFit="1" customWidth="1"/>
    <col min="7190" max="7190" width="9.85546875" style="1" customWidth="1"/>
    <col min="7191" max="7191" width="23.85546875" style="1" customWidth="1"/>
    <col min="7192" max="7192" width="14.85546875" style="1" customWidth="1"/>
    <col min="7193" max="7193" width="9.140625" style="1"/>
    <col min="7194" max="7194" width="9" style="1" bestFit="1" customWidth="1"/>
    <col min="7195" max="7195" width="6" style="1" customWidth="1"/>
    <col min="7196" max="7196" width="9.85546875" style="1" customWidth="1"/>
    <col min="7197" max="7197" width="7.42578125" style="1" bestFit="1" customWidth="1"/>
    <col min="7198" max="7198" width="8.7109375" style="1" bestFit="1" customWidth="1"/>
    <col min="7199" max="7199" width="9.42578125" style="1" bestFit="1" customWidth="1"/>
    <col min="7200" max="7200" width="6.42578125" style="1" bestFit="1" customWidth="1"/>
    <col min="7201" max="7201" width="8.42578125" style="1" bestFit="1" customWidth="1"/>
    <col min="7202" max="7202" width="7.42578125" style="1" bestFit="1" customWidth="1"/>
    <col min="7203" max="7203" width="5.85546875" style="1" bestFit="1" customWidth="1"/>
    <col min="7204" max="7204" width="46.85546875" style="1" customWidth="1"/>
    <col min="7205" max="7205" width="9" style="1" customWidth="1"/>
    <col min="7206" max="7207" width="17.140625" style="1" bestFit="1" customWidth="1"/>
    <col min="7208" max="7211" width="9.140625" style="1"/>
    <col min="7212" max="7212" width="16.7109375" style="1" customWidth="1"/>
    <col min="7213" max="7213" width="31.85546875" style="1" bestFit="1" customWidth="1"/>
    <col min="7214" max="7214" width="37.140625" style="1" customWidth="1"/>
    <col min="7215" max="7215" width="154.140625" style="1" bestFit="1" customWidth="1"/>
    <col min="7216" max="7216" width="10.5703125" style="1" bestFit="1" customWidth="1"/>
    <col min="7217" max="7217" width="11.140625" style="1" bestFit="1" customWidth="1"/>
    <col min="7218" max="7218" width="13.42578125" style="1" bestFit="1" customWidth="1"/>
    <col min="7219" max="7219" width="20.140625" style="1" bestFit="1" customWidth="1"/>
    <col min="7220" max="7220" width="16" style="1" bestFit="1" customWidth="1"/>
    <col min="7221" max="7221" width="58.5703125" style="1" customWidth="1"/>
    <col min="7222" max="7435" width="9.140625" style="1"/>
    <col min="7436" max="7436" width="23.28515625" style="1" bestFit="1" customWidth="1"/>
    <col min="7437" max="7437" width="21.85546875" style="1" bestFit="1" customWidth="1"/>
    <col min="7438" max="7438" width="20.42578125" style="1" bestFit="1" customWidth="1"/>
    <col min="7439" max="7439" width="65.42578125" style="1" bestFit="1" customWidth="1"/>
    <col min="7440" max="7440" width="5" style="1" customWidth="1"/>
    <col min="7441" max="7441" width="7.42578125" style="1" bestFit="1" customWidth="1"/>
    <col min="7442" max="7442" width="3.85546875" style="1" customWidth="1"/>
    <col min="7443" max="7443" width="3.42578125" style="1" customWidth="1"/>
    <col min="7444" max="7444" width="10.28515625" style="1" customWidth="1"/>
    <col min="7445" max="7445" width="15.140625" style="1" bestFit="1" customWidth="1"/>
    <col min="7446" max="7446" width="9.85546875" style="1" customWidth="1"/>
    <col min="7447" max="7447" width="23.85546875" style="1" customWidth="1"/>
    <col min="7448" max="7448" width="14.85546875" style="1" customWidth="1"/>
    <col min="7449" max="7449" width="9.140625" style="1"/>
    <col min="7450" max="7450" width="9" style="1" bestFit="1" customWidth="1"/>
    <col min="7451" max="7451" width="6" style="1" customWidth="1"/>
    <col min="7452" max="7452" width="9.85546875" style="1" customWidth="1"/>
    <col min="7453" max="7453" width="7.42578125" style="1" bestFit="1" customWidth="1"/>
    <col min="7454" max="7454" width="8.7109375" style="1" bestFit="1" customWidth="1"/>
    <col min="7455" max="7455" width="9.42578125" style="1" bestFit="1" customWidth="1"/>
    <col min="7456" max="7456" width="6.42578125" style="1" bestFit="1" customWidth="1"/>
    <col min="7457" max="7457" width="8.42578125" style="1" bestFit="1" customWidth="1"/>
    <col min="7458" max="7458" width="7.42578125" style="1" bestFit="1" customWidth="1"/>
    <col min="7459" max="7459" width="5.85546875" style="1" bestFit="1" customWidth="1"/>
    <col min="7460" max="7460" width="46.85546875" style="1" customWidth="1"/>
    <col min="7461" max="7461" width="9" style="1" customWidth="1"/>
    <col min="7462" max="7463" width="17.140625" style="1" bestFit="1" customWidth="1"/>
    <col min="7464" max="7467" width="9.140625" style="1"/>
    <col min="7468" max="7468" width="16.7109375" style="1" customWidth="1"/>
    <col min="7469" max="7469" width="31.85546875" style="1" bestFit="1" customWidth="1"/>
    <col min="7470" max="7470" width="37.140625" style="1" customWidth="1"/>
    <col min="7471" max="7471" width="154.140625" style="1" bestFit="1" customWidth="1"/>
    <col min="7472" max="7472" width="10.5703125" style="1" bestFit="1" customWidth="1"/>
    <col min="7473" max="7473" width="11.140625" style="1" bestFit="1" customWidth="1"/>
    <col min="7474" max="7474" width="13.42578125" style="1" bestFit="1" customWidth="1"/>
    <col min="7475" max="7475" width="20.140625" style="1" bestFit="1" customWidth="1"/>
    <col min="7476" max="7476" width="16" style="1" bestFit="1" customWidth="1"/>
    <col min="7477" max="7477" width="58.5703125" style="1" customWidth="1"/>
    <col min="7478" max="7691" width="9.140625" style="1"/>
    <col min="7692" max="7692" width="23.28515625" style="1" bestFit="1" customWidth="1"/>
    <col min="7693" max="7693" width="21.85546875" style="1" bestFit="1" customWidth="1"/>
    <col min="7694" max="7694" width="20.42578125" style="1" bestFit="1" customWidth="1"/>
    <col min="7695" max="7695" width="65.42578125" style="1" bestFit="1" customWidth="1"/>
    <col min="7696" max="7696" width="5" style="1" customWidth="1"/>
    <col min="7697" max="7697" width="7.42578125" style="1" bestFit="1" customWidth="1"/>
    <col min="7698" max="7698" width="3.85546875" style="1" customWidth="1"/>
    <col min="7699" max="7699" width="3.42578125" style="1" customWidth="1"/>
    <col min="7700" max="7700" width="10.28515625" style="1" customWidth="1"/>
    <col min="7701" max="7701" width="15.140625" style="1" bestFit="1" customWidth="1"/>
    <col min="7702" max="7702" width="9.85546875" style="1" customWidth="1"/>
    <col min="7703" max="7703" width="23.85546875" style="1" customWidth="1"/>
    <col min="7704" max="7704" width="14.85546875" style="1" customWidth="1"/>
    <col min="7705" max="7705" width="9.140625" style="1"/>
    <col min="7706" max="7706" width="9" style="1" bestFit="1" customWidth="1"/>
    <col min="7707" max="7707" width="6" style="1" customWidth="1"/>
    <col min="7708" max="7708" width="9.85546875" style="1" customWidth="1"/>
    <col min="7709" max="7709" width="7.42578125" style="1" bestFit="1" customWidth="1"/>
    <col min="7710" max="7710" width="8.7109375" style="1" bestFit="1" customWidth="1"/>
    <col min="7711" max="7711" width="9.42578125" style="1" bestFit="1" customWidth="1"/>
    <col min="7712" max="7712" width="6.42578125" style="1" bestFit="1" customWidth="1"/>
    <col min="7713" max="7713" width="8.42578125" style="1" bestFit="1" customWidth="1"/>
    <col min="7714" max="7714" width="7.42578125" style="1" bestFit="1" customWidth="1"/>
    <col min="7715" max="7715" width="5.85546875" style="1" bestFit="1" customWidth="1"/>
    <col min="7716" max="7716" width="46.85546875" style="1" customWidth="1"/>
    <col min="7717" max="7717" width="9" style="1" customWidth="1"/>
    <col min="7718" max="7719" width="17.140625" style="1" bestFit="1" customWidth="1"/>
    <col min="7720" max="7723" width="9.140625" style="1"/>
    <col min="7724" max="7724" width="16.7109375" style="1" customWidth="1"/>
    <col min="7725" max="7725" width="31.85546875" style="1" bestFit="1" customWidth="1"/>
    <col min="7726" max="7726" width="37.140625" style="1" customWidth="1"/>
    <col min="7727" max="7727" width="154.140625" style="1" bestFit="1" customWidth="1"/>
    <col min="7728" max="7728" width="10.5703125" style="1" bestFit="1" customWidth="1"/>
    <col min="7729" max="7729" width="11.140625" style="1" bestFit="1" customWidth="1"/>
    <col min="7730" max="7730" width="13.42578125" style="1" bestFit="1" customWidth="1"/>
    <col min="7731" max="7731" width="20.140625" style="1" bestFit="1" customWidth="1"/>
    <col min="7732" max="7732" width="16" style="1" bestFit="1" customWidth="1"/>
    <col min="7733" max="7733" width="58.5703125" style="1" customWidth="1"/>
    <col min="7734" max="7947" width="9.140625" style="1"/>
    <col min="7948" max="7948" width="23.28515625" style="1" bestFit="1" customWidth="1"/>
    <col min="7949" max="7949" width="21.85546875" style="1" bestFit="1" customWidth="1"/>
    <col min="7950" max="7950" width="20.42578125" style="1" bestFit="1" customWidth="1"/>
    <col min="7951" max="7951" width="65.42578125" style="1" bestFit="1" customWidth="1"/>
    <col min="7952" max="7952" width="5" style="1" customWidth="1"/>
    <col min="7953" max="7953" width="7.42578125" style="1" bestFit="1" customWidth="1"/>
    <col min="7954" max="7954" width="3.85546875" style="1" customWidth="1"/>
    <col min="7955" max="7955" width="3.42578125" style="1" customWidth="1"/>
    <col min="7956" max="7956" width="10.28515625" style="1" customWidth="1"/>
    <col min="7957" max="7957" width="15.140625" style="1" bestFit="1" customWidth="1"/>
    <col min="7958" max="7958" width="9.85546875" style="1" customWidth="1"/>
    <col min="7959" max="7959" width="23.85546875" style="1" customWidth="1"/>
    <col min="7960" max="7960" width="14.85546875" style="1" customWidth="1"/>
    <col min="7961" max="7961" width="9.140625" style="1"/>
    <col min="7962" max="7962" width="9" style="1" bestFit="1" customWidth="1"/>
    <col min="7963" max="7963" width="6" style="1" customWidth="1"/>
    <col min="7964" max="7964" width="9.85546875" style="1" customWidth="1"/>
    <col min="7965" max="7965" width="7.42578125" style="1" bestFit="1" customWidth="1"/>
    <col min="7966" max="7966" width="8.7109375" style="1" bestFit="1" customWidth="1"/>
    <col min="7967" max="7967" width="9.42578125" style="1" bestFit="1" customWidth="1"/>
    <col min="7968" max="7968" width="6.42578125" style="1" bestFit="1" customWidth="1"/>
    <col min="7969" max="7969" width="8.42578125" style="1" bestFit="1" customWidth="1"/>
    <col min="7970" max="7970" width="7.42578125" style="1" bestFit="1" customWidth="1"/>
    <col min="7971" max="7971" width="5.85546875" style="1" bestFit="1" customWidth="1"/>
    <col min="7972" max="7972" width="46.85546875" style="1" customWidth="1"/>
    <col min="7973" max="7973" width="9" style="1" customWidth="1"/>
    <col min="7974" max="7975" width="17.140625" style="1" bestFit="1" customWidth="1"/>
    <col min="7976" max="7979" width="9.140625" style="1"/>
    <col min="7980" max="7980" width="16.7109375" style="1" customWidth="1"/>
    <col min="7981" max="7981" width="31.85546875" style="1" bestFit="1" customWidth="1"/>
    <col min="7982" max="7982" width="37.140625" style="1" customWidth="1"/>
    <col min="7983" max="7983" width="154.140625" style="1" bestFit="1" customWidth="1"/>
    <col min="7984" max="7984" width="10.5703125" style="1" bestFit="1" customWidth="1"/>
    <col min="7985" max="7985" width="11.140625" style="1" bestFit="1" customWidth="1"/>
    <col min="7986" max="7986" width="13.42578125" style="1" bestFit="1" customWidth="1"/>
    <col min="7987" max="7987" width="20.140625" style="1" bestFit="1" customWidth="1"/>
    <col min="7988" max="7988" width="16" style="1" bestFit="1" customWidth="1"/>
    <col min="7989" max="7989" width="58.5703125" style="1" customWidth="1"/>
    <col min="7990" max="8203" width="9.140625" style="1"/>
    <col min="8204" max="8204" width="23.28515625" style="1" bestFit="1" customWidth="1"/>
    <col min="8205" max="8205" width="21.85546875" style="1" bestFit="1" customWidth="1"/>
    <col min="8206" max="8206" width="20.42578125" style="1" bestFit="1" customWidth="1"/>
    <col min="8207" max="8207" width="65.42578125" style="1" bestFit="1" customWidth="1"/>
    <col min="8208" max="8208" width="5" style="1" customWidth="1"/>
    <col min="8209" max="8209" width="7.42578125" style="1" bestFit="1" customWidth="1"/>
    <col min="8210" max="8210" width="3.85546875" style="1" customWidth="1"/>
    <col min="8211" max="8211" width="3.42578125" style="1" customWidth="1"/>
    <col min="8212" max="8212" width="10.28515625" style="1" customWidth="1"/>
    <col min="8213" max="8213" width="15.140625" style="1" bestFit="1" customWidth="1"/>
    <col min="8214" max="8214" width="9.85546875" style="1" customWidth="1"/>
    <col min="8215" max="8215" width="23.85546875" style="1" customWidth="1"/>
    <col min="8216" max="8216" width="14.85546875" style="1" customWidth="1"/>
    <col min="8217" max="8217" width="9.140625" style="1"/>
    <col min="8218" max="8218" width="9" style="1" bestFit="1" customWidth="1"/>
    <col min="8219" max="8219" width="6" style="1" customWidth="1"/>
    <col min="8220" max="8220" width="9.85546875" style="1" customWidth="1"/>
    <col min="8221" max="8221" width="7.42578125" style="1" bestFit="1" customWidth="1"/>
    <col min="8222" max="8222" width="8.7109375" style="1" bestFit="1" customWidth="1"/>
    <col min="8223" max="8223" width="9.42578125" style="1" bestFit="1" customWidth="1"/>
    <col min="8224" max="8224" width="6.42578125" style="1" bestFit="1" customWidth="1"/>
    <col min="8225" max="8225" width="8.42578125" style="1" bestFit="1" customWidth="1"/>
    <col min="8226" max="8226" width="7.42578125" style="1" bestFit="1" customWidth="1"/>
    <col min="8227" max="8227" width="5.85546875" style="1" bestFit="1" customWidth="1"/>
    <col min="8228" max="8228" width="46.85546875" style="1" customWidth="1"/>
    <col min="8229" max="8229" width="9" style="1" customWidth="1"/>
    <col min="8230" max="8231" width="17.140625" style="1" bestFit="1" customWidth="1"/>
    <col min="8232" max="8235" width="9.140625" style="1"/>
    <col min="8236" max="8236" width="16.7109375" style="1" customWidth="1"/>
    <col min="8237" max="8237" width="31.85546875" style="1" bestFit="1" customWidth="1"/>
    <col min="8238" max="8238" width="37.140625" style="1" customWidth="1"/>
    <col min="8239" max="8239" width="154.140625" style="1" bestFit="1" customWidth="1"/>
    <col min="8240" max="8240" width="10.5703125" style="1" bestFit="1" customWidth="1"/>
    <col min="8241" max="8241" width="11.140625" style="1" bestFit="1" customWidth="1"/>
    <col min="8242" max="8242" width="13.42578125" style="1" bestFit="1" customWidth="1"/>
    <col min="8243" max="8243" width="20.140625" style="1" bestFit="1" customWidth="1"/>
    <col min="8244" max="8244" width="16" style="1" bestFit="1" customWidth="1"/>
    <col min="8245" max="8245" width="58.5703125" style="1" customWidth="1"/>
    <col min="8246" max="8459" width="9.140625" style="1"/>
    <col min="8460" max="8460" width="23.28515625" style="1" bestFit="1" customWidth="1"/>
    <col min="8461" max="8461" width="21.85546875" style="1" bestFit="1" customWidth="1"/>
    <col min="8462" max="8462" width="20.42578125" style="1" bestFit="1" customWidth="1"/>
    <col min="8463" max="8463" width="65.42578125" style="1" bestFit="1" customWidth="1"/>
    <col min="8464" max="8464" width="5" style="1" customWidth="1"/>
    <col min="8465" max="8465" width="7.42578125" style="1" bestFit="1" customWidth="1"/>
    <col min="8466" max="8466" width="3.85546875" style="1" customWidth="1"/>
    <col min="8467" max="8467" width="3.42578125" style="1" customWidth="1"/>
    <col min="8468" max="8468" width="10.28515625" style="1" customWidth="1"/>
    <col min="8469" max="8469" width="15.140625" style="1" bestFit="1" customWidth="1"/>
    <col min="8470" max="8470" width="9.85546875" style="1" customWidth="1"/>
    <col min="8471" max="8471" width="23.85546875" style="1" customWidth="1"/>
    <col min="8472" max="8472" width="14.85546875" style="1" customWidth="1"/>
    <col min="8473" max="8473" width="9.140625" style="1"/>
    <col min="8474" max="8474" width="9" style="1" bestFit="1" customWidth="1"/>
    <col min="8475" max="8475" width="6" style="1" customWidth="1"/>
    <col min="8476" max="8476" width="9.85546875" style="1" customWidth="1"/>
    <col min="8477" max="8477" width="7.42578125" style="1" bestFit="1" customWidth="1"/>
    <col min="8478" max="8478" width="8.7109375" style="1" bestFit="1" customWidth="1"/>
    <col min="8479" max="8479" width="9.42578125" style="1" bestFit="1" customWidth="1"/>
    <col min="8480" max="8480" width="6.42578125" style="1" bestFit="1" customWidth="1"/>
    <col min="8481" max="8481" width="8.42578125" style="1" bestFit="1" customWidth="1"/>
    <col min="8482" max="8482" width="7.42578125" style="1" bestFit="1" customWidth="1"/>
    <col min="8483" max="8483" width="5.85546875" style="1" bestFit="1" customWidth="1"/>
    <col min="8484" max="8484" width="46.85546875" style="1" customWidth="1"/>
    <col min="8485" max="8485" width="9" style="1" customWidth="1"/>
    <col min="8486" max="8487" width="17.140625" style="1" bestFit="1" customWidth="1"/>
    <col min="8488" max="8491" width="9.140625" style="1"/>
    <col min="8492" max="8492" width="16.7109375" style="1" customWidth="1"/>
    <col min="8493" max="8493" width="31.85546875" style="1" bestFit="1" customWidth="1"/>
    <col min="8494" max="8494" width="37.140625" style="1" customWidth="1"/>
    <col min="8495" max="8495" width="154.140625" style="1" bestFit="1" customWidth="1"/>
    <col min="8496" max="8496" width="10.5703125" style="1" bestFit="1" customWidth="1"/>
    <col min="8497" max="8497" width="11.140625" style="1" bestFit="1" customWidth="1"/>
    <col min="8498" max="8498" width="13.42578125" style="1" bestFit="1" customWidth="1"/>
    <col min="8499" max="8499" width="20.140625" style="1" bestFit="1" customWidth="1"/>
    <col min="8500" max="8500" width="16" style="1" bestFit="1" customWidth="1"/>
    <col min="8501" max="8501" width="58.5703125" style="1" customWidth="1"/>
    <col min="8502" max="8715" width="9.140625" style="1"/>
    <col min="8716" max="8716" width="23.28515625" style="1" bestFit="1" customWidth="1"/>
    <col min="8717" max="8717" width="21.85546875" style="1" bestFit="1" customWidth="1"/>
    <col min="8718" max="8718" width="20.42578125" style="1" bestFit="1" customWidth="1"/>
    <col min="8719" max="8719" width="65.42578125" style="1" bestFit="1" customWidth="1"/>
    <col min="8720" max="8720" width="5" style="1" customWidth="1"/>
    <col min="8721" max="8721" width="7.42578125" style="1" bestFit="1" customWidth="1"/>
    <col min="8722" max="8722" width="3.85546875" style="1" customWidth="1"/>
    <col min="8723" max="8723" width="3.42578125" style="1" customWidth="1"/>
    <col min="8724" max="8724" width="10.28515625" style="1" customWidth="1"/>
    <col min="8725" max="8725" width="15.140625" style="1" bestFit="1" customWidth="1"/>
    <col min="8726" max="8726" width="9.85546875" style="1" customWidth="1"/>
    <col min="8727" max="8727" width="23.85546875" style="1" customWidth="1"/>
    <col min="8728" max="8728" width="14.85546875" style="1" customWidth="1"/>
    <col min="8729" max="8729" width="9.140625" style="1"/>
    <col min="8730" max="8730" width="9" style="1" bestFit="1" customWidth="1"/>
    <col min="8731" max="8731" width="6" style="1" customWidth="1"/>
    <col min="8732" max="8732" width="9.85546875" style="1" customWidth="1"/>
    <col min="8733" max="8733" width="7.42578125" style="1" bestFit="1" customWidth="1"/>
    <col min="8734" max="8734" width="8.7109375" style="1" bestFit="1" customWidth="1"/>
    <col min="8735" max="8735" width="9.42578125" style="1" bestFit="1" customWidth="1"/>
    <col min="8736" max="8736" width="6.42578125" style="1" bestFit="1" customWidth="1"/>
    <col min="8737" max="8737" width="8.42578125" style="1" bestFit="1" customWidth="1"/>
    <col min="8738" max="8738" width="7.42578125" style="1" bestFit="1" customWidth="1"/>
    <col min="8739" max="8739" width="5.85546875" style="1" bestFit="1" customWidth="1"/>
    <col min="8740" max="8740" width="46.85546875" style="1" customWidth="1"/>
    <col min="8741" max="8741" width="9" style="1" customWidth="1"/>
    <col min="8742" max="8743" width="17.140625" style="1" bestFit="1" customWidth="1"/>
    <col min="8744" max="8747" width="9.140625" style="1"/>
    <col min="8748" max="8748" width="16.7109375" style="1" customWidth="1"/>
    <col min="8749" max="8749" width="31.85546875" style="1" bestFit="1" customWidth="1"/>
    <col min="8750" max="8750" width="37.140625" style="1" customWidth="1"/>
    <col min="8751" max="8751" width="154.140625" style="1" bestFit="1" customWidth="1"/>
    <col min="8752" max="8752" width="10.5703125" style="1" bestFit="1" customWidth="1"/>
    <col min="8753" max="8753" width="11.140625" style="1" bestFit="1" customWidth="1"/>
    <col min="8754" max="8754" width="13.42578125" style="1" bestFit="1" customWidth="1"/>
    <col min="8755" max="8755" width="20.140625" style="1" bestFit="1" customWidth="1"/>
    <col min="8756" max="8756" width="16" style="1" bestFit="1" customWidth="1"/>
    <col min="8757" max="8757" width="58.5703125" style="1" customWidth="1"/>
    <col min="8758" max="8971" width="9.140625" style="1"/>
    <col min="8972" max="8972" width="23.28515625" style="1" bestFit="1" customWidth="1"/>
    <col min="8973" max="8973" width="21.85546875" style="1" bestFit="1" customWidth="1"/>
    <col min="8974" max="8974" width="20.42578125" style="1" bestFit="1" customWidth="1"/>
    <col min="8975" max="8975" width="65.42578125" style="1" bestFit="1" customWidth="1"/>
    <col min="8976" max="8976" width="5" style="1" customWidth="1"/>
    <col min="8977" max="8977" width="7.42578125" style="1" bestFit="1" customWidth="1"/>
    <col min="8978" max="8978" width="3.85546875" style="1" customWidth="1"/>
    <col min="8979" max="8979" width="3.42578125" style="1" customWidth="1"/>
    <col min="8980" max="8980" width="10.28515625" style="1" customWidth="1"/>
    <col min="8981" max="8981" width="15.140625" style="1" bestFit="1" customWidth="1"/>
    <col min="8982" max="8982" width="9.85546875" style="1" customWidth="1"/>
    <col min="8983" max="8983" width="23.85546875" style="1" customWidth="1"/>
    <col min="8984" max="8984" width="14.85546875" style="1" customWidth="1"/>
    <col min="8985" max="8985" width="9.140625" style="1"/>
    <col min="8986" max="8986" width="9" style="1" bestFit="1" customWidth="1"/>
    <col min="8987" max="8987" width="6" style="1" customWidth="1"/>
    <col min="8988" max="8988" width="9.85546875" style="1" customWidth="1"/>
    <col min="8989" max="8989" width="7.42578125" style="1" bestFit="1" customWidth="1"/>
    <col min="8990" max="8990" width="8.7109375" style="1" bestFit="1" customWidth="1"/>
    <col min="8991" max="8991" width="9.42578125" style="1" bestFit="1" customWidth="1"/>
    <col min="8992" max="8992" width="6.42578125" style="1" bestFit="1" customWidth="1"/>
    <col min="8993" max="8993" width="8.42578125" style="1" bestFit="1" customWidth="1"/>
    <col min="8994" max="8994" width="7.42578125" style="1" bestFit="1" customWidth="1"/>
    <col min="8995" max="8995" width="5.85546875" style="1" bestFit="1" customWidth="1"/>
    <col min="8996" max="8996" width="46.85546875" style="1" customWidth="1"/>
    <col min="8997" max="8997" width="9" style="1" customWidth="1"/>
    <col min="8998" max="8999" width="17.140625" style="1" bestFit="1" customWidth="1"/>
    <col min="9000" max="9003" width="9.140625" style="1"/>
    <col min="9004" max="9004" width="16.7109375" style="1" customWidth="1"/>
    <col min="9005" max="9005" width="31.85546875" style="1" bestFit="1" customWidth="1"/>
    <col min="9006" max="9006" width="37.140625" style="1" customWidth="1"/>
    <col min="9007" max="9007" width="154.140625" style="1" bestFit="1" customWidth="1"/>
    <col min="9008" max="9008" width="10.5703125" style="1" bestFit="1" customWidth="1"/>
    <col min="9009" max="9009" width="11.140625" style="1" bestFit="1" customWidth="1"/>
    <col min="9010" max="9010" width="13.42578125" style="1" bestFit="1" customWidth="1"/>
    <col min="9011" max="9011" width="20.140625" style="1" bestFit="1" customWidth="1"/>
    <col min="9012" max="9012" width="16" style="1" bestFit="1" customWidth="1"/>
    <col min="9013" max="9013" width="58.5703125" style="1" customWidth="1"/>
    <col min="9014" max="9227" width="9.140625" style="1"/>
    <col min="9228" max="9228" width="23.28515625" style="1" bestFit="1" customWidth="1"/>
    <col min="9229" max="9229" width="21.85546875" style="1" bestFit="1" customWidth="1"/>
    <col min="9230" max="9230" width="20.42578125" style="1" bestFit="1" customWidth="1"/>
    <col min="9231" max="9231" width="65.42578125" style="1" bestFit="1" customWidth="1"/>
    <col min="9232" max="9232" width="5" style="1" customWidth="1"/>
    <col min="9233" max="9233" width="7.42578125" style="1" bestFit="1" customWidth="1"/>
    <col min="9234" max="9234" width="3.85546875" style="1" customWidth="1"/>
    <col min="9235" max="9235" width="3.42578125" style="1" customWidth="1"/>
    <col min="9236" max="9236" width="10.28515625" style="1" customWidth="1"/>
    <col min="9237" max="9237" width="15.140625" style="1" bestFit="1" customWidth="1"/>
    <col min="9238" max="9238" width="9.85546875" style="1" customWidth="1"/>
    <col min="9239" max="9239" width="23.85546875" style="1" customWidth="1"/>
    <col min="9240" max="9240" width="14.85546875" style="1" customWidth="1"/>
    <col min="9241" max="9241" width="9.140625" style="1"/>
    <col min="9242" max="9242" width="9" style="1" bestFit="1" customWidth="1"/>
    <col min="9243" max="9243" width="6" style="1" customWidth="1"/>
    <col min="9244" max="9244" width="9.85546875" style="1" customWidth="1"/>
    <col min="9245" max="9245" width="7.42578125" style="1" bestFit="1" customWidth="1"/>
    <col min="9246" max="9246" width="8.7109375" style="1" bestFit="1" customWidth="1"/>
    <col min="9247" max="9247" width="9.42578125" style="1" bestFit="1" customWidth="1"/>
    <col min="9248" max="9248" width="6.42578125" style="1" bestFit="1" customWidth="1"/>
    <col min="9249" max="9249" width="8.42578125" style="1" bestFit="1" customWidth="1"/>
    <col min="9250" max="9250" width="7.42578125" style="1" bestFit="1" customWidth="1"/>
    <col min="9251" max="9251" width="5.85546875" style="1" bestFit="1" customWidth="1"/>
    <col min="9252" max="9252" width="46.85546875" style="1" customWidth="1"/>
    <col min="9253" max="9253" width="9" style="1" customWidth="1"/>
    <col min="9254" max="9255" width="17.140625" style="1" bestFit="1" customWidth="1"/>
    <col min="9256" max="9259" width="9.140625" style="1"/>
    <col min="9260" max="9260" width="16.7109375" style="1" customWidth="1"/>
    <col min="9261" max="9261" width="31.85546875" style="1" bestFit="1" customWidth="1"/>
    <col min="9262" max="9262" width="37.140625" style="1" customWidth="1"/>
    <col min="9263" max="9263" width="154.140625" style="1" bestFit="1" customWidth="1"/>
    <col min="9264" max="9264" width="10.5703125" style="1" bestFit="1" customWidth="1"/>
    <col min="9265" max="9265" width="11.140625" style="1" bestFit="1" customWidth="1"/>
    <col min="9266" max="9266" width="13.42578125" style="1" bestFit="1" customWidth="1"/>
    <col min="9267" max="9267" width="20.140625" style="1" bestFit="1" customWidth="1"/>
    <col min="9268" max="9268" width="16" style="1" bestFit="1" customWidth="1"/>
    <col min="9269" max="9269" width="58.5703125" style="1" customWidth="1"/>
    <col min="9270" max="9483" width="9.140625" style="1"/>
    <col min="9484" max="9484" width="23.28515625" style="1" bestFit="1" customWidth="1"/>
    <col min="9485" max="9485" width="21.85546875" style="1" bestFit="1" customWidth="1"/>
    <col min="9486" max="9486" width="20.42578125" style="1" bestFit="1" customWidth="1"/>
    <col min="9487" max="9487" width="65.42578125" style="1" bestFit="1" customWidth="1"/>
    <col min="9488" max="9488" width="5" style="1" customWidth="1"/>
    <col min="9489" max="9489" width="7.42578125" style="1" bestFit="1" customWidth="1"/>
    <col min="9490" max="9490" width="3.85546875" style="1" customWidth="1"/>
    <col min="9491" max="9491" width="3.42578125" style="1" customWidth="1"/>
    <col min="9492" max="9492" width="10.28515625" style="1" customWidth="1"/>
    <col min="9493" max="9493" width="15.140625" style="1" bestFit="1" customWidth="1"/>
    <col min="9494" max="9494" width="9.85546875" style="1" customWidth="1"/>
    <col min="9495" max="9495" width="23.85546875" style="1" customWidth="1"/>
    <col min="9496" max="9496" width="14.85546875" style="1" customWidth="1"/>
    <col min="9497" max="9497" width="9.140625" style="1"/>
    <col min="9498" max="9498" width="9" style="1" bestFit="1" customWidth="1"/>
    <col min="9499" max="9499" width="6" style="1" customWidth="1"/>
    <col min="9500" max="9500" width="9.85546875" style="1" customWidth="1"/>
    <col min="9501" max="9501" width="7.42578125" style="1" bestFit="1" customWidth="1"/>
    <col min="9502" max="9502" width="8.7109375" style="1" bestFit="1" customWidth="1"/>
    <col min="9503" max="9503" width="9.42578125" style="1" bestFit="1" customWidth="1"/>
    <col min="9504" max="9504" width="6.42578125" style="1" bestFit="1" customWidth="1"/>
    <col min="9505" max="9505" width="8.42578125" style="1" bestFit="1" customWidth="1"/>
    <col min="9506" max="9506" width="7.42578125" style="1" bestFit="1" customWidth="1"/>
    <col min="9507" max="9507" width="5.85546875" style="1" bestFit="1" customWidth="1"/>
    <col min="9508" max="9508" width="46.85546875" style="1" customWidth="1"/>
    <col min="9509" max="9509" width="9" style="1" customWidth="1"/>
    <col min="9510" max="9511" width="17.140625" style="1" bestFit="1" customWidth="1"/>
    <col min="9512" max="9515" width="9.140625" style="1"/>
    <col min="9516" max="9516" width="16.7109375" style="1" customWidth="1"/>
    <col min="9517" max="9517" width="31.85546875" style="1" bestFit="1" customWidth="1"/>
    <col min="9518" max="9518" width="37.140625" style="1" customWidth="1"/>
    <col min="9519" max="9519" width="154.140625" style="1" bestFit="1" customWidth="1"/>
    <col min="9520" max="9520" width="10.5703125" style="1" bestFit="1" customWidth="1"/>
    <col min="9521" max="9521" width="11.140625" style="1" bestFit="1" customWidth="1"/>
    <col min="9522" max="9522" width="13.42578125" style="1" bestFit="1" customWidth="1"/>
    <col min="9523" max="9523" width="20.140625" style="1" bestFit="1" customWidth="1"/>
    <col min="9524" max="9524" width="16" style="1" bestFit="1" customWidth="1"/>
    <col min="9525" max="9525" width="58.5703125" style="1" customWidth="1"/>
    <col min="9526" max="9739" width="9.140625" style="1"/>
    <col min="9740" max="9740" width="23.28515625" style="1" bestFit="1" customWidth="1"/>
    <col min="9741" max="9741" width="21.85546875" style="1" bestFit="1" customWidth="1"/>
    <col min="9742" max="9742" width="20.42578125" style="1" bestFit="1" customWidth="1"/>
    <col min="9743" max="9743" width="65.42578125" style="1" bestFit="1" customWidth="1"/>
    <col min="9744" max="9744" width="5" style="1" customWidth="1"/>
    <col min="9745" max="9745" width="7.42578125" style="1" bestFit="1" customWidth="1"/>
    <col min="9746" max="9746" width="3.85546875" style="1" customWidth="1"/>
    <col min="9747" max="9747" width="3.42578125" style="1" customWidth="1"/>
    <col min="9748" max="9748" width="10.28515625" style="1" customWidth="1"/>
    <col min="9749" max="9749" width="15.140625" style="1" bestFit="1" customWidth="1"/>
    <col min="9750" max="9750" width="9.85546875" style="1" customWidth="1"/>
    <col min="9751" max="9751" width="23.85546875" style="1" customWidth="1"/>
    <col min="9752" max="9752" width="14.85546875" style="1" customWidth="1"/>
    <col min="9753" max="9753" width="9.140625" style="1"/>
    <col min="9754" max="9754" width="9" style="1" bestFit="1" customWidth="1"/>
    <col min="9755" max="9755" width="6" style="1" customWidth="1"/>
    <col min="9756" max="9756" width="9.85546875" style="1" customWidth="1"/>
    <col min="9757" max="9757" width="7.42578125" style="1" bestFit="1" customWidth="1"/>
    <col min="9758" max="9758" width="8.7109375" style="1" bestFit="1" customWidth="1"/>
    <col min="9759" max="9759" width="9.42578125" style="1" bestFit="1" customWidth="1"/>
    <col min="9760" max="9760" width="6.42578125" style="1" bestFit="1" customWidth="1"/>
    <col min="9761" max="9761" width="8.42578125" style="1" bestFit="1" customWidth="1"/>
    <col min="9762" max="9762" width="7.42578125" style="1" bestFit="1" customWidth="1"/>
    <col min="9763" max="9763" width="5.85546875" style="1" bestFit="1" customWidth="1"/>
    <col min="9764" max="9764" width="46.85546875" style="1" customWidth="1"/>
    <col min="9765" max="9765" width="9" style="1" customWidth="1"/>
    <col min="9766" max="9767" width="17.140625" style="1" bestFit="1" customWidth="1"/>
    <col min="9768" max="9771" width="9.140625" style="1"/>
    <col min="9772" max="9772" width="16.7109375" style="1" customWidth="1"/>
    <col min="9773" max="9773" width="31.85546875" style="1" bestFit="1" customWidth="1"/>
    <col min="9774" max="9774" width="37.140625" style="1" customWidth="1"/>
    <col min="9775" max="9775" width="154.140625" style="1" bestFit="1" customWidth="1"/>
    <col min="9776" max="9776" width="10.5703125" style="1" bestFit="1" customWidth="1"/>
    <col min="9777" max="9777" width="11.140625" style="1" bestFit="1" customWidth="1"/>
    <col min="9778" max="9778" width="13.42578125" style="1" bestFit="1" customWidth="1"/>
    <col min="9779" max="9779" width="20.140625" style="1" bestFit="1" customWidth="1"/>
    <col min="9780" max="9780" width="16" style="1" bestFit="1" customWidth="1"/>
    <col min="9781" max="9781" width="58.5703125" style="1" customWidth="1"/>
    <col min="9782" max="9995" width="9.140625" style="1"/>
    <col min="9996" max="9996" width="23.28515625" style="1" bestFit="1" customWidth="1"/>
    <col min="9997" max="9997" width="21.85546875" style="1" bestFit="1" customWidth="1"/>
    <col min="9998" max="9998" width="20.42578125" style="1" bestFit="1" customWidth="1"/>
    <col min="9999" max="9999" width="65.42578125" style="1" bestFit="1" customWidth="1"/>
    <col min="10000" max="10000" width="5" style="1" customWidth="1"/>
    <col min="10001" max="10001" width="7.42578125" style="1" bestFit="1" customWidth="1"/>
    <col min="10002" max="10002" width="3.85546875" style="1" customWidth="1"/>
    <col min="10003" max="10003" width="3.42578125" style="1" customWidth="1"/>
    <col min="10004" max="10004" width="10.28515625" style="1" customWidth="1"/>
    <col min="10005" max="10005" width="15.140625" style="1" bestFit="1" customWidth="1"/>
    <col min="10006" max="10006" width="9.85546875" style="1" customWidth="1"/>
    <col min="10007" max="10007" width="23.85546875" style="1" customWidth="1"/>
    <col min="10008" max="10008" width="14.85546875" style="1" customWidth="1"/>
    <col min="10009" max="10009" width="9.140625" style="1"/>
    <col min="10010" max="10010" width="9" style="1" bestFit="1" customWidth="1"/>
    <col min="10011" max="10011" width="6" style="1" customWidth="1"/>
    <col min="10012" max="10012" width="9.85546875" style="1" customWidth="1"/>
    <col min="10013" max="10013" width="7.42578125" style="1" bestFit="1" customWidth="1"/>
    <col min="10014" max="10014" width="8.7109375" style="1" bestFit="1" customWidth="1"/>
    <col min="10015" max="10015" width="9.42578125" style="1" bestFit="1" customWidth="1"/>
    <col min="10016" max="10016" width="6.42578125" style="1" bestFit="1" customWidth="1"/>
    <col min="10017" max="10017" width="8.42578125" style="1" bestFit="1" customWidth="1"/>
    <col min="10018" max="10018" width="7.42578125" style="1" bestFit="1" customWidth="1"/>
    <col min="10019" max="10019" width="5.85546875" style="1" bestFit="1" customWidth="1"/>
    <col min="10020" max="10020" width="46.85546875" style="1" customWidth="1"/>
    <col min="10021" max="10021" width="9" style="1" customWidth="1"/>
    <col min="10022" max="10023" width="17.140625" style="1" bestFit="1" customWidth="1"/>
    <col min="10024" max="10027" width="9.140625" style="1"/>
    <col min="10028" max="10028" width="16.7109375" style="1" customWidth="1"/>
    <col min="10029" max="10029" width="31.85546875" style="1" bestFit="1" customWidth="1"/>
    <col min="10030" max="10030" width="37.140625" style="1" customWidth="1"/>
    <col min="10031" max="10031" width="154.140625" style="1" bestFit="1" customWidth="1"/>
    <col min="10032" max="10032" width="10.5703125" style="1" bestFit="1" customWidth="1"/>
    <col min="10033" max="10033" width="11.140625" style="1" bestFit="1" customWidth="1"/>
    <col min="10034" max="10034" width="13.42578125" style="1" bestFit="1" customWidth="1"/>
    <col min="10035" max="10035" width="20.140625" style="1" bestFit="1" customWidth="1"/>
    <col min="10036" max="10036" width="16" style="1" bestFit="1" customWidth="1"/>
    <col min="10037" max="10037" width="58.5703125" style="1" customWidth="1"/>
    <col min="10038" max="10251" width="9.140625" style="1"/>
    <col min="10252" max="10252" width="23.28515625" style="1" bestFit="1" customWidth="1"/>
    <col min="10253" max="10253" width="21.85546875" style="1" bestFit="1" customWidth="1"/>
    <col min="10254" max="10254" width="20.42578125" style="1" bestFit="1" customWidth="1"/>
    <col min="10255" max="10255" width="65.42578125" style="1" bestFit="1" customWidth="1"/>
    <col min="10256" max="10256" width="5" style="1" customWidth="1"/>
    <col min="10257" max="10257" width="7.42578125" style="1" bestFit="1" customWidth="1"/>
    <col min="10258" max="10258" width="3.85546875" style="1" customWidth="1"/>
    <col min="10259" max="10259" width="3.42578125" style="1" customWidth="1"/>
    <col min="10260" max="10260" width="10.28515625" style="1" customWidth="1"/>
    <col min="10261" max="10261" width="15.140625" style="1" bestFit="1" customWidth="1"/>
    <col min="10262" max="10262" width="9.85546875" style="1" customWidth="1"/>
    <col min="10263" max="10263" width="23.85546875" style="1" customWidth="1"/>
    <col min="10264" max="10264" width="14.85546875" style="1" customWidth="1"/>
    <col min="10265" max="10265" width="9.140625" style="1"/>
    <col min="10266" max="10266" width="9" style="1" bestFit="1" customWidth="1"/>
    <col min="10267" max="10267" width="6" style="1" customWidth="1"/>
    <col min="10268" max="10268" width="9.85546875" style="1" customWidth="1"/>
    <col min="10269" max="10269" width="7.42578125" style="1" bestFit="1" customWidth="1"/>
    <col min="10270" max="10270" width="8.7109375" style="1" bestFit="1" customWidth="1"/>
    <col min="10271" max="10271" width="9.42578125" style="1" bestFit="1" customWidth="1"/>
    <col min="10272" max="10272" width="6.42578125" style="1" bestFit="1" customWidth="1"/>
    <col min="10273" max="10273" width="8.42578125" style="1" bestFit="1" customWidth="1"/>
    <col min="10274" max="10274" width="7.42578125" style="1" bestFit="1" customWidth="1"/>
    <col min="10275" max="10275" width="5.85546875" style="1" bestFit="1" customWidth="1"/>
    <col min="10276" max="10276" width="46.85546875" style="1" customWidth="1"/>
    <col min="10277" max="10277" width="9" style="1" customWidth="1"/>
    <col min="10278" max="10279" width="17.140625" style="1" bestFit="1" customWidth="1"/>
    <col min="10280" max="10283" width="9.140625" style="1"/>
    <col min="10284" max="10284" width="16.7109375" style="1" customWidth="1"/>
    <col min="10285" max="10285" width="31.85546875" style="1" bestFit="1" customWidth="1"/>
    <col min="10286" max="10286" width="37.140625" style="1" customWidth="1"/>
    <col min="10287" max="10287" width="154.140625" style="1" bestFit="1" customWidth="1"/>
    <col min="10288" max="10288" width="10.5703125" style="1" bestFit="1" customWidth="1"/>
    <col min="10289" max="10289" width="11.140625" style="1" bestFit="1" customWidth="1"/>
    <col min="10290" max="10290" width="13.42578125" style="1" bestFit="1" customWidth="1"/>
    <col min="10291" max="10291" width="20.140625" style="1" bestFit="1" customWidth="1"/>
    <col min="10292" max="10292" width="16" style="1" bestFit="1" customWidth="1"/>
    <col min="10293" max="10293" width="58.5703125" style="1" customWidth="1"/>
    <col min="10294" max="10507" width="9.140625" style="1"/>
    <col min="10508" max="10508" width="23.28515625" style="1" bestFit="1" customWidth="1"/>
    <col min="10509" max="10509" width="21.85546875" style="1" bestFit="1" customWidth="1"/>
    <col min="10510" max="10510" width="20.42578125" style="1" bestFit="1" customWidth="1"/>
    <col min="10511" max="10511" width="65.42578125" style="1" bestFit="1" customWidth="1"/>
    <col min="10512" max="10512" width="5" style="1" customWidth="1"/>
    <col min="10513" max="10513" width="7.42578125" style="1" bestFit="1" customWidth="1"/>
    <col min="10514" max="10514" width="3.85546875" style="1" customWidth="1"/>
    <col min="10515" max="10515" width="3.42578125" style="1" customWidth="1"/>
    <col min="10516" max="10516" width="10.28515625" style="1" customWidth="1"/>
    <col min="10517" max="10517" width="15.140625" style="1" bestFit="1" customWidth="1"/>
    <col min="10518" max="10518" width="9.85546875" style="1" customWidth="1"/>
    <col min="10519" max="10519" width="23.85546875" style="1" customWidth="1"/>
    <col min="10520" max="10520" width="14.85546875" style="1" customWidth="1"/>
    <col min="10521" max="10521" width="9.140625" style="1"/>
    <col min="10522" max="10522" width="9" style="1" bestFit="1" customWidth="1"/>
    <col min="10523" max="10523" width="6" style="1" customWidth="1"/>
    <col min="10524" max="10524" width="9.85546875" style="1" customWidth="1"/>
    <col min="10525" max="10525" width="7.42578125" style="1" bestFit="1" customWidth="1"/>
    <col min="10526" max="10526" width="8.7109375" style="1" bestFit="1" customWidth="1"/>
    <col min="10527" max="10527" width="9.42578125" style="1" bestFit="1" customWidth="1"/>
    <col min="10528" max="10528" width="6.42578125" style="1" bestFit="1" customWidth="1"/>
    <col min="10529" max="10529" width="8.42578125" style="1" bestFit="1" customWidth="1"/>
    <col min="10530" max="10530" width="7.42578125" style="1" bestFit="1" customWidth="1"/>
    <col min="10531" max="10531" width="5.85546875" style="1" bestFit="1" customWidth="1"/>
    <col min="10532" max="10532" width="46.85546875" style="1" customWidth="1"/>
    <col min="10533" max="10533" width="9" style="1" customWidth="1"/>
    <col min="10534" max="10535" width="17.140625" style="1" bestFit="1" customWidth="1"/>
    <col min="10536" max="10539" width="9.140625" style="1"/>
    <col min="10540" max="10540" width="16.7109375" style="1" customWidth="1"/>
    <col min="10541" max="10541" width="31.85546875" style="1" bestFit="1" customWidth="1"/>
    <col min="10542" max="10542" width="37.140625" style="1" customWidth="1"/>
    <col min="10543" max="10543" width="154.140625" style="1" bestFit="1" customWidth="1"/>
    <col min="10544" max="10544" width="10.5703125" style="1" bestFit="1" customWidth="1"/>
    <col min="10545" max="10545" width="11.140625" style="1" bestFit="1" customWidth="1"/>
    <col min="10546" max="10546" width="13.42578125" style="1" bestFit="1" customWidth="1"/>
    <col min="10547" max="10547" width="20.140625" style="1" bestFit="1" customWidth="1"/>
    <col min="10548" max="10548" width="16" style="1" bestFit="1" customWidth="1"/>
    <col min="10549" max="10549" width="58.5703125" style="1" customWidth="1"/>
    <col min="10550" max="10763" width="9.140625" style="1"/>
    <col min="10764" max="10764" width="23.28515625" style="1" bestFit="1" customWidth="1"/>
    <col min="10765" max="10765" width="21.85546875" style="1" bestFit="1" customWidth="1"/>
    <col min="10766" max="10766" width="20.42578125" style="1" bestFit="1" customWidth="1"/>
    <col min="10767" max="10767" width="65.42578125" style="1" bestFit="1" customWidth="1"/>
    <col min="10768" max="10768" width="5" style="1" customWidth="1"/>
    <col min="10769" max="10769" width="7.42578125" style="1" bestFit="1" customWidth="1"/>
    <col min="10770" max="10770" width="3.85546875" style="1" customWidth="1"/>
    <col min="10771" max="10771" width="3.42578125" style="1" customWidth="1"/>
    <col min="10772" max="10772" width="10.28515625" style="1" customWidth="1"/>
    <col min="10773" max="10773" width="15.140625" style="1" bestFit="1" customWidth="1"/>
    <col min="10774" max="10774" width="9.85546875" style="1" customWidth="1"/>
    <col min="10775" max="10775" width="23.85546875" style="1" customWidth="1"/>
    <col min="10776" max="10776" width="14.85546875" style="1" customWidth="1"/>
    <col min="10777" max="10777" width="9.140625" style="1"/>
    <col min="10778" max="10778" width="9" style="1" bestFit="1" customWidth="1"/>
    <col min="10779" max="10779" width="6" style="1" customWidth="1"/>
    <col min="10780" max="10780" width="9.85546875" style="1" customWidth="1"/>
    <col min="10781" max="10781" width="7.42578125" style="1" bestFit="1" customWidth="1"/>
    <col min="10782" max="10782" width="8.7109375" style="1" bestFit="1" customWidth="1"/>
    <col min="10783" max="10783" width="9.42578125" style="1" bestFit="1" customWidth="1"/>
    <col min="10784" max="10784" width="6.42578125" style="1" bestFit="1" customWidth="1"/>
    <col min="10785" max="10785" width="8.42578125" style="1" bestFit="1" customWidth="1"/>
    <col min="10786" max="10786" width="7.42578125" style="1" bestFit="1" customWidth="1"/>
    <col min="10787" max="10787" width="5.85546875" style="1" bestFit="1" customWidth="1"/>
    <col min="10788" max="10788" width="46.85546875" style="1" customWidth="1"/>
    <col min="10789" max="10789" width="9" style="1" customWidth="1"/>
    <col min="10790" max="10791" width="17.140625" style="1" bestFit="1" customWidth="1"/>
    <col min="10792" max="10795" width="9.140625" style="1"/>
    <col min="10796" max="10796" width="16.7109375" style="1" customWidth="1"/>
    <col min="10797" max="10797" width="31.85546875" style="1" bestFit="1" customWidth="1"/>
    <col min="10798" max="10798" width="37.140625" style="1" customWidth="1"/>
    <col min="10799" max="10799" width="154.140625" style="1" bestFit="1" customWidth="1"/>
    <col min="10800" max="10800" width="10.5703125" style="1" bestFit="1" customWidth="1"/>
    <col min="10801" max="10801" width="11.140625" style="1" bestFit="1" customWidth="1"/>
    <col min="10802" max="10802" width="13.42578125" style="1" bestFit="1" customWidth="1"/>
    <col min="10803" max="10803" width="20.140625" style="1" bestFit="1" customWidth="1"/>
    <col min="10804" max="10804" width="16" style="1" bestFit="1" customWidth="1"/>
    <col min="10805" max="10805" width="58.5703125" style="1" customWidth="1"/>
    <col min="10806" max="11019" width="9.140625" style="1"/>
    <col min="11020" max="11020" width="23.28515625" style="1" bestFit="1" customWidth="1"/>
    <col min="11021" max="11021" width="21.85546875" style="1" bestFit="1" customWidth="1"/>
    <col min="11022" max="11022" width="20.42578125" style="1" bestFit="1" customWidth="1"/>
    <col min="11023" max="11023" width="65.42578125" style="1" bestFit="1" customWidth="1"/>
    <col min="11024" max="11024" width="5" style="1" customWidth="1"/>
    <col min="11025" max="11025" width="7.42578125" style="1" bestFit="1" customWidth="1"/>
    <col min="11026" max="11026" width="3.85546875" style="1" customWidth="1"/>
    <col min="11027" max="11027" width="3.42578125" style="1" customWidth="1"/>
    <col min="11028" max="11028" width="10.28515625" style="1" customWidth="1"/>
    <col min="11029" max="11029" width="15.140625" style="1" bestFit="1" customWidth="1"/>
    <col min="11030" max="11030" width="9.85546875" style="1" customWidth="1"/>
    <col min="11031" max="11031" width="23.85546875" style="1" customWidth="1"/>
    <col min="11032" max="11032" width="14.85546875" style="1" customWidth="1"/>
    <col min="11033" max="11033" width="9.140625" style="1"/>
    <col min="11034" max="11034" width="9" style="1" bestFit="1" customWidth="1"/>
    <col min="11035" max="11035" width="6" style="1" customWidth="1"/>
    <col min="11036" max="11036" width="9.85546875" style="1" customWidth="1"/>
    <col min="11037" max="11037" width="7.42578125" style="1" bestFit="1" customWidth="1"/>
    <col min="11038" max="11038" width="8.7109375" style="1" bestFit="1" customWidth="1"/>
    <col min="11039" max="11039" width="9.42578125" style="1" bestFit="1" customWidth="1"/>
    <col min="11040" max="11040" width="6.42578125" style="1" bestFit="1" customWidth="1"/>
    <col min="11041" max="11041" width="8.42578125" style="1" bestFit="1" customWidth="1"/>
    <col min="11042" max="11042" width="7.42578125" style="1" bestFit="1" customWidth="1"/>
    <col min="11043" max="11043" width="5.85546875" style="1" bestFit="1" customWidth="1"/>
    <col min="11044" max="11044" width="46.85546875" style="1" customWidth="1"/>
    <col min="11045" max="11045" width="9" style="1" customWidth="1"/>
    <col min="11046" max="11047" width="17.140625" style="1" bestFit="1" customWidth="1"/>
    <col min="11048" max="11051" width="9.140625" style="1"/>
    <col min="11052" max="11052" width="16.7109375" style="1" customWidth="1"/>
    <col min="11053" max="11053" width="31.85546875" style="1" bestFit="1" customWidth="1"/>
    <col min="11054" max="11054" width="37.140625" style="1" customWidth="1"/>
    <col min="11055" max="11055" width="154.140625" style="1" bestFit="1" customWidth="1"/>
    <col min="11056" max="11056" width="10.5703125" style="1" bestFit="1" customWidth="1"/>
    <col min="11057" max="11057" width="11.140625" style="1" bestFit="1" customWidth="1"/>
    <col min="11058" max="11058" width="13.42578125" style="1" bestFit="1" customWidth="1"/>
    <col min="11059" max="11059" width="20.140625" style="1" bestFit="1" customWidth="1"/>
    <col min="11060" max="11060" width="16" style="1" bestFit="1" customWidth="1"/>
    <col min="11061" max="11061" width="58.5703125" style="1" customWidth="1"/>
    <col min="11062" max="11275" width="9.140625" style="1"/>
    <col min="11276" max="11276" width="23.28515625" style="1" bestFit="1" customWidth="1"/>
    <col min="11277" max="11277" width="21.85546875" style="1" bestFit="1" customWidth="1"/>
    <col min="11278" max="11278" width="20.42578125" style="1" bestFit="1" customWidth="1"/>
    <col min="11279" max="11279" width="65.42578125" style="1" bestFit="1" customWidth="1"/>
    <col min="11280" max="11280" width="5" style="1" customWidth="1"/>
    <col min="11281" max="11281" width="7.42578125" style="1" bestFit="1" customWidth="1"/>
    <col min="11282" max="11282" width="3.85546875" style="1" customWidth="1"/>
    <col min="11283" max="11283" width="3.42578125" style="1" customWidth="1"/>
    <col min="11284" max="11284" width="10.28515625" style="1" customWidth="1"/>
    <col min="11285" max="11285" width="15.140625" style="1" bestFit="1" customWidth="1"/>
    <col min="11286" max="11286" width="9.85546875" style="1" customWidth="1"/>
    <col min="11287" max="11287" width="23.85546875" style="1" customWidth="1"/>
    <col min="11288" max="11288" width="14.85546875" style="1" customWidth="1"/>
    <col min="11289" max="11289" width="9.140625" style="1"/>
    <col min="11290" max="11290" width="9" style="1" bestFit="1" customWidth="1"/>
    <col min="11291" max="11291" width="6" style="1" customWidth="1"/>
    <col min="11292" max="11292" width="9.85546875" style="1" customWidth="1"/>
    <col min="11293" max="11293" width="7.42578125" style="1" bestFit="1" customWidth="1"/>
    <col min="11294" max="11294" width="8.7109375" style="1" bestFit="1" customWidth="1"/>
    <col min="11295" max="11295" width="9.42578125" style="1" bestFit="1" customWidth="1"/>
    <col min="11296" max="11296" width="6.42578125" style="1" bestFit="1" customWidth="1"/>
    <col min="11297" max="11297" width="8.42578125" style="1" bestFit="1" customWidth="1"/>
    <col min="11298" max="11298" width="7.42578125" style="1" bestFit="1" customWidth="1"/>
    <col min="11299" max="11299" width="5.85546875" style="1" bestFit="1" customWidth="1"/>
    <col min="11300" max="11300" width="46.85546875" style="1" customWidth="1"/>
    <col min="11301" max="11301" width="9" style="1" customWidth="1"/>
    <col min="11302" max="11303" width="17.140625" style="1" bestFit="1" customWidth="1"/>
    <col min="11304" max="11307" width="9.140625" style="1"/>
    <col min="11308" max="11308" width="16.7109375" style="1" customWidth="1"/>
    <col min="11309" max="11309" width="31.85546875" style="1" bestFit="1" customWidth="1"/>
    <col min="11310" max="11310" width="37.140625" style="1" customWidth="1"/>
    <col min="11311" max="11311" width="154.140625" style="1" bestFit="1" customWidth="1"/>
    <col min="11312" max="11312" width="10.5703125" style="1" bestFit="1" customWidth="1"/>
    <col min="11313" max="11313" width="11.140625" style="1" bestFit="1" customWidth="1"/>
    <col min="11314" max="11314" width="13.42578125" style="1" bestFit="1" customWidth="1"/>
    <col min="11315" max="11315" width="20.140625" style="1" bestFit="1" customWidth="1"/>
    <col min="11316" max="11316" width="16" style="1" bestFit="1" customWidth="1"/>
    <col min="11317" max="11317" width="58.5703125" style="1" customWidth="1"/>
    <col min="11318" max="11531" width="9.140625" style="1"/>
    <col min="11532" max="11532" width="23.28515625" style="1" bestFit="1" customWidth="1"/>
    <col min="11533" max="11533" width="21.85546875" style="1" bestFit="1" customWidth="1"/>
    <col min="11534" max="11534" width="20.42578125" style="1" bestFit="1" customWidth="1"/>
    <col min="11535" max="11535" width="65.42578125" style="1" bestFit="1" customWidth="1"/>
    <col min="11536" max="11536" width="5" style="1" customWidth="1"/>
    <col min="11537" max="11537" width="7.42578125" style="1" bestFit="1" customWidth="1"/>
    <col min="11538" max="11538" width="3.85546875" style="1" customWidth="1"/>
    <col min="11539" max="11539" width="3.42578125" style="1" customWidth="1"/>
    <col min="11540" max="11540" width="10.28515625" style="1" customWidth="1"/>
    <col min="11541" max="11541" width="15.140625" style="1" bestFit="1" customWidth="1"/>
    <col min="11542" max="11542" width="9.85546875" style="1" customWidth="1"/>
    <col min="11543" max="11543" width="23.85546875" style="1" customWidth="1"/>
    <col min="11544" max="11544" width="14.85546875" style="1" customWidth="1"/>
    <col min="11545" max="11545" width="9.140625" style="1"/>
    <col min="11546" max="11546" width="9" style="1" bestFit="1" customWidth="1"/>
    <col min="11547" max="11547" width="6" style="1" customWidth="1"/>
    <col min="11548" max="11548" width="9.85546875" style="1" customWidth="1"/>
    <col min="11549" max="11549" width="7.42578125" style="1" bestFit="1" customWidth="1"/>
    <col min="11550" max="11550" width="8.7109375" style="1" bestFit="1" customWidth="1"/>
    <col min="11551" max="11551" width="9.42578125" style="1" bestFit="1" customWidth="1"/>
    <col min="11552" max="11552" width="6.42578125" style="1" bestFit="1" customWidth="1"/>
    <col min="11553" max="11553" width="8.42578125" style="1" bestFit="1" customWidth="1"/>
    <col min="11554" max="11554" width="7.42578125" style="1" bestFit="1" customWidth="1"/>
    <col min="11555" max="11555" width="5.85546875" style="1" bestFit="1" customWidth="1"/>
    <col min="11556" max="11556" width="46.85546875" style="1" customWidth="1"/>
    <col min="11557" max="11557" width="9" style="1" customWidth="1"/>
    <col min="11558" max="11559" width="17.140625" style="1" bestFit="1" customWidth="1"/>
    <col min="11560" max="11563" width="9.140625" style="1"/>
    <col min="11564" max="11564" width="16.7109375" style="1" customWidth="1"/>
    <col min="11565" max="11565" width="31.85546875" style="1" bestFit="1" customWidth="1"/>
    <col min="11566" max="11566" width="37.140625" style="1" customWidth="1"/>
    <col min="11567" max="11567" width="154.140625" style="1" bestFit="1" customWidth="1"/>
    <col min="11568" max="11568" width="10.5703125" style="1" bestFit="1" customWidth="1"/>
    <col min="11569" max="11569" width="11.140625" style="1" bestFit="1" customWidth="1"/>
    <col min="11570" max="11570" width="13.42578125" style="1" bestFit="1" customWidth="1"/>
    <col min="11571" max="11571" width="20.140625" style="1" bestFit="1" customWidth="1"/>
    <col min="11572" max="11572" width="16" style="1" bestFit="1" customWidth="1"/>
    <col min="11573" max="11573" width="58.5703125" style="1" customWidth="1"/>
    <col min="11574" max="11787" width="9.140625" style="1"/>
    <col min="11788" max="11788" width="23.28515625" style="1" bestFit="1" customWidth="1"/>
    <col min="11789" max="11789" width="21.85546875" style="1" bestFit="1" customWidth="1"/>
    <col min="11790" max="11790" width="20.42578125" style="1" bestFit="1" customWidth="1"/>
    <col min="11791" max="11791" width="65.42578125" style="1" bestFit="1" customWidth="1"/>
    <col min="11792" max="11792" width="5" style="1" customWidth="1"/>
    <col min="11793" max="11793" width="7.42578125" style="1" bestFit="1" customWidth="1"/>
    <col min="11794" max="11794" width="3.85546875" style="1" customWidth="1"/>
    <col min="11795" max="11795" width="3.42578125" style="1" customWidth="1"/>
    <col min="11796" max="11796" width="10.28515625" style="1" customWidth="1"/>
    <col min="11797" max="11797" width="15.140625" style="1" bestFit="1" customWidth="1"/>
    <col min="11798" max="11798" width="9.85546875" style="1" customWidth="1"/>
    <col min="11799" max="11799" width="23.85546875" style="1" customWidth="1"/>
    <col min="11800" max="11800" width="14.85546875" style="1" customWidth="1"/>
    <col min="11801" max="11801" width="9.140625" style="1"/>
    <col min="11802" max="11802" width="9" style="1" bestFit="1" customWidth="1"/>
    <col min="11803" max="11803" width="6" style="1" customWidth="1"/>
    <col min="11804" max="11804" width="9.85546875" style="1" customWidth="1"/>
    <col min="11805" max="11805" width="7.42578125" style="1" bestFit="1" customWidth="1"/>
    <col min="11806" max="11806" width="8.7109375" style="1" bestFit="1" customWidth="1"/>
    <col min="11807" max="11807" width="9.42578125" style="1" bestFit="1" customWidth="1"/>
    <col min="11808" max="11808" width="6.42578125" style="1" bestFit="1" customWidth="1"/>
    <col min="11809" max="11809" width="8.42578125" style="1" bestFit="1" customWidth="1"/>
    <col min="11810" max="11810" width="7.42578125" style="1" bestFit="1" customWidth="1"/>
    <col min="11811" max="11811" width="5.85546875" style="1" bestFit="1" customWidth="1"/>
    <col min="11812" max="11812" width="46.85546875" style="1" customWidth="1"/>
    <col min="11813" max="11813" width="9" style="1" customWidth="1"/>
    <col min="11814" max="11815" width="17.140625" style="1" bestFit="1" customWidth="1"/>
    <col min="11816" max="11819" width="9.140625" style="1"/>
    <col min="11820" max="11820" width="16.7109375" style="1" customWidth="1"/>
    <col min="11821" max="11821" width="31.85546875" style="1" bestFit="1" customWidth="1"/>
    <col min="11822" max="11822" width="37.140625" style="1" customWidth="1"/>
    <col min="11823" max="11823" width="154.140625" style="1" bestFit="1" customWidth="1"/>
    <col min="11824" max="11824" width="10.5703125" style="1" bestFit="1" customWidth="1"/>
    <col min="11825" max="11825" width="11.140625" style="1" bestFit="1" customWidth="1"/>
    <col min="11826" max="11826" width="13.42578125" style="1" bestFit="1" customWidth="1"/>
    <col min="11827" max="11827" width="20.140625" style="1" bestFit="1" customWidth="1"/>
    <col min="11828" max="11828" width="16" style="1" bestFit="1" customWidth="1"/>
    <col min="11829" max="11829" width="58.5703125" style="1" customWidth="1"/>
    <col min="11830" max="12043" width="9.140625" style="1"/>
    <col min="12044" max="12044" width="23.28515625" style="1" bestFit="1" customWidth="1"/>
    <col min="12045" max="12045" width="21.85546875" style="1" bestFit="1" customWidth="1"/>
    <col min="12046" max="12046" width="20.42578125" style="1" bestFit="1" customWidth="1"/>
    <col min="12047" max="12047" width="65.42578125" style="1" bestFit="1" customWidth="1"/>
    <col min="12048" max="12048" width="5" style="1" customWidth="1"/>
    <col min="12049" max="12049" width="7.42578125" style="1" bestFit="1" customWidth="1"/>
    <col min="12050" max="12050" width="3.85546875" style="1" customWidth="1"/>
    <col min="12051" max="12051" width="3.42578125" style="1" customWidth="1"/>
    <col min="12052" max="12052" width="10.28515625" style="1" customWidth="1"/>
    <col min="12053" max="12053" width="15.140625" style="1" bestFit="1" customWidth="1"/>
    <col min="12054" max="12054" width="9.85546875" style="1" customWidth="1"/>
    <col min="12055" max="12055" width="23.85546875" style="1" customWidth="1"/>
    <col min="12056" max="12056" width="14.85546875" style="1" customWidth="1"/>
    <col min="12057" max="12057" width="9.140625" style="1"/>
    <col min="12058" max="12058" width="9" style="1" bestFit="1" customWidth="1"/>
    <col min="12059" max="12059" width="6" style="1" customWidth="1"/>
    <col min="12060" max="12060" width="9.85546875" style="1" customWidth="1"/>
    <col min="12061" max="12061" width="7.42578125" style="1" bestFit="1" customWidth="1"/>
    <col min="12062" max="12062" width="8.7109375" style="1" bestFit="1" customWidth="1"/>
    <col min="12063" max="12063" width="9.42578125" style="1" bestFit="1" customWidth="1"/>
    <col min="12064" max="12064" width="6.42578125" style="1" bestFit="1" customWidth="1"/>
    <col min="12065" max="12065" width="8.42578125" style="1" bestFit="1" customWidth="1"/>
    <col min="12066" max="12066" width="7.42578125" style="1" bestFit="1" customWidth="1"/>
    <col min="12067" max="12067" width="5.85546875" style="1" bestFit="1" customWidth="1"/>
    <col min="12068" max="12068" width="46.85546875" style="1" customWidth="1"/>
    <col min="12069" max="12069" width="9" style="1" customWidth="1"/>
    <col min="12070" max="12071" width="17.140625" style="1" bestFit="1" customWidth="1"/>
    <col min="12072" max="12075" width="9.140625" style="1"/>
    <col min="12076" max="12076" width="16.7109375" style="1" customWidth="1"/>
    <col min="12077" max="12077" width="31.85546875" style="1" bestFit="1" customWidth="1"/>
    <col min="12078" max="12078" width="37.140625" style="1" customWidth="1"/>
    <col min="12079" max="12079" width="154.140625" style="1" bestFit="1" customWidth="1"/>
    <col min="12080" max="12080" width="10.5703125" style="1" bestFit="1" customWidth="1"/>
    <col min="12081" max="12081" width="11.140625" style="1" bestFit="1" customWidth="1"/>
    <col min="12082" max="12082" width="13.42578125" style="1" bestFit="1" customWidth="1"/>
    <col min="12083" max="12083" width="20.140625" style="1" bestFit="1" customWidth="1"/>
    <col min="12084" max="12084" width="16" style="1" bestFit="1" customWidth="1"/>
    <col min="12085" max="12085" width="58.5703125" style="1" customWidth="1"/>
    <col min="12086" max="12299" width="9.140625" style="1"/>
    <col min="12300" max="12300" width="23.28515625" style="1" bestFit="1" customWidth="1"/>
    <col min="12301" max="12301" width="21.85546875" style="1" bestFit="1" customWidth="1"/>
    <col min="12302" max="12302" width="20.42578125" style="1" bestFit="1" customWidth="1"/>
    <col min="12303" max="12303" width="65.42578125" style="1" bestFit="1" customWidth="1"/>
    <col min="12304" max="12304" width="5" style="1" customWidth="1"/>
    <col min="12305" max="12305" width="7.42578125" style="1" bestFit="1" customWidth="1"/>
    <col min="12306" max="12306" width="3.85546875" style="1" customWidth="1"/>
    <col min="12307" max="12307" width="3.42578125" style="1" customWidth="1"/>
    <col min="12308" max="12308" width="10.28515625" style="1" customWidth="1"/>
    <col min="12309" max="12309" width="15.140625" style="1" bestFit="1" customWidth="1"/>
    <col min="12310" max="12310" width="9.85546875" style="1" customWidth="1"/>
    <col min="12311" max="12311" width="23.85546875" style="1" customWidth="1"/>
    <col min="12312" max="12312" width="14.85546875" style="1" customWidth="1"/>
    <col min="12313" max="12313" width="9.140625" style="1"/>
    <col min="12314" max="12314" width="9" style="1" bestFit="1" customWidth="1"/>
    <col min="12315" max="12315" width="6" style="1" customWidth="1"/>
    <col min="12316" max="12316" width="9.85546875" style="1" customWidth="1"/>
    <col min="12317" max="12317" width="7.42578125" style="1" bestFit="1" customWidth="1"/>
    <col min="12318" max="12318" width="8.7109375" style="1" bestFit="1" customWidth="1"/>
    <col min="12319" max="12319" width="9.42578125" style="1" bestFit="1" customWidth="1"/>
    <col min="12320" max="12320" width="6.42578125" style="1" bestFit="1" customWidth="1"/>
    <col min="12321" max="12321" width="8.42578125" style="1" bestFit="1" customWidth="1"/>
    <col min="12322" max="12322" width="7.42578125" style="1" bestFit="1" customWidth="1"/>
    <col min="12323" max="12323" width="5.85546875" style="1" bestFit="1" customWidth="1"/>
    <col min="12324" max="12324" width="46.85546875" style="1" customWidth="1"/>
    <col min="12325" max="12325" width="9" style="1" customWidth="1"/>
    <col min="12326" max="12327" width="17.140625" style="1" bestFit="1" customWidth="1"/>
    <col min="12328" max="12331" width="9.140625" style="1"/>
    <col min="12332" max="12332" width="16.7109375" style="1" customWidth="1"/>
    <col min="12333" max="12333" width="31.85546875" style="1" bestFit="1" customWidth="1"/>
    <col min="12334" max="12334" width="37.140625" style="1" customWidth="1"/>
    <col min="12335" max="12335" width="154.140625" style="1" bestFit="1" customWidth="1"/>
    <col min="12336" max="12336" width="10.5703125" style="1" bestFit="1" customWidth="1"/>
    <col min="12337" max="12337" width="11.140625" style="1" bestFit="1" customWidth="1"/>
    <col min="12338" max="12338" width="13.42578125" style="1" bestFit="1" customWidth="1"/>
    <col min="12339" max="12339" width="20.140625" style="1" bestFit="1" customWidth="1"/>
    <col min="12340" max="12340" width="16" style="1" bestFit="1" customWidth="1"/>
    <col min="12341" max="12341" width="58.5703125" style="1" customWidth="1"/>
    <col min="12342" max="12555" width="9.140625" style="1"/>
    <col min="12556" max="12556" width="23.28515625" style="1" bestFit="1" customWidth="1"/>
    <col min="12557" max="12557" width="21.85546875" style="1" bestFit="1" customWidth="1"/>
    <col min="12558" max="12558" width="20.42578125" style="1" bestFit="1" customWidth="1"/>
    <col min="12559" max="12559" width="65.42578125" style="1" bestFit="1" customWidth="1"/>
    <col min="12560" max="12560" width="5" style="1" customWidth="1"/>
    <col min="12561" max="12561" width="7.42578125" style="1" bestFit="1" customWidth="1"/>
    <col min="12562" max="12562" width="3.85546875" style="1" customWidth="1"/>
    <col min="12563" max="12563" width="3.42578125" style="1" customWidth="1"/>
    <col min="12564" max="12564" width="10.28515625" style="1" customWidth="1"/>
    <col min="12565" max="12565" width="15.140625" style="1" bestFit="1" customWidth="1"/>
    <col min="12566" max="12566" width="9.85546875" style="1" customWidth="1"/>
    <col min="12567" max="12567" width="23.85546875" style="1" customWidth="1"/>
    <col min="12568" max="12568" width="14.85546875" style="1" customWidth="1"/>
    <col min="12569" max="12569" width="9.140625" style="1"/>
    <col min="12570" max="12570" width="9" style="1" bestFit="1" customWidth="1"/>
    <col min="12571" max="12571" width="6" style="1" customWidth="1"/>
    <col min="12572" max="12572" width="9.85546875" style="1" customWidth="1"/>
    <col min="12573" max="12573" width="7.42578125" style="1" bestFit="1" customWidth="1"/>
    <col min="12574" max="12574" width="8.7109375" style="1" bestFit="1" customWidth="1"/>
    <col min="12575" max="12575" width="9.42578125" style="1" bestFit="1" customWidth="1"/>
    <col min="12576" max="12576" width="6.42578125" style="1" bestFit="1" customWidth="1"/>
    <col min="12577" max="12577" width="8.42578125" style="1" bestFit="1" customWidth="1"/>
    <col min="12578" max="12578" width="7.42578125" style="1" bestFit="1" customWidth="1"/>
    <col min="12579" max="12579" width="5.85546875" style="1" bestFit="1" customWidth="1"/>
    <col min="12580" max="12580" width="46.85546875" style="1" customWidth="1"/>
    <col min="12581" max="12581" width="9" style="1" customWidth="1"/>
    <col min="12582" max="12583" width="17.140625" style="1" bestFit="1" customWidth="1"/>
    <col min="12584" max="12587" width="9.140625" style="1"/>
    <col min="12588" max="12588" width="16.7109375" style="1" customWidth="1"/>
    <col min="12589" max="12589" width="31.85546875" style="1" bestFit="1" customWidth="1"/>
    <col min="12590" max="12590" width="37.140625" style="1" customWidth="1"/>
    <col min="12591" max="12591" width="154.140625" style="1" bestFit="1" customWidth="1"/>
    <col min="12592" max="12592" width="10.5703125" style="1" bestFit="1" customWidth="1"/>
    <col min="12593" max="12593" width="11.140625" style="1" bestFit="1" customWidth="1"/>
    <col min="12594" max="12594" width="13.42578125" style="1" bestFit="1" customWidth="1"/>
    <col min="12595" max="12595" width="20.140625" style="1" bestFit="1" customWidth="1"/>
    <col min="12596" max="12596" width="16" style="1" bestFit="1" customWidth="1"/>
    <col min="12597" max="12597" width="58.5703125" style="1" customWidth="1"/>
    <col min="12598" max="12811" width="9.140625" style="1"/>
    <col min="12812" max="12812" width="23.28515625" style="1" bestFit="1" customWidth="1"/>
    <col min="12813" max="12813" width="21.85546875" style="1" bestFit="1" customWidth="1"/>
    <col min="12814" max="12814" width="20.42578125" style="1" bestFit="1" customWidth="1"/>
    <col min="12815" max="12815" width="65.42578125" style="1" bestFit="1" customWidth="1"/>
    <col min="12816" max="12816" width="5" style="1" customWidth="1"/>
    <col min="12817" max="12817" width="7.42578125" style="1" bestFit="1" customWidth="1"/>
    <col min="12818" max="12818" width="3.85546875" style="1" customWidth="1"/>
    <col min="12819" max="12819" width="3.42578125" style="1" customWidth="1"/>
    <col min="12820" max="12820" width="10.28515625" style="1" customWidth="1"/>
    <col min="12821" max="12821" width="15.140625" style="1" bestFit="1" customWidth="1"/>
    <col min="12822" max="12822" width="9.85546875" style="1" customWidth="1"/>
    <col min="12823" max="12823" width="23.85546875" style="1" customWidth="1"/>
    <col min="12824" max="12824" width="14.85546875" style="1" customWidth="1"/>
    <col min="12825" max="12825" width="9.140625" style="1"/>
    <col min="12826" max="12826" width="9" style="1" bestFit="1" customWidth="1"/>
    <col min="12827" max="12827" width="6" style="1" customWidth="1"/>
    <col min="12828" max="12828" width="9.85546875" style="1" customWidth="1"/>
    <col min="12829" max="12829" width="7.42578125" style="1" bestFit="1" customWidth="1"/>
    <col min="12830" max="12830" width="8.7109375" style="1" bestFit="1" customWidth="1"/>
    <col min="12831" max="12831" width="9.42578125" style="1" bestFit="1" customWidth="1"/>
    <col min="12832" max="12832" width="6.42578125" style="1" bestFit="1" customWidth="1"/>
    <col min="12833" max="12833" width="8.42578125" style="1" bestFit="1" customWidth="1"/>
    <col min="12834" max="12834" width="7.42578125" style="1" bestFit="1" customWidth="1"/>
    <col min="12835" max="12835" width="5.85546875" style="1" bestFit="1" customWidth="1"/>
    <col min="12836" max="12836" width="46.85546875" style="1" customWidth="1"/>
    <col min="12837" max="12837" width="9" style="1" customWidth="1"/>
    <col min="12838" max="12839" width="17.140625" style="1" bestFit="1" customWidth="1"/>
    <col min="12840" max="12843" width="9.140625" style="1"/>
    <col min="12844" max="12844" width="16.7109375" style="1" customWidth="1"/>
    <col min="12845" max="12845" width="31.85546875" style="1" bestFit="1" customWidth="1"/>
    <col min="12846" max="12846" width="37.140625" style="1" customWidth="1"/>
    <col min="12847" max="12847" width="154.140625" style="1" bestFit="1" customWidth="1"/>
    <col min="12848" max="12848" width="10.5703125" style="1" bestFit="1" customWidth="1"/>
    <col min="12849" max="12849" width="11.140625" style="1" bestFit="1" customWidth="1"/>
    <col min="12850" max="12850" width="13.42578125" style="1" bestFit="1" customWidth="1"/>
    <col min="12851" max="12851" width="20.140625" style="1" bestFit="1" customWidth="1"/>
    <col min="12852" max="12852" width="16" style="1" bestFit="1" customWidth="1"/>
    <col min="12853" max="12853" width="58.5703125" style="1" customWidth="1"/>
    <col min="12854" max="13067" width="9.140625" style="1"/>
    <col min="13068" max="13068" width="23.28515625" style="1" bestFit="1" customWidth="1"/>
    <col min="13069" max="13069" width="21.85546875" style="1" bestFit="1" customWidth="1"/>
    <col min="13070" max="13070" width="20.42578125" style="1" bestFit="1" customWidth="1"/>
    <col min="13071" max="13071" width="65.42578125" style="1" bestFit="1" customWidth="1"/>
    <col min="13072" max="13072" width="5" style="1" customWidth="1"/>
    <col min="13073" max="13073" width="7.42578125" style="1" bestFit="1" customWidth="1"/>
    <col min="13074" max="13074" width="3.85546875" style="1" customWidth="1"/>
    <col min="13075" max="13075" width="3.42578125" style="1" customWidth="1"/>
    <col min="13076" max="13076" width="10.28515625" style="1" customWidth="1"/>
    <col min="13077" max="13077" width="15.140625" style="1" bestFit="1" customWidth="1"/>
    <col min="13078" max="13078" width="9.85546875" style="1" customWidth="1"/>
    <col min="13079" max="13079" width="23.85546875" style="1" customWidth="1"/>
    <col min="13080" max="13080" width="14.85546875" style="1" customWidth="1"/>
    <col min="13081" max="13081" width="9.140625" style="1"/>
    <col min="13082" max="13082" width="9" style="1" bestFit="1" customWidth="1"/>
    <col min="13083" max="13083" width="6" style="1" customWidth="1"/>
    <col min="13084" max="13084" width="9.85546875" style="1" customWidth="1"/>
    <col min="13085" max="13085" width="7.42578125" style="1" bestFit="1" customWidth="1"/>
    <col min="13086" max="13086" width="8.7109375" style="1" bestFit="1" customWidth="1"/>
    <col min="13087" max="13087" width="9.42578125" style="1" bestFit="1" customWidth="1"/>
    <col min="13088" max="13088" width="6.42578125" style="1" bestFit="1" customWidth="1"/>
    <col min="13089" max="13089" width="8.42578125" style="1" bestFit="1" customWidth="1"/>
    <col min="13090" max="13090" width="7.42578125" style="1" bestFit="1" customWidth="1"/>
    <col min="13091" max="13091" width="5.85546875" style="1" bestFit="1" customWidth="1"/>
    <col min="13092" max="13092" width="46.85546875" style="1" customWidth="1"/>
    <col min="13093" max="13093" width="9" style="1" customWidth="1"/>
    <col min="13094" max="13095" width="17.140625" style="1" bestFit="1" customWidth="1"/>
    <col min="13096" max="13099" width="9.140625" style="1"/>
    <col min="13100" max="13100" width="16.7109375" style="1" customWidth="1"/>
    <col min="13101" max="13101" width="31.85546875" style="1" bestFit="1" customWidth="1"/>
    <col min="13102" max="13102" width="37.140625" style="1" customWidth="1"/>
    <col min="13103" max="13103" width="154.140625" style="1" bestFit="1" customWidth="1"/>
    <col min="13104" max="13104" width="10.5703125" style="1" bestFit="1" customWidth="1"/>
    <col min="13105" max="13105" width="11.140625" style="1" bestFit="1" customWidth="1"/>
    <col min="13106" max="13106" width="13.42578125" style="1" bestFit="1" customWidth="1"/>
    <col min="13107" max="13107" width="20.140625" style="1" bestFit="1" customWidth="1"/>
    <col min="13108" max="13108" width="16" style="1" bestFit="1" customWidth="1"/>
    <col min="13109" max="13109" width="58.5703125" style="1" customWidth="1"/>
    <col min="13110" max="13323" width="9.140625" style="1"/>
    <col min="13324" max="13324" width="23.28515625" style="1" bestFit="1" customWidth="1"/>
    <col min="13325" max="13325" width="21.85546875" style="1" bestFit="1" customWidth="1"/>
    <col min="13326" max="13326" width="20.42578125" style="1" bestFit="1" customWidth="1"/>
    <col min="13327" max="13327" width="65.42578125" style="1" bestFit="1" customWidth="1"/>
    <col min="13328" max="13328" width="5" style="1" customWidth="1"/>
    <col min="13329" max="13329" width="7.42578125" style="1" bestFit="1" customWidth="1"/>
    <col min="13330" max="13330" width="3.85546875" style="1" customWidth="1"/>
    <col min="13331" max="13331" width="3.42578125" style="1" customWidth="1"/>
    <col min="13332" max="13332" width="10.28515625" style="1" customWidth="1"/>
    <col min="13333" max="13333" width="15.140625" style="1" bestFit="1" customWidth="1"/>
    <col min="13334" max="13334" width="9.85546875" style="1" customWidth="1"/>
    <col min="13335" max="13335" width="23.85546875" style="1" customWidth="1"/>
    <col min="13336" max="13336" width="14.85546875" style="1" customWidth="1"/>
    <col min="13337" max="13337" width="9.140625" style="1"/>
    <col min="13338" max="13338" width="9" style="1" bestFit="1" customWidth="1"/>
    <col min="13339" max="13339" width="6" style="1" customWidth="1"/>
    <col min="13340" max="13340" width="9.85546875" style="1" customWidth="1"/>
    <col min="13341" max="13341" width="7.42578125" style="1" bestFit="1" customWidth="1"/>
    <col min="13342" max="13342" width="8.7109375" style="1" bestFit="1" customWidth="1"/>
    <col min="13343" max="13343" width="9.42578125" style="1" bestFit="1" customWidth="1"/>
    <col min="13344" max="13344" width="6.42578125" style="1" bestFit="1" customWidth="1"/>
    <col min="13345" max="13345" width="8.42578125" style="1" bestFit="1" customWidth="1"/>
    <col min="13346" max="13346" width="7.42578125" style="1" bestFit="1" customWidth="1"/>
    <col min="13347" max="13347" width="5.85546875" style="1" bestFit="1" customWidth="1"/>
    <col min="13348" max="13348" width="46.85546875" style="1" customWidth="1"/>
    <col min="13349" max="13349" width="9" style="1" customWidth="1"/>
    <col min="13350" max="13351" width="17.140625" style="1" bestFit="1" customWidth="1"/>
    <col min="13352" max="13355" width="9.140625" style="1"/>
    <col min="13356" max="13356" width="16.7109375" style="1" customWidth="1"/>
    <col min="13357" max="13357" width="31.85546875" style="1" bestFit="1" customWidth="1"/>
    <col min="13358" max="13358" width="37.140625" style="1" customWidth="1"/>
    <col min="13359" max="13359" width="154.140625" style="1" bestFit="1" customWidth="1"/>
    <col min="13360" max="13360" width="10.5703125" style="1" bestFit="1" customWidth="1"/>
    <col min="13361" max="13361" width="11.140625" style="1" bestFit="1" customWidth="1"/>
    <col min="13362" max="13362" width="13.42578125" style="1" bestFit="1" customWidth="1"/>
    <col min="13363" max="13363" width="20.140625" style="1" bestFit="1" customWidth="1"/>
    <col min="13364" max="13364" width="16" style="1" bestFit="1" customWidth="1"/>
    <col min="13365" max="13365" width="58.5703125" style="1" customWidth="1"/>
    <col min="13366" max="13579" width="9.140625" style="1"/>
    <col min="13580" max="13580" width="23.28515625" style="1" bestFit="1" customWidth="1"/>
    <col min="13581" max="13581" width="21.85546875" style="1" bestFit="1" customWidth="1"/>
    <col min="13582" max="13582" width="20.42578125" style="1" bestFit="1" customWidth="1"/>
    <col min="13583" max="13583" width="65.42578125" style="1" bestFit="1" customWidth="1"/>
    <col min="13584" max="13584" width="5" style="1" customWidth="1"/>
    <col min="13585" max="13585" width="7.42578125" style="1" bestFit="1" customWidth="1"/>
    <col min="13586" max="13586" width="3.85546875" style="1" customWidth="1"/>
    <col min="13587" max="13587" width="3.42578125" style="1" customWidth="1"/>
    <col min="13588" max="13588" width="10.28515625" style="1" customWidth="1"/>
    <col min="13589" max="13589" width="15.140625" style="1" bestFit="1" customWidth="1"/>
    <col min="13590" max="13590" width="9.85546875" style="1" customWidth="1"/>
    <col min="13591" max="13591" width="23.85546875" style="1" customWidth="1"/>
    <col min="13592" max="13592" width="14.85546875" style="1" customWidth="1"/>
    <col min="13593" max="13593" width="9.140625" style="1"/>
    <col min="13594" max="13594" width="9" style="1" bestFit="1" customWidth="1"/>
    <col min="13595" max="13595" width="6" style="1" customWidth="1"/>
    <col min="13596" max="13596" width="9.85546875" style="1" customWidth="1"/>
    <col min="13597" max="13597" width="7.42578125" style="1" bestFit="1" customWidth="1"/>
    <col min="13598" max="13598" width="8.7109375" style="1" bestFit="1" customWidth="1"/>
    <col min="13599" max="13599" width="9.42578125" style="1" bestFit="1" customWidth="1"/>
    <col min="13600" max="13600" width="6.42578125" style="1" bestFit="1" customWidth="1"/>
    <col min="13601" max="13601" width="8.42578125" style="1" bestFit="1" customWidth="1"/>
    <col min="13602" max="13602" width="7.42578125" style="1" bestFit="1" customWidth="1"/>
    <col min="13603" max="13603" width="5.85546875" style="1" bestFit="1" customWidth="1"/>
    <col min="13604" max="13604" width="46.85546875" style="1" customWidth="1"/>
    <col min="13605" max="13605" width="9" style="1" customWidth="1"/>
    <col min="13606" max="13607" width="17.140625" style="1" bestFit="1" customWidth="1"/>
    <col min="13608" max="13611" width="9.140625" style="1"/>
    <col min="13612" max="13612" width="16.7109375" style="1" customWidth="1"/>
    <col min="13613" max="13613" width="31.85546875" style="1" bestFit="1" customWidth="1"/>
    <col min="13614" max="13614" width="37.140625" style="1" customWidth="1"/>
    <col min="13615" max="13615" width="154.140625" style="1" bestFit="1" customWidth="1"/>
    <col min="13616" max="13616" width="10.5703125" style="1" bestFit="1" customWidth="1"/>
    <col min="13617" max="13617" width="11.140625" style="1" bestFit="1" customWidth="1"/>
    <col min="13618" max="13618" width="13.42578125" style="1" bestFit="1" customWidth="1"/>
    <col min="13619" max="13619" width="20.140625" style="1" bestFit="1" customWidth="1"/>
    <col min="13620" max="13620" width="16" style="1" bestFit="1" customWidth="1"/>
    <col min="13621" max="13621" width="58.5703125" style="1" customWidth="1"/>
    <col min="13622" max="13835" width="9.140625" style="1"/>
    <col min="13836" max="13836" width="23.28515625" style="1" bestFit="1" customWidth="1"/>
    <col min="13837" max="13837" width="21.85546875" style="1" bestFit="1" customWidth="1"/>
    <col min="13838" max="13838" width="20.42578125" style="1" bestFit="1" customWidth="1"/>
    <col min="13839" max="13839" width="65.42578125" style="1" bestFit="1" customWidth="1"/>
    <col min="13840" max="13840" width="5" style="1" customWidth="1"/>
    <col min="13841" max="13841" width="7.42578125" style="1" bestFit="1" customWidth="1"/>
    <col min="13842" max="13842" width="3.85546875" style="1" customWidth="1"/>
    <col min="13843" max="13843" width="3.42578125" style="1" customWidth="1"/>
    <col min="13844" max="13844" width="10.28515625" style="1" customWidth="1"/>
    <col min="13845" max="13845" width="15.140625" style="1" bestFit="1" customWidth="1"/>
    <col min="13846" max="13846" width="9.85546875" style="1" customWidth="1"/>
    <col min="13847" max="13847" width="23.85546875" style="1" customWidth="1"/>
    <col min="13848" max="13848" width="14.85546875" style="1" customWidth="1"/>
    <col min="13849" max="13849" width="9.140625" style="1"/>
    <col min="13850" max="13850" width="9" style="1" bestFit="1" customWidth="1"/>
    <col min="13851" max="13851" width="6" style="1" customWidth="1"/>
    <col min="13852" max="13852" width="9.85546875" style="1" customWidth="1"/>
    <col min="13853" max="13853" width="7.42578125" style="1" bestFit="1" customWidth="1"/>
    <col min="13854" max="13854" width="8.7109375" style="1" bestFit="1" customWidth="1"/>
    <col min="13855" max="13855" width="9.42578125" style="1" bestFit="1" customWidth="1"/>
    <col min="13856" max="13856" width="6.42578125" style="1" bestFit="1" customWidth="1"/>
    <col min="13857" max="13857" width="8.42578125" style="1" bestFit="1" customWidth="1"/>
    <col min="13858" max="13858" width="7.42578125" style="1" bestFit="1" customWidth="1"/>
    <col min="13859" max="13859" width="5.85546875" style="1" bestFit="1" customWidth="1"/>
    <col min="13860" max="13860" width="46.85546875" style="1" customWidth="1"/>
    <col min="13861" max="13861" width="9" style="1" customWidth="1"/>
    <col min="13862" max="13863" width="17.140625" style="1" bestFit="1" customWidth="1"/>
    <col min="13864" max="13867" width="9.140625" style="1"/>
    <col min="13868" max="13868" width="16.7109375" style="1" customWidth="1"/>
    <col min="13869" max="13869" width="31.85546875" style="1" bestFit="1" customWidth="1"/>
    <col min="13870" max="13870" width="37.140625" style="1" customWidth="1"/>
    <col min="13871" max="13871" width="154.140625" style="1" bestFit="1" customWidth="1"/>
    <col min="13872" max="13872" width="10.5703125" style="1" bestFit="1" customWidth="1"/>
    <col min="13873" max="13873" width="11.140625" style="1" bestFit="1" customWidth="1"/>
    <col min="13874" max="13874" width="13.42578125" style="1" bestFit="1" customWidth="1"/>
    <col min="13875" max="13875" width="20.140625" style="1" bestFit="1" customWidth="1"/>
    <col min="13876" max="13876" width="16" style="1" bestFit="1" customWidth="1"/>
    <col min="13877" max="13877" width="58.5703125" style="1" customWidth="1"/>
    <col min="13878" max="14091" width="9.140625" style="1"/>
    <col min="14092" max="14092" width="23.28515625" style="1" bestFit="1" customWidth="1"/>
    <col min="14093" max="14093" width="21.85546875" style="1" bestFit="1" customWidth="1"/>
    <col min="14094" max="14094" width="20.42578125" style="1" bestFit="1" customWidth="1"/>
    <col min="14095" max="14095" width="65.42578125" style="1" bestFit="1" customWidth="1"/>
    <col min="14096" max="14096" width="5" style="1" customWidth="1"/>
    <col min="14097" max="14097" width="7.42578125" style="1" bestFit="1" customWidth="1"/>
    <col min="14098" max="14098" width="3.85546875" style="1" customWidth="1"/>
    <col min="14099" max="14099" width="3.42578125" style="1" customWidth="1"/>
    <col min="14100" max="14100" width="10.28515625" style="1" customWidth="1"/>
    <col min="14101" max="14101" width="15.140625" style="1" bestFit="1" customWidth="1"/>
    <col min="14102" max="14102" width="9.85546875" style="1" customWidth="1"/>
    <col min="14103" max="14103" width="23.85546875" style="1" customWidth="1"/>
    <col min="14104" max="14104" width="14.85546875" style="1" customWidth="1"/>
    <col min="14105" max="14105" width="9.140625" style="1"/>
    <col min="14106" max="14106" width="9" style="1" bestFit="1" customWidth="1"/>
    <col min="14107" max="14107" width="6" style="1" customWidth="1"/>
    <col min="14108" max="14108" width="9.85546875" style="1" customWidth="1"/>
    <col min="14109" max="14109" width="7.42578125" style="1" bestFit="1" customWidth="1"/>
    <col min="14110" max="14110" width="8.7109375" style="1" bestFit="1" customWidth="1"/>
    <col min="14111" max="14111" width="9.42578125" style="1" bestFit="1" customWidth="1"/>
    <col min="14112" max="14112" width="6.42578125" style="1" bestFit="1" customWidth="1"/>
    <col min="14113" max="14113" width="8.42578125" style="1" bestFit="1" customWidth="1"/>
    <col min="14114" max="14114" width="7.42578125" style="1" bestFit="1" customWidth="1"/>
    <col min="14115" max="14115" width="5.85546875" style="1" bestFit="1" customWidth="1"/>
    <col min="14116" max="14116" width="46.85546875" style="1" customWidth="1"/>
    <col min="14117" max="14117" width="9" style="1" customWidth="1"/>
    <col min="14118" max="14119" width="17.140625" style="1" bestFit="1" customWidth="1"/>
    <col min="14120" max="14123" width="9.140625" style="1"/>
    <col min="14124" max="14124" width="16.7109375" style="1" customWidth="1"/>
    <col min="14125" max="14125" width="31.85546875" style="1" bestFit="1" customWidth="1"/>
    <col min="14126" max="14126" width="37.140625" style="1" customWidth="1"/>
    <col min="14127" max="14127" width="154.140625" style="1" bestFit="1" customWidth="1"/>
    <col min="14128" max="14128" width="10.5703125" style="1" bestFit="1" customWidth="1"/>
    <col min="14129" max="14129" width="11.140625" style="1" bestFit="1" customWidth="1"/>
    <col min="14130" max="14130" width="13.42578125" style="1" bestFit="1" customWidth="1"/>
    <col min="14131" max="14131" width="20.140625" style="1" bestFit="1" customWidth="1"/>
    <col min="14132" max="14132" width="16" style="1" bestFit="1" customWidth="1"/>
    <col min="14133" max="14133" width="58.5703125" style="1" customWidth="1"/>
    <col min="14134" max="14347" width="9.140625" style="1"/>
    <col min="14348" max="14348" width="23.28515625" style="1" bestFit="1" customWidth="1"/>
    <col min="14349" max="14349" width="21.85546875" style="1" bestFit="1" customWidth="1"/>
    <col min="14350" max="14350" width="20.42578125" style="1" bestFit="1" customWidth="1"/>
    <col min="14351" max="14351" width="65.42578125" style="1" bestFit="1" customWidth="1"/>
    <col min="14352" max="14352" width="5" style="1" customWidth="1"/>
    <col min="14353" max="14353" width="7.42578125" style="1" bestFit="1" customWidth="1"/>
    <col min="14354" max="14354" width="3.85546875" style="1" customWidth="1"/>
    <col min="14355" max="14355" width="3.42578125" style="1" customWidth="1"/>
    <col min="14356" max="14356" width="10.28515625" style="1" customWidth="1"/>
    <col min="14357" max="14357" width="15.140625" style="1" bestFit="1" customWidth="1"/>
    <col min="14358" max="14358" width="9.85546875" style="1" customWidth="1"/>
    <col min="14359" max="14359" width="23.85546875" style="1" customWidth="1"/>
    <col min="14360" max="14360" width="14.85546875" style="1" customWidth="1"/>
    <col min="14361" max="14361" width="9.140625" style="1"/>
    <col min="14362" max="14362" width="9" style="1" bestFit="1" customWidth="1"/>
    <col min="14363" max="14363" width="6" style="1" customWidth="1"/>
    <col min="14364" max="14364" width="9.85546875" style="1" customWidth="1"/>
    <col min="14365" max="14365" width="7.42578125" style="1" bestFit="1" customWidth="1"/>
    <col min="14366" max="14366" width="8.7109375" style="1" bestFit="1" customWidth="1"/>
    <col min="14367" max="14367" width="9.42578125" style="1" bestFit="1" customWidth="1"/>
    <col min="14368" max="14368" width="6.42578125" style="1" bestFit="1" customWidth="1"/>
    <col min="14369" max="14369" width="8.42578125" style="1" bestFit="1" customWidth="1"/>
    <col min="14370" max="14370" width="7.42578125" style="1" bestFit="1" customWidth="1"/>
    <col min="14371" max="14371" width="5.85546875" style="1" bestFit="1" customWidth="1"/>
    <col min="14372" max="14372" width="46.85546875" style="1" customWidth="1"/>
    <col min="14373" max="14373" width="9" style="1" customWidth="1"/>
    <col min="14374" max="14375" width="17.140625" style="1" bestFit="1" customWidth="1"/>
    <col min="14376" max="14379" width="9.140625" style="1"/>
    <col min="14380" max="14380" width="16.7109375" style="1" customWidth="1"/>
    <col min="14381" max="14381" width="31.85546875" style="1" bestFit="1" customWidth="1"/>
    <col min="14382" max="14382" width="37.140625" style="1" customWidth="1"/>
    <col min="14383" max="14383" width="154.140625" style="1" bestFit="1" customWidth="1"/>
    <col min="14384" max="14384" width="10.5703125" style="1" bestFit="1" customWidth="1"/>
    <col min="14385" max="14385" width="11.140625" style="1" bestFit="1" customWidth="1"/>
    <col min="14386" max="14386" width="13.42578125" style="1" bestFit="1" customWidth="1"/>
    <col min="14387" max="14387" width="20.140625" style="1" bestFit="1" customWidth="1"/>
    <col min="14388" max="14388" width="16" style="1" bestFit="1" customWidth="1"/>
    <col min="14389" max="14389" width="58.5703125" style="1" customWidth="1"/>
    <col min="14390" max="14603" width="9.140625" style="1"/>
    <col min="14604" max="14604" width="23.28515625" style="1" bestFit="1" customWidth="1"/>
    <col min="14605" max="14605" width="21.85546875" style="1" bestFit="1" customWidth="1"/>
    <col min="14606" max="14606" width="20.42578125" style="1" bestFit="1" customWidth="1"/>
    <col min="14607" max="14607" width="65.42578125" style="1" bestFit="1" customWidth="1"/>
    <col min="14608" max="14608" width="5" style="1" customWidth="1"/>
    <col min="14609" max="14609" width="7.42578125" style="1" bestFit="1" customWidth="1"/>
    <col min="14610" max="14610" width="3.85546875" style="1" customWidth="1"/>
    <col min="14611" max="14611" width="3.42578125" style="1" customWidth="1"/>
    <col min="14612" max="14612" width="10.28515625" style="1" customWidth="1"/>
    <col min="14613" max="14613" width="15.140625" style="1" bestFit="1" customWidth="1"/>
    <col min="14614" max="14614" width="9.85546875" style="1" customWidth="1"/>
    <col min="14615" max="14615" width="23.85546875" style="1" customWidth="1"/>
    <col min="14616" max="14616" width="14.85546875" style="1" customWidth="1"/>
    <col min="14617" max="14617" width="9.140625" style="1"/>
    <col min="14618" max="14618" width="9" style="1" bestFit="1" customWidth="1"/>
    <col min="14619" max="14619" width="6" style="1" customWidth="1"/>
    <col min="14620" max="14620" width="9.85546875" style="1" customWidth="1"/>
    <col min="14621" max="14621" width="7.42578125" style="1" bestFit="1" customWidth="1"/>
    <col min="14622" max="14622" width="8.7109375" style="1" bestFit="1" customWidth="1"/>
    <col min="14623" max="14623" width="9.42578125" style="1" bestFit="1" customWidth="1"/>
    <col min="14624" max="14624" width="6.42578125" style="1" bestFit="1" customWidth="1"/>
    <col min="14625" max="14625" width="8.42578125" style="1" bestFit="1" customWidth="1"/>
    <col min="14626" max="14626" width="7.42578125" style="1" bestFit="1" customWidth="1"/>
    <col min="14627" max="14627" width="5.85546875" style="1" bestFit="1" customWidth="1"/>
    <col min="14628" max="14628" width="46.85546875" style="1" customWidth="1"/>
    <col min="14629" max="14629" width="9" style="1" customWidth="1"/>
    <col min="14630" max="14631" width="17.140625" style="1" bestFit="1" customWidth="1"/>
    <col min="14632" max="14635" width="9.140625" style="1"/>
    <col min="14636" max="14636" width="16.7109375" style="1" customWidth="1"/>
    <col min="14637" max="14637" width="31.85546875" style="1" bestFit="1" customWidth="1"/>
    <col min="14638" max="14638" width="37.140625" style="1" customWidth="1"/>
    <col min="14639" max="14639" width="154.140625" style="1" bestFit="1" customWidth="1"/>
    <col min="14640" max="14640" width="10.5703125" style="1" bestFit="1" customWidth="1"/>
    <col min="14641" max="14641" width="11.140625" style="1" bestFit="1" customWidth="1"/>
    <col min="14642" max="14642" width="13.42578125" style="1" bestFit="1" customWidth="1"/>
    <col min="14643" max="14643" width="20.140625" style="1" bestFit="1" customWidth="1"/>
    <col min="14644" max="14644" width="16" style="1" bestFit="1" customWidth="1"/>
    <col min="14645" max="14645" width="58.5703125" style="1" customWidth="1"/>
    <col min="14646" max="14859" width="9.140625" style="1"/>
    <col min="14860" max="14860" width="23.28515625" style="1" bestFit="1" customWidth="1"/>
    <col min="14861" max="14861" width="21.85546875" style="1" bestFit="1" customWidth="1"/>
    <col min="14862" max="14862" width="20.42578125" style="1" bestFit="1" customWidth="1"/>
    <col min="14863" max="14863" width="65.42578125" style="1" bestFit="1" customWidth="1"/>
    <col min="14864" max="14864" width="5" style="1" customWidth="1"/>
    <col min="14865" max="14865" width="7.42578125" style="1" bestFit="1" customWidth="1"/>
    <col min="14866" max="14866" width="3.85546875" style="1" customWidth="1"/>
    <col min="14867" max="14867" width="3.42578125" style="1" customWidth="1"/>
    <col min="14868" max="14868" width="10.28515625" style="1" customWidth="1"/>
    <col min="14869" max="14869" width="15.140625" style="1" bestFit="1" customWidth="1"/>
    <col min="14870" max="14870" width="9.85546875" style="1" customWidth="1"/>
    <col min="14871" max="14871" width="23.85546875" style="1" customWidth="1"/>
    <col min="14872" max="14872" width="14.85546875" style="1" customWidth="1"/>
    <col min="14873" max="14873" width="9.140625" style="1"/>
    <col min="14874" max="14874" width="9" style="1" bestFit="1" customWidth="1"/>
    <col min="14875" max="14875" width="6" style="1" customWidth="1"/>
    <col min="14876" max="14876" width="9.85546875" style="1" customWidth="1"/>
    <col min="14877" max="14877" width="7.42578125" style="1" bestFit="1" customWidth="1"/>
    <col min="14878" max="14878" width="8.7109375" style="1" bestFit="1" customWidth="1"/>
    <col min="14879" max="14879" width="9.42578125" style="1" bestFit="1" customWidth="1"/>
    <col min="14880" max="14880" width="6.42578125" style="1" bestFit="1" customWidth="1"/>
    <col min="14881" max="14881" width="8.42578125" style="1" bestFit="1" customWidth="1"/>
    <col min="14882" max="14882" width="7.42578125" style="1" bestFit="1" customWidth="1"/>
    <col min="14883" max="14883" width="5.85546875" style="1" bestFit="1" customWidth="1"/>
    <col min="14884" max="14884" width="46.85546875" style="1" customWidth="1"/>
    <col min="14885" max="14885" width="9" style="1" customWidth="1"/>
    <col min="14886" max="14887" width="17.140625" style="1" bestFit="1" customWidth="1"/>
    <col min="14888" max="14891" width="9.140625" style="1"/>
    <col min="14892" max="14892" width="16.7109375" style="1" customWidth="1"/>
    <col min="14893" max="14893" width="31.85546875" style="1" bestFit="1" customWidth="1"/>
    <col min="14894" max="14894" width="37.140625" style="1" customWidth="1"/>
    <col min="14895" max="14895" width="154.140625" style="1" bestFit="1" customWidth="1"/>
    <col min="14896" max="14896" width="10.5703125" style="1" bestFit="1" customWidth="1"/>
    <col min="14897" max="14897" width="11.140625" style="1" bestFit="1" customWidth="1"/>
    <col min="14898" max="14898" width="13.42578125" style="1" bestFit="1" customWidth="1"/>
    <col min="14899" max="14899" width="20.140625" style="1" bestFit="1" customWidth="1"/>
    <col min="14900" max="14900" width="16" style="1" bestFit="1" customWidth="1"/>
    <col min="14901" max="14901" width="58.5703125" style="1" customWidth="1"/>
    <col min="14902" max="15115" width="9.140625" style="1"/>
    <col min="15116" max="15116" width="23.28515625" style="1" bestFit="1" customWidth="1"/>
    <col min="15117" max="15117" width="21.85546875" style="1" bestFit="1" customWidth="1"/>
    <col min="15118" max="15118" width="20.42578125" style="1" bestFit="1" customWidth="1"/>
    <col min="15119" max="15119" width="65.42578125" style="1" bestFit="1" customWidth="1"/>
    <col min="15120" max="15120" width="5" style="1" customWidth="1"/>
    <col min="15121" max="15121" width="7.42578125" style="1" bestFit="1" customWidth="1"/>
    <col min="15122" max="15122" width="3.85546875" style="1" customWidth="1"/>
    <col min="15123" max="15123" width="3.42578125" style="1" customWidth="1"/>
    <col min="15124" max="15124" width="10.28515625" style="1" customWidth="1"/>
    <col min="15125" max="15125" width="15.140625" style="1" bestFit="1" customWidth="1"/>
    <col min="15126" max="15126" width="9.85546875" style="1" customWidth="1"/>
    <col min="15127" max="15127" width="23.85546875" style="1" customWidth="1"/>
    <col min="15128" max="15128" width="14.85546875" style="1" customWidth="1"/>
    <col min="15129" max="15129" width="9.140625" style="1"/>
    <col min="15130" max="15130" width="9" style="1" bestFit="1" customWidth="1"/>
    <col min="15131" max="15131" width="6" style="1" customWidth="1"/>
    <col min="15132" max="15132" width="9.85546875" style="1" customWidth="1"/>
    <col min="15133" max="15133" width="7.42578125" style="1" bestFit="1" customWidth="1"/>
    <col min="15134" max="15134" width="8.7109375" style="1" bestFit="1" customWidth="1"/>
    <col min="15135" max="15135" width="9.42578125" style="1" bestFit="1" customWidth="1"/>
    <col min="15136" max="15136" width="6.42578125" style="1" bestFit="1" customWidth="1"/>
    <col min="15137" max="15137" width="8.42578125" style="1" bestFit="1" customWidth="1"/>
    <col min="15138" max="15138" width="7.42578125" style="1" bestFit="1" customWidth="1"/>
    <col min="15139" max="15139" width="5.85546875" style="1" bestFit="1" customWidth="1"/>
    <col min="15140" max="15140" width="46.85546875" style="1" customWidth="1"/>
    <col min="15141" max="15141" width="9" style="1" customWidth="1"/>
    <col min="15142" max="15143" width="17.140625" style="1" bestFit="1" customWidth="1"/>
    <col min="15144" max="15147" width="9.140625" style="1"/>
    <col min="15148" max="15148" width="16.7109375" style="1" customWidth="1"/>
    <col min="15149" max="15149" width="31.85546875" style="1" bestFit="1" customWidth="1"/>
    <col min="15150" max="15150" width="37.140625" style="1" customWidth="1"/>
    <col min="15151" max="15151" width="154.140625" style="1" bestFit="1" customWidth="1"/>
    <col min="15152" max="15152" width="10.5703125" style="1" bestFit="1" customWidth="1"/>
    <col min="15153" max="15153" width="11.140625" style="1" bestFit="1" customWidth="1"/>
    <col min="15154" max="15154" width="13.42578125" style="1" bestFit="1" customWidth="1"/>
    <col min="15155" max="15155" width="20.140625" style="1" bestFit="1" customWidth="1"/>
    <col min="15156" max="15156" width="16" style="1" bestFit="1" customWidth="1"/>
    <col min="15157" max="15157" width="58.5703125" style="1" customWidth="1"/>
    <col min="15158" max="15371" width="9.140625" style="1"/>
    <col min="15372" max="15372" width="23.28515625" style="1" bestFit="1" customWidth="1"/>
    <col min="15373" max="15373" width="21.85546875" style="1" bestFit="1" customWidth="1"/>
    <col min="15374" max="15374" width="20.42578125" style="1" bestFit="1" customWidth="1"/>
    <col min="15375" max="15375" width="65.42578125" style="1" bestFit="1" customWidth="1"/>
    <col min="15376" max="15376" width="5" style="1" customWidth="1"/>
    <col min="15377" max="15377" width="7.42578125" style="1" bestFit="1" customWidth="1"/>
    <col min="15378" max="15378" width="3.85546875" style="1" customWidth="1"/>
    <col min="15379" max="15379" width="3.42578125" style="1" customWidth="1"/>
    <col min="15380" max="15380" width="10.28515625" style="1" customWidth="1"/>
    <col min="15381" max="15381" width="15.140625" style="1" bestFit="1" customWidth="1"/>
    <col min="15382" max="15382" width="9.85546875" style="1" customWidth="1"/>
    <col min="15383" max="15383" width="23.85546875" style="1" customWidth="1"/>
    <col min="15384" max="15384" width="14.85546875" style="1" customWidth="1"/>
    <col min="15385" max="15385" width="9.140625" style="1"/>
    <col min="15386" max="15386" width="9" style="1" bestFit="1" customWidth="1"/>
    <col min="15387" max="15387" width="6" style="1" customWidth="1"/>
    <col min="15388" max="15388" width="9.85546875" style="1" customWidth="1"/>
    <col min="15389" max="15389" width="7.42578125" style="1" bestFit="1" customWidth="1"/>
    <col min="15390" max="15390" width="8.7109375" style="1" bestFit="1" customWidth="1"/>
    <col min="15391" max="15391" width="9.42578125" style="1" bestFit="1" customWidth="1"/>
    <col min="15392" max="15392" width="6.42578125" style="1" bestFit="1" customWidth="1"/>
    <col min="15393" max="15393" width="8.42578125" style="1" bestFit="1" customWidth="1"/>
    <col min="15394" max="15394" width="7.42578125" style="1" bestFit="1" customWidth="1"/>
    <col min="15395" max="15395" width="5.85546875" style="1" bestFit="1" customWidth="1"/>
    <col min="15396" max="15396" width="46.85546875" style="1" customWidth="1"/>
    <col min="15397" max="15397" width="9" style="1" customWidth="1"/>
    <col min="15398" max="15399" width="17.140625" style="1" bestFit="1" customWidth="1"/>
    <col min="15400" max="15403" width="9.140625" style="1"/>
    <col min="15404" max="15404" width="16.7109375" style="1" customWidth="1"/>
    <col min="15405" max="15405" width="31.85546875" style="1" bestFit="1" customWidth="1"/>
    <col min="15406" max="15406" width="37.140625" style="1" customWidth="1"/>
    <col min="15407" max="15407" width="154.140625" style="1" bestFit="1" customWidth="1"/>
    <col min="15408" max="15408" width="10.5703125" style="1" bestFit="1" customWidth="1"/>
    <col min="15409" max="15409" width="11.140625" style="1" bestFit="1" customWidth="1"/>
    <col min="15410" max="15410" width="13.42578125" style="1" bestFit="1" customWidth="1"/>
    <col min="15411" max="15411" width="20.140625" style="1" bestFit="1" customWidth="1"/>
    <col min="15412" max="15412" width="16" style="1" bestFit="1" customWidth="1"/>
    <col min="15413" max="15413" width="58.5703125" style="1" customWidth="1"/>
    <col min="15414" max="15627" width="9.140625" style="1"/>
    <col min="15628" max="15628" width="23.28515625" style="1" bestFit="1" customWidth="1"/>
    <col min="15629" max="15629" width="21.85546875" style="1" bestFit="1" customWidth="1"/>
    <col min="15630" max="15630" width="20.42578125" style="1" bestFit="1" customWidth="1"/>
    <col min="15631" max="15631" width="65.42578125" style="1" bestFit="1" customWidth="1"/>
    <col min="15632" max="15632" width="5" style="1" customWidth="1"/>
    <col min="15633" max="15633" width="7.42578125" style="1" bestFit="1" customWidth="1"/>
    <col min="15634" max="15634" width="3.85546875" style="1" customWidth="1"/>
    <col min="15635" max="15635" width="3.42578125" style="1" customWidth="1"/>
    <col min="15636" max="15636" width="10.28515625" style="1" customWidth="1"/>
    <col min="15637" max="15637" width="15.140625" style="1" bestFit="1" customWidth="1"/>
    <col min="15638" max="15638" width="9.85546875" style="1" customWidth="1"/>
    <col min="15639" max="15639" width="23.85546875" style="1" customWidth="1"/>
    <col min="15640" max="15640" width="14.85546875" style="1" customWidth="1"/>
    <col min="15641" max="15641" width="9.140625" style="1"/>
    <col min="15642" max="15642" width="9" style="1" bestFit="1" customWidth="1"/>
    <col min="15643" max="15643" width="6" style="1" customWidth="1"/>
    <col min="15644" max="15644" width="9.85546875" style="1" customWidth="1"/>
    <col min="15645" max="15645" width="7.42578125" style="1" bestFit="1" customWidth="1"/>
    <col min="15646" max="15646" width="8.7109375" style="1" bestFit="1" customWidth="1"/>
    <col min="15647" max="15647" width="9.42578125" style="1" bestFit="1" customWidth="1"/>
    <col min="15648" max="15648" width="6.42578125" style="1" bestFit="1" customWidth="1"/>
    <col min="15649" max="15649" width="8.42578125" style="1" bestFit="1" customWidth="1"/>
    <col min="15650" max="15650" width="7.42578125" style="1" bestFit="1" customWidth="1"/>
    <col min="15651" max="15651" width="5.85546875" style="1" bestFit="1" customWidth="1"/>
    <col min="15652" max="15652" width="46.85546875" style="1" customWidth="1"/>
    <col min="15653" max="15653" width="9" style="1" customWidth="1"/>
    <col min="15654" max="15655" width="17.140625" style="1" bestFit="1" customWidth="1"/>
    <col min="15656" max="15659" width="9.140625" style="1"/>
    <col min="15660" max="15660" width="16.7109375" style="1" customWidth="1"/>
    <col min="15661" max="15661" width="31.85546875" style="1" bestFit="1" customWidth="1"/>
    <col min="15662" max="15662" width="37.140625" style="1" customWidth="1"/>
    <col min="15663" max="15663" width="154.140625" style="1" bestFit="1" customWidth="1"/>
    <col min="15664" max="15664" width="10.5703125" style="1" bestFit="1" customWidth="1"/>
    <col min="15665" max="15665" width="11.140625" style="1" bestFit="1" customWidth="1"/>
    <col min="15666" max="15666" width="13.42578125" style="1" bestFit="1" customWidth="1"/>
    <col min="15667" max="15667" width="20.140625" style="1" bestFit="1" customWidth="1"/>
    <col min="15668" max="15668" width="16" style="1" bestFit="1" customWidth="1"/>
    <col min="15669" max="15669" width="58.5703125" style="1" customWidth="1"/>
    <col min="15670" max="15883" width="9.140625" style="1"/>
    <col min="15884" max="15884" width="23.28515625" style="1" bestFit="1" customWidth="1"/>
    <col min="15885" max="15885" width="21.85546875" style="1" bestFit="1" customWidth="1"/>
    <col min="15886" max="15886" width="20.42578125" style="1" bestFit="1" customWidth="1"/>
    <col min="15887" max="15887" width="65.42578125" style="1" bestFit="1" customWidth="1"/>
    <col min="15888" max="15888" width="5" style="1" customWidth="1"/>
    <col min="15889" max="15889" width="7.42578125" style="1" bestFit="1" customWidth="1"/>
    <col min="15890" max="15890" width="3.85546875" style="1" customWidth="1"/>
    <col min="15891" max="15891" width="3.42578125" style="1" customWidth="1"/>
    <col min="15892" max="15892" width="10.28515625" style="1" customWidth="1"/>
    <col min="15893" max="15893" width="15.140625" style="1" bestFit="1" customWidth="1"/>
    <col min="15894" max="15894" width="9.85546875" style="1" customWidth="1"/>
    <col min="15895" max="15895" width="23.85546875" style="1" customWidth="1"/>
    <col min="15896" max="15896" width="14.85546875" style="1" customWidth="1"/>
    <col min="15897" max="15897" width="9.140625" style="1"/>
    <col min="15898" max="15898" width="9" style="1" bestFit="1" customWidth="1"/>
    <col min="15899" max="15899" width="6" style="1" customWidth="1"/>
    <col min="15900" max="15900" width="9.85546875" style="1" customWidth="1"/>
    <col min="15901" max="15901" width="7.42578125" style="1" bestFit="1" customWidth="1"/>
    <col min="15902" max="15902" width="8.7109375" style="1" bestFit="1" customWidth="1"/>
    <col min="15903" max="15903" width="9.42578125" style="1" bestFit="1" customWidth="1"/>
    <col min="15904" max="15904" width="6.42578125" style="1" bestFit="1" customWidth="1"/>
    <col min="15905" max="15905" width="8.42578125" style="1" bestFit="1" customWidth="1"/>
    <col min="15906" max="15906" width="7.42578125" style="1" bestFit="1" customWidth="1"/>
    <col min="15907" max="15907" width="5.85546875" style="1" bestFit="1" customWidth="1"/>
    <col min="15908" max="15908" width="46.85546875" style="1" customWidth="1"/>
    <col min="15909" max="15909" width="9" style="1" customWidth="1"/>
    <col min="15910" max="15911" width="17.140625" style="1" bestFit="1" customWidth="1"/>
    <col min="15912" max="15915" width="9.140625" style="1"/>
    <col min="15916" max="15916" width="16.7109375" style="1" customWidth="1"/>
    <col min="15917" max="15917" width="31.85546875" style="1" bestFit="1" customWidth="1"/>
    <col min="15918" max="15918" width="37.140625" style="1" customWidth="1"/>
    <col min="15919" max="15919" width="154.140625" style="1" bestFit="1" customWidth="1"/>
    <col min="15920" max="15920" width="10.5703125" style="1" bestFit="1" customWidth="1"/>
    <col min="15921" max="15921" width="11.140625" style="1" bestFit="1" customWidth="1"/>
    <col min="15922" max="15922" width="13.42578125" style="1" bestFit="1" customWidth="1"/>
    <col min="15923" max="15923" width="20.140625" style="1" bestFit="1" customWidth="1"/>
    <col min="15924" max="15924" width="16" style="1" bestFit="1" customWidth="1"/>
    <col min="15925" max="15925" width="58.5703125" style="1" customWidth="1"/>
    <col min="15926" max="16139" width="9.140625" style="1"/>
    <col min="16140" max="16140" width="23.28515625" style="1" bestFit="1" customWidth="1"/>
    <col min="16141" max="16141" width="21.85546875" style="1" bestFit="1" customWidth="1"/>
    <col min="16142" max="16142" width="20.42578125" style="1" bestFit="1" customWidth="1"/>
    <col min="16143" max="16143" width="65.42578125" style="1" bestFit="1" customWidth="1"/>
    <col min="16144" max="16144" width="5" style="1" customWidth="1"/>
    <col min="16145" max="16145" width="7.42578125" style="1" bestFit="1" customWidth="1"/>
    <col min="16146" max="16146" width="3.85546875" style="1" customWidth="1"/>
    <col min="16147" max="16147" width="3.42578125" style="1" customWidth="1"/>
    <col min="16148" max="16148" width="10.28515625" style="1" customWidth="1"/>
    <col min="16149" max="16149" width="15.140625" style="1" bestFit="1" customWidth="1"/>
    <col min="16150" max="16150" width="9.85546875" style="1" customWidth="1"/>
    <col min="16151" max="16151" width="23.85546875" style="1" customWidth="1"/>
    <col min="16152" max="16152" width="14.85546875" style="1" customWidth="1"/>
    <col min="16153" max="16153" width="9.140625" style="1"/>
    <col min="16154" max="16154" width="9" style="1" bestFit="1" customWidth="1"/>
    <col min="16155" max="16155" width="6" style="1" customWidth="1"/>
    <col min="16156" max="16156" width="9.85546875" style="1" customWidth="1"/>
    <col min="16157" max="16157" width="7.42578125" style="1" bestFit="1" customWidth="1"/>
    <col min="16158" max="16158" width="8.7109375" style="1" bestFit="1" customWidth="1"/>
    <col min="16159" max="16159" width="9.42578125" style="1" bestFit="1" customWidth="1"/>
    <col min="16160" max="16160" width="6.42578125" style="1" bestFit="1" customWidth="1"/>
    <col min="16161" max="16161" width="8.42578125" style="1" bestFit="1" customWidth="1"/>
    <col min="16162" max="16162" width="7.42578125" style="1" bestFit="1" customWidth="1"/>
    <col min="16163" max="16163" width="5.85546875" style="1" bestFit="1" customWidth="1"/>
    <col min="16164" max="16164" width="46.85546875" style="1" customWidth="1"/>
    <col min="16165" max="16165" width="9" style="1" customWidth="1"/>
    <col min="16166" max="16167" width="17.140625" style="1" bestFit="1" customWidth="1"/>
    <col min="16168" max="16171" width="9.140625" style="1"/>
    <col min="16172" max="16172" width="16.7109375" style="1" customWidth="1"/>
    <col min="16173" max="16173" width="31.85546875" style="1" bestFit="1" customWidth="1"/>
    <col min="16174" max="16174" width="37.140625" style="1" customWidth="1"/>
    <col min="16175" max="16175" width="154.140625" style="1" bestFit="1" customWidth="1"/>
    <col min="16176" max="16176" width="10.5703125" style="1" bestFit="1" customWidth="1"/>
    <col min="16177" max="16177" width="11.140625" style="1" bestFit="1" customWidth="1"/>
    <col min="16178" max="16178" width="13.42578125" style="1" bestFit="1" customWidth="1"/>
    <col min="16179" max="16179" width="20.140625" style="1" bestFit="1" customWidth="1"/>
    <col min="16180" max="16180" width="16" style="1" bestFit="1" customWidth="1"/>
    <col min="16181" max="16181" width="58.5703125" style="1" customWidth="1"/>
    <col min="16182" max="16384" width="9.140625" style="1"/>
  </cols>
  <sheetData>
    <row r="1" spans="1:58" s="45" customFormat="1" ht="27" customHeight="1">
      <c r="A1" s="44" t="s">
        <v>1986</v>
      </c>
      <c r="B1" s="45" t="s">
        <v>1987</v>
      </c>
      <c r="C1" s="45" t="s">
        <v>1988</v>
      </c>
      <c r="D1" s="45" t="s">
        <v>0</v>
      </c>
      <c r="E1" s="45" t="s">
        <v>1</v>
      </c>
      <c r="F1" s="45" t="s">
        <v>2137</v>
      </c>
      <c r="G1" s="45" t="s">
        <v>2</v>
      </c>
      <c r="H1" s="45" t="s">
        <v>3</v>
      </c>
      <c r="I1" s="45" t="s">
        <v>4</v>
      </c>
      <c r="J1" s="45" t="s">
        <v>5</v>
      </c>
      <c r="K1" s="45" t="s">
        <v>6</v>
      </c>
      <c r="L1" s="45" t="s">
        <v>1207</v>
      </c>
      <c r="M1" s="45" t="s">
        <v>7</v>
      </c>
      <c r="N1" s="45" t="s">
        <v>2138</v>
      </c>
      <c r="O1" s="45" t="s">
        <v>2139</v>
      </c>
      <c r="P1" s="45" t="s">
        <v>1984</v>
      </c>
      <c r="Q1" s="45" t="s">
        <v>2341</v>
      </c>
      <c r="R1" s="47" t="s">
        <v>9</v>
      </c>
      <c r="S1" s="45" t="s">
        <v>10</v>
      </c>
      <c r="T1" s="46" t="s">
        <v>11</v>
      </c>
      <c r="U1" s="46" t="s">
        <v>1970</v>
      </c>
      <c r="V1" s="46" t="s">
        <v>12</v>
      </c>
      <c r="W1" s="46" t="s">
        <v>1971</v>
      </c>
      <c r="X1" s="46" t="s">
        <v>1972</v>
      </c>
      <c r="Y1" s="45" t="s">
        <v>13</v>
      </c>
      <c r="Z1" s="45" t="s">
        <v>1973</v>
      </c>
      <c r="AA1" s="45" t="s">
        <v>1974</v>
      </c>
      <c r="AB1" s="45" t="s">
        <v>14</v>
      </c>
      <c r="AC1" s="45" t="s">
        <v>2063</v>
      </c>
      <c r="AD1" s="45" t="s">
        <v>15</v>
      </c>
      <c r="AE1" s="45" t="s">
        <v>1975</v>
      </c>
      <c r="AF1" s="45" t="s">
        <v>1976</v>
      </c>
      <c r="AG1" s="45" t="s">
        <v>16</v>
      </c>
      <c r="AH1" s="45" t="s">
        <v>1977</v>
      </c>
      <c r="AI1" s="45" t="s">
        <v>1978</v>
      </c>
      <c r="AJ1" s="45" t="s">
        <v>2050</v>
      </c>
      <c r="AK1" s="45" t="s">
        <v>2051</v>
      </c>
      <c r="AL1" s="45" t="s">
        <v>2052</v>
      </c>
      <c r="AM1" s="45" t="s">
        <v>17</v>
      </c>
      <c r="AN1" s="45" t="s">
        <v>1979</v>
      </c>
      <c r="AO1" s="45" t="s">
        <v>1980</v>
      </c>
      <c r="AP1" s="45" t="s">
        <v>18</v>
      </c>
      <c r="AQ1" s="45" t="s">
        <v>19</v>
      </c>
      <c r="AR1" s="45" t="s">
        <v>20</v>
      </c>
      <c r="AS1" s="45" t="s">
        <v>1232</v>
      </c>
      <c r="AT1" s="45" t="s">
        <v>21</v>
      </c>
      <c r="AU1" s="45" t="s">
        <v>24</v>
      </c>
      <c r="AV1" s="45" t="s">
        <v>25</v>
      </c>
      <c r="AW1" s="45" t="s">
        <v>26</v>
      </c>
      <c r="AX1" s="45" t="s">
        <v>27</v>
      </c>
      <c r="AY1" s="45" t="s">
        <v>28</v>
      </c>
      <c r="AZ1" s="45" t="s">
        <v>29</v>
      </c>
      <c r="BA1" s="45" t="s">
        <v>22</v>
      </c>
      <c r="BB1" s="45" t="s">
        <v>23</v>
      </c>
      <c r="BC1" s="45" t="s">
        <v>30</v>
      </c>
      <c r="BD1" s="45" t="s">
        <v>31</v>
      </c>
      <c r="BE1" s="47" t="s">
        <v>9</v>
      </c>
      <c r="BF1" s="45" t="s">
        <v>32</v>
      </c>
    </row>
    <row r="2" spans="1:58" ht="15.75">
      <c r="A2" s="1" t="s">
        <v>1993</v>
      </c>
      <c r="B2" s="1" t="s">
        <v>33</v>
      </c>
      <c r="C2" s="5" t="s">
        <v>34</v>
      </c>
      <c r="D2" s="1" t="s">
        <v>35</v>
      </c>
      <c r="E2" s="1" t="s">
        <v>36</v>
      </c>
      <c r="G2" s="1">
        <v>1977</v>
      </c>
      <c r="H2" s="1">
        <v>1978</v>
      </c>
      <c r="K2" s="1" t="s">
        <v>37</v>
      </c>
      <c r="M2" s="1" t="s">
        <v>38</v>
      </c>
      <c r="N2" s="1">
        <v>5</v>
      </c>
      <c r="O2" s="1">
        <v>10</v>
      </c>
      <c r="P2" s="1" t="s">
        <v>40</v>
      </c>
      <c r="R2" s="13" t="s">
        <v>39</v>
      </c>
      <c r="T2" s="17">
        <v>65</v>
      </c>
      <c r="AD2" s="3" t="s">
        <v>41</v>
      </c>
      <c r="AR2" s="1" t="s">
        <v>42</v>
      </c>
      <c r="AT2" s="1" t="s">
        <v>43</v>
      </c>
      <c r="BA2" s="1" t="s">
        <v>44</v>
      </c>
      <c r="BB2" s="1" t="s">
        <v>45</v>
      </c>
      <c r="BC2" s="1" t="s">
        <v>46</v>
      </c>
      <c r="BE2" s="13" t="s">
        <v>39</v>
      </c>
      <c r="BF2" s="6" t="s">
        <v>47</v>
      </c>
    </row>
    <row r="3" spans="1:58" ht="15.75">
      <c r="A3" s="1" t="s">
        <v>1993</v>
      </c>
      <c r="B3" s="1" t="s">
        <v>33</v>
      </c>
      <c r="C3" s="5" t="s">
        <v>34</v>
      </c>
      <c r="D3" s="1" t="s">
        <v>1015</v>
      </c>
      <c r="E3" s="1" t="s">
        <v>2031</v>
      </c>
      <c r="K3" s="1" t="s">
        <v>48</v>
      </c>
      <c r="M3" s="1" t="s">
        <v>49</v>
      </c>
      <c r="N3" s="1">
        <v>13</v>
      </c>
      <c r="O3" s="1">
        <v>19</v>
      </c>
      <c r="P3" s="1" t="s">
        <v>51</v>
      </c>
      <c r="R3" s="13" t="s">
        <v>50</v>
      </c>
      <c r="T3" s="17">
        <v>50</v>
      </c>
      <c r="AR3" s="1" t="s">
        <v>52</v>
      </c>
      <c r="AT3" s="1" t="s">
        <v>43</v>
      </c>
      <c r="BA3" s="1" t="s">
        <v>44</v>
      </c>
      <c r="BB3" s="1" t="s">
        <v>45</v>
      </c>
      <c r="BE3" s="13" t="s">
        <v>50</v>
      </c>
      <c r="BF3" s="4" t="s">
        <v>53</v>
      </c>
    </row>
    <row r="4" spans="1:58" ht="15.75">
      <c r="A4" s="1" t="s">
        <v>1993</v>
      </c>
      <c r="B4" s="1" t="s">
        <v>33</v>
      </c>
      <c r="C4" s="5" t="s">
        <v>34</v>
      </c>
      <c r="D4" s="1" t="s">
        <v>54</v>
      </c>
      <c r="K4" s="1" t="s">
        <v>48</v>
      </c>
      <c r="M4" s="1" t="s">
        <v>49</v>
      </c>
      <c r="N4" s="1">
        <v>29</v>
      </c>
      <c r="O4" s="1">
        <v>42</v>
      </c>
      <c r="P4" s="1" t="s">
        <v>51</v>
      </c>
      <c r="R4" s="13" t="s">
        <v>55</v>
      </c>
      <c r="T4" s="17">
        <v>75</v>
      </c>
      <c r="V4" s="17">
        <v>15</v>
      </c>
      <c r="Y4" s="3">
        <v>15</v>
      </c>
      <c r="AR4" s="1" t="s">
        <v>52</v>
      </c>
      <c r="AT4" s="1" t="s">
        <v>56</v>
      </c>
      <c r="BA4" s="1" t="s">
        <v>44</v>
      </c>
      <c r="BB4" s="1" t="s">
        <v>45</v>
      </c>
      <c r="BE4" s="13" t="s">
        <v>55</v>
      </c>
      <c r="BF4" s="4" t="s">
        <v>57</v>
      </c>
    </row>
    <row r="5" spans="1:58" ht="15.75">
      <c r="A5" s="1" t="s">
        <v>1993</v>
      </c>
      <c r="B5" s="1" t="s">
        <v>33</v>
      </c>
      <c r="C5" s="5" t="s">
        <v>34</v>
      </c>
      <c r="K5" s="1" t="s">
        <v>37</v>
      </c>
      <c r="M5" s="1" t="s">
        <v>38</v>
      </c>
      <c r="N5" s="1">
        <v>159</v>
      </c>
      <c r="O5" s="1">
        <v>247</v>
      </c>
      <c r="P5" s="1" t="s">
        <v>40</v>
      </c>
      <c r="R5" s="13" t="s">
        <v>58</v>
      </c>
      <c r="V5" s="17">
        <v>3</v>
      </c>
      <c r="AM5" s="3">
        <v>3</v>
      </c>
      <c r="AR5" s="1" t="s">
        <v>59</v>
      </c>
      <c r="AT5" s="1" t="s">
        <v>56</v>
      </c>
      <c r="BA5" s="1" t="s">
        <v>44</v>
      </c>
      <c r="BB5" s="1" t="s">
        <v>45</v>
      </c>
      <c r="BE5" s="13" t="s">
        <v>58</v>
      </c>
      <c r="BF5" s="1" t="s">
        <v>60</v>
      </c>
    </row>
    <row r="6" spans="1:58" ht="15.75">
      <c r="A6" s="1" t="s">
        <v>1993</v>
      </c>
      <c r="B6" s="1" t="s">
        <v>33</v>
      </c>
      <c r="C6" s="5" t="s">
        <v>34</v>
      </c>
      <c r="D6" s="1" t="s">
        <v>120</v>
      </c>
      <c r="E6" s="1" t="s">
        <v>553</v>
      </c>
      <c r="F6" s="1">
        <v>1</v>
      </c>
      <c r="K6" s="1" t="s">
        <v>37</v>
      </c>
      <c r="M6" s="1" t="s">
        <v>38</v>
      </c>
      <c r="N6" s="1">
        <v>165</v>
      </c>
      <c r="O6" s="1">
        <v>259</v>
      </c>
      <c r="P6" s="1" t="s">
        <v>51</v>
      </c>
      <c r="Q6" s="1" t="s">
        <v>1169</v>
      </c>
      <c r="R6" s="13" t="s">
        <v>61</v>
      </c>
      <c r="V6" s="17">
        <v>2.5</v>
      </c>
      <c r="Y6" s="3">
        <v>3</v>
      </c>
      <c r="AM6" s="3">
        <v>2</v>
      </c>
      <c r="AR6" s="1" t="s">
        <v>59</v>
      </c>
      <c r="AT6" s="1" t="s">
        <v>56</v>
      </c>
      <c r="BA6" s="1" t="s">
        <v>44</v>
      </c>
      <c r="BB6" s="1" t="s">
        <v>45</v>
      </c>
      <c r="BE6" s="13" t="s">
        <v>61</v>
      </c>
      <c r="BF6" s="4" t="s">
        <v>62</v>
      </c>
    </row>
    <row r="7" spans="1:58" ht="15.75">
      <c r="A7" s="1" t="s">
        <v>1993</v>
      </c>
      <c r="B7" s="1" t="s">
        <v>33</v>
      </c>
      <c r="C7" s="5" t="s">
        <v>34</v>
      </c>
      <c r="D7" s="1" t="s">
        <v>63</v>
      </c>
      <c r="E7" s="1" t="s">
        <v>63</v>
      </c>
      <c r="G7" s="1">
        <v>2000</v>
      </c>
      <c r="H7" s="1">
        <v>2000</v>
      </c>
      <c r="K7" s="1" t="s">
        <v>37</v>
      </c>
      <c r="M7" s="1" t="s">
        <v>38</v>
      </c>
      <c r="N7" s="1">
        <v>168</v>
      </c>
      <c r="O7" s="1">
        <v>264</v>
      </c>
      <c r="P7" s="1" t="s">
        <v>51</v>
      </c>
      <c r="Q7" s="1" t="s">
        <v>1169</v>
      </c>
      <c r="R7" s="13" t="s">
        <v>64</v>
      </c>
      <c r="V7" s="17">
        <v>1.5</v>
      </c>
      <c r="AM7" s="3">
        <v>1.5</v>
      </c>
      <c r="AR7" s="1" t="s">
        <v>52</v>
      </c>
      <c r="AT7" s="1" t="s">
        <v>56</v>
      </c>
      <c r="BA7" s="1" t="s">
        <v>65</v>
      </c>
      <c r="BB7" s="1" t="s">
        <v>65</v>
      </c>
      <c r="BE7" s="13" t="s">
        <v>64</v>
      </c>
      <c r="BF7" s="5" t="s">
        <v>66</v>
      </c>
    </row>
    <row r="8" spans="1:58" ht="15.75">
      <c r="A8" s="1" t="s">
        <v>1993</v>
      </c>
      <c r="B8" s="1" t="s">
        <v>33</v>
      </c>
      <c r="C8" s="5" t="s">
        <v>34</v>
      </c>
      <c r="D8" s="1" t="s">
        <v>75</v>
      </c>
      <c r="E8" s="1" t="s">
        <v>67</v>
      </c>
      <c r="K8" s="1" t="s">
        <v>48</v>
      </c>
      <c r="M8" s="1" t="s">
        <v>49</v>
      </c>
      <c r="N8" s="1">
        <v>193</v>
      </c>
      <c r="O8" s="1">
        <v>311</v>
      </c>
      <c r="P8" s="1" t="s">
        <v>51</v>
      </c>
      <c r="R8" s="13" t="s">
        <v>68</v>
      </c>
      <c r="V8" s="17">
        <v>3</v>
      </c>
      <c r="Y8" s="3">
        <v>3</v>
      </c>
      <c r="AR8" s="1" t="s">
        <v>52</v>
      </c>
      <c r="AT8" s="1" t="s">
        <v>56</v>
      </c>
      <c r="BA8" s="1" t="s">
        <v>65</v>
      </c>
      <c r="BB8" s="1" t="s">
        <v>65</v>
      </c>
      <c r="BE8" s="13" t="s">
        <v>68</v>
      </c>
      <c r="BF8" s="4" t="s">
        <v>69</v>
      </c>
    </row>
    <row r="9" spans="1:58">
      <c r="A9" s="1" t="s">
        <v>1993</v>
      </c>
      <c r="B9" s="1" t="s">
        <v>33</v>
      </c>
      <c r="C9" s="5" t="s">
        <v>34</v>
      </c>
      <c r="D9" s="1" t="s">
        <v>1015</v>
      </c>
      <c r="E9" s="1" t="s">
        <v>2031</v>
      </c>
      <c r="K9" s="1" t="s">
        <v>48</v>
      </c>
      <c r="M9" s="1" t="s">
        <v>49</v>
      </c>
      <c r="O9" s="1">
        <v>375</v>
      </c>
      <c r="P9" s="1" t="s">
        <v>51</v>
      </c>
      <c r="R9" s="2" t="s">
        <v>2140</v>
      </c>
      <c r="V9" s="17">
        <v>10</v>
      </c>
      <c r="Y9" s="3">
        <v>10</v>
      </c>
      <c r="AR9" s="1" t="s">
        <v>52</v>
      </c>
      <c r="AT9" s="1" t="s">
        <v>56</v>
      </c>
      <c r="BA9" s="1" t="s">
        <v>70</v>
      </c>
      <c r="BB9" s="1" t="s">
        <v>70</v>
      </c>
      <c r="BE9" s="2" t="s">
        <v>2140</v>
      </c>
      <c r="BF9" s="4" t="s">
        <v>59</v>
      </c>
    </row>
    <row r="10" spans="1:58">
      <c r="A10" s="1" t="s">
        <v>1993</v>
      </c>
      <c r="B10" s="1" t="s">
        <v>33</v>
      </c>
      <c r="C10" s="5" t="s">
        <v>34</v>
      </c>
      <c r="D10" s="1" t="s">
        <v>71</v>
      </c>
      <c r="K10" s="1" t="s">
        <v>48</v>
      </c>
      <c r="M10" s="1" t="s">
        <v>49</v>
      </c>
      <c r="O10" s="1">
        <v>375</v>
      </c>
      <c r="P10" s="1" t="s">
        <v>51</v>
      </c>
      <c r="R10" s="2" t="s">
        <v>2140</v>
      </c>
      <c r="AM10" s="3" t="s">
        <v>72</v>
      </c>
      <c r="AR10" s="1" t="s">
        <v>52</v>
      </c>
      <c r="AT10" s="1" t="s">
        <v>56</v>
      </c>
      <c r="BA10" s="1" t="s">
        <v>70</v>
      </c>
      <c r="BB10" s="1" t="s">
        <v>70</v>
      </c>
      <c r="BE10" s="2" t="s">
        <v>2140</v>
      </c>
      <c r="BF10" s="4" t="s">
        <v>59</v>
      </c>
    </row>
    <row r="11" spans="1:58" ht="15.75">
      <c r="A11" s="1" t="s">
        <v>73</v>
      </c>
      <c r="B11" s="1" t="s">
        <v>73</v>
      </c>
      <c r="C11" s="1" t="s">
        <v>74</v>
      </c>
      <c r="D11" s="1" t="s">
        <v>2047</v>
      </c>
      <c r="E11" s="1" t="s">
        <v>2046</v>
      </c>
      <c r="G11" s="1">
        <v>2004</v>
      </c>
      <c r="H11" s="1">
        <v>2004</v>
      </c>
      <c r="I11" s="1">
        <v>5</v>
      </c>
      <c r="J11" s="1">
        <v>8</v>
      </c>
      <c r="K11" s="1" t="s">
        <v>37</v>
      </c>
      <c r="M11" s="1" t="s">
        <v>38</v>
      </c>
      <c r="N11" s="1">
        <v>21</v>
      </c>
      <c r="O11" s="1">
        <v>30</v>
      </c>
      <c r="P11" s="1" t="s">
        <v>77</v>
      </c>
      <c r="Q11" s="1" t="s">
        <v>1169</v>
      </c>
      <c r="R11" s="13" t="s">
        <v>76</v>
      </c>
      <c r="S11" s="1">
        <v>20</v>
      </c>
      <c r="T11" s="17">
        <v>30</v>
      </c>
      <c r="AB11" s="3">
        <v>5</v>
      </c>
      <c r="AR11" s="1" t="s">
        <v>78</v>
      </c>
      <c r="AT11" s="1" t="s">
        <v>79</v>
      </c>
      <c r="AZ11" s="1">
        <v>1</v>
      </c>
      <c r="BA11" s="1" t="s">
        <v>65</v>
      </c>
      <c r="BB11" s="1" t="s">
        <v>65</v>
      </c>
      <c r="BE11" s="13" t="s">
        <v>76</v>
      </c>
      <c r="BF11" s="1" t="s">
        <v>80</v>
      </c>
    </row>
    <row r="12" spans="1:58" ht="15.75">
      <c r="A12" s="1" t="s">
        <v>73</v>
      </c>
      <c r="B12" s="1" t="s">
        <v>73</v>
      </c>
      <c r="C12" s="1" t="s">
        <v>74</v>
      </c>
      <c r="K12" s="1" t="s">
        <v>37</v>
      </c>
      <c r="M12" s="1" t="s">
        <v>38</v>
      </c>
      <c r="N12" s="1">
        <v>23</v>
      </c>
      <c r="O12" s="1">
        <v>33</v>
      </c>
      <c r="P12" s="1" t="s">
        <v>40</v>
      </c>
      <c r="R12" s="13" t="s">
        <v>81</v>
      </c>
      <c r="T12" s="17">
        <v>6</v>
      </c>
      <c r="AD12" s="3">
        <v>4</v>
      </c>
      <c r="AR12" s="1" t="s">
        <v>82</v>
      </c>
      <c r="AT12" s="1" t="s">
        <v>43</v>
      </c>
      <c r="BA12" s="1" t="s">
        <v>44</v>
      </c>
      <c r="BB12" s="1" t="s">
        <v>45</v>
      </c>
      <c r="BE12" s="13" t="s">
        <v>81</v>
      </c>
      <c r="BF12" s="1" t="s">
        <v>83</v>
      </c>
    </row>
    <row r="13" spans="1:58" ht="15.75">
      <c r="A13" s="1" t="s">
        <v>73</v>
      </c>
      <c r="B13" s="1" t="s">
        <v>73</v>
      </c>
      <c r="C13" s="1" t="s">
        <v>74</v>
      </c>
      <c r="D13" s="1" t="s">
        <v>84</v>
      </c>
      <c r="E13" s="1" t="s">
        <v>85</v>
      </c>
      <c r="F13" s="1">
        <v>1</v>
      </c>
      <c r="K13" s="1" t="s">
        <v>37</v>
      </c>
      <c r="M13" s="1" t="s">
        <v>38</v>
      </c>
      <c r="N13" s="1">
        <v>26</v>
      </c>
      <c r="O13" s="1">
        <v>38</v>
      </c>
      <c r="P13" s="1" t="s">
        <v>51</v>
      </c>
      <c r="R13" s="13" t="s">
        <v>86</v>
      </c>
      <c r="T13" s="17">
        <v>25</v>
      </c>
      <c r="AD13" s="3">
        <v>20</v>
      </c>
      <c r="AR13" s="1" t="s">
        <v>87</v>
      </c>
      <c r="AT13" s="1" t="s">
        <v>43</v>
      </c>
      <c r="BA13" s="1" t="s">
        <v>44</v>
      </c>
      <c r="BB13" s="1" t="s">
        <v>45</v>
      </c>
      <c r="BE13" s="13" t="s">
        <v>86</v>
      </c>
      <c r="BF13" s="1" t="s">
        <v>88</v>
      </c>
    </row>
    <row r="14" spans="1:58" ht="15.75">
      <c r="A14" s="1" t="s">
        <v>73</v>
      </c>
      <c r="B14" s="1" t="s">
        <v>73</v>
      </c>
      <c r="C14" s="1" t="s">
        <v>74</v>
      </c>
      <c r="D14" s="1" t="s">
        <v>75</v>
      </c>
      <c r="K14" s="1" t="s">
        <v>37</v>
      </c>
      <c r="M14" s="1" t="s">
        <v>38</v>
      </c>
      <c r="N14" s="1">
        <v>49</v>
      </c>
      <c r="O14" s="1">
        <v>79</v>
      </c>
      <c r="P14" s="1" t="s">
        <v>40</v>
      </c>
      <c r="R14" s="13" t="s">
        <v>89</v>
      </c>
      <c r="Y14" s="3">
        <v>10</v>
      </c>
      <c r="AR14" s="1" t="s">
        <v>82</v>
      </c>
      <c r="AT14" s="1" t="s">
        <v>56</v>
      </c>
      <c r="AZ14" s="1">
        <v>2</v>
      </c>
      <c r="BA14" s="1" t="s">
        <v>90</v>
      </c>
      <c r="BB14" s="1" t="s">
        <v>45</v>
      </c>
      <c r="BE14" s="13" t="s">
        <v>89</v>
      </c>
      <c r="BF14" s="1" t="s">
        <v>91</v>
      </c>
    </row>
    <row r="15" spans="1:58" ht="15.75">
      <c r="A15" s="1" t="s">
        <v>73</v>
      </c>
      <c r="B15" s="1" t="s">
        <v>73</v>
      </c>
      <c r="C15" s="1" t="s">
        <v>74</v>
      </c>
      <c r="K15" s="1" t="s">
        <v>37</v>
      </c>
      <c r="M15" s="1" t="s">
        <v>49</v>
      </c>
      <c r="N15" s="1">
        <v>49</v>
      </c>
      <c r="O15" s="1">
        <v>79</v>
      </c>
      <c r="P15" s="1" t="s">
        <v>51</v>
      </c>
      <c r="R15" s="13" t="s">
        <v>89</v>
      </c>
      <c r="T15" s="17">
        <v>1.5</v>
      </c>
      <c r="AR15" s="1" t="s">
        <v>92</v>
      </c>
      <c r="AT15" s="1" t="s">
        <v>43</v>
      </c>
      <c r="AZ15" s="1">
        <v>2</v>
      </c>
      <c r="BA15" s="1" t="s">
        <v>90</v>
      </c>
      <c r="BB15" s="1" t="s">
        <v>45</v>
      </c>
      <c r="BE15" s="13" t="s">
        <v>89</v>
      </c>
      <c r="BF15" s="1" t="s">
        <v>93</v>
      </c>
    </row>
    <row r="16" spans="1:58" ht="15.75">
      <c r="A16" s="1" t="s">
        <v>73</v>
      </c>
      <c r="B16" s="1" t="s">
        <v>73</v>
      </c>
      <c r="C16" s="1" t="s">
        <v>74</v>
      </c>
      <c r="K16" s="1" t="s">
        <v>37</v>
      </c>
      <c r="M16" s="1" t="s">
        <v>38</v>
      </c>
      <c r="N16" s="1">
        <v>49</v>
      </c>
      <c r="O16" s="1">
        <v>79</v>
      </c>
      <c r="P16" s="1" t="s">
        <v>51</v>
      </c>
      <c r="R16" s="13" t="s">
        <v>89</v>
      </c>
      <c r="T16" s="17">
        <v>6</v>
      </c>
      <c r="AR16" s="1" t="s">
        <v>92</v>
      </c>
      <c r="AT16" s="1" t="s">
        <v>43</v>
      </c>
      <c r="AZ16" s="1">
        <v>2</v>
      </c>
      <c r="BA16" s="1" t="s">
        <v>90</v>
      </c>
      <c r="BB16" s="1" t="s">
        <v>45</v>
      </c>
      <c r="BE16" s="13" t="s">
        <v>89</v>
      </c>
      <c r="BF16" s="1" t="s">
        <v>93</v>
      </c>
    </row>
    <row r="17" spans="1:58" ht="15.75">
      <c r="A17" s="1" t="s">
        <v>73</v>
      </c>
      <c r="B17" s="1" t="s">
        <v>73</v>
      </c>
      <c r="C17" s="1" t="s">
        <v>74</v>
      </c>
      <c r="K17" s="1" t="s">
        <v>37</v>
      </c>
      <c r="M17" s="1" t="s">
        <v>38</v>
      </c>
      <c r="N17" s="1">
        <v>49</v>
      </c>
      <c r="O17" s="1">
        <v>79</v>
      </c>
      <c r="P17" s="1" t="s">
        <v>51</v>
      </c>
      <c r="R17" s="13" t="s">
        <v>89</v>
      </c>
      <c r="T17" s="17">
        <v>4.9000000000000004</v>
      </c>
      <c r="AR17" s="1" t="s">
        <v>92</v>
      </c>
      <c r="AT17" s="1" t="s">
        <v>43</v>
      </c>
      <c r="AZ17" s="1">
        <v>2</v>
      </c>
      <c r="BA17" s="1" t="s">
        <v>90</v>
      </c>
      <c r="BB17" s="1" t="s">
        <v>45</v>
      </c>
      <c r="BE17" s="13" t="s">
        <v>89</v>
      </c>
      <c r="BF17" s="1" t="s">
        <v>94</v>
      </c>
    </row>
    <row r="18" spans="1:58" ht="15.75">
      <c r="A18" s="1" t="s">
        <v>73</v>
      </c>
      <c r="B18" s="1" t="s">
        <v>73</v>
      </c>
      <c r="C18" s="1" t="s">
        <v>74</v>
      </c>
      <c r="D18" s="1" t="s">
        <v>75</v>
      </c>
      <c r="K18" s="1" t="s">
        <v>37</v>
      </c>
      <c r="M18" s="1" t="s">
        <v>38</v>
      </c>
      <c r="N18" s="1">
        <v>57</v>
      </c>
      <c r="O18" s="1">
        <v>94</v>
      </c>
      <c r="P18" s="1" t="s">
        <v>40</v>
      </c>
      <c r="R18" s="13" t="s">
        <v>95</v>
      </c>
      <c r="Y18" s="3">
        <v>20</v>
      </c>
      <c r="AR18" s="1" t="s">
        <v>59</v>
      </c>
      <c r="AT18" s="1" t="s">
        <v>56</v>
      </c>
      <c r="AZ18" s="1">
        <v>2</v>
      </c>
      <c r="BA18" s="1" t="s">
        <v>90</v>
      </c>
      <c r="BB18" s="1" t="s">
        <v>45</v>
      </c>
      <c r="BE18" s="13" t="s">
        <v>95</v>
      </c>
      <c r="BF18" s="1" t="s">
        <v>97</v>
      </c>
    </row>
    <row r="19" spans="1:58" ht="15.75">
      <c r="A19" s="1" t="s">
        <v>73</v>
      </c>
      <c r="B19" s="1" t="s">
        <v>73</v>
      </c>
      <c r="C19" s="1" t="s">
        <v>74</v>
      </c>
      <c r="K19" s="1" t="s">
        <v>37</v>
      </c>
      <c r="M19" s="1" t="s">
        <v>38</v>
      </c>
      <c r="N19" s="1">
        <v>57</v>
      </c>
      <c r="O19" s="1">
        <v>94</v>
      </c>
      <c r="P19" s="1" t="s">
        <v>40</v>
      </c>
      <c r="R19" s="13" t="s">
        <v>95</v>
      </c>
      <c r="T19" s="17">
        <v>50</v>
      </c>
      <c r="AD19" s="3">
        <v>20</v>
      </c>
      <c r="AR19" s="1" t="s">
        <v>59</v>
      </c>
      <c r="AT19" s="1" t="s">
        <v>43</v>
      </c>
      <c r="AZ19" s="1">
        <v>2</v>
      </c>
      <c r="BA19" s="1" t="s">
        <v>90</v>
      </c>
      <c r="BB19" s="1" t="s">
        <v>45</v>
      </c>
      <c r="BE19" s="13" t="s">
        <v>95</v>
      </c>
      <c r="BF19" s="1" t="s">
        <v>97</v>
      </c>
    </row>
    <row r="20" spans="1:58" ht="15.75">
      <c r="A20" s="1" t="s">
        <v>73</v>
      </c>
      <c r="B20" s="1" t="s">
        <v>73</v>
      </c>
      <c r="C20" s="1" t="s">
        <v>74</v>
      </c>
      <c r="K20" s="1" t="s">
        <v>37</v>
      </c>
      <c r="M20" s="1" t="s">
        <v>38</v>
      </c>
      <c r="N20" s="1">
        <v>76</v>
      </c>
      <c r="O20" s="1">
        <v>127</v>
      </c>
      <c r="P20" s="1" t="s">
        <v>51</v>
      </c>
      <c r="R20" s="13" t="s">
        <v>98</v>
      </c>
      <c r="Y20" s="3">
        <v>25</v>
      </c>
      <c r="AR20" s="1" t="s">
        <v>52</v>
      </c>
      <c r="AT20" s="1" t="s">
        <v>56</v>
      </c>
      <c r="AZ20" s="1">
        <v>1</v>
      </c>
      <c r="BA20" s="1" t="s">
        <v>44</v>
      </c>
      <c r="BB20" s="1" t="s">
        <v>45</v>
      </c>
      <c r="BE20" s="13" t="s">
        <v>98</v>
      </c>
      <c r="BF20" s="1" t="s">
        <v>99</v>
      </c>
    </row>
    <row r="21" spans="1:58" ht="15.75">
      <c r="A21" s="1" t="s">
        <v>73</v>
      </c>
      <c r="B21" s="1" t="s">
        <v>73</v>
      </c>
      <c r="C21" s="1" t="s">
        <v>74</v>
      </c>
      <c r="D21" s="1" t="s">
        <v>120</v>
      </c>
      <c r="E21" s="1" t="s">
        <v>100</v>
      </c>
      <c r="F21" s="1">
        <v>1</v>
      </c>
      <c r="G21" s="1">
        <v>1988</v>
      </c>
      <c r="H21" s="1">
        <v>1988</v>
      </c>
      <c r="K21" s="1" t="s">
        <v>37</v>
      </c>
      <c r="M21" s="1" t="s">
        <v>38</v>
      </c>
      <c r="N21" s="1">
        <v>138</v>
      </c>
      <c r="O21" s="1">
        <v>220</v>
      </c>
      <c r="P21" s="1" t="s">
        <v>102</v>
      </c>
      <c r="R21" s="13" t="s">
        <v>101</v>
      </c>
      <c r="T21" s="17">
        <v>15</v>
      </c>
      <c r="AR21" s="1" t="s">
        <v>103</v>
      </c>
      <c r="AT21" s="1" t="s">
        <v>43</v>
      </c>
      <c r="AZ21" s="1">
        <v>2</v>
      </c>
      <c r="BA21" s="1" t="s">
        <v>44</v>
      </c>
      <c r="BB21" s="1" t="s">
        <v>45</v>
      </c>
      <c r="BE21" s="13" t="s">
        <v>101</v>
      </c>
      <c r="BF21" s="1" t="s">
        <v>104</v>
      </c>
    </row>
    <row r="22" spans="1:58" ht="15.75">
      <c r="A22" s="1" t="s">
        <v>73</v>
      </c>
      <c r="B22" s="1" t="s">
        <v>73</v>
      </c>
      <c r="C22" s="1" t="s">
        <v>74</v>
      </c>
      <c r="D22" s="1" t="s">
        <v>105</v>
      </c>
      <c r="E22" s="1" t="s">
        <v>106</v>
      </c>
      <c r="G22" s="1">
        <v>1999</v>
      </c>
      <c r="H22" s="1">
        <v>1999</v>
      </c>
      <c r="K22" s="1" t="s">
        <v>37</v>
      </c>
      <c r="M22" s="1" t="s">
        <v>38</v>
      </c>
      <c r="N22" s="1">
        <v>150</v>
      </c>
      <c r="O22" s="1">
        <v>235</v>
      </c>
      <c r="P22" s="1" t="s">
        <v>51</v>
      </c>
      <c r="R22" s="13" t="s">
        <v>107</v>
      </c>
      <c r="T22" s="17">
        <v>15.5</v>
      </c>
      <c r="AR22" s="1" t="s">
        <v>52</v>
      </c>
      <c r="AT22" s="1" t="s">
        <v>43</v>
      </c>
      <c r="AZ22" s="1">
        <v>2</v>
      </c>
      <c r="BA22" s="1" t="s">
        <v>90</v>
      </c>
      <c r="BB22" s="1" t="s">
        <v>45</v>
      </c>
      <c r="BE22" s="13" t="s">
        <v>107</v>
      </c>
      <c r="BF22" s="1" t="s">
        <v>108</v>
      </c>
    </row>
    <row r="23" spans="1:58" ht="15.75">
      <c r="A23" s="1" t="s">
        <v>73</v>
      </c>
      <c r="B23" s="1" t="s">
        <v>73</v>
      </c>
      <c r="C23" s="1" t="s">
        <v>74</v>
      </c>
      <c r="D23" s="1" t="s">
        <v>84</v>
      </c>
      <c r="E23" s="1" t="s">
        <v>109</v>
      </c>
      <c r="F23" s="1">
        <v>1</v>
      </c>
      <c r="G23" s="1">
        <v>1961</v>
      </c>
      <c r="H23" s="1">
        <v>1963</v>
      </c>
      <c r="K23" s="1" t="s">
        <v>37</v>
      </c>
      <c r="M23" s="1" t="s">
        <v>38</v>
      </c>
      <c r="N23" s="1">
        <v>160</v>
      </c>
      <c r="O23" s="1">
        <v>249</v>
      </c>
      <c r="P23" s="1" t="s">
        <v>102</v>
      </c>
      <c r="R23" s="13" t="s">
        <v>110</v>
      </c>
      <c r="S23" s="1">
        <v>187</v>
      </c>
      <c r="T23" s="17">
        <v>20</v>
      </c>
      <c r="AR23" s="1" t="s">
        <v>103</v>
      </c>
      <c r="AT23" s="1" t="s">
        <v>43</v>
      </c>
      <c r="AY23" s="1" t="s">
        <v>111</v>
      </c>
      <c r="AZ23" s="1">
        <v>2</v>
      </c>
      <c r="BA23" s="1" t="s">
        <v>44</v>
      </c>
      <c r="BB23" s="1" t="s">
        <v>45</v>
      </c>
      <c r="BE23" s="13" t="s">
        <v>110</v>
      </c>
      <c r="BF23" s="1" t="s">
        <v>112</v>
      </c>
    </row>
    <row r="24" spans="1:58" ht="15.75">
      <c r="A24" s="1" t="s">
        <v>73</v>
      </c>
      <c r="B24" s="1" t="s">
        <v>73</v>
      </c>
      <c r="C24" s="1" t="s">
        <v>74</v>
      </c>
      <c r="D24" s="1" t="s">
        <v>63</v>
      </c>
      <c r="E24" s="1" t="s">
        <v>63</v>
      </c>
      <c r="G24" s="1">
        <v>2000</v>
      </c>
      <c r="H24" s="1">
        <v>2000</v>
      </c>
      <c r="K24" s="1" t="s">
        <v>37</v>
      </c>
      <c r="M24" s="1" t="s">
        <v>38</v>
      </c>
      <c r="N24" s="1">
        <v>168</v>
      </c>
      <c r="O24" s="1">
        <v>264</v>
      </c>
      <c r="P24" s="1" t="s">
        <v>51</v>
      </c>
      <c r="R24" s="13" t="s">
        <v>64</v>
      </c>
      <c r="V24" s="17">
        <v>15</v>
      </c>
      <c r="AM24" s="3">
        <v>15</v>
      </c>
      <c r="AR24" s="1" t="s">
        <v>52</v>
      </c>
      <c r="AT24" s="1" t="s">
        <v>56</v>
      </c>
      <c r="AZ24" s="1">
        <v>1</v>
      </c>
      <c r="BA24" s="1" t="s">
        <v>65</v>
      </c>
      <c r="BB24" s="1" t="s">
        <v>65</v>
      </c>
      <c r="BE24" s="13" t="s">
        <v>64</v>
      </c>
      <c r="BF24" s="5" t="s">
        <v>66</v>
      </c>
    </row>
    <row r="25" spans="1:58" ht="15.75">
      <c r="A25" s="1" t="s">
        <v>73</v>
      </c>
      <c r="B25" s="1" t="s">
        <v>73</v>
      </c>
      <c r="C25" s="1" t="s">
        <v>74</v>
      </c>
      <c r="D25" s="1" t="s">
        <v>113</v>
      </c>
      <c r="E25" s="1" t="s">
        <v>114</v>
      </c>
      <c r="G25" s="1">
        <v>2003</v>
      </c>
      <c r="H25" s="1">
        <v>2004</v>
      </c>
      <c r="I25" s="1">
        <v>6</v>
      </c>
      <c r="J25" s="1">
        <v>7</v>
      </c>
      <c r="K25" s="1" t="s">
        <v>37</v>
      </c>
      <c r="M25" s="1" t="s">
        <v>49</v>
      </c>
      <c r="N25" s="1">
        <v>176</v>
      </c>
      <c r="O25" s="1">
        <v>280</v>
      </c>
      <c r="P25" s="1" t="s">
        <v>77</v>
      </c>
      <c r="R25" s="13" t="s">
        <v>115</v>
      </c>
      <c r="S25" s="1">
        <v>18</v>
      </c>
      <c r="T25" s="17">
        <v>17.2</v>
      </c>
      <c r="V25" s="17">
        <v>4.5999999999999996</v>
      </c>
      <c r="AB25" s="3">
        <v>0.3</v>
      </c>
      <c r="AJ25" s="3">
        <v>4.5999999999999996</v>
      </c>
      <c r="AR25" s="1" t="s">
        <v>78</v>
      </c>
      <c r="AT25" s="1" t="s">
        <v>116</v>
      </c>
      <c r="AY25" s="1" t="s">
        <v>117</v>
      </c>
      <c r="AZ25" s="1">
        <v>1</v>
      </c>
      <c r="BA25" s="1" t="s">
        <v>44</v>
      </c>
      <c r="BB25" s="1" t="s">
        <v>45</v>
      </c>
      <c r="BC25" s="1" t="s">
        <v>118</v>
      </c>
      <c r="BE25" s="13" t="s">
        <v>115</v>
      </c>
      <c r="BF25" s="5" t="s">
        <v>119</v>
      </c>
    </row>
    <row r="26" spans="1:58" ht="15.75">
      <c r="A26" s="1" t="s">
        <v>73</v>
      </c>
      <c r="B26" s="1" t="s">
        <v>73</v>
      </c>
      <c r="C26" s="1" t="s">
        <v>74</v>
      </c>
      <c r="D26" s="1" t="s">
        <v>113</v>
      </c>
      <c r="E26" s="1" t="s">
        <v>114</v>
      </c>
      <c r="G26" s="1">
        <v>2003</v>
      </c>
      <c r="H26" s="1">
        <v>2004</v>
      </c>
      <c r="I26" s="1">
        <v>6</v>
      </c>
      <c r="J26" s="1">
        <v>7</v>
      </c>
      <c r="K26" s="1" t="s">
        <v>37</v>
      </c>
      <c r="M26" s="1" t="s">
        <v>38</v>
      </c>
      <c r="N26" s="1">
        <v>176</v>
      </c>
      <c r="O26" s="1">
        <v>280</v>
      </c>
      <c r="P26" s="1" t="s">
        <v>77</v>
      </c>
      <c r="Q26" s="1" t="s">
        <v>1169</v>
      </c>
      <c r="R26" s="13" t="s">
        <v>115</v>
      </c>
      <c r="S26" s="1">
        <v>18</v>
      </c>
      <c r="T26" s="17">
        <v>20.6</v>
      </c>
      <c r="V26" s="17">
        <v>8.5</v>
      </c>
      <c r="AB26" s="3">
        <v>2.4</v>
      </c>
      <c r="AJ26" s="3">
        <v>8.5</v>
      </c>
      <c r="AR26" s="1" t="s">
        <v>78</v>
      </c>
      <c r="AT26" s="1" t="s">
        <v>116</v>
      </c>
      <c r="AY26" s="1" t="s">
        <v>117</v>
      </c>
      <c r="AZ26" s="1">
        <v>1</v>
      </c>
      <c r="BA26" s="1" t="s">
        <v>44</v>
      </c>
      <c r="BB26" s="1" t="s">
        <v>45</v>
      </c>
      <c r="BC26" s="1" t="s">
        <v>118</v>
      </c>
      <c r="BE26" s="13" t="s">
        <v>115</v>
      </c>
      <c r="BF26" s="1" t="s">
        <v>119</v>
      </c>
    </row>
    <row r="27" spans="1:58" ht="15.75">
      <c r="A27" s="1" t="s">
        <v>73</v>
      </c>
      <c r="B27" s="1" t="s">
        <v>73</v>
      </c>
      <c r="C27" s="1" t="s">
        <v>74</v>
      </c>
      <c r="D27" s="1" t="s">
        <v>120</v>
      </c>
      <c r="E27" s="1" t="s">
        <v>121</v>
      </c>
      <c r="F27" s="1">
        <v>1</v>
      </c>
      <c r="G27" s="1">
        <v>1998</v>
      </c>
      <c r="H27" s="1">
        <v>1998</v>
      </c>
      <c r="K27" s="1" t="s">
        <v>37</v>
      </c>
      <c r="M27" s="1" t="s">
        <v>38</v>
      </c>
      <c r="N27" s="1">
        <v>216</v>
      </c>
      <c r="O27" s="1">
        <v>350</v>
      </c>
      <c r="P27" s="1" t="s">
        <v>51</v>
      </c>
      <c r="R27" s="13" t="s">
        <v>122</v>
      </c>
      <c r="Y27" s="3">
        <v>10</v>
      </c>
      <c r="AR27" s="1" t="s">
        <v>52</v>
      </c>
      <c r="AT27" s="1" t="s">
        <v>56</v>
      </c>
      <c r="AZ27" s="1">
        <v>2</v>
      </c>
      <c r="BA27" s="1" t="s">
        <v>44</v>
      </c>
      <c r="BB27" s="1" t="s">
        <v>45</v>
      </c>
      <c r="BE27" s="13" t="s">
        <v>122</v>
      </c>
      <c r="BF27" s="1" t="s">
        <v>123</v>
      </c>
    </row>
    <row r="28" spans="1:58" ht="15.75">
      <c r="A28" s="1" t="s">
        <v>73</v>
      </c>
      <c r="B28" s="1" t="s">
        <v>73</v>
      </c>
      <c r="C28" s="1" t="s">
        <v>74</v>
      </c>
      <c r="D28" s="1" t="s">
        <v>120</v>
      </c>
      <c r="E28" s="1" t="s">
        <v>124</v>
      </c>
      <c r="K28" s="1" t="s">
        <v>37</v>
      </c>
      <c r="M28" s="1" t="s">
        <v>38</v>
      </c>
      <c r="N28" s="1">
        <v>225</v>
      </c>
      <c r="O28" s="1">
        <v>368</v>
      </c>
      <c r="P28" s="1" t="s">
        <v>51</v>
      </c>
      <c r="R28" s="13" t="s">
        <v>125</v>
      </c>
      <c r="Y28" s="3">
        <v>10</v>
      </c>
      <c r="AR28" s="1" t="s">
        <v>92</v>
      </c>
      <c r="AT28" s="1" t="s">
        <v>56</v>
      </c>
      <c r="AZ28" s="1">
        <v>2</v>
      </c>
      <c r="BA28" s="1" t="s">
        <v>65</v>
      </c>
      <c r="BB28" s="1" t="s">
        <v>65</v>
      </c>
      <c r="BE28" s="13" t="s">
        <v>125</v>
      </c>
      <c r="BF28" s="1" t="s">
        <v>126</v>
      </c>
    </row>
    <row r="29" spans="1:58">
      <c r="A29" s="1" t="s">
        <v>73</v>
      </c>
      <c r="B29" s="1" t="s">
        <v>73</v>
      </c>
      <c r="C29" s="1" t="s">
        <v>74</v>
      </c>
      <c r="D29" s="1" t="s">
        <v>144</v>
      </c>
      <c r="E29" s="1" t="s">
        <v>2042</v>
      </c>
      <c r="F29" s="1">
        <v>1</v>
      </c>
      <c r="G29" s="1">
        <v>2009</v>
      </c>
      <c r="H29" s="1">
        <v>2009</v>
      </c>
      <c r="K29" s="1" t="s">
        <v>37</v>
      </c>
      <c r="M29" s="1" t="s">
        <v>38</v>
      </c>
      <c r="O29" s="1">
        <v>251</v>
      </c>
      <c r="P29" s="1" t="s">
        <v>77</v>
      </c>
      <c r="Q29" s="1" t="s">
        <v>1169</v>
      </c>
      <c r="R29" s="20" t="s">
        <v>1381</v>
      </c>
      <c r="S29" s="1">
        <v>7</v>
      </c>
      <c r="T29" s="17">
        <v>29</v>
      </c>
      <c r="V29" s="17">
        <v>8.1</v>
      </c>
      <c r="X29" s="17">
        <v>3.2</v>
      </c>
      <c r="AR29" s="1" t="s">
        <v>127</v>
      </c>
      <c r="AS29" s="1" t="s">
        <v>1236</v>
      </c>
      <c r="AT29" s="1" t="s">
        <v>128</v>
      </c>
      <c r="BA29" s="1" t="s">
        <v>44</v>
      </c>
      <c r="BB29" s="1" t="s">
        <v>45</v>
      </c>
      <c r="BD29" s="1" t="s">
        <v>1387</v>
      </c>
      <c r="BE29" s="20" t="s">
        <v>1381</v>
      </c>
      <c r="BF29" s="20" t="s">
        <v>1381</v>
      </c>
    </row>
    <row r="30" spans="1:58" ht="15.75">
      <c r="A30" s="1" t="s">
        <v>129</v>
      </c>
      <c r="B30" s="1" t="s">
        <v>1104</v>
      </c>
      <c r="C30" s="1" t="s">
        <v>130</v>
      </c>
      <c r="D30" s="1" t="s">
        <v>35</v>
      </c>
      <c r="E30" s="1" t="s">
        <v>131</v>
      </c>
      <c r="G30" s="1">
        <v>1988</v>
      </c>
      <c r="H30" s="1">
        <v>1988</v>
      </c>
      <c r="K30" s="1" t="s">
        <v>37</v>
      </c>
      <c r="M30" s="1" t="s">
        <v>38</v>
      </c>
      <c r="N30" s="1">
        <v>6</v>
      </c>
      <c r="O30" s="1">
        <v>11</v>
      </c>
      <c r="P30" s="1" t="s">
        <v>51</v>
      </c>
      <c r="R30" s="13" t="s">
        <v>132</v>
      </c>
      <c r="V30" s="17">
        <f>AVERAGE(85,105)</f>
        <v>95</v>
      </c>
      <c r="AM30" s="3">
        <v>85</v>
      </c>
      <c r="AP30" s="3">
        <v>105</v>
      </c>
      <c r="AR30" s="1" t="s">
        <v>133</v>
      </c>
      <c r="AT30" s="1" t="s">
        <v>134</v>
      </c>
      <c r="AZ30" s="1">
        <v>1</v>
      </c>
      <c r="BA30" s="1" t="s">
        <v>44</v>
      </c>
      <c r="BB30" s="1" t="s">
        <v>45</v>
      </c>
      <c r="BC30" s="1" t="s">
        <v>135</v>
      </c>
      <c r="BE30" s="13" t="s">
        <v>132</v>
      </c>
      <c r="BF30" s="6" t="s">
        <v>136</v>
      </c>
    </row>
    <row r="31" spans="1:58" ht="15.75">
      <c r="A31" s="1" t="s">
        <v>129</v>
      </c>
      <c r="B31" s="1" t="s">
        <v>1104</v>
      </c>
      <c r="C31" s="1" t="s">
        <v>130</v>
      </c>
      <c r="D31" s="1" t="s">
        <v>35</v>
      </c>
      <c r="E31" s="1" t="s">
        <v>131</v>
      </c>
      <c r="G31" s="1">
        <v>1988</v>
      </c>
      <c r="H31" s="1">
        <v>1988</v>
      </c>
      <c r="K31" s="1" t="s">
        <v>37</v>
      </c>
      <c r="M31" s="1" t="s">
        <v>38</v>
      </c>
      <c r="N31" s="1">
        <v>6</v>
      </c>
      <c r="O31" s="1">
        <v>11</v>
      </c>
      <c r="P31" s="1" t="s">
        <v>51</v>
      </c>
      <c r="R31" s="13" t="s">
        <v>132</v>
      </c>
      <c r="V31" s="17">
        <v>20</v>
      </c>
      <c r="AB31" s="3">
        <v>20</v>
      </c>
      <c r="AR31" s="1" t="s">
        <v>133</v>
      </c>
      <c r="AT31" s="1" t="s">
        <v>134</v>
      </c>
      <c r="AZ31" s="1">
        <v>1</v>
      </c>
      <c r="BA31" s="1" t="s">
        <v>44</v>
      </c>
      <c r="BB31" s="1" t="s">
        <v>45</v>
      </c>
      <c r="BC31" s="1" t="s">
        <v>137</v>
      </c>
      <c r="BE31" s="13" t="s">
        <v>132</v>
      </c>
      <c r="BF31" s="6" t="s">
        <v>136</v>
      </c>
    </row>
    <row r="32" spans="1:58" ht="15.75">
      <c r="A32" s="1" t="s">
        <v>129</v>
      </c>
      <c r="B32" s="1" t="s">
        <v>1104</v>
      </c>
      <c r="C32" s="1" t="s">
        <v>130</v>
      </c>
      <c r="D32" s="1" t="s">
        <v>84</v>
      </c>
      <c r="E32" s="1" t="s">
        <v>109</v>
      </c>
      <c r="F32" s="1">
        <v>1</v>
      </c>
      <c r="G32" s="1">
        <v>2001</v>
      </c>
      <c r="H32" s="1">
        <v>2001</v>
      </c>
      <c r="K32" s="1" t="s">
        <v>37</v>
      </c>
      <c r="M32" s="1" t="s">
        <v>38</v>
      </c>
      <c r="N32" s="1">
        <v>135</v>
      </c>
      <c r="O32" s="1">
        <v>216</v>
      </c>
      <c r="P32" s="1" t="s">
        <v>51</v>
      </c>
      <c r="R32" s="13" t="s">
        <v>138</v>
      </c>
      <c r="V32" s="17">
        <v>1</v>
      </c>
      <c r="W32" s="17" t="s">
        <v>1982</v>
      </c>
      <c r="AJ32" s="3">
        <v>1</v>
      </c>
      <c r="AL32" s="3" t="s">
        <v>1982</v>
      </c>
      <c r="AR32" s="1" t="s">
        <v>139</v>
      </c>
      <c r="AT32" s="1" t="s">
        <v>140</v>
      </c>
      <c r="AZ32" s="1">
        <v>1</v>
      </c>
      <c r="BA32" s="1" t="s">
        <v>65</v>
      </c>
      <c r="BB32" s="1" t="s">
        <v>65</v>
      </c>
      <c r="BC32" s="1" t="s">
        <v>141</v>
      </c>
      <c r="BE32" s="13" t="s">
        <v>138</v>
      </c>
      <c r="BF32" s="1" t="s">
        <v>142</v>
      </c>
    </row>
    <row r="33" spans="1:58" s="14" customFormat="1" ht="15.75">
      <c r="A33" s="1" t="s">
        <v>129</v>
      </c>
      <c r="B33" s="1" t="s">
        <v>1104</v>
      </c>
      <c r="C33" s="1" t="s">
        <v>130</v>
      </c>
      <c r="D33" s="1" t="s">
        <v>120</v>
      </c>
      <c r="E33" s="1" t="s">
        <v>121</v>
      </c>
      <c r="F33" s="1">
        <v>1</v>
      </c>
      <c r="G33" s="1">
        <v>2001</v>
      </c>
      <c r="H33" s="1">
        <v>2001</v>
      </c>
      <c r="I33" s="1"/>
      <c r="J33" s="1"/>
      <c r="K33" s="1" t="s">
        <v>37</v>
      </c>
      <c r="L33" s="1"/>
      <c r="M33" s="1" t="s">
        <v>38</v>
      </c>
      <c r="N33" s="1">
        <v>135</v>
      </c>
      <c r="O33" s="1">
        <v>216</v>
      </c>
      <c r="P33" s="1" t="s">
        <v>51</v>
      </c>
      <c r="Q33" s="1"/>
      <c r="R33" s="13" t="s">
        <v>138</v>
      </c>
      <c r="S33" s="1"/>
      <c r="T33" s="17"/>
      <c r="U33" s="17"/>
      <c r="V33" s="17">
        <v>2</v>
      </c>
      <c r="W33" s="17" t="s">
        <v>1982</v>
      </c>
      <c r="X33" s="17"/>
      <c r="Y33" s="3"/>
      <c r="Z33" s="3"/>
      <c r="AA33" s="3"/>
      <c r="AB33" s="3"/>
      <c r="AC33" s="3"/>
      <c r="AD33" s="3"/>
      <c r="AE33" s="3"/>
      <c r="AF33" s="3"/>
      <c r="AG33" s="3"/>
      <c r="AH33" s="3"/>
      <c r="AI33" s="3"/>
      <c r="AJ33" s="3">
        <v>2</v>
      </c>
      <c r="AK33" s="3"/>
      <c r="AL33" s="3" t="s">
        <v>1982</v>
      </c>
      <c r="AM33" s="3"/>
      <c r="AN33" s="3"/>
      <c r="AO33" s="3"/>
      <c r="AP33" s="3"/>
      <c r="AQ33" s="3"/>
      <c r="AR33" s="1" t="s">
        <v>139</v>
      </c>
      <c r="AS33" s="1"/>
      <c r="AT33" s="1" t="s">
        <v>140</v>
      </c>
      <c r="AU33" s="1"/>
      <c r="AV33" s="1"/>
      <c r="AW33" s="1"/>
      <c r="AX33" s="1"/>
      <c r="AY33" s="1"/>
      <c r="AZ33" s="1">
        <v>1</v>
      </c>
      <c r="BA33" s="1" t="s">
        <v>65</v>
      </c>
      <c r="BB33" s="1" t="s">
        <v>65</v>
      </c>
      <c r="BC33" s="1" t="s">
        <v>141</v>
      </c>
      <c r="BD33" s="1"/>
      <c r="BE33" s="13" t="s">
        <v>138</v>
      </c>
      <c r="BF33" s="1" t="s">
        <v>143</v>
      </c>
    </row>
    <row r="34" spans="1:58" ht="15.75">
      <c r="A34" s="1" t="s">
        <v>129</v>
      </c>
      <c r="B34" s="1" t="s">
        <v>1104</v>
      </c>
      <c r="C34" s="1" t="s">
        <v>130</v>
      </c>
      <c r="D34" s="1" t="s">
        <v>144</v>
      </c>
      <c r="E34" s="1" t="s">
        <v>145</v>
      </c>
      <c r="F34" s="1">
        <v>1</v>
      </c>
      <c r="G34" s="1">
        <v>2001</v>
      </c>
      <c r="H34" s="1">
        <v>2001</v>
      </c>
      <c r="K34" s="1" t="s">
        <v>37</v>
      </c>
      <c r="M34" s="1" t="s">
        <v>38</v>
      </c>
      <c r="N34" s="1">
        <v>135</v>
      </c>
      <c r="O34" s="1">
        <v>216</v>
      </c>
      <c r="P34" s="1" t="s">
        <v>51</v>
      </c>
      <c r="R34" s="13" t="s">
        <v>138</v>
      </c>
      <c r="V34" s="17">
        <v>1</v>
      </c>
      <c r="W34" s="17" t="s">
        <v>1982</v>
      </c>
      <c r="AJ34" s="3">
        <v>1</v>
      </c>
      <c r="AL34" s="3" t="s">
        <v>1982</v>
      </c>
      <c r="AR34" s="1" t="s">
        <v>139</v>
      </c>
      <c r="AT34" s="1" t="s">
        <v>140</v>
      </c>
      <c r="AZ34" s="1">
        <v>1</v>
      </c>
      <c r="BA34" s="1" t="s">
        <v>65</v>
      </c>
      <c r="BB34" s="1" t="s">
        <v>65</v>
      </c>
      <c r="BC34" s="1" t="s">
        <v>141</v>
      </c>
      <c r="BE34" s="13" t="s">
        <v>138</v>
      </c>
      <c r="BF34" s="1" t="s">
        <v>142</v>
      </c>
    </row>
    <row r="35" spans="1:58" s="14" customFormat="1" ht="15.75">
      <c r="A35" s="1" t="s">
        <v>129</v>
      </c>
      <c r="B35" s="1" t="s">
        <v>1104</v>
      </c>
      <c r="C35" s="1" t="s">
        <v>130</v>
      </c>
      <c r="D35" s="1" t="s">
        <v>144</v>
      </c>
      <c r="E35" s="1" t="s">
        <v>146</v>
      </c>
      <c r="F35" s="1">
        <v>1</v>
      </c>
      <c r="G35" s="1">
        <v>2001</v>
      </c>
      <c r="H35" s="1">
        <v>2001</v>
      </c>
      <c r="I35" s="1"/>
      <c r="J35" s="1"/>
      <c r="K35" s="1" t="s">
        <v>37</v>
      </c>
      <c r="L35" s="1"/>
      <c r="M35" s="1" t="s">
        <v>38</v>
      </c>
      <c r="N35" s="1">
        <v>135</v>
      </c>
      <c r="O35" s="1">
        <v>216</v>
      </c>
      <c r="P35" s="1" t="s">
        <v>51</v>
      </c>
      <c r="Q35" s="1"/>
      <c r="R35" s="13" t="s">
        <v>138</v>
      </c>
      <c r="S35" s="1"/>
      <c r="T35" s="17"/>
      <c r="U35" s="17"/>
      <c r="V35" s="17">
        <v>1</v>
      </c>
      <c r="W35" s="17" t="s">
        <v>1982</v>
      </c>
      <c r="X35" s="17"/>
      <c r="Y35" s="3"/>
      <c r="Z35" s="3"/>
      <c r="AA35" s="3"/>
      <c r="AB35" s="3"/>
      <c r="AC35" s="3"/>
      <c r="AD35" s="3"/>
      <c r="AE35" s="3"/>
      <c r="AF35" s="3"/>
      <c r="AG35" s="3"/>
      <c r="AH35" s="3"/>
      <c r="AI35" s="3"/>
      <c r="AJ35" s="3">
        <v>1</v>
      </c>
      <c r="AK35" s="3"/>
      <c r="AL35" s="3" t="s">
        <v>1982</v>
      </c>
      <c r="AM35" s="3"/>
      <c r="AN35" s="3"/>
      <c r="AO35" s="3"/>
      <c r="AP35" s="3"/>
      <c r="AQ35" s="3"/>
      <c r="AR35" s="1" t="s">
        <v>139</v>
      </c>
      <c r="AS35" s="1"/>
      <c r="AT35" s="1" t="s">
        <v>140</v>
      </c>
      <c r="AU35" s="1"/>
      <c r="AV35" s="1"/>
      <c r="AW35" s="1"/>
      <c r="AX35" s="1"/>
      <c r="AY35" s="1"/>
      <c r="AZ35" s="1">
        <v>1</v>
      </c>
      <c r="BA35" s="1" t="s">
        <v>65</v>
      </c>
      <c r="BB35" s="1" t="s">
        <v>65</v>
      </c>
      <c r="BC35" s="1" t="s">
        <v>141</v>
      </c>
      <c r="BD35" s="1"/>
      <c r="BE35" s="13" t="s">
        <v>138</v>
      </c>
      <c r="BF35" s="1" t="s">
        <v>142</v>
      </c>
    </row>
    <row r="36" spans="1:58" s="14" customFormat="1" ht="15.75">
      <c r="A36" s="1" t="s">
        <v>129</v>
      </c>
      <c r="B36" s="1" t="s">
        <v>1104</v>
      </c>
      <c r="C36" s="1" t="s">
        <v>130</v>
      </c>
      <c r="D36" s="1" t="s">
        <v>113</v>
      </c>
      <c r="E36" s="1" t="s">
        <v>2006</v>
      </c>
      <c r="F36" s="1"/>
      <c r="G36" s="1">
        <v>1985</v>
      </c>
      <c r="H36" s="1">
        <v>1985</v>
      </c>
      <c r="I36" s="1">
        <v>7</v>
      </c>
      <c r="J36" s="1"/>
      <c r="K36" s="1" t="s">
        <v>37</v>
      </c>
      <c r="L36" s="1"/>
      <c r="M36" s="1" t="s">
        <v>38</v>
      </c>
      <c r="N36" s="1">
        <v>181</v>
      </c>
      <c r="O36" s="1">
        <v>286</v>
      </c>
      <c r="P36" s="1" t="s">
        <v>51</v>
      </c>
      <c r="Q36" s="1"/>
      <c r="R36" s="13" t="s">
        <v>147</v>
      </c>
      <c r="S36" s="1"/>
      <c r="T36" s="17"/>
      <c r="U36" s="17"/>
      <c r="V36" s="17"/>
      <c r="W36" s="17"/>
      <c r="X36" s="17"/>
      <c r="Y36" s="3">
        <v>20</v>
      </c>
      <c r="Z36" s="3"/>
      <c r="AA36" s="3"/>
      <c r="AB36" s="3"/>
      <c r="AC36" s="3"/>
      <c r="AD36" s="3"/>
      <c r="AE36" s="3"/>
      <c r="AF36" s="3"/>
      <c r="AG36" s="3"/>
      <c r="AH36" s="3"/>
      <c r="AI36" s="3"/>
      <c r="AJ36" s="3"/>
      <c r="AK36" s="3"/>
      <c r="AL36" s="3"/>
      <c r="AM36" s="3"/>
      <c r="AN36" s="3"/>
      <c r="AO36" s="3"/>
      <c r="AP36" s="3"/>
      <c r="AQ36" s="3"/>
      <c r="AR36" s="1" t="s">
        <v>52</v>
      </c>
      <c r="AS36" s="1"/>
      <c r="AT36" s="1" t="s">
        <v>56</v>
      </c>
      <c r="AU36" s="1"/>
      <c r="AV36" s="1"/>
      <c r="AW36" s="1"/>
      <c r="AX36" s="1"/>
      <c r="AY36" s="1"/>
      <c r="AZ36" s="1">
        <v>1</v>
      </c>
      <c r="BA36" s="1" t="s">
        <v>44</v>
      </c>
      <c r="BB36" s="1" t="s">
        <v>45</v>
      </c>
      <c r="BC36" s="1" t="s">
        <v>148</v>
      </c>
      <c r="BD36" s="1"/>
      <c r="BE36" s="13" t="s">
        <v>147</v>
      </c>
      <c r="BF36" s="1" t="s">
        <v>149</v>
      </c>
    </row>
    <row r="37" spans="1:58" ht="15.75">
      <c r="A37" s="1" t="s">
        <v>129</v>
      </c>
      <c r="B37" s="1" t="s">
        <v>1104</v>
      </c>
      <c r="C37" s="1" t="s">
        <v>130</v>
      </c>
      <c r="D37" s="1" t="s">
        <v>113</v>
      </c>
      <c r="E37" s="1" t="s">
        <v>2007</v>
      </c>
      <c r="K37" s="1" t="s">
        <v>37</v>
      </c>
      <c r="M37" s="1" t="s">
        <v>38</v>
      </c>
      <c r="N37" s="1">
        <v>180</v>
      </c>
      <c r="O37" s="1">
        <v>287</v>
      </c>
      <c r="P37" s="1" t="s">
        <v>51</v>
      </c>
      <c r="R37" s="13" t="s">
        <v>150</v>
      </c>
      <c r="T37" s="17">
        <v>70</v>
      </c>
      <c r="AR37" s="1" t="s">
        <v>151</v>
      </c>
      <c r="AT37" s="1" t="s">
        <v>43</v>
      </c>
      <c r="AZ37" s="1">
        <v>2</v>
      </c>
      <c r="BA37" s="1" t="s">
        <v>44</v>
      </c>
      <c r="BB37" s="1" t="s">
        <v>45</v>
      </c>
      <c r="BE37" s="13" t="s">
        <v>150</v>
      </c>
      <c r="BF37" s="1" t="s">
        <v>1091</v>
      </c>
    </row>
    <row r="38" spans="1:58" ht="15.75">
      <c r="A38" s="1" t="s">
        <v>129</v>
      </c>
      <c r="B38" s="1" t="s">
        <v>1104</v>
      </c>
      <c r="C38" s="1" t="s">
        <v>130</v>
      </c>
      <c r="K38" s="1" t="s">
        <v>48</v>
      </c>
      <c r="M38" s="1" t="s">
        <v>49</v>
      </c>
      <c r="N38" s="1">
        <v>185</v>
      </c>
      <c r="O38" s="1">
        <v>291</v>
      </c>
      <c r="P38" s="1" t="s">
        <v>51</v>
      </c>
      <c r="R38" s="13" t="s">
        <v>152</v>
      </c>
      <c r="V38" s="17">
        <v>15</v>
      </c>
      <c r="Y38" s="3">
        <v>20</v>
      </c>
      <c r="AM38" s="3">
        <v>10</v>
      </c>
      <c r="AR38" s="1" t="s">
        <v>153</v>
      </c>
      <c r="AT38" s="1" t="s">
        <v>56</v>
      </c>
      <c r="BA38" s="1" t="s">
        <v>90</v>
      </c>
      <c r="BB38" s="1" t="s">
        <v>45</v>
      </c>
      <c r="BE38" s="13" t="s">
        <v>152</v>
      </c>
      <c r="BF38" s="1" t="s">
        <v>152</v>
      </c>
    </row>
    <row r="39" spans="1:58" s="14" customFormat="1" ht="15.75">
      <c r="A39" s="1" t="s">
        <v>129</v>
      </c>
      <c r="B39" s="1" t="s">
        <v>1104</v>
      </c>
      <c r="C39" s="1" t="s">
        <v>130</v>
      </c>
      <c r="D39" s="1" t="s">
        <v>144</v>
      </c>
      <c r="E39" s="1" t="s">
        <v>2043</v>
      </c>
      <c r="F39" s="1">
        <v>1</v>
      </c>
      <c r="G39" s="1">
        <v>1990</v>
      </c>
      <c r="H39" s="1">
        <v>1992</v>
      </c>
      <c r="I39" s="1">
        <v>6</v>
      </c>
      <c r="J39" s="1"/>
      <c r="K39" s="1" t="s">
        <v>37</v>
      </c>
      <c r="L39" s="1"/>
      <c r="M39" s="1" t="s">
        <v>38</v>
      </c>
      <c r="N39" s="1">
        <v>195</v>
      </c>
      <c r="O39" s="1">
        <v>314</v>
      </c>
      <c r="P39" s="1" t="s">
        <v>51</v>
      </c>
      <c r="Q39" s="1"/>
      <c r="R39" s="13" t="s">
        <v>154</v>
      </c>
      <c r="S39" s="1"/>
      <c r="T39" s="17">
        <v>40</v>
      </c>
      <c r="U39" s="17"/>
      <c r="V39" s="17"/>
      <c r="W39" s="17"/>
      <c r="X39" s="17"/>
      <c r="Y39" s="3">
        <v>10</v>
      </c>
      <c r="Z39" s="3"/>
      <c r="AA39" s="3"/>
      <c r="AB39" s="3"/>
      <c r="AC39" s="3"/>
      <c r="AD39" s="3">
        <v>35</v>
      </c>
      <c r="AE39" s="3"/>
      <c r="AF39" s="3"/>
      <c r="AG39" s="3"/>
      <c r="AH39" s="3"/>
      <c r="AI39" s="3"/>
      <c r="AJ39" s="3"/>
      <c r="AK39" s="3"/>
      <c r="AL39" s="3"/>
      <c r="AM39" s="3"/>
      <c r="AN39" s="3"/>
      <c r="AO39" s="3"/>
      <c r="AP39" s="3"/>
      <c r="AQ39" s="3"/>
      <c r="AR39" s="1" t="s">
        <v>133</v>
      </c>
      <c r="AS39" s="1"/>
      <c r="AT39" s="1" t="s">
        <v>43</v>
      </c>
      <c r="AU39" s="1"/>
      <c r="AV39" s="1"/>
      <c r="AW39" s="1"/>
      <c r="AX39" s="1"/>
      <c r="AY39" s="1"/>
      <c r="AZ39" s="1">
        <v>2</v>
      </c>
      <c r="BA39" s="1" t="s">
        <v>65</v>
      </c>
      <c r="BB39" s="1" t="s">
        <v>65</v>
      </c>
      <c r="BC39" s="1"/>
      <c r="BD39" s="1"/>
      <c r="BE39" s="13" t="s">
        <v>154</v>
      </c>
      <c r="BF39" s="1" t="s">
        <v>155</v>
      </c>
    </row>
    <row r="40" spans="1:58" ht="15.75">
      <c r="A40" s="1" t="s">
        <v>129</v>
      </c>
      <c r="B40" s="1" t="s">
        <v>1104</v>
      </c>
      <c r="C40" s="1" t="s">
        <v>130</v>
      </c>
      <c r="D40" s="1" t="s">
        <v>120</v>
      </c>
      <c r="E40" s="1" t="s">
        <v>121</v>
      </c>
      <c r="F40" s="1">
        <v>1</v>
      </c>
      <c r="K40" s="1" t="s">
        <v>37</v>
      </c>
      <c r="M40" s="1" t="s">
        <v>38</v>
      </c>
      <c r="N40" s="1">
        <v>213</v>
      </c>
      <c r="O40" s="1">
        <v>351</v>
      </c>
      <c r="P40" s="1" t="s">
        <v>51</v>
      </c>
      <c r="R40" s="13" t="s">
        <v>156</v>
      </c>
      <c r="T40" s="17">
        <v>40</v>
      </c>
      <c r="AR40" s="1" t="s">
        <v>133</v>
      </c>
      <c r="AT40" s="1" t="s">
        <v>43</v>
      </c>
      <c r="AZ40" s="1">
        <v>2</v>
      </c>
      <c r="BA40" s="1" t="s">
        <v>44</v>
      </c>
      <c r="BB40" s="1" t="s">
        <v>45</v>
      </c>
      <c r="BE40" s="13" t="s">
        <v>156</v>
      </c>
      <c r="BF40" s="1" t="s">
        <v>157</v>
      </c>
    </row>
    <row r="41" spans="1:58" ht="15.75">
      <c r="A41" s="1" t="s">
        <v>129</v>
      </c>
      <c r="B41" s="1" t="s">
        <v>1104</v>
      </c>
      <c r="C41" s="1" t="s">
        <v>130</v>
      </c>
      <c r="D41" s="1" t="s">
        <v>84</v>
      </c>
      <c r="E41" s="1" t="s">
        <v>158</v>
      </c>
      <c r="F41" s="1">
        <v>1</v>
      </c>
      <c r="K41" s="1" t="s">
        <v>37</v>
      </c>
      <c r="M41" s="1" t="s">
        <v>38</v>
      </c>
      <c r="N41" s="1">
        <v>218</v>
      </c>
      <c r="O41" s="1">
        <v>359</v>
      </c>
      <c r="P41" s="1" t="s">
        <v>51</v>
      </c>
      <c r="R41" s="13" t="s">
        <v>159</v>
      </c>
      <c r="V41" s="17">
        <v>7</v>
      </c>
      <c r="Y41" s="3">
        <v>8</v>
      </c>
      <c r="AM41" s="3">
        <v>6</v>
      </c>
      <c r="AR41" s="1" t="s">
        <v>133</v>
      </c>
      <c r="AT41" s="1" t="s">
        <v>56</v>
      </c>
      <c r="AZ41" s="1">
        <v>2</v>
      </c>
      <c r="BA41" s="1" t="s">
        <v>65</v>
      </c>
      <c r="BB41" s="1" t="s">
        <v>65</v>
      </c>
      <c r="BC41" s="1" t="s">
        <v>160</v>
      </c>
      <c r="BE41" s="13" t="s">
        <v>159</v>
      </c>
      <c r="BF41" s="1" t="s">
        <v>161</v>
      </c>
    </row>
    <row r="42" spans="1:58" s="14" customFormat="1" ht="15.75">
      <c r="A42" s="1" t="s">
        <v>129</v>
      </c>
      <c r="B42" s="1" t="s">
        <v>1104</v>
      </c>
      <c r="C42" s="1" t="s">
        <v>130</v>
      </c>
      <c r="D42" s="1" t="s">
        <v>84</v>
      </c>
      <c r="E42" s="1" t="s">
        <v>158</v>
      </c>
      <c r="F42" s="1">
        <v>1</v>
      </c>
      <c r="G42" s="1"/>
      <c r="H42" s="1"/>
      <c r="I42" s="1"/>
      <c r="J42" s="1"/>
      <c r="K42" s="1" t="s">
        <v>37</v>
      </c>
      <c r="L42" s="1"/>
      <c r="M42" s="1" t="s">
        <v>38</v>
      </c>
      <c r="N42" s="1">
        <v>218</v>
      </c>
      <c r="O42" s="1">
        <v>359</v>
      </c>
      <c r="P42" s="1" t="s">
        <v>51</v>
      </c>
      <c r="Q42" s="1"/>
      <c r="R42" s="13" t="s">
        <v>159</v>
      </c>
      <c r="S42" s="1"/>
      <c r="T42" s="17">
        <v>40</v>
      </c>
      <c r="U42" s="17"/>
      <c r="V42" s="17">
        <v>27</v>
      </c>
      <c r="W42" s="17"/>
      <c r="X42" s="17"/>
      <c r="Y42" s="3">
        <v>28</v>
      </c>
      <c r="Z42" s="3"/>
      <c r="AA42" s="3"/>
      <c r="AB42" s="3"/>
      <c r="AC42" s="3"/>
      <c r="AD42" s="3"/>
      <c r="AE42" s="3"/>
      <c r="AF42" s="3"/>
      <c r="AG42" s="3"/>
      <c r="AH42" s="3"/>
      <c r="AI42" s="3"/>
      <c r="AJ42" s="3"/>
      <c r="AK42" s="3"/>
      <c r="AL42" s="3"/>
      <c r="AM42" s="3">
        <v>26</v>
      </c>
      <c r="AN42" s="3"/>
      <c r="AO42" s="3"/>
      <c r="AP42" s="3"/>
      <c r="AQ42" s="3"/>
      <c r="AR42" s="1" t="s">
        <v>133</v>
      </c>
      <c r="AS42" s="1"/>
      <c r="AT42" s="1" t="s">
        <v>56</v>
      </c>
      <c r="AU42" s="1"/>
      <c r="AV42" s="1"/>
      <c r="AW42" s="1"/>
      <c r="AX42" s="1"/>
      <c r="AY42" s="1"/>
      <c r="AZ42" s="1">
        <v>2</v>
      </c>
      <c r="BA42" s="1" t="s">
        <v>65</v>
      </c>
      <c r="BB42" s="1" t="s">
        <v>65</v>
      </c>
      <c r="BC42" s="1" t="s">
        <v>162</v>
      </c>
      <c r="BD42" s="1"/>
      <c r="BE42" s="13" t="s">
        <v>159</v>
      </c>
      <c r="BF42" s="1" t="s">
        <v>161</v>
      </c>
    </row>
    <row r="43" spans="1:58" ht="15.75">
      <c r="A43" s="1" t="s">
        <v>129</v>
      </c>
      <c r="B43" s="1" t="s">
        <v>1104</v>
      </c>
      <c r="C43" s="1" t="s">
        <v>130</v>
      </c>
      <c r="D43" s="1" t="s">
        <v>120</v>
      </c>
      <c r="E43" s="1" t="s">
        <v>121</v>
      </c>
      <c r="F43" s="1">
        <v>1</v>
      </c>
      <c r="G43" s="1">
        <v>1987</v>
      </c>
      <c r="H43" s="1">
        <v>1987</v>
      </c>
      <c r="I43" s="1">
        <v>6</v>
      </c>
      <c r="J43" s="1">
        <v>7</v>
      </c>
      <c r="K43" s="1" t="s">
        <v>37</v>
      </c>
      <c r="M43" s="1" t="s">
        <v>38</v>
      </c>
      <c r="N43" s="1">
        <v>213</v>
      </c>
      <c r="O43" s="1">
        <v>351</v>
      </c>
      <c r="P43" s="1" t="s">
        <v>77</v>
      </c>
      <c r="Q43" s="1" t="s">
        <v>1169</v>
      </c>
      <c r="R43" s="13" t="s">
        <v>156</v>
      </c>
      <c r="S43" s="1">
        <v>1</v>
      </c>
      <c r="T43" s="17">
        <v>10</v>
      </c>
      <c r="AD43" s="3">
        <v>2</v>
      </c>
      <c r="AR43" s="1" t="s">
        <v>78</v>
      </c>
      <c r="AT43" s="1" t="s">
        <v>43</v>
      </c>
      <c r="AZ43" s="1">
        <v>2</v>
      </c>
      <c r="BA43" s="1" t="s">
        <v>44</v>
      </c>
      <c r="BB43" s="1" t="s">
        <v>45</v>
      </c>
      <c r="BC43" s="1" t="s">
        <v>163</v>
      </c>
      <c r="BE43" s="13" t="s">
        <v>156</v>
      </c>
      <c r="BF43" s="1" t="s">
        <v>157</v>
      </c>
    </row>
    <row r="44" spans="1:58">
      <c r="A44" s="1" t="s">
        <v>129</v>
      </c>
      <c r="B44" s="1" t="s">
        <v>1104</v>
      </c>
      <c r="C44" s="1" t="s">
        <v>130</v>
      </c>
      <c r="D44" s="1" t="s">
        <v>164</v>
      </c>
      <c r="E44" s="1" t="s">
        <v>59</v>
      </c>
      <c r="K44" s="1" t="s">
        <v>37</v>
      </c>
      <c r="M44" s="1" t="s">
        <v>38</v>
      </c>
      <c r="N44" s="1">
        <v>24</v>
      </c>
      <c r="O44" s="1">
        <v>36</v>
      </c>
      <c r="P44" s="1" t="s">
        <v>51</v>
      </c>
      <c r="R44" s="20" t="s">
        <v>1754</v>
      </c>
      <c r="T44" s="17">
        <v>50</v>
      </c>
      <c r="AR44" s="1" t="s">
        <v>165</v>
      </c>
      <c r="AT44" s="1" t="s">
        <v>43</v>
      </c>
      <c r="AZ44" s="1">
        <v>2</v>
      </c>
      <c r="BA44" s="1" t="s">
        <v>90</v>
      </c>
      <c r="BB44" s="1" t="s">
        <v>45</v>
      </c>
      <c r="BE44" s="20" t="s">
        <v>1754</v>
      </c>
      <c r="BF44" s="1" t="s">
        <v>166</v>
      </c>
    </row>
    <row r="45" spans="1:58">
      <c r="A45" s="1" t="s">
        <v>129</v>
      </c>
      <c r="B45" s="1" t="s">
        <v>1104</v>
      </c>
      <c r="C45" s="1" t="s">
        <v>130</v>
      </c>
      <c r="D45" s="1" t="s">
        <v>75</v>
      </c>
      <c r="E45" s="1" t="s">
        <v>167</v>
      </c>
      <c r="K45" s="1" t="s">
        <v>37</v>
      </c>
      <c r="M45" s="1" t="s">
        <v>38</v>
      </c>
      <c r="N45" s="1">
        <v>24</v>
      </c>
      <c r="O45" s="1">
        <v>36</v>
      </c>
      <c r="P45" s="1" t="s">
        <v>102</v>
      </c>
      <c r="R45" s="20" t="s">
        <v>1754</v>
      </c>
      <c r="T45" s="17">
        <v>200</v>
      </c>
      <c r="AR45" s="1" t="s">
        <v>103</v>
      </c>
      <c r="AT45" s="1" t="s">
        <v>43</v>
      </c>
      <c r="AZ45" s="1">
        <v>2</v>
      </c>
      <c r="BA45" s="1" t="s">
        <v>90</v>
      </c>
      <c r="BB45" s="1" t="s">
        <v>45</v>
      </c>
      <c r="BC45" s="1" t="s">
        <v>168</v>
      </c>
      <c r="BE45" s="20" t="s">
        <v>1754</v>
      </c>
      <c r="BF45" s="1" t="s">
        <v>169</v>
      </c>
    </row>
    <row r="46" spans="1:58">
      <c r="A46" s="1" t="s">
        <v>129</v>
      </c>
      <c r="B46" s="1" t="s">
        <v>1104</v>
      </c>
      <c r="C46" s="1" t="s">
        <v>130</v>
      </c>
      <c r="D46" s="1" t="s">
        <v>144</v>
      </c>
      <c r="E46" s="1" t="s">
        <v>146</v>
      </c>
      <c r="F46" s="1">
        <v>1</v>
      </c>
      <c r="K46" s="1" t="s">
        <v>37</v>
      </c>
      <c r="M46" s="1" t="s">
        <v>38</v>
      </c>
      <c r="N46" s="1">
        <v>24</v>
      </c>
      <c r="O46" s="1">
        <v>36</v>
      </c>
      <c r="P46" s="1" t="s">
        <v>51</v>
      </c>
      <c r="R46" s="20" t="s">
        <v>1754</v>
      </c>
      <c r="T46" s="17">
        <v>13</v>
      </c>
      <c r="V46" s="17">
        <v>4</v>
      </c>
      <c r="Y46" s="3">
        <v>5</v>
      </c>
      <c r="AM46" s="3">
        <v>3</v>
      </c>
      <c r="AR46" s="1" t="s">
        <v>165</v>
      </c>
      <c r="AT46" s="1" t="s">
        <v>170</v>
      </c>
      <c r="AZ46" s="1">
        <v>2</v>
      </c>
      <c r="BA46" s="1" t="s">
        <v>90</v>
      </c>
      <c r="BB46" s="1" t="s">
        <v>45</v>
      </c>
      <c r="BE46" s="20" t="s">
        <v>1754</v>
      </c>
      <c r="BF46" s="1" t="s">
        <v>171</v>
      </c>
    </row>
    <row r="47" spans="1:58">
      <c r="A47" s="1" t="s">
        <v>129</v>
      </c>
      <c r="B47" s="1" t="s">
        <v>1104</v>
      </c>
      <c r="C47" s="1" t="s">
        <v>130</v>
      </c>
      <c r="D47" s="1" t="s">
        <v>75</v>
      </c>
      <c r="E47" s="1" t="s">
        <v>167</v>
      </c>
      <c r="K47" s="1" t="s">
        <v>37</v>
      </c>
      <c r="M47" s="1" t="s">
        <v>38</v>
      </c>
      <c r="N47" s="1">
        <v>24</v>
      </c>
      <c r="O47" s="1">
        <v>36</v>
      </c>
      <c r="P47" s="1" t="s">
        <v>51</v>
      </c>
      <c r="R47" s="20" t="s">
        <v>1754</v>
      </c>
      <c r="AB47" s="3">
        <v>16</v>
      </c>
      <c r="AR47" s="1" t="s">
        <v>165</v>
      </c>
      <c r="AT47" s="1" t="s">
        <v>172</v>
      </c>
      <c r="BA47" s="1" t="s">
        <v>65</v>
      </c>
      <c r="BB47" s="1" t="s">
        <v>65</v>
      </c>
      <c r="BE47" s="20" t="s">
        <v>1754</v>
      </c>
      <c r="BF47" s="1" t="s">
        <v>173</v>
      </c>
    </row>
    <row r="48" spans="1:58" ht="15.75">
      <c r="A48" s="1" t="s">
        <v>129</v>
      </c>
      <c r="B48" s="1" t="s">
        <v>1104</v>
      </c>
      <c r="C48" s="1" t="s">
        <v>130</v>
      </c>
      <c r="D48" s="1" t="s">
        <v>144</v>
      </c>
      <c r="E48" s="1" t="s">
        <v>146</v>
      </c>
      <c r="F48" s="1">
        <v>1</v>
      </c>
      <c r="K48" s="1" t="s">
        <v>37</v>
      </c>
      <c r="M48" s="1" t="s">
        <v>38</v>
      </c>
      <c r="N48" s="1">
        <v>45</v>
      </c>
      <c r="O48" s="1">
        <v>72</v>
      </c>
      <c r="P48" s="1" t="s">
        <v>102</v>
      </c>
      <c r="R48" s="13" t="s">
        <v>174</v>
      </c>
      <c r="T48" s="17">
        <v>58</v>
      </c>
      <c r="AD48" s="3">
        <v>34</v>
      </c>
      <c r="AR48" s="1" t="s">
        <v>103</v>
      </c>
      <c r="AT48" s="1" t="s">
        <v>43</v>
      </c>
      <c r="AZ48" s="1">
        <v>2</v>
      </c>
      <c r="BA48" s="1" t="s">
        <v>90</v>
      </c>
      <c r="BB48" s="1" t="s">
        <v>45</v>
      </c>
      <c r="BC48" s="1" t="s">
        <v>168</v>
      </c>
      <c r="BE48" s="13" t="s">
        <v>174</v>
      </c>
      <c r="BF48" s="1" t="s">
        <v>175</v>
      </c>
    </row>
    <row r="49" spans="1:58" ht="15.75">
      <c r="A49" s="1" t="s">
        <v>129</v>
      </c>
      <c r="B49" s="1" t="s">
        <v>1104</v>
      </c>
      <c r="C49" s="1" t="s">
        <v>130</v>
      </c>
      <c r="D49" s="1" t="s">
        <v>144</v>
      </c>
      <c r="E49" s="1" t="s">
        <v>146</v>
      </c>
      <c r="F49" s="1">
        <v>1</v>
      </c>
      <c r="G49" s="1">
        <v>1969</v>
      </c>
      <c r="H49" s="1">
        <v>1969</v>
      </c>
      <c r="K49" s="1" t="s">
        <v>37</v>
      </c>
      <c r="M49" s="1" t="s">
        <v>38</v>
      </c>
      <c r="N49" s="1">
        <v>45</v>
      </c>
      <c r="O49" s="1">
        <v>72</v>
      </c>
      <c r="P49" s="1" t="s">
        <v>102</v>
      </c>
      <c r="R49" s="13" t="s">
        <v>174</v>
      </c>
      <c r="T49" s="17">
        <v>32</v>
      </c>
      <c r="AR49" s="1" t="s">
        <v>103</v>
      </c>
      <c r="AT49" s="1" t="s">
        <v>43</v>
      </c>
      <c r="AZ49" s="1">
        <v>2</v>
      </c>
      <c r="BA49" s="1" t="s">
        <v>44</v>
      </c>
      <c r="BB49" s="1" t="s">
        <v>45</v>
      </c>
      <c r="BC49" s="1" t="s">
        <v>176</v>
      </c>
      <c r="BE49" s="13" t="s">
        <v>174</v>
      </c>
      <c r="BF49" s="1" t="s">
        <v>177</v>
      </c>
    </row>
    <row r="50" spans="1:58" ht="15.75">
      <c r="A50" s="1" t="s">
        <v>129</v>
      </c>
      <c r="B50" s="1" t="s">
        <v>1104</v>
      </c>
      <c r="C50" s="1" t="s">
        <v>130</v>
      </c>
      <c r="D50" s="1" t="s">
        <v>144</v>
      </c>
      <c r="E50" s="1" t="s">
        <v>146</v>
      </c>
      <c r="F50" s="1">
        <v>1</v>
      </c>
      <c r="K50" s="1" t="s">
        <v>37</v>
      </c>
      <c r="M50" s="1" t="s">
        <v>38</v>
      </c>
      <c r="N50" s="1">
        <v>45</v>
      </c>
      <c r="O50" s="1">
        <v>72</v>
      </c>
      <c r="P50" s="1" t="s">
        <v>51</v>
      </c>
      <c r="R50" s="13" t="s">
        <v>174</v>
      </c>
      <c r="Y50" s="3">
        <v>7</v>
      </c>
      <c r="AR50" s="1" t="s">
        <v>165</v>
      </c>
      <c r="AT50" s="1" t="s">
        <v>56</v>
      </c>
      <c r="AZ50" s="1">
        <v>2</v>
      </c>
      <c r="BA50" s="1" t="s">
        <v>44</v>
      </c>
      <c r="BB50" s="1" t="s">
        <v>45</v>
      </c>
      <c r="BE50" s="13" t="s">
        <v>174</v>
      </c>
      <c r="BF50" s="1" t="s">
        <v>178</v>
      </c>
    </row>
    <row r="51" spans="1:58" ht="15.75">
      <c r="A51" s="1" t="s">
        <v>129</v>
      </c>
      <c r="B51" s="1" t="s">
        <v>1104</v>
      </c>
      <c r="C51" s="1" t="s">
        <v>130</v>
      </c>
      <c r="D51" s="1" t="s">
        <v>59</v>
      </c>
      <c r="E51" s="1" t="s">
        <v>59</v>
      </c>
      <c r="K51" s="1" t="s">
        <v>37</v>
      </c>
      <c r="M51" s="1" t="s">
        <v>38</v>
      </c>
      <c r="N51" s="1">
        <v>100</v>
      </c>
      <c r="O51" s="1">
        <v>162</v>
      </c>
      <c r="P51" s="1" t="s">
        <v>102</v>
      </c>
      <c r="R51" s="13" t="s">
        <v>179</v>
      </c>
      <c r="T51" s="17">
        <v>100</v>
      </c>
      <c r="AD51" s="3">
        <v>50</v>
      </c>
      <c r="AR51" s="1" t="s">
        <v>103</v>
      </c>
      <c r="AT51" s="1" t="s">
        <v>43</v>
      </c>
      <c r="AZ51" s="1">
        <v>2</v>
      </c>
      <c r="BA51" s="1" t="s">
        <v>90</v>
      </c>
      <c r="BB51" s="1" t="s">
        <v>45</v>
      </c>
      <c r="BE51" s="13" t="s">
        <v>179</v>
      </c>
      <c r="BF51" s="1" t="s">
        <v>180</v>
      </c>
    </row>
    <row r="52" spans="1:58" ht="15.75">
      <c r="A52" s="1" t="s">
        <v>129</v>
      </c>
      <c r="B52" s="1" t="s">
        <v>1104</v>
      </c>
      <c r="C52" s="1" t="s">
        <v>130</v>
      </c>
      <c r="D52" s="1" t="s">
        <v>144</v>
      </c>
      <c r="E52" s="1" t="s">
        <v>146</v>
      </c>
      <c r="F52" s="1">
        <v>1</v>
      </c>
      <c r="K52" s="1" t="s">
        <v>37</v>
      </c>
      <c r="M52" s="1" t="s">
        <v>38</v>
      </c>
      <c r="N52" s="1">
        <v>100</v>
      </c>
      <c r="O52" s="1">
        <v>162</v>
      </c>
      <c r="P52" s="1" t="s">
        <v>51</v>
      </c>
      <c r="R52" s="13" t="s">
        <v>179</v>
      </c>
      <c r="T52" s="17">
        <v>15</v>
      </c>
      <c r="AR52" s="1" t="s">
        <v>165</v>
      </c>
      <c r="AT52" s="1" t="s">
        <v>43</v>
      </c>
      <c r="BA52" s="1" t="s">
        <v>90</v>
      </c>
      <c r="BB52" s="1" t="s">
        <v>45</v>
      </c>
      <c r="BE52" s="13" t="s">
        <v>179</v>
      </c>
      <c r="BF52" s="1" t="s">
        <v>181</v>
      </c>
    </row>
    <row r="53" spans="1:58" ht="15.75">
      <c r="A53" s="1" t="s">
        <v>129</v>
      </c>
      <c r="B53" s="1" t="s">
        <v>1104</v>
      </c>
      <c r="C53" s="1" t="s">
        <v>130</v>
      </c>
      <c r="D53" s="1" t="s">
        <v>120</v>
      </c>
      <c r="E53" s="20" t="s">
        <v>1405</v>
      </c>
      <c r="F53" s="1">
        <v>1</v>
      </c>
      <c r="K53" s="1" t="s">
        <v>37</v>
      </c>
      <c r="M53" s="1" t="s">
        <v>38</v>
      </c>
      <c r="N53" s="1">
        <v>99</v>
      </c>
      <c r="O53" s="1">
        <v>164</v>
      </c>
      <c r="P53" s="1" t="s">
        <v>102</v>
      </c>
      <c r="R53" s="13" t="s">
        <v>182</v>
      </c>
      <c r="T53" s="17">
        <v>83</v>
      </c>
      <c r="AD53" s="3">
        <v>49</v>
      </c>
      <c r="AR53" s="1" t="s">
        <v>103</v>
      </c>
      <c r="AT53" s="1" t="s">
        <v>43</v>
      </c>
      <c r="AZ53" s="1">
        <v>2</v>
      </c>
      <c r="BA53" s="1" t="s">
        <v>90</v>
      </c>
      <c r="BB53" s="1" t="s">
        <v>45</v>
      </c>
      <c r="BC53" s="1" t="s">
        <v>168</v>
      </c>
      <c r="BE53" s="13" t="s">
        <v>182</v>
      </c>
      <c r="BF53" s="1" t="s">
        <v>183</v>
      </c>
    </row>
    <row r="54" spans="1:58" s="14" customFormat="1" ht="15.75">
      <c r="A54" s="1" t="s">
        <v>129</v>
      </c>
      <c r="B54" s="1" t="s">
        <v>1104</v>
      </c>
      <c r="C54" s="1" t="s">
        <v>130</v>
      </c>
      <c r="D54" s="1" t="s">
        <v>120</v>
      </c>
      <c r="E54" s="1" t="s">
        <v>121</v>
      </c>
      <c r="F54" s="1">
        <v>1</v>
      </c>
      <c r="G54" s="1"/>
      <c r="H54" s="1"/>
      <c r="I54" s="1"/>
      <c r="J54" s="1"/>
      <c r="K54" s="1" t="s">
        <v>37</v>
      </c>
      <c r="L54" s="1"/>
      <c r="M54" s="1" t="s">
        <v>38</v>
      </c>
      <c r="N54" s="1">
        <v>99</v>
      </c>
      <c r="O54" s="1">
        <v>164</v>
      </c>
      <c r="P54" s="1" t="s">
        <v>102</v>
      </c>
      <c r="Q54" s="1"/>
      <c r="R54" s="13" t="s">
        <v>182</v>
      </c>
      <c r="S54" s="1">
        <v>43</v>
      </c>
      <c r="T54" s="17">
        <v>97</v>
      </c>
      <c r="U54" s="17"/>
      <c r="V54" s="17"/>
      <c r="W54" s="17"/>
      <c r="X54" s="17"/>
      <c r="Y54" s="3"/>
      <c r="Z54" s="3"/>
      <c r="AA54" s="3"/>
      <c r="AB54" s="3"/>
      <c r="AC54" s="3"/>
      <c r="AD54" s="3">
        <v>57</v>
      </c>
      <c r="AE54" s="3"/>
      <c r="AF54" s="3"/>
      <c r="AG54" s="3"/>
      <c r="AH54" s="3"/>
      <c r="AI54" s="3"/>
      <c r="AJ54" s="3"/>
      <c r="AK54" s="3"/>
      <c r="AL54" s="3"/>
      <c r="AM54" s="3"/>
      <c r="AN54" s="3"/>
      <c r="AO54" s="3"/>
      <c r="AP54" s="3"/>
      <c r="AQ54" s="3"/>
      <c r="AR54" s="1" t="s">
        <v>103</v>
      </c>
      <c r="AS54" s="1"/>
      <c r="AT54" s="1" t="s">
        <v>43</v>
      </c>
      <c r="AU54" s="1"/>
      <c r="AV54" s="1"/>
      <c r="AW54" s="1"/>
      <c r="AX54" s="1"/>
      <c r="AY54" s="1"/>
      <c r="AZ54" s="1">
        <v>2</v>
      </c>
      <c r="BA54" s="1" t="s">
        <v>90</v>
      </c>
      <c r="BB54" s="1" t="s">
        <v>45</v>
      </c>
      <c r="BC54" s="1" t="s">
        <v>168</v>
      </c>
      <c r="BD54" s="1"/>
      <c r="BE54" s="13" t="s">
        <v>182</v>
      </c>
      <c r="BF54" s="1" t="s">
        <v>183</v>
      </c>
    </row>
    <row r="55" spans="1:58" ht="15.75">
      <c r="A55" s="1" t="s">
        <v>129</v>
      </c>
      <c r="B55" s="1" t="s">
        <v>1104</v>
      </c>
      <c r="C55" s="1" t="s">
        <v>130</v>
      </c>
      <c r="D55" s="1" t="s">
        <v>120</v>
      </c>
      <c r="E55" s="20" t="s">
        <v>1401</v>
      </c>
      <c r="F55" s="1">
        <v>1</v>
      </c>
      <c r="K55" s="1" t="s">
        <v>37</v>
      </c>
      <c r="M55" s="1" t="s">
        <v>38</v>
      </c>
      <c r="N55" s="1">
        <v>99</v>
      </c>
      <c r="O55" s="1">
        <v>164</v>
      </c>
      <c r="P55" s="1" t="s">
        <v>102</v>
      </c>
      <c r="R55" s="13" t="s">
        <v>182</v>
      </c>
      <c r="S55" s="1">
        <v>210</v>
      </c>
      <c r="T55" s="17">
        <v>81</v>
      </c>
      <c r="AD55" s="3">
        <v>36</v>
      </c>
      <c r="AR55" s="1" t="s">
        <v>103</v>
      </c>
      <c r="AT55" s="1" t="s">
        <v>43</v>
      </c>
      <c r="AZ55" s="1">
        <v>2</v>
      </c>
      <c r="BA55" s="1" t="s">
        <v>90</v>
      </c>
      <c r="BB55" s="1" t="s">
        <v>45</v>
      </c>
      <c r="BC55" s="1" t="s">
        <v>168</v>
      </c>
      <c r="BE55" s="13" t="s">
        <v>182</v>
      </c>
      <c r="BF55" s="1" t="s">
        <v>183</v>
      </c>
    </row>
    <row r="56" spans="1:58" ht="15.75">
      <c r="A56" s="1" t="s">
        <v>129</v>
      </c>
      <c r="B56" s="1" t="s">
        <v>1104</v>
      </c>
      <c r="C56" s="1" t="s">
        <v>130</v>
      </c>
      <c r="D56" s="1" t="s">
        <v>84</v>
      </c>
      <c r="E56" s="1" t="s">
        <v>109</v>
      </c>
      <c r="F56" s="1">
        <v>1</v>
      </c>
      <c r="G56" s="1">
        <v>1961</v>
      </c>
      <c r="H56" s="1">
        <v>1963</v>
      </c>
      <c r="K56" s="1" t="s">
        <v>37</v>
      </c>
      <c r="M56" s="1" t="s">
        <v>38</v>
      </c>
      <c r="N56" s="1">
        <v>160</v>
      </c>
      <c r="O56" s="1">
        <v>249</v>
      </c>
      <c r="P56" s="1" t="s">
        <v>102</v>
      </c>
      <c r="R56" s="13" t="s">
        <v>110</v>
      </c>
      <c r="S56" s="1">
        <v>9</v>
      </c>
      <c r="T56" s="17">
        <v>137</v>
      </c>
      <c r="AR56" s="1" t="s">
        <v>103</v>
      </c>
      <c r="AT56" s="1" t="s">
        <v>43</v>
      </c>
      <c r="AY56" s="1" t="s">
        <v>184</v>
      </c>
      <c r="AZ56" s="1">
        <v>2</v>
      </c>
      <c r="BA56" s="1" t="s">
        <v>44</v>
      </c>
      <c r="BB56" s="1" t="s">
        <v>45</v>
      </c>
      <c r="BC56" s="1" t="s">
        <v>185</v>
      </c>
      <c r="BE56" s="13" t="s">
        <v>110</v>
      </c>
      <c r="BF56" s="1" t="s">
        <v>186</v>
      </c>
    </row>
    <row r="57" spans="1:58" ht="15.75">
      <c r="A57" s="1" t="s">
        <v>129</v>
      </c>
      <c r="B57" s="1" t="s">
        <v>1104</v>
      </c>
      <c r="C57" s="1" t="s">
        <v>130</v>
      </c>
      <c r="D57" s="1" t="s">
        <v>35</v>
      </c>
      <c r="E57" s="1" t="s">
        <v>131</v>
      </c>
      <c r="K57" s="1" t="s">
        <v>37</v>
      </c>
      <c r="M57" s="1" t="s">
        <v>38</v>
      </c>
      <c r="N57" s="1">
        <v>162</v>
      </c>
      <c r="O57" s="1">
        <v>252</v>
      </c>
      <c r="P57" s="1" t="s">
        <v>102</v>
      </c>
      <c r="R57" s="13" t="s">
        <v>187</v>
      </c>
      <c r="T57" s="17">
        <v>100</v>
      </c>
      <c r="AR57" s="1" t="s">
        <v>103</v>
      </c>
      <c r="AT57" s="1" t="s">
        <v>43</v>
      </c>
      <c r="AZ57" s="1">
        <v>2</v>
      </c>
      <c r="BA57" s="1" t="s">
        <v>44</v>
      </c>
      <c r="BB57" s="1" t="s">
        <v>45</v>
      </c>
      <c r="BE57" s="13" t="s">
        <v>187</v>
      </c>
      <c r="BF57" s="1" t="s">
        <v>188</v>
      </c>
    </row>
    <row r="58" spans="1:58" ht="15.75">
      <c r="A58" s="1" t="s">
        <v>129</v>
      </c>
      <c r="B58" s="1" t="s">
        <v>1104</v>
      </c>
      <c r="C58" s="1" t="s">
        <v>130</v>
      </c>
      <c r="D58" s="1" t="s">
        <v>189</v>
      </c>
      <c r="E58" s="1" t="s">
        <v>190</v>
      </c>
      <c r="K58" s="1" t="s">
        <v>37</v>
      </c>
      <c r="M58" s="1" t="s">
        <v>38</v>
      </c>
      <c r="N58" s="1">
        <v>15</v>
      </c>
      <c r="O58" s="1">
        <v>21</v>
      </c>
      <c r="P58" s="1" t="s">
        <v>40</v>
      </c>
      <c r="R58" s="13" t="s">
        <v>191</v>
      </c>
      <c r="T58" s="17">
        <v>25</v>
      </c>
      <c r="AD58" s="3">
        <v>15</v>
      </c>
      <c r="AR58" s="1" t="s">
        <v>82</v>
      </c>
      <c r="AT58" s="1" t="s">
        <v>43</v>
      </c>
      <c r="AZ58" s="1">
        <v>2</v>
      </c>
      <c r="BA58" s="1" t="s">
        <v>65</v>
      </c>
      <c r="BB58" s="1" t="s">
        <v>65</v>
      </c>
      <c r="BE58" s="13" t="s">
        <v>191</v>
      </c>
      <c r="BF58" s="1" t="s">
        <v>192</v>
      </c>
    </row>
    <row r="59" spans="1:58" ht="15.75">
      <c r="A59" s="1" t="s">
        <v>129</v>
      </c>
      <c r="B59" s="1" t="s">
        <v>1104</v>
      </c>
      <c r="C59" s="1" t="s">
        <v>130</v>
      </c>
      <c r="D59" s="1" t="s">
        <v>144</v>
      </c>
      <c r="E59" s="1" t="s">
        <v>146</v>
      </c>
      <c r="F59" s="1">
        <v>1</v>
      </c>
      <c r="K59" s="1" t="s">
        <v>37</v>
      </c>
      <c r="M59" s="1" t="s">
        <v>38</v>
      </c>
      <c r="N59" s="1">
        <v>49</v>
      </c>
      <c r="O59" s="1">
        <v>79</v>
      </c>
      <c r="P59" s="1" t="s">
        <v>40</v>
      </c>
      <c r="R59" s="13" t="s">
        <v>89</v>
      </c>
      <c r="V59" s="17">
        <v>8</v>
      </c>
      <c r="AM59" s="3">
        <v>8</v>
      </c>
      <c r="AR59" s="1" t="s">
        <v>59</v>
      </c>
      <c r="AT59" s="1" t="s">
        <v>56</v>
      </c>
      <c r="AZ59" s="1">
        <v>2</v>
      </c>
      <c r="BA59" s="1" t="s">
        <v>90</v>
      </c>
      <c r="BB59" s="1" t="s">
        <v>45</v>
      </c>
      <c r="BE59" s="13" t="s">
        <v>89</v>
      </c>
      <c r="BF59" s="1" t="s">
        <v>193</v>
      </c>
    </row>
    <row r="60" spans="1:58" ht="15.75">
      <c r="A60" s="1" t="s">
        <v>129</v>
      </c>
      <c r="B60" s="1" t="s">
        <v>1104</v>
      </c>
      <c r="C60" s="1" t="s">
        <v>130</v>
      </c>
      <c r="K60" s="1" t="s">
        <v>37</v>
      </c>
      <c r="M60" s="1" t="s">
        <v>38</v>
      </c>
      <c r="N60" s="1">
        <v>99</v>
      </c>
      <c r="O60" s="1">
        <v>164</v>
      </c>
      <c r="P60" s="1" t="s">
        <v>40</v>
      </c>
      <c r="R60" s="13" t="s">
        <v>182</v>
      </c>
      <c r="V60" s="17">
        <v>6</v>
      </c>
      <c r="Y60" s="3">
        <v>10</v>
      </c>
      <c r="AM60" s="3">
        <v>2</v>
      </c>
      <c r="AR60" s="1" t="s">
        <v>82</v>
      </c>
      <c r="AT60" s="1" t="s">
        <v>194</v>
      </c>
      <c r="AZ60" s="1">
        <v>2</v>
      </c>
      <c r="BA60" s="1" t="s">
        <v>44</v>
      </c>
      <c r="BB60" s="1" t="s">
        <v>45</v>
      </c>
      <c r="BE60" s="13" t="s">
        <v>182</v>
      </c>
      <c r="BF60" s="1" t="s">
        <v>195</v>
      </c>
    </row>
    <row r="61" spans="1:58" ht="15.75">
      <c r="A61" s="1" t="s">
        <v>1994</v>
      </c>
      <c r="B61" s="1" t="s">
        <v>1994</v>
      </c>
      <c r="C61" s="1" t="s">
        <v>196</v>
      </c>
      <c r="D61" s="1" t="s">
        <v>197</v>
      </c>
      <c r="E61" s="1" t="s">
        <v>198</v>
      </c>
      <c r="G61" s="1">
        <v>1997</v>
      </c>
      <c r="H61" s="1">
        <v>1997</v>
      </c>
      <c r="K61" s="1" t="s">
        <v>48</v>
      </c>
      <c r="M61" s="1" t="s">
        <v>49</v>
      </c>
      <c r="N61" s="1">
        <v>8</v>
      </c>
      <c r="O61" s="1">
        <v>13</v>
      </c>
      <c r="P61" s="1" t="s">
        <v>51</v>
      </c>
      <c r="R61" s="13" t="s">
        <v>199</v>
      </c>
      <c r="Y61" s="3">
        <v>10</v>
      </c>
      <c r="AR61" s="1" t="s">
        <v>52</v>
      </c>
      <c r="AT61" s="1" t="s">
        <v>56</v>
      </c>
      <c r="BA61" s="1" t="s">
        <v>44</v>
      </c>
      <c r="BB61" s="1" t="s">
        <v>45</v>
      </c>
      <c r="BE61" s="13" t="s">
        <v>199</v>
      </c>
      <c r="BF61" s="1" t="s">
        <v>200</v>
      </c>
    </row>
    <row r="62" spans="1:58" ht="15.75">
      <c r="A62" s="1" t="s">
        <v>1994</v>
      </c>
      <c r="B62" s="1" t="s">
        <v>1994</v>
      </c>
      <c r="C62" s="1" t="s">
        <v>196</v>
      </c>
      <c r="D62" s="1" t="s">
        <v>144</v>
      </c>
      <c r="E62" s="1" t="s">
        <v>201</v>
      </c>
      <c r="G62" s="1">
        <v>1998</v>
      </c>
      <c r="H62" s="1">
        <v>2004</v>
      </c>
      <c r="K62" s="1" t="s">
        <v>48</v>
      </c>
      <c r="M62" s="1" t="s">
        <v>49</v>
      </c>
      <c r="N62" s="1">
        <v>10</v>
      </c>
      <c r="O62" s="1">
        <v>15</v>
      </c>
      <c r="P62" s="1" t="s">
        <v>51</v>
      </c>
      <c r="R62" s="13" t="s">
        <v>202</v>
      </c>
      <c r="V62" s="17">
        <v>5</v>
      </c>
      <c r="AR62" s="1" t="s">
        <v>203</v>
      </c>
      <c r="AT62" s="1" t="s">
        <v>56</v>
      </c>
      <c r="BA62" s="1" t="s">
        <v>44</v>
      </c>
      <c r="BB62" s="1" t="s">
        <v>45</v>
      </c>
      <c r="BE62" s="13" t="s">
        <v>202</v>
      </c>
      <c r="BF62" s="5" t="s">
        <v>204</v>
      </c>
    </row>
    <row r="63" spans="1:58" ht="15.75">
      <c r="A63" s="1" t="s">
        <v>1994</v>
      </c>
      <c r="B63" s="1" t="s">
        <v>1994</v>
      </c>
      <c r="C63" s="1" t="s">
        <v>196</v>
      </c>
      <c r="K63" s="1" t="s">
        <v>48</v>
      </c>
      <c r="M63" s="1" t="s">
        <v>49</v>
      </c>
      <c r="N63" s="1">
        <v>47</v>
      </c>
      <c r="O63" s="1">
        <v>77</v>
      </c>
      <c r="P63" s="1" t="s">
        <v>51</v>
      </c>
      <c r="R63" s="13" t="s">
        <v>205</v>
      </c>
      <c r="T63" s="17">
        <v>2</v>
      </c>
      <c r="AB63" s="3">
        <v>0.5</v>
      </c>
      <c r="AR63" s="1" t="s">
        <v>52</v>
      </c>
      <c r="AT63" s="1" t="s">
        <v>134</v>
      </c>
      <c r="AZ63" s="1">
        <v>2</v>
      </c>
      <c r="BA63" s="1" t="s">
        <v>90</v>
      </c>
      <c r="BB63" s="1" t="s">
        <v>45</v>
      </c>
      <c r="BE63" s="13" t="s">
        <v>205</v>
      </c>
      <c r="BF63" s="1" t="s">
        <v>206</v>
      </c>
    </row>
    <row r="64" spans="1:58" ht="15.75">
      <c r="A64" s="1" t="s">
        <v>1994</v>
      </c>
      <c r="B64" s="1" t="s">
        <v>1994</v>
      </c>
      <c r="C64" s="1" t="s">
        <v>196</v>
      </c>
      <c r="K64" s="1" t="s">
        <v>48</v>
      </c>
      <c r="M64" s="1" t="s">
        <v>49</v>
      </c>
      <c r="N64" s="1">
        <v>86</v>
      </c>
      <c r="O64" s="1">
        <v>143</v>
      </c>
      <c r="P64" s="1" t="s">
        <v>51</v>
      </c>
      <c r="R64" s="13" t="s">
        <v>207</v>
      </c>
      <c r="Y64" s="3">
        <v>0.05</v>
      </c>
      <c r="AR64" s="1" t="s">
        <v>52</v>
      </c>
      <c r="AT64" s="1" t="s">
        <v>56</v>
      </c>
      <c r="BA64" s="1" t="s">
        <v>44</v>
      </c>
      <c r="BB64" s="1" t="s">
        <v>45</v>
      </c>
      <c r="BE64" s="13" t="s">
        <v>207</v>
      </c>
      <c r="BF64" s="1" t="s">
        <v>208</v>
      </c>
    </row>
    <row r="65" spans="1:58" ht="15.75">
      <c r="A65" s="1" t="s">
        <v>1994</v>
      </c>
      <c r="B65" s="1" t="s">
        <v>1994</v>
      </c>
      <c r="C65" s="1" t="s">
        <v>196</v>
      </c>
      <c r="D65" s="1" t="s">
        <v>75</v>
      </c>
      <c r="E65" s="1" t="s">
        <v>209</v>
      </c>
      <c r="K65" s="1" t="s">
        <v>48</v>
      </c>
      <c r="M65" s="1" t="s">
        <v>49</v>
      </c>
      <c r="N65" s="1">
        <v>105</v>
      </c>
      <c r="O65" s="1">
        <v>172</v>
      </c>
      <c r="P65" s="1" t="s">
        <v>51</v>
      </c>
      <c r="R65" s="13" t="s">
        <v>210</v>
      </c>
      <c r="Y65" s="3">
        <v>1</v>
      </c>
      <c r="AR65" s="1" t="s">
        <v>52</v>
      </c>
      <c r="AT65" s="1" t="s">
        <v>56</v>
      </c>
      <c r="AZ65" s="1">
        <v>2</v>
      </c>
      <c r="BA65" s="1" t="s">
        <v>44</v>
      </c>
      <c r="BB65" s="1" t="s">
        <v>45</v>
      </c>
      <c r="BE65" s="13" t="s">
        <v>210</v>
      </c>
      <c r="BF65" s="1" t="s">
        <v>211</v>
      </c>
    </row>
    <row r="66" spans="1:58" ht="15.75">
      <c r="A66" s="1" t="s">
        <v>1994</v>
      </c>
      <c r="B66" s="1" t="s">
        <v>1994</v>
      </c>
      <c r="C66" s="1" t="s">
        <v>196</v>
      </c>
      <c r="D66" s="1" t="s">
        <v>144</v>
      </c>
      <c r="E66" s="1" t="s">
        <v>212</v>
      </c>
      <c r="G66" s="1">
        <v>2003</v>
      </c>
      <c r="H66" s="1">
        <v>2004</v>
      </c>
      <c r="I66" s="1">
        <v>10</v>
      </c>
      <c r="J66" s="1">
        <v>3</v>
      </c>
      <c r="K66" s="1" t="s">
        <v>48</v>
      </c>
      <c r="M66" s="1" t="s">
        <v>49</v>
      </c>
      <c r="N66" s="1">
        <v>119</v>
      </c>
      <c r="O66" s="1">
        <v>191</v>
      </c>
      <c r="P66" s="1" t="s">
        <v>51</v>
      </c>
      <c r="R66" s="13" t="s">
        <v>213</v>
      </c>
      <c r="T66" s="17">
        <v>9</v>
      </c>
      <c r="V66" s="17">
        <v>7.5</v>
      </c>
      <c r="Y66" s="3">
        <v>9</v>
      </c>
      <c r="AB66" s="3">
        <v>0.8</v>
      </c>
      <c r="AC66" s="3" t="s">
        <v>1981</v>
      </c>
      <c r="AD66" s="3">
        <v>6</v>
      </c>
      <c r="AM66" s="3">
        <v>6</v>
      </c>
      <c r="AR66" s="1" t="s">
        <v>214</v>
      </c>
      <c r="AT66" s="1" t="s">
        <v>43</v>
      </c>
      <c r="AZ66" s="1">
        <v>1</v>
      </c>
      <c r="BA66" s="1" t="s">
        <v>65</v>
      </c>
      <c r="BB66" s="1" t="s">
        <v>65</v>
      </c>
      <c r="BE66" s="13" t="s">
        <v>213</v>
      </c>
      <c r="BF66" s="1" t="s">
        <v>215</v>
      </c>
    </row>
    <row r="67" spans="1:58" ht="15.75">
      <c r="A67" s="1" t="s">
        <v>1994</v>
      </c>
      <c r="B67" s="1" t="s">
        <v>1994</v>
      </c>
      <c r="C67" s="1" t="s">
        <v>196</v>
      </c>
      <c r="D67" s="1" t="s">
        <v>144</v>
      </c>
      <c r="E67" s="1" t="s">
        <v>216</v>
      </c>
      <c r="G67" s="1">
        <v>2003</v>
      </c>
      <c r="H67" s="1">
        <v>2003</v>
      </c>
      <c r="I67" s="1">
        <v>12</v>
      </c>
      <c r="K67" s="1" t="s">
        <v>48</v>
      </c>
      <c r="M67" s="1" t="s">
        <v>49</v>
      </c>
      <c r="N67" s="1">
        <v>119</v>
      </c>
      <c r="O67" s="1">
        <v>191</v>
      </c>
      <c r="P67" s="1" t="s">
        <v>51</v>
      </c>
      <c r="R67" s="13" t="s">
        <v>213</v>
      </c>
      <c r="V67" s="17">
        <v>2.2999999999999998</v>
      </c>
      <c r="Y67" s="3">
        <v>3.6</v>
      </c>
      <c r="AM67" s="3">
        <v>1</v>
      </c>
      <c r="AR67" s="1" t="s">
        <v>217</v>
      </c>
      <c r="AT67" s="1" t="s">
        <v>56</v>
      </c>
      <c r="AZ67" s="1">
        <v>1</v>
      </c>
      <c r="BA67" s="1" t="s">
        <v>65</v>
      </c>
      <c r="BB67" s="1" t="s">
        <v>65</v>
      </c>
      <c r="BE67" s="13" t="s">
        <v>213</v>
      </c>
      <c r="BF67" s="1" t="s">
        <v>218</v>
      </c>
    </row>
    <row r="68" spans="1:58" ht="15.75">
      <c r="A68" s="1" t="s">
        <v>1994</v>
      </c>
      <c r="B68" s="1" t="s">
        <v>1994</v>
      </c>
      <c r="C68" s="1" t="s">
        <v>196</v>
      </c>
      <c r="D68" s="1" t="s">
        <v>144</v>
      </c>
      <c r="E68" s="1" t="s">
        <v>219</v>
      </c>
      <c r="G68" s="1">
        <v>2004</v>
      </c>
      <c r="H68" s="1">
        <v>2004</v>
      </c>
      <c r="I68" s="1">
        <v>2</v>
      </c>
      <c r="K68" s="1" t="s">
        <v>48</v>
      </c>
      <c r="M68" s="1" t="s">
        <v>49</v>
      </c>
      <c r="N68" s="1">
        <v>119</v>
      </c>
      <c r="O68" s="1">
        <v>191</v>
      </c>
      <c r="P68" s="1" t="s">
        <v>51</v>
      </c>
      <c r="R68" s="13" t="s">
        <v>213</v>
      </c>
      <c r="Y68" s="3">
        <v>1</v>
      </c>
      <c r="AM68" s="3">
        <v>3</v>
      </c>
      <c r="AN68" s="3" t="s">
        <v>1981</v>
      </c>
      <c r="AR68" s="1" t="s">
        <v>217</v>
      </c>
      <c r="AT68" s="1" t="s">
        <v>220</v>
      </c>
      <c r="AZ68" s="1">
        <v>1</v>
      </c>
      <c r="BA68" s="1" t="s">
        <v>65</v>
      </c>
      <c r="BB68" s="1" t="s">
        <v>65</v>
      </c>
      <c r="BE68" s="13" t="s">
        <v>213</v>
      </c>
      <c r="BF68" s="1" t="s">
        <v>218</v>
      </c>
    </row>
    <row r="69" spans="1:58" ht="15.75">
      <c r="A69" s="1" t="s">
        <v>1994</v>
      </c>
      <c r="B69" s="1" t="s">
        <v>1994</v>
      </c>
      <c r="C69" s="1" t="s">
        <v>196</v>
      </c>
      <c r="D69" s="1" t="s">
        <v>144</v>
      </c>
      <c r="E69" s="1" t="s">
        <v>221</v>
      </c>
      <c r="K69" s="1" t="s">
        <v>48</v>
      </c>
      <c r="M69" s="1" t="s">
        <v>49</v>
      </c>
      <c r="N69" s="1">
        <v>120</v>
      </c>
      <c r="O69" s="1">
        <v>192</v>
      </c>
      <c r="P69" s="1" t="s">
        <v>51</v>
      </c>
      <c r="R69" s="13" t="s">
        <v>222</v>
      </c>
      <c r="T69" s="17">
        <v>4</v>
      </c>
      <c r="AB69" s="3">
        <v>3</v>
      </c>
      <c r="AR69" s="1" t="s">
        <v>217</v>
      </c>
      <c r="AT69" s="1" t="s">
        <v>134</v>
      </c>
      <c r="AZ69" s="1">
        <v>1</v>
      </c>
      <c r="BA69" s="1" t="s">
        <v>44</v>
      </c>
      <c r="BB69" s="1" t="s">
        <v>45</v>
      </c>
      <c r="BE69" s="13" t="s">
        <v>222</v>
      </c>
      <c r="BF69" s="1" t="s">
        <v>223</v>
      </c>
    </row>
    <row r="70" spans="1:58" ht="15.75">
      <c r="A70" s="1" t="s">
        <v>1994</v>
      </c>
      <c r="B70" s="1" t="s">
        <v>1994</v>
      </c>
      <c r="C70" s="1" t="s">
        <v>196</v>
      </c>
      <c r="D70" s="1" t="s">
        <v>144</v>
      </c>
      <c r="E70" s="1" t="s">
        <v>219</v>
      </c>
      <c r="G70" s="1">
        <v>2004</v>
      </c>
      <c r="H70" s="1">
        <v>2004</v>
      </c>
      <c r="I70" s="1">
        <v>2</v>
      </c>
      <c r="K70" s="1" t="s">
        <v>48</v>
      </c>
      <c r="M70" s="1" t="s">
        <v>49</v>
      </c>
      <c r="N70" s="1">
        <v>120</v>
      </c>
      <c r="O70" s="1">
        <v>192</v>
      </c>
      <c r="P70" s="1" t="s">
        <v>51</v>
      </c>
      <c r="R70" s="13" t="s">
        <v>222</v>
      </c>
      <c r="T70" s="17">
        <v>1.5</v>
      </c>
      <c r="AB70" s="3">
        <v>0.8</v>
      </c>
      <c r="AR70" s="1" t="s">
        <v>217</v>
      </c>
      <c r="AT70" s="1" t="s">
        <v>134</v>
      </c>
      <c r="AZ70" s="1">
        <v>1</v>
      </c>
      <c r="BA70" s="1" t="s">
        <v>44</v>
      </c>
      <c r="BB70" s="1" t="s">
        <v>45</v>
      </c>
      <c r="BE70" s="13" t="s">
        <v>222</v>
      </c>
      <c r="BF70" s="1" t="s">
        <v>223</v>
      </c>
    </row>
    <row r="71" spans="1:58" ht="15.75">
      <c r="A71" s="1" t="s">
        <v>1994</v>
      </c>
      <c r="B71" s="1" t="s">
        <v>1994</v>
      </c>
      <c r="C71" s="1" t="s">
        <v>196</v>
      </c>
      <c r="K71" s="1" t="s">
        <v>48</v>
      </c>
      <c r="M71" s="1" t="s">
        <v>49</v>
      </c>
      <c r="N71" s="1">
        <v>185</v>
      </c>
      <c r="O71" s="1">
        <v>291</v>
      </c>
      <c r="P71" s="1" t="s">
        <v>51</v>
      </c>
      <c r="R71" s="13" t="s">
        <v>152</v>
      </c>
      <c r="AM71" s="3">
        <v>10</v>
      </c>
      <c r="AN71" s="3" t="s">
        <v>1982</v>
      </c>
      <c r="AR71" s="1" t="s">
        <v>217</v>
      </c>
      <c r="AT71" s="1" t="s">
        <v>56</v>
      </c>
      <c r="BA71" s="1" t="s">
        <v>90</v>
      </c>
      <c r="BB71" s="1" t="s">
        <v>45</v>
      </c>
      <c r="BE71" s="13" t="s">
        <v>152</v>
      </c>
      <c r="BF71" s="1" t="s">
        <v>152</v>
      </c>
    </row>
    <row r="72" spans="1:58" ht="15.75">
      <c r="A72" s="1" t="s">
        <v>1994</v>
      </c>
      <c r="B72" s="1" t="s">
        <v>1994</v>
      </c>
      <c r="C72" s="1" t="s">
        <v>196</v>
      </c>
      <c r="D72" s="1" t="s">
        <v>224</v>
      </c>
      <c r="E72" s="1" t="s">
        <v>2020</v>
      </c>
      <c r="K72" s="1" t="s">
        <v>48</v>
      </c>
      <c r="M72" s="1" t="s">
        <v>49</v>
      </c>
      <c r="N72" s="1">
        <v>227</v>
      </c>
      <c r="O72" s="1">
        <v>371</v>
      </c>
      <c r="P72" s="1" t="s">
        <v>77</v>
      </c>
      <c r="R72" s="13" t="s">
        <v>225</v>
      </c>
      <c r="V72" s="17">
        <v>25</v>
      </c>
      <c r="Y72" s="3">
        <v>30</v>
      </c>
      <c r="AM72" s="3">
        <v>20</v>
      </c>
      <c r="AR72" s="1" t="s">
        <v>226</v>
      </c>
      <c r="AT72" s="1" t="s">
        <v>56</v>
      </c>
      <c r="AZ72" s="1">
        <v>1</v>
      </c>
      <c r="BA72" s="1" t="s">
        <v>44</v>
      </c>
      <c r="BB72" s="1" t="s">
        <v>45</v>
      </c>
      <c r="BE72" s="13" t="s">
        <v>225</v>
      </c>
      <c r="BF72" s="1" t="s">
        <v>227</v>
      </c>
    </row>
    <row r="73" spans="1:58" ht="15.75">
      <c r="A73" s="1" t="s">
        <v>228</v>
      </c>
      <c r="B73" s="1" t="s">
        <v>228</v>
      </c>
      <c r="C73" s="1" t="s">
        <v>1985</v>
      </c>
      <c r="D73" s="1" t="s">
        <v>592</v>
      </c>
      <c r="E73" s="1" t="s">
        <v>2015</v>
      </c>
      <c r="G73" s="1">
        <v>1984</v>
      </c>
      <c r="H73" s="1">
        <v>1985</v>
      </c>
      <c r="K73" s="1" t="s">
        <v>37</v>
      </c>
      <c r="M73" s="1" t="s">
        <v>38</v>
      </c>
      <c r="N73" s="1">
        <v>25</v>
      </c>
      <c r="O73" s="1">
        <v>37</v>
      </c>
      <c r="P73" s="1" t="s">
        <v>51</v>
      </c>
      <c r="R73" s="13" t="s">
        <v>229</v>
      </c>
      <c r="T73" s="17">
        <v>15</v>
      </c>
      <c r="AD73" s="3">
        <v>12</v>
      </c>
      <c r="AR73" s="1" t="s">
        <v>230</v>
      </c>
      <c r="AT73" s="1" t="s">
        <v>43</v>
      </c>
      <c r="BA73" s="1" t="s">
        <v>44</v>
      </c>
      <c r="BB73" s="1" t="s">
        <v>45</v>
      </c>
      <c r="BE73" s="13" t="s">
        <v>229</v>
      </c>
      <c r="BF73" s="1" t="s">
        <v>231</v>
      </c>
    </row>
    <row r="74" spans="1:58" ht="15.75">
      <c r="A74" s="1" t="s">
        <v>228</v>
      </c>
      <c r="B74" s="1" t="s">
        <v>228</v>
      </c>
      <c r="C74" s="1" t="s">
        <v>1985</v>
      </c>
      <c r="D74" s="1" t="s">
        <v>592</v>
      </c>
      <c r="E74" s="1" t="s">
        <v>2015</v>
      </c>
      <c r="G74" s="1">
        <v>1984</v>
      </c>
      <c r="H74" s="1">
        <v>1985</v>
      </c>
      <c r="K74" s="1" t="s">
        <v>37</v>
      </c>
      <c r="M74" s="1" t="s">
        <v>38</v>
      </c>
      <c r="N74" s="1">
        <v>25</v>
      </c>
      <c r="O74" s="1">
        <v>140</v>
      </c>
      <c r="P74" s="1" t="s">
        <v>77</v>
      </c>
      <c r="Q74" s="1" t="s">
        <v>1169</v>
      </c>
      <c r="R74" s="13" t="s">
        <v>232</v>
      </c>
      <c r="S74" s="1">
        <v>5</v>
      </c>
      <c r="T74" s="17">
        <v>18.5</v>
      </c>
      <c r="V74" s="17">
        <v>7</v>
      </c>
      <c r="Y74" s="3">
        <v>10</v>
      </c>
      <c r="AD74" s="3">
        <v>5</v>
      </c>
      <c r="AM74" s="3">
        <v>4</v>
      </c>
      <c r="AR74" s="1" t="s">
        <v>78</v>
      </c>
      <c r="AT74" s="1" t="s">
        <v>43</v>
      </c>
      <c r="AZ74" s="1">
        <v>1</v>
      </c>
      <c r="BA74" s="1" t="s">
        <v>44</v>
      </c>
      <c r="BB74" s="1" t="s">
        <v>45</v>
      </c>
      <c r="BE74" s="13" t="s">
        <v>232</v>
      </c>
      <c r="BF74" s="1" t="s">
        <v>231</v>
      </c>
    </row>
    <row r="75" spans="1:58" ht="15.75">
      <c r="A75" s="1" t="s">
        <v>228</v>
      </c>
      <c r="B75" s="1" t="s">
        <v>228</v>
      </c>
      <c r="C75" s="1" t="s">
        <v>1985</v>
      </c>
      <c r="K75" s="1" t="s">
        <v>37</v>
      </c>
      <c r="M75" s="1" t="s">
        <v>38</v>
      </c>
      <c r="N75" s="1">
        <v>48</v>
      </c>
      <c r="O75" s="1">
        <v>78</v>
      </c>
      <c r="P75" s="1" t="s">
        <v>51</v>
      </c>
      <c r="R75" s="13" t="s">
        <v>233</v>
      </c>
      <c r="V75" s="17">
        <v>21</v>
      </c>
      <c r="Y75" s="3">
        <v>30</v>
      </c>
      <c r="AM75" s="3">
        <v>12</v>
      </c>
      <c r="AR75" s="1" t="s">
        <v>234</v>
      </c>
      <c r="AT75" s="1" t="s">
        <v>56</v>
      </c>
      <c r="BA75" s="1" t="s">
        <v>90</v>
      </c>
      <c r="BB75" s="1" t="s">
        <v>45</v>
      </c>
      <c r="BE75" s="13" t="s">
        <v>233</v>
      </c>
      <c r="BF75" s="1" t="s">
        <v>235</v>
      </c>
    </row>
    <row r="76" spans="1:58" ht="15.75">
      <c r="A76" s="1" t="s">
        <v>228</v>
      </c>
      <c r="B76" s="1" t="s">
        <v>228</v>
      </c>
      <c r="C76" s="1" t="s">
        <v>1985</v>
      </c>
      <c r="K76" s="1" t="s">
        <v>37</v>
      </c>
      <c r="M76" s="1" t="s">
        <v>38</v>
      </c>
      <c r="N76" s="1">
        <v>70</v>
      </c>
      <c r="O76" s="1">
        <v>115</v>
      </c>
      <c r="P76" s="1" t="s">
        <v>51</v>
      </c>
      <c r="R76" s="13" t="s">
        <v>236</v>
      </c>
      <c r="T76" s="17">
        <v>11</v>
      </c>
      <c r="V76" s="17">
        <v>7</v>
      </c>
      <c r="Y76" s="3">
        <v>8</v>
      </c>
      <c r="AM76" s="3">
        <v>6</v>
      </c>
      <c r="AR76" s="1" t="s">
        <v>237</v>
      </c>
      <c r="AT76" s="1" t="s">
        <v>56</v>
      </c>
      <c r="BA76" s="1" t="s">
        <v>44</v>
      </c>
      <c r="BB76" s="1" t="s">
        <v>45</v>
      </c>
      <c r="BE76" s="13" t="s">
        <v>236</v>
      </c>
      <c r="BF76" s="1" t="s">
        <v>238</v>
      </c>
    </row>
    <row r="77" spans="1:58" ht="15.75">
      <c r="A77" s="1" t="s">
        <v>228</v>
      </c>
      <c r="B77" s="1" t="s">
        <v>228</v>
      </c>
      <c r="C77" s="1" t="s">
        <v>1985</v>
      </c>
      <c r="K77" s="1" t="s">
        <v>37</v>
      </c>
      <c r="M77" s="1" t="s">
        <v>38</v>
      </c>
      <c r="N77" s="1">
        <v>76</v>
      </c>
      <c r="O77" s="1">
        <v>127</v>
      </c>
      <c r="P77" s="1" t="s">
        <v>51</v>
      </c>
      <c r="R77" s="13" t="s">
        <v>98</v>
      </c>
      <c r="Y77" s="3">
        <v>25</v>
      </c>
      <c r="AR77" s="1" t="s">
        <v>153</v>
      </c>
      <c r="AT77" s="1" t="s">
        <v>56</v>
      </c>
      <c r="AZ77" s="1">
        <v>1</v>
      </c>
      <c r="BA77" s="1" t="s">
        <v>44</v>
      </c>
      <c r="BB77" s="1" t="s">
        <v>45</v>
      </c>
      <c r="BE77" s="13" t="s">
        <v>98</v>
      </c>
      <c r="BF77" s="1" t="s">
        <v>99</v>
      </c>
    </row>
    <row r="78" spans="1:58" ht="15.75">
      <c r="A78" s="1" t="s">
        <v>228</v>
      </c>
      <c r="B78" s="1" t="s">
        <v>228</v>
      </c>
      <c r="C78" s="1" t="s">
        <v>1985</v>
      </c>
      <c r="K78" s="1" t="s">
        <v>37</v>
      </c>
      <c r="M78" s="1" t="s">
        <v>38</v>
      </c>
      <c r="N78" s="1">
        <v>84</v>
      </c>
      <c r="O78" s="1">
        <v>141</v>
      </c>
      <c r="P78" s="1" t="s">
        <v>40</v>
      </c>
      <c r="R78" s="13" t="s">
        <v>239</v>
      </c>
      <c r="V78" s="17">
        <v>12.5</v>
      </c>
      <c r="Y78" s="3">
        <v>20</v>
      </c>
      <c r="AM78" s="3">
        <v>5</v>
      </c>
      <c r="AR78" s="1" t="s">
        <v>59</v>
      </c>
      <c r="AT78" s="1" t="s">
        <v>56</v>
      </c>
      <c r="BA78" s="1" t="s">
        <v>44</v>
      </c>
      <c r="BB78" s="1" t="s">
        <v>45</v>
      </c>
      <c r="BE78" s="13" t="s">
        <v>239</v>
      </c>
      <c r="BF78" s="1" t="s">
        <v>240</v>
      </c>
    </row>
    <row r="79" spans="1:58" ht="15.75">
      <c r="A79" s="1" t="s">
        <v>228</v>
      </c>
      <c r="B79" s="1" t="s">
        <v>228</v>
      </c>
      <c r="C79" s="1" t="s">
        <v>1985</v>
      </c>
      <c r="K79" s="1" t="s">
        <v>37</v>
      </c>
      <c r="M79" s="1" t="s">
        <v>38</v>
      </c>
      <c r="N79" s="1">
        <v>109</v>
      </c>
      <c r="O79" s="1">
        <v>177</v>
      </c>
      <c r="P79" s="1" t="s">
        <v>51</v>
      </c>
      <c r="R79" s="13" t="s">
        <v>241</v>
      </c>
      <c r="V79" s="17">
        <v>11.25</v>
      </c>
      <c r="Y79" s="3">
        <v>18</v>
      </c>
      <c r="AM79" s="3">
        <v>4.5</v>
      </c>
      <c r="AR79" s="1" t="s">
        <v>230</v>
      </c>
      <c r="AT79" s="1" t="s">
        <v>56</v>
      </c>
      <c r="BA79" s="1" t="s">
        <v>44</v>
      </c>
      <c r="BB79" s="1" t="s">
        <v>45</v>
      </c>
      <c r="BE79" s="13" t="s">
        <v>241</v>
      </c>
      <c r="BF79" s="1" t="s">
        <v>242</v>
      </c>
    </row>
    <row r="80" spans="1:58" ht="15.75">
      <c r="A80" s="1" t="s">
        <v>228</v>
      </c>
      <c r="B80" s="1" t="s">
        <v>228</v>
      </c>
      <c r="C80" s="1" t="s">
        <v>1985</v>
      </c>
      <c r="K80" s="1" t="s">
        <v>37</v>
      </c>
      <c r="M80" s="1" t="s">
        <v>38</v>
      </c>
      <c r="N80" s="1">
        <v>109</v>
      </c>
      <c r="O80" s="1">
        <v>177</v>
      </c>
      <c r="P80" s="1" t="s">
        <v>40</v>
      </c>
      <c r="R80" s="13" t="s">
        <v>241</v>
      </c>
      <c r="T80" s="17">
        <v>30</v>
      </c>
      <c r="AR80" s="1" t="s">
        <v>59</v>
      </c>
      <c r="AT80" s="1" t="s">
        <v>43</v>
      </c>
      <c r="BA80" s="1" t="s">
        <v>44</v>
      </c>
      <c r="BB80" s="1" t="s">
        <v>45</v>
      </c>
      <c r="BE80" s="13" t="s">
        <v>241</v>
      </c>
      <c r="BF80" s="1" t="s">
        <v>243</v>
      </c>
    </row>
    <row r="81" spans="1:58" ht="15.75">
      <c r="A81" s="1" t="s">
        <v>228</v>
      </c>
      <c r="B81" s="1" t="s">
        <v>228</v>
      </c>
      <c r="C81" s="1" t="s">
        <v>1985</v>
      </c>
      <c r="K81" s="1" t="s">
        <v>37</v>
      </c>
      <c r="M81" s="1" t="s">
        <v>38</v>
      </c>
      <c r="N81" s="1">
        <v>109</v>
      </c>
      <c r="O81" s="1">
        <v>177</v>
      </c>
      <c r="P81" s="1" t="s">
        <v>40</v>
      </c>
      <c r="R81" s="13" t="s">
        <v>241</v>
      </c>
      <c r="T81" s="17">
        <v>20</v>
      </c>
      <c r="AD81" s="3">
        <v>5</v>
      </c>
      <c r="AR81" s="1" t="s">
        <v>59</v>
      </c>
      <c r="AT81" s="1" t="s">
        <v>43</v>
      </c>
      <c r="BA81" s="1" t="s">
        <v>44</v>
      </c>
      <c r="BB81" s="1" t="s">
        <v>45</v>
      </c>
      <c r="BE81" s="13" t="s">
        <v>241</v>
      </c>
      <c r="BF81" s="1" t="s">
        <v>243</v>
      </c>
    </row>
    <row r="82" spans="1:58" ht="15.75">
      <c r="A82" s="1" t="s">
        <v>228</v>
      </c>
      <c r="B82" s="1" t="s">
        <v>228</v>
      </c>
      <c r="C82" s="1" t="s">
        <v>1985</v>
      </c>
      <c r="K82" s="1" t="s">
        <v>37</v>
      </c>
      <c r="M82" s="1" t="s">
        <v>38</v>
      </c>
      <c r="N82" s="1">
        <v>109</v>
      </c>
      <c r="O82" s="1">
        <v>177</v>
      </c>
      <c r="P82" s="1" t="s">
        <v>40</v>
      </c>
      <c r="R82" s="13" t="s">
        <v>241</v>
      </c>
      <c r="T82" s="17">
        <v>70</v>
      </c>
      <c r="AR82" s="1" t="s">
        <v>59</v>
      </c>
      <c r="AT82" s="1" t="s">
        <v>43</v>
      </c>
      <c r="BA82" s="1" t="s">
        <v>44</v>
      </c>
      <c r="BB82" s="1" t="s">
        <v>45</v>
      </c>
      <c r="BE82" s="13" t="s">
        <v>241</v>
      </c>
      <c r="BF82" s="1" t="s">
        <v>243</v>
      </c>
    </row>
    <row r="83" spans="1:58" ht="15.75">
      <c r="A83" s="1" t="s">
        <v>228</v>
      </c>
      <c r="B83" s="1" t="s">
        <v>228</v>
      </c>
      <c r="C83" s="1" t="s">
        <v>1985</v>
      </c>
      <c r="K83" s="1" t="s">
        <v>37</v>
      </c>
      <c r="M83" s="1" t="s">
        <v>38</v>
      </c>
      <c r="N83" s="1">
        <v>115</v>
      </c>
      <c r="O83" s="1">
        <v>185</v>
      </c>
      <c r="P83" s="1" t="s">
        <v>51</v>
      </c>
      <c r="R83" s="13" t="s">
        <v>244</v>
      </c>
      <c r="T83" s="17">
        <v>40</v>
      </c>
      <c r="V83" s="17">
        <v>6.5</v>
      </c>
      <c r="Y83" s="3">
        <v>10</v>
      </c>
      <c r="AD83" s="3">
        <v>30</v>
      </c>
      <c r="AM83" s="3">
        <v>3</v>
      </c>
      <c r="AR83" s="1" t="s">
        <v>153</v>
      </c>
      <c r="AT83" s="1" t="s">
        <v>56</v>
      </c>
      <c r="BA83" s="1" t="s">
        <v>44</v>
      </c>
      <c r="BB83" s="1" t="s">
        <v>45</v>
      </c>
      <c r="BE83" s="13" t="s">
        <v>244</v>
      </c>
      <c r="BF83" s="1" t="s">
        <v>245</v>
      </c>
    </row>
    <row r="84" spans="1:58" ht="15.75">
      <c r="A84" s="1" t="s">
        <v>228</v>
      </c>
      <c r="B84" s="1" t="s">
        <v>228</v>
      </c>
      <c r="C84" s="1" t="s">
        <v>1985</v>
      </c>
      <c r="K84" s="1" t="s">
        <v>37</v>
      </c>
      <c r="M84" s="1" t="s">
        <v>49</v>
      </c>
      <c r="N84" s="1">
        <v>124</v>
      </c>
      <c r="O84" s="1">
        <v>198</v>
      </c>
      <c r="P84" s="1" t="s">
        <v>51</v>
      </c>
      <c r="R84" s="13" t="s">
        <v>246</v>
      </c>
      <c r="V84" s="17">
        <v>5.05</v>
      </c>
      <c r="Y84" s="3">
        <v>10</v>
      </c>
      <c r="AM84" s="3">
        <v>0.1</v>
      </c>
      <c r="AR84" s="1" t="s">
        <v>153</v>
      </c>
      <c r="AT84" s="1" t="s">
        <v>56</v>
      </c>
      <c r="AZ84" s="1">
        <v>1</v>
      </c>
      <c r="BA84" s="1" t="s">
        <v>44</v>
      </c>
      <c r="BB84" s="1" t="s">
        <v>45</v>
      </c>
      <c r="BE84" s="13" t="s">
        <v>246</v>
      </c>
      <c r="BF84" s="1" t="s">
        <v>247</v>
      </c>
    </row>
    <row r="85" spans="1:58" ht="15.75">
      <c r="A85" s="1" t="s">
        <v>228</v>
      </c>
      <c r="B85" s="1" t="s">
        <v>228</v>
      </c>
      <c r="C85" s="1" t="s">
        <v>1985</v>
      </c>
      <c r="K85" s="1" t="s">
        <v>37</v>
      </c>
      <c r="M85" s="1" t="s">
        <v>49</v>
      </c>
      <c r="N85" s="1">
        <v>185</v>
      </c>
      <c r="O85" s="1">
        <v>291</v>
      </c>
      <c r="P85" s="1" t="s">
        <v>51</v>
      </c>
      <c r="R85" s="13" t="s">
        <v>152</v>
      </c>
      <c r="Y85" s="3">
        <v>10</v>
      </c>
      <c r="AR85" s="1" t="s">
        <v>153</v>
      </c>
      <c r="AT85" s="1" t="s">
        <v>56</v>
      </c>
      <c r="AZ85" s="1">
        <v>1</v>
      </c>
      <c r="BA85" s="1" t="s">
        <v>90</v>
      </c>
      <c r="BB85" s="1" t="s">
        <v>45</v>
      </c>
      <c r="BE85" s="13" t="s">
        <v>152</v>
      </c>
      <c r="BF85" s="1" t="s">
        <v>152</v>
      </c>
    </row>
    <row r="86" spans="1:58" ht="15.75">
      <c r="A86" s="1" t="s">
        <v>248</v>
      </c>
      <c r="B86" s="1" t="s">
        <v>1136</v>
      </c>
      <c r="C86" s="1" t="s">
        <v>249</v>
      </c>
      <c r="D86" s="1" t="s">
        <v>113</v>
      </c>
      <c r="E86" s="1" t="s">
        <v>2001</v>
      </c>
      <c r="K86" s="1" t="s">
        <v>37</v>
      </c>
      <c r="M86" s="1" t="s">
        <v>38</v>
      </c>
      <c r="N86" s="1">
        <v>44</v>
      </c>
      <c r="O86" s="1">
        <v>71</v>
      </c>
      <c r="P86" s="1" t="s">
        <v>40</v>
      </c>
      <c r="R86" s="13" t="s">
        <v>250</v>
      </c>
      <c r="T86" s="17">
        <v>80</v>
      </c>
      <c r="AR86" s="1" t="s">
        <v>59</v>
      </c>
      <c r="AT86" s="1" t="s">
        <v>43</v>
      </c>
      <c r="AZ86" s="1">
        <v>2</v>
      </c>
      <c r="BA86" s="1" t="s">
        <v>65</v>
      </c>
      <c r="BB86" s="1" t="s">
        <v>65</v>
      </c>
      <c r="BE86" s="13" t="s">
        <v>250</v>
      </c>
      <c r="BF86" s="1" t="s">
        <v>251</v>
      </c>
    </row>
    <row r="87" spans="1:58" ht="15.75">
      <c r="A87" s="1" t="s">
        <v>248</v>
      </c>
      <c r="B87" s="1" t="s">
        <v>1136</v>
      </c>
      <c r="C87" s="1" t="s">
        <v>249</v>
      </c>
      <c r="K87" s="1" t="s">
        <v>48</v>
      </c>
      <c r="M87" s="1" t="s">
        <v>49</v>
      </c>
      <c r="N87" s="1">
        <v>47</v>
      </c>
      <c r="O87" s="1">
        <v>77</v>
      </c>
      <c r="P87" s="1" t="s">
        <v>51</v>
      </c>
      <c r="R87" s="13" t="s">
        <v>205</v>
      </c>
      <c r="T87" s="17">
        <v>20</v>
      </c>
      <c r="AD87" s="3">
        <v>15</v>
      </c>
      <c r="AR87" s="1" t="s">
        <v>252</v>
      </c>
      <c r="AT87" s="1" t="s">
        <v>43</v>
      </c>
      <c r="AZ87" s="1">
        <v>2</v>
      </c>
      <c r="BA87" s="1" t="s">
        <v>90</v>
      </c>
      <c r="BB87" s="1" t="s">
        <v>45</v>
      </c>
      <c r="BE87" s="13" t="s">
        <v>205</v>
      </c>
      <c r="BF87" s="1" t="s">
        <v>253</v>
      </c>
    </row>
    <row r="88" spans="1:58" ht="15.75">
      <c r="A88" s="1" t="s">
        <v>248</v>
      </c>
      <c r="B88" s="1" t="s">
        <v>1136</v>
      </c>
      <c r="C88" s="1" t="s">
        <v>249</v>
      </c>
      <c r="D88" s="1" t="s">
        <v>254</v>
      </c>
      <c r="E88" s="1" t="s">
        <v>2011</v>
      </c>
      <c r="K88" s="1" t="s">
        <v>48</v>
      </c>
      <c r="M88" s="1" t="s">
        <v>49</v>
      </c>
      <c r="N88" s="1">
        <v>63</v>
      </c>
      <c r="O88" s="1">
        <v>100</v>
      </c>
      <c r="P88" s="1" t="s">
        <v>51</v>
      </c>
      <c r="R88" s="13" t="s">
        <v>255</v>
      </c>
      <c r="T88" s="17">
        <v>40</v>
      </c>
      <c r="AR88" s="1" t="s">
        <v>252</v>
      </c>
      <c r="AT88" s="1" t="s">
        <v>43</v>
      </c>
      <c r="BA88" s="1" t="s">
        <v>65</v>
      </c>
      <c r="BB88" s="1" t="s">
        <v>65</v>
      </c>
      <c r="BE88" s="13" t="s">
        <v>255</v>
      </c>
      <c r="BF88" s="1" t="s">
        <v>256</v>
      </c>
    </row>
    <row r="89" spans="1:58" ht="15.75">
      <c r="A89" s="1" t="s">
        <v>248</v>
      </c>
      <c r="B89" s="1" t="s">
        <v>1136</v>
      </c>
      <c r="C89" s="1" t="s">
        <v>249</v>
      </c>
      <c r="K89" s="1" t="s">
        <v>48</v>
      </c>
      <c r="M89" s="1" t="s">
        <v>49</v>
      </c>
      <c r="N89" s="1">
        <v>86</v>
      </c>
      <c r="O89" s="1">
        <v>143</v>
      </c>
      <c r="P89" s="1" t="s">
        <v>51</v>
      </c>
      <c r="R89" s="13" t="s">
        <v>207</v>
      </c>
      <c r="V89" s="17">
        <v>0.5</v>
      </c>
      <c r="AM89" s="3">
        <v>0.5</v>
      </c>
      <c r="AR89" s="1" t="s">
        <v>217</v>
      </c>
      <c r="AT89" s="1" t="s">
        <v>56</v>
      </c>
      <c r="BA89" s="1" t="s">
        <v>44</v>
      </c>
      <c r="BB89" s="1" t="s">
        <v>45</v>
      </c>
      <c r="BE89" s="13" t="s">
        <v>207</v>
      </c>
      <c r="BF89" s="1" t="s">
        <v>208</v>
      </c>
    </row>
    <row r="90" spans="1:58" ht="15.75">
      <c r="A90" s="1" t="s">
        <v>248</v>
      </c>
      <c r="B90" s="1" t="s">
        <v>1136</v>
      </c>
      <c r="C90" s="1" t="s">
        <v>249</v>
      </c>
      <c r="D90" s="1" t="s">
        <v>113</v>
      </c>
      <c r="E90" s="1" t="s">
        <v>2007</v>
      </c>
      <c r="I90" s="1">
        <v>11</v>
      </c>
      <c r="J90" s="1">
        <v>2</v>
      </c>
      <c r="K90" s="1" t="s">
        <v>48</v>
      </c>
      <c r="M90" s="1" t="s">
        <v>49</v>
      </c>
      <c r="N90" s="1">
        <v>87</v>
      </c>
      <c r="O90" s="1">
        <v>144</v>
      </c>
      <c r="P90" s="1" t="s">
        <v>51</v>
      </c>
      <c r="R90" s="13" t="s">
        <v>257</v>
      </c>
      <c r="T90" s="17">
        <v>100</v>
      </c>
      <c r="AD90" s="3">
        <v>50</v>
      </c>
      <c r="AR90" s="1" t="s">
        <v>217</v>
      </c>
      <c r="AT90" s="1" t="s">
        <v>43</v>
      </c>
      <c r="AZ90" s="1">
        <v>2</v>
      </c>
      <c r="BA90" s="1" t="s">
        <v>90</v>
      </c>
      <c r="BB90" s="1" t="s">
        <v>45</v>
      </c>
      <c r="BE90" s="13" t="s">
        <v>257</v>
      </c>
      <c r="BF90" s="1" t="s">
        <v>258</v>
      </c>
    </row>
    <row r="91" spans="1:58" ht="15.75">
      <c r="A91" s="1" t="s">
        <v>248</v>
      </c>
      <c r="B91" s="1" t="s">
        <v>1136</v>
      </c>
      <c r="C91" s="1" t="s">
        <v>249</v>
      </c>
      <c r="D91" s="1" t="s">
        <v>254</v>
      </c>
      <c r="E91" s="1" t="s">
        <v>259</v>
      </c>
      <c r="G91" s="1">
        <v>1966</v>
      </c>
      <c r="H91" s="1">
        <v>1979</v>
      </c>
      <c r="K91" s="1" t="s">
        <v>37</v>
      </c>
      <c r="M91" s="1" t="s">
        <v>38</v>
      </c>
      <c r="N91" s="1">
        <v>92</v>
      </c>
      <c r="O91" s="1">
        <v>153</v>
      </c>
      <c r="P91" s="1" t="s">
        <v>40</v>
      </c>
      <c r="R91" s="13" t="s">
        <v>260</v>
      </c>
      <c r="Y91" s="3">
        <v>18</v>
      </c>
      <c r="AR91" s="1" t="s">
        <v>261</v>
      </c>
      <c r="AT91" s="1" t="s">
        <v>56</v>
      </c>
      <c r="AZ91" s="1">
        <v>2</v>
      </c>
      <c r="BA91" s="1" t="s">
        <v>44</v>
      </c>
      <c r="BB91" s="1" t="s">
        <v>45</v>
      </c>
      <c r="BC91" s="1" t="s">
        <v>262</v>
      </c>
      <c r="BE91" s="13" t="s">
        <v>260</v>
      </c>
      <c r="BF91" s="1" t="s">
        <v>263</v>
      </c>
    </row>
    <row r="92" spans="1:58" ht="15.75">
      <c r="A92" s="1" t="s">
        <v>248</v>
      </c>
      <c r="B92" s="1" t="s">
        <v>1136</v>
      </c>
      <c r="C92" s="1" t="s">
        <v>249</v>
      </c>
      <c r="D92" s="1" t="s">
        <v>264</v>
      </c>
      <c r="E92" s="1" t="s">
        <v>265</v>
      </c>
      <c r="G92" s="1">
        <v>2002</v>
      </c>
      <c r="H92" s="1">
        <v>2002</v>
      </c>
      <c r="I92" s="1">
        <v>1</v>
      </c>
      <c r="J92" s="1">
        <v>4</v>
      </c>
      <c r="K92" s="1" t="s">
        <v>48</v>
      </c>
      <c r="M92" s="1" t="s">
        <v>49</v>
      </c>
      <c r="N92" s="1">
        <v>137</v>
      </c>
      <c r="O92" s="1">
        <v>217</v>
      </c>
      <c r="P92" s="1" t="s">
        <v>51</v>
      </c>
      <c r="R92" s="13" t="s">
        <v>266</v>
      </c>
      <c r="Y92" s="3">
        <v>0.05</v>
      </c>
      <c r="AR92" s="1" t="s">
        <v>217</v>
      </c>
      <c r="AT92" s="1" t="s">
        <v>267</v>
      </c>
      <c r="AZ92" s="1">
        <v>1</v>
      </c>
      <c r="BA92" s="1" t="s">
        <v>44</v>
      </c>
      <c r="BB92" s="1" t="s">
        <v>45</v>
      </c>
      <c r="BC92" s="1" t="s">
        <v>268</v>
      </c>
      <c r="BE92" s="13" t="s">
        <v>266</v>
      </c>
      <c r="BF92" s="1" t="s">
        <v>269</v>
      </c>
    </row>
    <row r="93" spans="1:58" ht="15.75">
      <c r="A93" s="1" t="s">
        <v>248</v>
      </c>
      <c r="B93" s="1" t="s">
        <v>1136</v>
      </c>
      <c r="C93" s="1" t="s">
        <v>249</v>
      </c>
      <c r="D93" s="1" t="s">
        <v>264</v>
      </c>
      <c r="E93" s="1" t="s">
        <v>270</v>
      </c>
      <c r="G93" s="1">
        <v>2002</v>
      </c>
      <c r="H93" s="1">
        <v>2002</v>
      </c>
      <c r="I93" s="1">
        <v>1</v>
      </c>
      <c r="J93" s="1">
        <v>4</v>
      </c>
      <c r="K93" s="1" t="s">
        <v>48</v>
      </c>
      <c r="M93" s="1" t="s">
        <v>49</v>
      </c>
      <c r="N93" s="1">
        <v>137</v>
      </c>
      <c r="O93" s="1">
        <v>217</v>
      </c>
      <c r="P93" s="1" t="s">
        <v>51</v>
      </c>
      <c r="R93" s="13" t="s">
        <v>266</v>
      </c>
      <c r="V93" s="17">
        <v>0.75</v>
      </c>
      <c r="Y93" s="3">
        <v>1</v>
      </c>
      <c r="AM93" s="3">
        <v>0.5</v>
      </c>
      <c r="AR93" s="1" t="s">
        <v>217</v>
      </c>
      <c r="AT93" s="1" t="s">
        <v>56</v>
      </c>
      <c r="AZ93" s="1">
        <v>1</v>
      </c>
      <c r="BA93" s="1" t="s">
        <v>44</v>
      </c>
      <c r="BB93" s="1" t="s">
        <v>45</v>
      </c>
      <c r="BC93" s="1" t="s">
        <v>271</v>
      </c>
      <c r="BE93" s="13" t="s">
        <v>266</v>
      </c>
      <c r="BF93" s="1" t="s">
        <v>269</v>
      </c>
    </row>
    <row r="94" spans="1:58" ht="15.75">
      <c r="A94" s="1" t="s">
        <v>248</v>
      </c>
      <c r="B94" s="1" t="s">
        <v>1136</v>
      </c>
      <c r="C94" s="1" t="s">
        <v>249</v>
      </c>
      <c r="D94" s="1" t="s">
        <v>264</v>
      </c>
      <c r="E94" s="1" t="s">
        <v>270</v>
      </c>
      <c r="I94" s="1">
        <v>11</v>
      </c>
      <c r="J94" s="1">
        <v>2</v>
      </c>
      <c r="K94" s="1" t="s">
        <v>48</v>
      </c>
      <c r="M94" s="1" t="s">
        <v>49</v>
      </c>
      <c r="N94" s="1">
        <v>136</v>
      </c>
      <c r="O94" s="1">
        <v>218</v>
      </c>
      <c r="P94" s="1" t="s">
        <v>51</v>
      </c>
      <c r="R94" s="13" t="s">
        <v>272</v>
      </c>
      <c r="V94" s="17">
        <v>3</v>
      </c>
      <c r="AM94" s="3">
        <v>3</v>
      </c>
      <c r="AR94" s="1" t="s">
        <v>217</v>
      </c>
      <c r="AT94" s="1" t="s">
        <v>267</v>
      </c>
      <c r="AZ94" s="1">
        <v>1</v>
      </c>
      <c r="BA94" s="1" t="s">
        <v>44</v>
      </c>
      <c r="BB94" s="1" t="s">
        <v>45</v>
      </c>
      <c r="BC94" s="1" t="s">
        <v>273</v>
      </c>
      <c r="BE94" s="13" t="s">
        <v>272</v>
      </c>
      <c r="BF94" s="1" t="s">
        <v>274</v>
      </c>
    </row>
    <row r="95" spans="1:58" ht="15.75">
      <c r="A95" s="1" t="s">
        <v>248</v>
      </c>
      <c r="B95" s="1" t="s">
        <v>1136</v>
      </c>
      <c r="C95" s="1" t="s">
        <v>249</v>
      </c>
      <c r="D95" s="1" t="s">
        <v>264</v>
      </c>
      <c r="E95" s="1" t="s">
        <v>275</v>
      </c>
      <c r="G95" s="1">
        <v>2001</v>
      </c>
      <c r="H95" s="1">
        <v>2002</v>
      </c>
      <c r="I95" s="1">
        <v>2</v>
      </c>
      <c r="J95" s="1">
        <v>5</v>
      </c>
      <c r="K95" s="1" t="s">
        <v>48</v>
      </c>
      <c r="M95" s="1" t="s">
        <v>49</v>
      </c>
      <c r="N95" s="1">
        <v>136</v>
      </c>
      <c r="O95" s="1">
        <v>218</v>
      </c>
      <c r="P95" s="1" t="s">
        <v>77</v>
      </c>
      <c r="R95" s="13" t="s">
        <v>272</v>
      </c>
      <c r="S95" s="1">
        <v>33</v>
      </c>
      <c r="T95" s="17">
        <v>32.200000000000003</v>
      </c>
      <c r="AB95" s="3">
        <v>6.2</v>
      </c>
      <c r="AR95" s="1" t="s">
        <v>276</v>
      </c>
      <c r="AT95" s="1" t="s">
        <v>134</v>
      </c>
      <c r="AZ95" s="1">
        <v>1</v>
      </c>
      <c r="BA95" s="1" t="s">
        <v>44</v>
      </c>
      <c r="BB95" s="1" t="s">
        <v>45</v>
      </c>
      <c r="BC95" s="1" t="s">
        <v>277</v>
      </c>
      <c r="BE95" s="13" t="s">
        <v>272</v>
      </c>
      <c r="BF95" s="1" t="s">
        <v>278</v>
      </c>
    </row>
    <row r="96" spans="1:58" ht="15.75">
      <c r="A96" s="1" t="s">
        <v>248</v>
      </c>
      <c r="B96" s="1" t="s">
        <v>1136</v>
      </c>
      <c r="C96" s="1" t="s">
        <v>249</v>
      </c>
      <c r="D96" s="1" t="s">
        <v>254</v>
      </c>
      <c r="E96" s="1" t="s">
        <v>279</v>
      </c>
      <c r="G96" s="1">
        <v>2003</v>
      </c>
      <c r="H96" s="1">
        <v>2003</v>
      </c>
      <c r="K96" s="1" t="s">
        <v>37</v>
      </c>
      <c r="M96" s="1" t="s">
        <v>38</v>
      </c>
      <c r="N96" s="1">
        <v>161</v>
      </c>
      <c r="O96" s="1">
        <v>250</v>
      </c>
      <c r="P96" s="1" t="s">
        <v>102</v>
      </c>
      <c r="Q96" s="1" t="s">
        <v>1169</v>
      </c>
      <c r="R96" s="13" t="s">
        <v>280</v>
      </c>
      <c r="S96" s="1">
        <v>13</v>
      </c>
      <c r="V96" s="17">
        <v>2.4</v>
      </c>
      <c r="AJ96" s="3">
        <v>2.4</v>
      </c>
      <c r="AR96" s="1" t="s">
        <v>281</v>
      </c>
      <c r="AT96" s="1" t="s">
        <v>12</v>
      </c>
      <c r="BA96" s="1" t="s">
        <v>44</v>
      </c>
      <c r="BB96" s="1" t="s">
        <v>45</v>
      </c>
      <c r="BE96" s="13" t="s">
        <v>280</v>
      </c>
      <c r="BF96" s="1" t="s">
        <v>282</v>
      </c>
    </row>
    <row r="97" spans="1:58" ht="15.75">
      <c r="A97" s="1" t="s">
        <v>248</v>
      </c>
      <c r="B97" s="1" t="s">
        <v>1136</v>
      </c>
      <c r="C97" s="1" t="s">
        <v>249</v>
      </c>
      <c r="D97" s="1" t="s">
        <v>254</v>
      </c>
      <c r="E97" s="1" t="s">
        <v>283</v>
      </c>
      <c r="G97" s="1">
        <v>1999</v>
      </c>
      <c r="H97" s="1">
        <v>2001</v>
      </c>
      <c r="I97" s="1">
        <v>1</v>
      </c>
      <c r="J97" s="1">
        <v>12</v>
      </c>
      <c r="K97" s="1" t="s">
        <v>48</v>
      </c>
      <c r="M97" s="1" t="s">
        <v>49</v>
      </c>
      <c r="N97" s="1">
        <v>163</v>
      </c>
      <c r="O97" s="1">
        <v>254</v>
      </c>
      <c r="P97" s="1" t="s">
        <v>51</v>
      </c>
      <c r="R97" s="13" t="s">
        <v>284</v>
      </c>
      <c r="T97" s="17">
        <v>20</v>
      </c>
      <c r="AR97" s="1" t="s">
        <v>252</v>
      </c>
      <c r="AT97" s="1" t="s">
        <v>43</v>
      </c>
      <c r="AZ97" s="1">
        <v>1</v>
      </c>
      <c r="BA97" s="1" t="s">
        <v>65</v>
      </c>
      <c r="BB97" s="1" t="s">
        <v>65</v>
      </c>
      <c r="BE97" s="13" t="s">
        <v>284</v>
      </c>
      <c r="BF97" s="1" t="s">
        <v>285</v>
      </c>
    </row>
    <row r="98" spans="1:58" ht="15.75">
      <c r="A98" s="1" t="s">
        <v>1990</v>
      </c>
      <c r="B98" s="1" t="s">
        <v>286</v>
      </c>
      <c r="C98" s="16" t="s">
        <v>287</v>
      </c>
      <c r="K98" s="1" t="s">
        <v>37</v>
      </c>
      <c r="M98" s="1" t="s">
        <v>38</v>
      </c>
      <c r="N98" s="1">
        <v>76</v>
      </c>
      <c r="O98" s="1">
        <v>127</v>
      </c>
      <c r="P98" s="1" t="s">
        <v>51</v>
      </c>
      <c r="Q98" s="1" t="s">
        <v>1169</v>
      </c>
      <c r="R98" s="13" t="s">
        <v>98</v>
      </c>
      <c r="T98" s="17">
        <v>50</v>
      </c>
      <c r="Y98" s="3">
        <v>25</v>
      </c>
      <c r="AR98" s="1" t="s">
        <v>153</v>
      </c>
      <c r="AT98" s="1" t="s">
        <v>43</v>
      </c>
      <c r="BA98" s="1" t="s">
        <v>44</v>
      </c>
      <c r="BB98" s="1" t="s">
        <v>45</v>
      </c>
      <c r="BE98" s="13" t="s">
        <v>98</v>
      </c>
      <c r="BF98" s="1" t="s">
        <v>99</v>
      </c>
    </row>
    <row r="99" spans="1:58" ht="15.75">
      <c r="A99" s="1" t="s">
        <v>288</v>
      </c>
      <c r="B99" s="1" t="s">
        <v>1995</v>
      </c>
      <c r="C99" s="1" t="s">
        <v>289</v>
      </c>
      <c r="D99" s="1" t="s">
        <v>75</v>
      </c>
      <c r="E99" s="1" t="s">
        <v>290</v>
      </c>
      <c r="K99" s="1" t="s">
        <v>37</v>
      </c>
      <c r="M99" s="1" t="s">
        <v>38</v>
      </c>
      <c r="N99" s="1">
        <v>1</v>
      </c>
      <c r="O99" s="1">
        <v>5</v>
      </c>
      <c r="P99" s="1" t="s">
        <v>51</v>
      </c>
      <c r="R99" s="13" t="s">
        <v>291</v>
      </c>
      <c r="T99" s="17">
        <v>70</v>
      </c>
      <c r="AD99" s="3">
        <v>60</v>
      </c>
      <c r="AR99" s="1" t="s">
        <v>52</v>
      </c>
      <c r="AT99" s="1" t="s">
        <v>43</v>
      </c>
      <c r="AZ99" s="1">
        <v>2</v>
      </c>
      <c r="BA99" s="1" t="s">
        <v>90</v>
      </c>
      <c r="BB99" s="1" t="s">
        <v>45</v>
      </c>
      <c r="BE99" s="13" t="s">
        <v>291</v>
      </c>
      <c r="BF99" s="7" t="s">
        <v>292</v>
      </c>
    </row>
    <row r="100" spans="1:58" ht="15.75">
      <c r="A100" s="1" t="s">
        <v>288</v>
      </c>
      <c r="B100" s="1" t="s">
        <v>1995</v>
      </c>
      <c r="C100" s="1" t="s">
        <v>289</v>
      </c>
      <c r="D100" s="1" t="s">
        <v>293</v>
      </c>
      <c r="E100" s="1" t="s">
        <v>294</v>
      </c>
      <c r="K100" s="1" t="s">
        <v>37</v>
      </c>
      <c r="M100" s="1" t="s">
        <v>38</v>
      </c>
      <c r="N100" s="1">
        <v>7</v>
      </c>
      <c r="O100" s="1">
        <v>12</v>
      </c>
      <c r="P100" s="1" t="s">
        <v>51</v>
      </c>
      <c r="R100" s="13" t="s">
        <v>295</v>
      </c>
      <c r="V100" s="17">
        <v>40</v>
      </c>
      <c r="AJ100" s="3">
        <v>40</v>
      </c>
      <c r="AR100" s="1" t="s">
        <v>52</v>
      </c>
      <c r="AT100" s="1" t="s">
        <v>140</v>
      </c>
      <c r="AZ100" s="1">
        <v>2</v>
      </c>
      <c r="BA100" s="1" t="s">
        <v>65</v>
      </c>
      <c r="BB100" s="1" t="s">
        <v>65</v>
      </c>
      <c r="BE100" s="13" t="s">
        <v>295</v>
      </c>
      <c r="BF100" s="6" t="s">
        <v>296</v>
      </c>
    </row>
    <row r="101" spans="1:58" s="14" customFormat="1" ht="15.75">
      <c r="A101" s="1" t="s">
        <v>288</v>
      </c>
      <c r="B101" s="1" t="s">
        <v>1995</v>
      </c>
      <c r="C101" s="1" t="s">
        <v>289</v>
      </c>
      <c r="D101" s="1" t="s">
        <v>297</v>
      </c>
      <c r="E101" s="1" t="s">
        <v>297</v>
      </c>
      <c r="F101" s="1"/>
      <c r="G101" s="1"/>
      <c r="H101" s="1"/>
      <c r="I101" s="1"/>
      <c r="J101" s="1"/>
      <c r="K101" s="1" t="s">
        <v>37</v>
      </c>
      <c r="L101" s="1"/>
      <c r="M101" s="1" t="s">
        <v>38</v>
      </c>
      <c r="N101" s="1">
        <v>15</v>
      </c>
      <c r="O101" s="1">
        <v>21</v>
      </c>
      <c r="P101" s="1" t="s">
        <v>51</v>
      </c>
      <c r="Q101" s="1"/>
      <c r="R101" s="13" t="s">
        <v>191</v>
      </c>
      <c r="S101" s="1"/>
      <c r="T101" s="17">
        <v>50</v>
      </c>
      <c r="U101" s="17"/>
      <c r="V101" s="17"/>
      <c r="W101" s="17"/>
      <c r="X101" s="17"/>
      <c r="Y101" s="3"/>
      <c r="Z101" s="3"/>
      <c r="AA101" s="3"/>
      <c r="AB101" s="3"/>
      <c r="AC101" s="3"/>
      <c r="AD101" s="3">
        <v>20</v>
      </c>
      <c r="AE101" s="3"/>
      <c r="AF101" s="3"/>
      <c r="AG101" s="3"/>
      <c r="AH101" s="3"/>
      <c r="AI101" s="3"/>
      <c r="AJ101" s="3"/>
      <c r="AK101" s="3"/>
      <c r="AL101" s="3"/>
      <c r="AM101" s="3"/>
      <c r="AN101" s="3"/>
      <c r="AO101" s="3"/>
      <c r="AP101" s="3"/>
      <c r="AQ101" s="3"/>
      <c r="AR101" s="1" t="s">
        <v>298</v>
      </c>
      <c r="AS101" s="1"/>
      <c r="AT101" s="1" t="s">
        <v>43</v>
      </c>
      <c r="AU101" s="1"/>
      <c r="AV101" s="1"/>
      <c r="AW101" s="1"/>
      <c r="AX101" s="1"/>
      <c r="AY101" s="1"/>
      <c r="AZ101" s="1">
        <v>2</v>
      </c>
      <c r="BA101" s="1" t="s">
        <v>65</v>
      </c>
      <c r="BB101" s="1" t="s">
        <v>65</v>
      </c>
      <c r="BC101" s="1"/>
      <c r="BD101" s="1"/>
      <c r="BE101" s="13" t="s">
        <v>191</v>
      </c>
      <c r="BF101" s="1" t="s">
        <v>192</v>
      </c>
    </row>
    <row r="102" spans="1:58" ht="15.75">
      <c r="A102" s="1" t="s">
        <v>288</v>
      </c>
      <c r="B102" s="1" t="s">
        <v>1995</v>
      </c>
      <c r="C102" s="1" t="s">
        <v>289</v>
      </c>
      <c r="D102" s="1" t="s">
        <v>120</v>
      </c>
      <c r="E102" s="4" t="s">
        <v>299</v>
      </c>
      <c r="F102" s="1">
        <v>1</v>
      </c>
      <c r="G102" s="1">
        <v>1987</v>
      </c>
      <c r="H102" s="1">
        <v>1987</v>
      </c>
      <c r="K102" s="1" t="s">
        <v>37</v>
      </c>
      <c r="M102" s="1" t="s">
        <v>38</v>
      </c>
      <c r="N102" s="1">
        <v>16</v>
      </c>
      <c r="O102" s="1">
        <v>22</v>
      </c>
      <c r="P102" s="1" t="s">
        <v>51</v>
      </c>
      <c r="R102" s="13" t="s">
        <v>300</v>
      </c>
      <c r="T102" s="17">
        <v>15</v>
      </c>
      <c r="Y102" s="3">
        <v>5</v>
      </c>
      <c r="AR102" s="1" t="s">
        <v>52</v>
      </c>
      <c r="AT102" s="1" t="s">
        <v>56</v>
      </c>
      <c r="AZ102" s="1">
        <v>1</v>
      </c>
      <c r="BA102" s="1" t="s">
        <v>65</v>
      </c>
      <c r="BB102" s="1" t="s">
        <v>65</v>
      </c>
      <c r="BE102" s="13" t="s">
        <v>300</v>
      </c>
      <c r="BF102" s="1" t="s">
        <v>301</v>
      </c>
    </row>
    <row r="103" spans="1:58" ht="15.75">
      <c r="A103" s="1" t="s">
        <v>288</v>
      </c>
      <c r="B103" s="1" t="s">
        <v>1995</v>
      </c>
      <c r="C103" s="1" t="s">
        <v>289</v>
      </c>
      <c r="D103" s="1" t="s">
        <v>75</v>
      </c>
      <c r="E103" s="1" t="s">
        <v>302</v>
      </c>
      <c r="K103" s="1" t="s">
        <v>37</v>
      </c>
      <c r="M103" s="1" t="s">
        <v>38</v>
      </c>
      <c r="N103" s="1">
        <v>19</v>
      </c>
      <c r="O103" s="1">
        <v>28</v>
      </c>
      <c r="P103" s="1" t="s">
        <v>51</v>
      </c>
      <c r="R103" s="13" t="s">
        <v>303</v>
      </c>
      <c r="T103" s="17">
        <v>110</v>
      </c>
      <c r="AR103" s="1" t="s">
        <v>52</v>
      </c>
      <c r="AT103" s="1" t="s">
        <v>43</v>
      </c>
      <c r="AZ103" s="1">
        <v>2</v>
      </c>
      <c r="BA103" s="1" t="s">
        <v>65</v>
      </c>
      <c r="BB103" s="1" t="s">
        <v>65</v>
      </c>
      <c r="BE103" s="13" t="s">
        <v>303</v>
      </c>
      <c r="BF103" s="1" t="s">
        <v>304</v>
      </c>
    </row>
    <row r="104" spans="1:58" ht="15.75">
      <c r="A104" s="1" t="s">
        <v>288</v>
      </c>
      <c r="B104" s="1" t="s">
        <v>1995</v>
      </c>
      <c r="C104" s="1" t="s">
        <v>289</v>
      </c>
      <c r="D104" s="1" t="s">
        <v>144</v>
      </c>
      <c r="E104" s="1" t="s">
        <v>2043</v>
      </c>
      <c r="F104" s="1">
        <v>1</v>
      </c>
      <c r="G104" s="1">
        <v>1976</v>
      </c>
      <c r="H104" s="1">
        <v>1976</v>
      </c>
      <c r="K104" s="1" t="s">
        <v>37</v>
      </c>
      <c r="M104" s="1" t="s">
        <v>38</v>
      </c>
      <c r="N104" s="1">
        <v>20</v>
      </c>
      <c r="O104" s="1">
        <v>29</v>
      </c>
      <c r="P104" s="1" t="s">
        <v>51</v>
      </c>
      <c r="R104" s="13" t="s">
        <v>305</v>
      </c>
      <c r="AB104" s="3">
        <v>10</v>
      </c>
      <c r="AC104" s="3" t="s">
        <v>1981</v>
      </c>
      <c r="AR104" s="1" t="s">
        <v>52</v>
      </c>
      <c r="AT104" s="1" t="s">
        <v>172</v>
      </c>
      <c r="BA104" s="1" t="s">
        <v>44</v>
      </c>
      <c r="BB104" s="1" t="s">
        <v>45</v>
      </c>
      <c r="BE104" s="13" t="s">
        <v>305</v>
      </c>
      <c r="BF104" s="1" t="s">
        <v>306</v>
      </c>
    </row>
    <row r="105" spans="1:58" s="14" customFormat="1">
      <c r="A105" s="1" t="s">
        <v>288</v>
      </c>
      <c r="B105" s="1" t="s">
        <v>1995</v>
      </c>
      <c r="C105" s="1" t="s">
        <v>289</v>
      </c>
      <c r="D105" s="1" t="s">
        <v>75</v>
      </c>
      <c r="E105" s="1" t="s">
        <v>307</v>
      </c>
      <c r="F105" s="1"/>
      <c r="G105" s="1">
        <v>1960</v>
      </c>
      <c r="H105" s="1">
        <v>1960</v>
      </c>
      <c r="I105" s="1"/>
      <c r="J105" s="1"/>
      <c r="K105" s="1" t="s">
        <v>37</v>
      </c>
      <c r="L105" s="1"/>
      <c r="M105" s="1" t="s">
        <v>38</v>
      </c>
      <c r="N105" s="1">
        <v>24</v>
      </c>
      <c r="O105" s="1">
        <v>36</v>
      </c>
      <c r="P105" s="1" t="s">
        <v>51</v>
      </c>
      <c r="Q105" s="1"/>
      <c r="R105" s="20" t="s">
        <v>1754</v>
      </c>
      <c r="S105" s="1"/>
      <c r="T105" s="17">
        <v>8</v>
      </c>
      <c r="U105" s="17"/>
      <c r="V105" s="17"/>
      <c r="W105" s="17"/>
      <c r="X105" s="17"/>
      <c r="Y105" s="3"/>
      <c r="Z105" s="3"/>
      <c r="AA105" s="3"/>
      <c r="AB105" s="3">
        <v>6</v>
      </c>
      <c r="AC105" s="3"/>
      <c r="AD105" s="3"/>
      <c r="AE105" s="3"/>
      <c r="AF105" s="3"/>
      <c r="AG105" s="3"/>
      <c r="AH105" s="3"/>
      <c r="AI105" s="3"/>
      <c r="AJ105" s="3"/>
      <c r="AK105" s="3"/>
      <c r="AL105" s="3"/>
      <c r="AM105" s="3"/>
      <c r="AN105" s="3"/>
      <c r="AO105" s="3"/>
      <c r="AP105" s="3"/>
      <c r="AQ105" s="3"/>
      <c r="AR105" s="1" t="s">
        <v>308</v>
      </c>
      <c r="AS105" s="1"/>
      <c r="AT105" s="1" t="s">
        <v>134</v>
      </c>
      <c r="AU105" s="1"/>
      <c r="AV105" s="1"/>
      <c r="AW105" s="1"/>
      <c r="AX105" s="1"/>
      <c r="AY105" s="1"/>
      <c r="AZ105" s="1">
        <v>2</v>
      </c>
      <c r="BA105" s="1" t="s">
        <v>90</v>
      </c>
      <c r="BB105" s="1" t="s">
        <v>45</v>
      </c>
      <c r="BC105" s="1"/>
      <c r="BD105" s="1"/>
      <c r="BE105" s="20" t="s">
        <v>1754</v>
      </c>
      <c r="BF105" s="1" t="s">
        <v>309</v>
      </c>
    </row>
    <row r="106" spans="1:58" s="14" customFormat="1">
      <c r="A106" s="1" t="s">
        <v>288</v>
      </c>
      <c r="B106" s="1" t="s">
        <v>1995</v>
      </c>
      <c r="C106" s="1" t="s">
        <v>289</v>
      </c>
      <c r="D106" s="1" t="s">
        <v>120</v>
      </c>
      <c r="E106" s="1" t="s">
        <v>310</v>
      </c>
      <c r="F106" s="1">
        <v>1</v>
      </c>
      <c r="G106" s="1">
        <v>1980</v>
      </c>
      <c r="H106" s="1">
        <v>1980</v>
      </c>
      <c r="I106" s="1"/>
      <c r="J106" s="1"/>
      <c r="K106" s="1" t="s">
        <v>37</v>
      </c>
      <c r="L106" s="1"/>
      <c r="M106" s="1" t="s">
        <v>38</v>
      </c>
      <c r="N106" s="1">
        <v>24</v>
      </c>
      <c r="O106" s="1">
        <v>36</v>
      </c>
      <c r="P106" s="1" t="s">
        <v>51</v>
      </c>
      <c r="Q106" s="1"/>
      <c r="R106" s="20" t="s">
        <v>1754</v>
      </c>
      <c r="S106" s="1"/>
      <c r="T106" s="17">
        <v>8</v>
      </c>
      <c r="U106" s="17"/>
      <c r="V106" s="17"/>
      <c r="W106" s="17"/>
      <c r="X106" s="17"/>
      <c r="Y106" s="3"/>
      <c r="Z106" s="3"/>
      <c r="AA106" s="3"/>
      <c r="AB106" s="3">
        <v>6</v>
      </c>
      <c r="AC106" s="3"/>
      <c r="AD106" s="3"/>
      <c r="AE106" s="3"/>
      <c r="AF106" s="3"/>
      <c r="AG106" s="3"/>
      <c r="AH106" s="3"/>
      <c r="AI106" s="3"/>
      <c r="AJ106" s="3"/>
      <c r="AK106" s="3"/>
      <c r="AL106" s="3"/>
      <c r="AM106" s="3"/>
      <c r="AN106" s="3"/>
      <c r="AO106" s="3"/>
      <c r="AP106" s="3"/>
      <c r="AQ106" s="3"/>
      <c r="AR106" s="1" t="s">
        <v>308</v>
      </c>
      <c r="AS106" s="1"/>
      <c r="AT106" s="1" t="s">
        <v>134</v>
      </c>
      <c r="AU106" s="1"/>
      <c r="AV106" s="1"/>
      <c r="AW106" s="1"/>
      <c r="AX106" s="1"/>
      <c r="AY106" s="1"/>
      <c r="AZ106" s="1">
        <v>1</v>
      </c>
      <c r="BA106" s="1" t="s">
        <v>90</v>
      </c>
      <c r="BB106" s="1" t="s">
        <v>45</v>
      </c>
      <c r="BC106" s="1"/>
      <c r="BD106" s="1"/>
      <c r="BE106" s="20" t="s">
        <v>1754</v>
      </c>
      <c r="BF106" s="1" t="s">
        <v>309</v>
      </c>
    </row>
    <row r="107" spans="1:58" s="14" customFormat="1">
      <c r="A107" s="1" t="s">
        <v>288</v>
      </c>
      <c r="B107" s="1" t="s">
        <v>1995</v>
      </c>
      <c r="C107" s="1" t="s">
        <v>289</v>
      </c>
      <c r="D107" s="1" t="s">
        <v>164</v>
      </c>
      <c r="E107" s="1"/>
      <c r="F107" s="1"/>
      <c r="G107" s="1"/>
      <c r="H107" s="1"/>
      <c r="I107" s="1">
        <v>6</v>
      </c>
      <c r="J107" s="1">
        <v>9</v>
      </c>
      <c r="K107" s="1" t="s">
        <v>37</v>
      </c>
      <c r="L107" s="1"/>
      <c r="M107" s="1" t="s">
        <v>38</v>
      </c>
      <c r="N107" s="1">
        <v>24</v>
      </c>
      <c r="O107" s="1">
        <v>36</v>
      </c>
      <c r="P107" s="1" t="s">
        <v>51</v>
      </c>
      <c r="Q107" s="1"/>
      <c r="R107" s="20" t="s">
        <v>1754</v>
      </c>
      <c r="S107" s="1"/>
      <c r="T107" s="17">
        <v>50</v>
      </c>
      <c r="U107" s="17"/>
      <c r="V107" s="17"/>
      <c r="W107" s="17"/>
      <c r="X107" s="17"/>
      <c r="Y107" s="3"/>
      <c r="Z107" s="3"/>
      <c r="AA107" s="3"/>
      <c r="AB107" s="3"/>
      <c r="AC107" s="3"/>
      <c r="AD107" s="3"/>
      <c r="AE107" s="3"/>
      <c r="AF107" s="3"/>
      <c r="AG107" s="3"/>
      <c r="AH107" s="3"/>
      <c r="AI107" s="3"/>
      <c r="AJ107" s="3"/>
      <c r="AK107" s="3"/>
      <c r="AL107" s="3"/>
      <c r="AM107" s="3"/>
      <c r="AN107" s="3"/>
      <c r="AO107" s="3"/>
      <c r="AP107" s="3"/>
      <c r="AQ107" s="3"/>
      <c r="AR107" s="1" t="s">
        <v>311</v>
      </c>
      <c r="AS107" s="1"/>
      <c r="AT107" s="1" t="s">
        <v>43</v>
      </c>
      <c r="AU107" s="1"/>
      <c r="AV107" s="1"/>
      <c r="AW107" s="1"/>
      <c r="AX107" s="1"/>
      <c r="AY107" s="1"/>
      <c r="AZ107" s="1">
        <v>2</v>
      </c>
      <c r="BA107" s="1" t="s">
        <v>90</v>
      </c>
      <c r="BB107" s="1" t="s">
        <v>45</v>
      </c>
      <c r="BC107" s="1"/>
      <c r="BD107" s="1"/>
      <c r="BE107" s="20" t="s">
        <v>1754</v>
      </c>
      <c r="BF107" s="1" t="s">
        <v>166</v>
      </c>
    </row>
    <row r="108" spans="1:58" ht="15.75">
      <c r="A108" s="1" t="s">
        <v>288</v>
      </c>
      <c r="B108" s="1" t="s">
        <v>1995</v>
      </c>
      <c r="C108" s="1" t="s">
        <v>289</v>
      </c>
      <c r="D108" s="1" t="s">
        <v>75</v>
      </c>
      <c r="E108" s="1" t="s">
        <v>312</v>
      </c>
      <c r="G108" s="1">
        <v>1985</v>
      </c>
      <c r="H108" s="1">
        <v>1985</v>
      </c>
      <c r="I108" s="1">
        <v>3</v>
      </c>
      <c r="J108" s="1">
        <v>5</v>
      </c>
      <c r="K108" s="1" t="s">
        <v>37</v>
      </c>
      <c r="M108" s="1" t="s">
        <v>38</v>
      </c>
      <c r="N108" s="1">
        <v>30</v>
      </c>
      <c r="O108" s="1">
        <v>41</v>
      </c>
      <c r="P108" s="1" t="s">
        <v>51</v>
      </c>
      <c r="R108" s="13" t="s">
        <v>313</v>
      </c>
      <c r="T108" s="17">
        <v>80</v>
      </c>
      <c r="AD108" s="3">
        <v>70</v>
      </c>
      <c r="AR108" s="1" t="s">
        <v>52</v>
      </c>
      <c r="AT108" s="1" t="s">
        <v>43</v>
      </c>
      <c r="AZ108" s="1">
        <v>1</v>
      </c>
      <c r="BA108" s="1" t="s">
        <v>44</v>
      </c>
      <c r="BB108" s="1" t="s">
        <v>45</v>
      </c>
      <c r="BE108" s="13" t="s">
        <v>313</v>
      </c>
      <c r="BF108" s="1" t="s">
        <v>314</v>
      </c>
    </row>
    <row r="109" spans="1:58" ht="15.75">
      <c r="A109" s="1" t="s">
        <v>288</v>
      </c>
      <c r="B109" s="1" t="s">
        <v>1995</v>
      </c>
      <c r="C109" s="1" t="s">
        <v>289</v>
      </c>
      <c r="D109" s="1" t="s">
        <v>75</v>
      </c>
      <c r="E109" s="1" t="s">
        <v>312</v>
      </c>
      <c r="G109" s="1">
        <v>1985</v>
      </c>
      <c r="H109" s="1">
        <v>1985</v>
      </c>
      <c r="I109" s="1">
        <v>3</v>
      </c>
      <c r="J109" s="1">
        <v>5</v>
      </c>
      <c r="K109" s="1" t="s">
        <v>37</v>
      </c>
      <c r="M109" s="1" t="s">
        <v>38</v>
      </c>
      <c r="N109" s="1">
        <v>30</v>
      </c>
      <c r="O109" s="1">
        <v>41</v>
      </c>
      <c r="P109" s="1" t="s">
        <v>51</v>
      </c>
      <c r="R109" s="13" t="s">
        <v>313</v>
      </c>
      <c r="V109" s="17">
        <v>20</v>
      </c>
      <c r="AM109" s="3">
        <v>20</v>
      </c>
      <c r="AR109" s="1" t="s">
        <v>52</v>
      </c>
      <c r="AT109" s="1" t="s">
        <v>267</v>
      </c>
      <c r="AZ109" s="1">
        <v>1</v>
      </c>
      <c r="BA109" s="1" t="s">
        <v>44</v>
      </c>
      <c r="BB109" s="1" t="s">
        <v>45</v>
      </c>
      <c r="BE109" s="13" t="s">
        <v>313</v>
      </c>
      <c r="BF109" s="1" t="s">
        <v>314</v>
      </c>
    </row>
    <row r="110" spans="1:58" ht="15.75">
      <c r="A110" s="1" t="s">
        <v>288</v>
      </c>
      <c r="B110" s="1" t="s">
        <v>1995</v>
      </c>
      <c r="C110" s="1" t="s">
        <v>289</v>
      </c>
      <c r="D110" s="1" t="s">
        <v>75</v>
      </c>
      <c r="E110" s="1" t="s">
        <v>315</v>
      </c>
      <c r="K110" s="1" t="s">
        <v>37</v>
      </c>
      <c r="M110" s="1" t="s">
        <v>38</v>
      </c>
      <c r="N110" s="1">
        <v>30</v>
      </c>
      <c r="O110" s="1">
        <v>41</v>
      </c>
      <c r="P110" s="1" t="s">
        <v>51</v>
      </c>
      <c r="R110" s="13" t="s">
        <v>313</v>
      </c>
      <c r="T110" s="17">
        <v>25</v>
      </c>
      <c r="V110" s="17">
        <v>12</v>
      </c>
      <c r="AB110" s="3">
        <v>8</v>
      </c>
      <c r="AM110" s="3">
        <v>12</v>
      </c>
      <c r="AR110" s="1" t="s">
        <v>52</v>
      </c>
      <c r="AT110" s="1" t="s">
        <v>134</v>
      </c>
      <c r="AZ110" s="1">
        <v>1</v>
      </c>
      <c r="BA110" s="1" t="s">
        <v>44</v>
      </c>
      <c r="BB110" s="1" t="s">
        <v>45</v>
      </c>
      <c r="BE110" s="13" t="s">
        <v>313</v>
      </c>
      <c r="BF110" s="1" t="s">
        <v>314</v>
      </c>
    </row>
    <row r="111" spans="1:58" ht="15.75">
      <c r="A111" s="1" t="s">
        <v>288</v>
      </c>
      <c r="B111" s="1" t="s">
        <v>1995</v>
      </c>
      <c r="C111" s="1" t="s">
        <v>289</v>
      </c>
      <c r="D111" s="1" t="s">
        <v>75</v>
      </c>
      <c r="E111" s="1" t="s">
        <v>312</v>
      </c>
      <c r="G111" s="1">
        <v>1975</v>
      </c>
      <c r="H111" s="1">
        <v>2003</v>
      </c>
      <c r="K111" s="1" t="s">
        <v>37</v>
      </c>
      <c r="M111" s="1" t="s">
        <v>38</v>
      </c>
      <c r="N111" s="1">
        <v>29</v>
      </c>
      <c r="O111" s="1">
        <v>42</v>
      </c>
      <c r="P111" s="1" t="s">
        <v>51</v>
      </c>
      <c r="R111" s="13" t="s">
        <v>55</v>
      </c>
      <c r="Y111" s="3">
        <v>40</v>
      </c>
      <c r="AR111" s="1" t="s">
        <v>52</v>
      </c>
      <c r="AT111" s="1" t="s">
        <v>56</v>
      </c>
      <c r="AZ111" s="1">
        <v>1</v>
      </c>
      <c r="BA111" s="1" t="s">
        <v>44</v>
      </c>
      <c r="BB111" s="1" t="s">
        <v>45</v>
      </c>
      <c r="BE111" s="13" t="s">
        <v>55</v>
      </c>
      <c r="BF111" s="4" t="s">
        <v>57</v>
      </c>
    </row>
    <row r="112" spans="1:58" ht="15.75">
      <c r="A112" s="1" t="s">
        <v>288</v>
      </c>
      <c r="B112" s="1" t="s">
        <v>1995</v>
      </c>
      <c r="C112" s="1" t="s">
        <v>289</v>
      </c>
      <c r="D112" s="1" t="s">
        <v>75</v>
      </c>
      <c r="E112" s="1" t="s">
        <v>316</v>
      </c>
      <c r="G112" s="1">
        <v>1985</v>
      </c>
      <c r="H112" s="1">
        <v>1985</v>
      </c>
      <c r="I112" s="1">
        <v>6</v>
      </c>
      <c r="J112" s="1">
        <v>7</v>
      </c>
      <c r="K112" s="1" t="s">
        <v>37</v>
      </c>
      <c r="M112" s="1" t="s">
        <v>38</v>
      </c>
      <c r="N112" s="1">
        <v>36</v>
      </c>
      <c r="O112" s="1">
        <v>50</v>
      </c>
      <c r="P112" s="1" t="s">
        <v>102</v>
      </c>
      <c r="R112" s="13" t="s">
        <v>317</v>
      </c>
      <c r="S112" s="1">
        <v>11</v>
      </c>
      <c r="T112" s="17">
        <v>102</v>
      </c>
      <c r="V112" s="18">
        <v>21.6</v>
      </c>
      <c r="W112" s="18"/>
      <c r="X112" s="18"/>
      <c r="AQ112" s="3">
        <v>10</v>
      </c>
      <c r="AR112" s="1" t="s">
        <v>318</v>
      </c>
      <c r="AT112" s="1" t="s">
        <v>18</v>
      </c>
      <c r="AY112" s="1" t="s">
        <v>319</v>
      </c>
      <c r="AZ112" s="1">
        <v>1</v>
      </c>
      <c r="BA112" s="1" t="s">
        <v>44</v>
      </c>
      <c r="BB112" s="1" t="s">
        <v>45</v>
      </c>
      <c r="BC112" s="1" t="s">
        <v>320</v>
      </c>
      <c r="BE112" s="13" t="s">
        <v>317</v>
      </c>
      <c r="BF112" s="1" t="s">
        <v>321</v>
      </c>
    </row>
    <row r="113" spans="1:58" ht="15.75">
      <c r="A113" s="1" t="s">
        <v>288</v>
      </c>
      <c r="B113" s="1" t="s">
        <v>1995</v>
      </c>
      <c r="C113" s="1" t="s">
        <v>289</v>
      </c>
      <c r="D113" s="1" t="s">
        <v>113</v>
      </c>
      <c r="E113" s="1" t="s">
        <v>2006</v>
      </c>
      <c r="G113" s="1">
        <v>1984</v>
      </c>
      <c r="H113" s="1">
        <v>1986</v>
      </c>
      <c r="K113" s="1" t="s">
        <v>37</v>
      </c>
      <c r="M113" s="1" t="s">
        <v>38</v>
      </c>
      <c r="N113" s="1">
        <v>37</v>
      </c>
      <c r="O113" s="1">
        <v>53</v>
      </c>
      <c r="P113" s="1" t="s">
        <v>102</v>
      </c>
      <c r="R113" s="13" t="s">
        <v>322</v>
      </c>
      <c r="S113" s="1">
        <v>12</v>
      </c>
      <c r="T113" s="17">
        <v>200</v>
      </c>
      <c r="V113" s="17">
        <v>75</v>
      </c>
      <c r="Y113" s="3">
        <v>100</v>
      </c>
      <c r="AM113" s="3">
        <v>50</v>
      </c>
      <c r="AR113" s="1" t="s">
        <v>318</v>
      </c>
      <c r="AT113" s="1" t="s">
        <v>194</v>
      </c>
      <c r="AY113" s="1" t="s">
        <v>323</v>
      </c>
      <c r="AZ113" s="1">
        <v>2</v>
      </c>
      <c r="BA113" s="1" t="s">
        <v>44</v>
      </c>
      <c r="BB113" s="1" t="s">
        <v>45</v>
      </c>
      <c r="BE113" s="13" t="s">
        <v>322</v>
      </c>
      <c r="BF113" s="1" t="s">
        <v>324</v>
      </c>
    </row>
    <row r="114" spans="1:58" ht="15.75">
      <c r="A114" s="1" t="s">
        <v>288</v>
      </c>
      <c r="B114" s="1" t="s">
        <v>1995</v>
      </c>
      <c r="C114" s="1" t="s">
        <v>289</v>
      </c>
      <c r="D114" s="1" t="s">
        <v>84</v>
      </c>
      <c r="E114" s="1" t="s">
        <v>109</v>
      </c>
      <c r="F114" s="1">
        <v>1</v>
      </c>
      <c r="K114" s="1" t="s">
        <v>37</v>
      </c>
      <c r="M114" s="1" t="s">
        <v>38</v>
      </c>
      <c r="N114" s="1">
        <v>41</v>
      </c>
      <c r="O114" s="1">
        <v>59</v>
      </c>
      <c r="P114" s="1" t="s">
        <v>51</v>
      </c>
      <c r="R114" s="13" t="s">
        <v>325</v>
      </c>
      <c r="T114" s="17">
        <v>70</v>
      </c>
      <c r="AR114" s="1" t="s">
        <v>52</v>
      </c>
      <c r="AT114" s="1" t="s">
        <v>43</v>
      </c>
      <c r="AZ114" s="1">
        <v>1</v>
      </c>
      <c r="BA114" s="1" t="s">
        <v>90</v>
      </c>
      <c r="BB114" s="1" t="s">
        <v>45</v>
      </c>
      <c r="BE114" s="13" t="s">
        <v>325</v>
      </c>
      <c r="BF114" s="1" t="s">
        <v>326</v>
      </c>
    </row>
    <row r="115" spans="1:58" ht="15.75">
      <c r="A115" s="1" t="s">
        <v>288</v>
      </c>
      <c r="B115" s="1" t="s">
        <v>1995</v>
      </c>
      <c r="C115" s="1" t="s">
        <v>289</v>
      </c>
      <c r="D115" s="1" t="s">
        <v>120</v>
      </c>
      <c r="E115" s="1" t="s">
        <v>327</v>
      </c>
      <c r="F115" s="1">
        <v>1</v>
      </c>
      <c r="K115" s="1" t="s">
        <v>37</v>
      </c>
      <c r="M115" s="1" t="s">
        <v>38</v>
      </c>
      <c r="N115" s="1">
        <v>41</v>
      </c>
      <c r="O115" s="1">
        <v>59</v>
      </c>
      <c r="P115" s="1" t="s">
        <v>51</v>
      </c>
      <c r="R115" s="13" t="s">
        <v>325</v>
      </c>
      <c r="T115" s="17">
        <v>110</v>
      </c>
      <c r="AR115" s="1" t="s">
        <v>52</v>
      </c>
      <c r="AT115" s="1" t="s">
        <v>43</v>
      </c>
      <c r="AZ115" s="1">
        <v>1</v>
      </c>
      <c r="BA115" s="1" t="s">
        <v>90</v>
      </c>
      <c r="BB115" s="1" t="s">
        <v>45</v>
      </c>
      <c r="BC115" s="1" t="s">
        <v>328</v>
      </c>
      <c r="BE115" s="13" t="s">
        <v>325</v>
      </c>
      <c r="BF115" s="1" t="s">
        <v>326</v>
      </c>
    </row>
    <row r="116" spans="1:58" ht="15.75">
      <c r="A116" s="1" t="s">
        <v>288</v>
      </c>
      <c r="B116" s="1" t="s">
        <v>1995</v>
      </c>
      <c r="C116" s="1" t="s">
        <v>289</v>
      </c>
      <c r="D116" s="1" t="s">
        <v>120</v>
      </c>
      <c r="E116" s="1" t="s">
        <v>121</v>
      </c>
      <c r="F116" s="1">
        <v>1</v>
      </c>
      <c r="K116" s="1" t="s">
        <v>37</v>
      </c>
      <c r="M116" s="1" t="s">
        <v>38</v>
      </c>
      <c r="N116" s="1">
        <v>41</v>
      </c>
      <c r="O116" s="1">
        <v>59</v>
      </c>
      <c r="P116" s="1" t="s">
        <v>51</v>
      </c>
      <c r="R116" s="13" t="s">
        <v>325</v>
      </c>
      <c r="T116" s="17">
        <v>50</v>
      </c>
      <c r="AR116" s="1" t="s">
        <v>52</v>
      </c>
      <c r="AT116" s="1" t="s">
        <v>43</v>
      </c>
      <c r="AZ116" s="1">
        <v>1</v>
      </c>
      <c r="BA116" s="1" t="s">
        <v>90</v>
      </c>
      <c r="BB116" s="1" t="s">
        <v>45</v>
      </c>
      <c r="BC116" s="1" t="s">
        <v>329</v>
      </c>
      <c r="BE116" s="13" t="s">
        <v>325</v>
      </c>
      <c r="BF116" s="1" t="s">
        <v>326</v>
      </c>
    </row>
    <row r="117" spans="1:58" ht="15.75">
      <c r="A117" s="1" t="s">
        <v>288</v>
      </c>
      <c r="B117" s="1" t="s">
        <v>1995</v>
      </c>
      <c r="C117" s="1" t="s">
        <v>289</v>
      </c>
      <c r="D117" s="1" t="s">
        <v>120</v>
      </c>
      <c r="E117" s="1" t="s">
        <v>330</v>
      </c>
      <c r="F117" s="1">
        <v>1</v>
      </c>
      <c r="K117" s="1" t="s">
        <v>37</v>
      </c>
      <c r="M117" s="1" t="s">
        <v>38</v>
      </c>
      <c r="N117" s="1">
        <v>41</v>
      </c>
      <c r="O117" s="1">
        <v>59</v>
      </c>
      <c r="P117" s="1" t="s">
        <v>51</v>
      </c>
      <c r="R117" s="13" t="s">
        <v>325</v>
      </c>
      <c r="T117" s="17">
        <v>55</v>
      </c>
      <c r="AR117" s="1" t="s">
        <v>52</v>
      </c>
      <c r="AT117" s="1" t="s">
        <v>56</v>
      </c>
      <c r="AZ117" s="1">
        <v>1</v>
      </c>
      <c r="BA117" s="1" t="s">
        <v>90</v>
      </c>
      <c r="BB117" s="1" t="s">
        <v>45</v>
      </c>
      <c r="BE117" s="13" t="s">
        <v>325</v>
      </c>
      <c r="BF117" s="1" t="s">
        <v>326</v>
      </c>
    </row>
    <row r="118" spans="1:58" ht="15.75">
      <c r="A118" s="1" t="s">
        <v>288</v>
      </c>
      <c r="B118" s="1" t="s">
        <v>1995</v>
      </c>
      <c r="C118" s="1" t="s">
        <v>289</v>
      </c>
      <c r="K118" s="1" t="s">
        <v>37</v>
      </c>
      <c r="M118" s="1" t="s">
        <v>38</v>
      </c>
      <c r="N118" s="1">
        <v>49</v>
      </c>
      <c r="O118" s="1">
        <v>79</v>
      </c>
      <c r="P118" s="1" t="s">
        <v>51</v>
      </c>
      <c r="R118" s="13" t="s">
        <v>89</v>
      </c>
      <c r="T118" s="17">
        <v>6</v>
      </c>
      <c r="AR118" s="1" t="s">
        <v>133</v>
      </c>
      <c r="AT118" s="1" t="s">
        <v>43</v>
      </c>
      <c r="AZ118" s="1">
        <v>2</v>
      </c>
      <c r="BA118" s="1" t="s">
        <v>90</v>
      </c>
      <c r="BB118" s="1" t="s">
        <v>45</v>
      </c>
      <c r="BE118" s="13" t="s">
        <v>89</v>
      </c>
      <c r="BF118" s="1" t="s">
        <v>331</v>
      </c>
    </row>
    <row r="119" spans="1:58" s="14" customFormat="1" ht="15.75">
      <c r="A119" s="1" t="s">
        <v>288</v>
      </c>
      <c r="B119" s="1" t="s">
        <v>1995</v>
      </c>
      <c r="C119" s="1" t="s">
        <v>289</v>
      </c>
      <c r="D119" s="1" t="s">
        <v>59</v>
      </c>
      <c r="E119" s="1" t="s">
        <v>59</v>
      </c>
      <c r="F119" s="1"/>
      <c r="G119" s="1"/>
      <c r="H119" s="1"/>
      <c r="I119" s="1"/>
      <c r="J119" s="1"/>
      <c r="K119" s="1" t="s">
        <v>37</v>
      </c>
      <c r="L119" s="1"/>
      <c r="M119" s="1" t="s">
        <v>38</v>
      </c>
      <c r="N119" s="1">
        <v>49</v>
      </c>
      <c r="O119" s="1">
        <v>79</v>
      </c>
      <c r="P119" s="1" t="s">
        <v>51</v>
      </c>
      <c r="Q119" s="1"/>
      <c r="R119" s="13" t="s">
        <v>89</v>
      </c>
      <c r="S119" s="1"/>
      <c r="T119" s="17">
        <v>16</v>
      </c>
      <c r="U119" s="17"/>
      <c r="V119" s="17"/>
      <c r="W119" s="17"/>
      <c r="X119" s="17"/>
      <c r="Y119" s="3"/>
      <c r="Z119" s="3"/>
      <c r="AA119" s="3"/>
      <c r="AB119" s="3"/>
      <c r="AC119" s="3"/>
      <c r="AD119" s="3"/>
      <c r="AE119" s="3"/>
      <c r="AF119" s="3"/>
      <c r="AG119" s="3"/>
      <c r="AH119" s="3"/>
      <c r="AI119" s="3"/>
      <c r="AJ119" s="3"/>
      <c r="AK119" s="3"/>
      <c r="AL119" s="3"/>
      <c r="AM119" s="3"/>
      <c r="AN119" s="3"/>
      <c r="AO119" s="3"/>
      <c r="AP119" s="3"/>
      <c r="AQ119" s="3"/>
      <c r="AR119" s="1" t="s">
        <v>298</v>
      </c>
      <c r="AS119" s="1"/>
      <c r="AT119" s="1" t="s">
        <v>43</v>
      </c>
      <c r="AU119" s="1"/>
      <c r="AV119" s="1"/>
      <c r="AW119" s="1"/>
      <c r="AX119" s="1"/>
      <c r="AY119" s="1"/>
      <c r="AZ119" s="1">
        <v>2</v>
      </c>
      <c r="BA119" s="1" t="s">
        <v>90</v>
      </c>
      <c r="BB119" s="1" t="s">
        <v>45</v>
      </c>
      <c r="BC119" s="1"/>
      <c r="BD119" s="1"/>
      <c r="BE119" s="13" t="s">
        <v>89</v>
      </c>
      <c r="BF119" s="1" t="s">
        <v>332</v>
      </c>
    </row>
    <row r="120" spans="1:58" ht="15.75">
      <c r="A120" s="1" t="s">
        <v>288</v>
      </c>
      <c r="B120" s="1" t="s">
        <v>1995</v>
      </c>
      <c r="C120" s="1" t="s">
        <v>289</v>
      </c>
      <c r="K120" s="1" t="s">
        <v>37</v>
      </c>
      <c r="M120" s="1" t="s">
        <v>38</v>
      </c>
      <c r="N120" s="1">
        <v>49</v>
      </c>
      <c r="O120" s="1">
        <v>79</v>
      </c>
      <c r="P120" s="1" t="s">
        <v>40</v>
      </c>
      <c r="R120" s="13" t="s">
        <v>89</v>
      </c>
      <c r="T120" s="17">
        <v>200</v>
      </c>
      <c r="AR120" s="1" t="s">
        <v>333</v>
      </c>
      <c r="AT120" s="1" t="s">
        <v>43</v>
      </c>
      <c r="AZ120" s="1">
        <v>2</v>
      </c>
      <c r="BA120" s="1" t="s">
        <v>44</v>
      </c>
      <c r="BB120" s="1" t="s">
        <v>45</v>
      </c>
      <c r="BE120" s="13" t="s">
        <v>89</v>
      </c>
      <c r="BF120" s="1" t="s">
        <v>334</v>
      </c>
    </row>
    <row r="121" spans="1:58" ht="15.75">
      <c r="A121" s="1" t="s">
        <v>288</v>
      </c>
      <c r="B121" s="1" t="s">
        <v>1995</v>
      </c>
      <c r="C121" s="1" t="s">
        <v>289</v>
      </c>
      <c r="D121" s="1" t="s">
        <v>113</v>
      </c>
      <c r="E121" s="16" t="s">
        <v>335</v>
      </c>
      <c r="F121" s="16"/>
      <c r="K121" s="1" t="s">
        <v>37</v>
      </c>
      <c r="M121" s="1" t="s">
        <v>38</v>
      </c>
      <c r="N121" s="1">
        <v>56</v>
      </c>
      <c r="O121" s="1">
        <v>89</v>
      </c>
      <c r="P121" s="1" t="s">
        <v>51</v>
      </c>
      <c r="R121" s="13" t="s">
        <v>336</v>
      </c>
      <c r="Y121" s="3">
        <v>100</v>
      </c>
      <c r="AR121" s="1" t="s">
        <v>52</v>
      </c>
      <c r="AT121" s="1" t="s">
        <v>56</v>
      </c>
      <c r="AZ121" s="1">
        <v>2</v>
      </c>
      <c r="BA121" s="1" t="s">
        <v>44</v>
      </c>
      <c r="BB121" s="1" t="s">
        <v>45</v>
      </c>
      <c r="BE121" s="13" t="s">
        <v>336</v>
      </c>
      <c r="BF121" s="1" t="s">
        <v>337</v>
      </c>
    </row>
    <row r="122" spans="1:58" ht="15.75">
      <c r="A122" s="1" t="s">
        <v>288</v>
      </c>
      <c r="B122" s="1" t="s">
        <v>1995</v>
      </c>
      <c r="C122" s="1" t="s">
        <v>289</v>
      </c>
      <c r="K122" s="1" t="s">
        <v>37</v>
      </c>
      <c r="M122" s="1" t="s">
        <v>38</v>
      </c>
      <c r="N122" s="1">
        <v>57</v>
      </c>
      <c r="O122" s="1">
        <v>94</v>
      </c>
      <c r="P122" s="1" t="s">
        <v>40</v>
      </c>
      <c r="R122" s="13" t="s">
        <v>95</v>
      </c>
      <c r="T122" s="17">
        <v>20</v>
      </c>
      <c r="AB122" s="3">
        <v>10</v>
      </c>
      <c r="AR122" s="1" t="s">
        <v>59</v>
      </c>
      <c r="AT122" s="1" t="s">
        <v>134</v>
      </c>
      <c r="AZ122" s="1">
        <v>2</v>
      </c>
      <c r="BA122" s="1" t="s">
        <v>90</v>
      </c>
      <c r="BB122" s="1" t="s">
        <v>45</v>
      </c>
      <c r="BC122" s="1" t="s">
        <v>338</v>
      </c>
      <c r="BE122" s="13" t="s">
        <v>95</v>
      </c>
      <c r="BF122" s="1" t="s">
        <v>339</v>
      </c>
    </row>
    <row r="123" spans="1:58" ht="15.75">
      <c r="A123" s="1" t="s">
        <v>288</v>
      </c>
      <c r="B123" s="1" t="s">
        <v>1995</v>
      </c>
      <c r="C123" s="1" t="s">
        <v>289</v>
      </c>
      <c r="K123" s="1" t="s">
        <v>37</v>
      </c>
      <c r="M123" s="1" t="s">
        <v>38</v>
      </c>
      <c r="N123" s="1">
        <v>57</v>
      </c>
      <c r="O123" s="1">
        <v>94</v>
      </c>
      <c r="P123" s="1" t="s">
        <v>40</v>
      </c>
      <c r="R123" s="13" t="s">
        <v>95</v>
      </c>
      <c r="T123" s="17">
        <v>50</v>
      </c>
      <c r="AR123" s="1" t="s">
        <v>59</v>
      </c>
      <c r="AT123" s="1" t="s">
        <v>43</v>
      </c>
      <c r="AZ123" s="1">
        <v>2</v>
      </c>
      <c r="BA123" s="1" t="s">
        <v>90</v>
      </c>
      <c r="BB123" s="1" t="s">
        <v>45</v>
      </c>
      <c r="BC123" s="1" t="s">
        <v>338</v>
      </c>
      <c r="BE123" s="13" t="s">
        <v>95</v>
      </c>
      <c r="BF123" s="1" t="s">
        <v>339</v>
      </c>
    </row>
    <row r="124" spans="1:58" ht="15.75">
      <c r="A124" s="1" t="s">
        <v>288</v>
      </c>
      <c r="B124" s="1" t="s">
        <v>1995</v>
      </c>
      <c r="C124" s="1" t="s">
        <v>289</v>
      </c>
      <c r="K124" s="1" t="s">
        <v>37</v>
      </c>
      <c r="M124" s="1" t="s">
        <v>38</v>
      </c>
      <c r="N124" s="1">
        <v>76</v>
      </c>
      <c r="O124" s="1">
        <v>127</v>
      </c>
      <c r="P124" s="1" t="s">
        <v>51</v>
      </c>
      <c r="R124" s="13" t="s">
        <v>98</v>
      </c>
      <c r="V124" s="17">
        <v>112.5</v>
      </c>
      <c r="Y124" s="3">
        <v>144</v>
      </c>
      <c r="AM124" s="3">
        <v>81</v>
      </c>
      <c r="AR124" s="1" t="s">
        <v>52</v>
      </c>
      <c r="AT124" s="1" t="s">
        <v>56</v>
      </c>
      <c r="BA124" s="1" t="s">
        <v>44</v>
      </c>
      <c r="BB124" s="1" t="s">
        <v>45</v>
      </c>
      <c r="BE124" s="13" t="s">
        <v>98</v>
      </c>
      <c r="BF124" s="1" t="s">
        <v>99</v>
      </c>
    </row>
    <row r="125" spans="1:58" ht="15.75">
      <c r="A125" s="1" t="s">
        <v>288</v>
      </c>
      <c r="B125" s="1" t="s">
        <v>1995</v>
      </c>
      <c r="C125" s="1" t="s">
        <v>289</v>
      </c>
      <c r="K125" s="1" t="s">
        <v>37</v>
      </c>
      <c r="M125" s="1" t="s">
        <v>38</v>
      </c>
      <c r="N125" s="1">
        <v>76</v>
      </c>
      <c r="O125" s="1">
        <v>127</v>
      </c>
      <c r="P125" s="1" t="s">
        <v>51</v>
      </c>
      <c r="R125" s="13" t="s">
        <v>98</v>
      </c>
      <c r="V125" s="17">
        <v>25</v>
      </c>
      <c r="AM125" s="3">
        <v>25</v>
      </c>
      <c r="AR125" s="1" t="s">
        <v>52</v>
      </c>
      <c r="AT125" s="1" t="s">
        <v>56</v>
      </c>
      <c r="BA125" s="1" t="s">
        <v>44</v>
      </c>
      <c r="BB125" s="1" t="s">
        <v>45</v>
      </c>
      <c r="BE125" s="13" t="s">
        <v>98</v>
      </c>
      <c r="BF125" s="1" t="s">
        <v>99</v>
      </c>
    </row>
    <row r="126" spans="1:58" ht="15.75">
      <c r="A126" s="1" t="s">
        <v>288</v>
      </c>
      <c r="B126" s="1" t="s">
        <v>1995</v>
      </c>
      <c r="C126" s="1" t="s">
        <v>289</v>
      </c>
      <c r="D126" s="1" t="s">
        <v>35</v>
      </c>
      <c r="E126" s="1" t="s">
        <v>340</v>
      </c>
      <c r="K126" s="1" t="s">
        <v>37</v>
      </c>
      <c r="M126" s="1" t="s">
        <v>38</v>
      </c>
      <c r="N126" s="1">
        <v>81</v>
      </c>
      <c r="O126" s="1">
        <v>136</v>
      </c>
      <c r="P126" s="1" t="s">
        <v>102</v>
      </c>
      <c r="R126" s="13" t="s">
        <v>341</v>
      </c>
      <c r="T126" s="17">
        <v>12</v>
      </c>
      <c r="AR126" s="1" t="s">
        <v>342</v>
      </c>
      <c r="AT126" s="1" t="s">
        <v>43</v>
      </c>
      <c r="AZ126" s="1">
        <v>2</v>
      </c>
      <c r="BA126" s="1" t="s">
        <v>90</v>
      </c>
      <c r="BB126" s="1" t="s">
        <v>45</v>
      </c>
      <c r="BE126" s="13" t="s">
        <v>341</v>
      </c>
      <c r="BF126" s="1" t="s">
        <v>343</v>
      </c>
    </row>
    <row r="127" spans="1:58" ht="15.75">
      <c r="A127" s="1" t="s">
        <v>288</v>
      </c>
      <c r="B127" s="1" t="s">
        <v>1995</v>
      </c>
      <c r="C127" s="1" t="s">
        <v>289</v>
      </c>
      <c r="D127" s="1" t="s">
        <v>75</v>
      </c>
      <c r="E127" s="1" t="s">
        <v>315</v>
      </c>
      <c r="K127" s="1" t="s">
        <v>37</v>
      </c>
      <c r="M127" s="1" t="s">
        <v>38</v>
      </c>
      <c r="N127" s="1">
        <v>81</v>
      </c>
      <c r="O127" s="1">
        <v>136</v>
      </c>
      <c r="P127" s="1" t="s">
        <v>51</v>
      </c>
      <c r="R127" s="13" t="s">
        <v>341</v>
      </c>
      <c r="T127" s="17">
        <v>60</v>
      </c>
      <c r="AR127" s="1" t="s">
        <v>52</v>
      </c>
      <c r="AT127" s="1" t="s">
        <v>43</v>
      </c>
      <c r="AZ127" s="1">
        <v>2</v>
      </c>
      <c r="BA127" s="1" t="s">
        <v>90</v>
      </c>
      <c r="BB127" s="1" t="s">
        <v>45</v>
      </c>
      <c r="BE127" s="13" t="s">
        <v>341</v>
      </c>
      <c r="BF127" s="1" t="s">
        <v>343</v>
      </c>
    </row>
    <row r="128" spans="1:58" s="14" customFormat="1" ht="15.75">
      <c r="A128" s="1" t="s">
        <v>288</v>
      </c>
      <c r="B128" s="1" t="s">
        <v>1995</v>
      </c>
      <c r="C128" s="1" t="s">
        <v>289</v>
      </c>
      <c r="D128" s="1"/>
      <c r="E128" s="1"/>
      <c r="F128" s="1"/>
      <c r="G128" s="1"/>
      <c r="H128" s="1"/>
      <c r="I128" s="1"/>
      <c r="J128" s="1"/>
      <c r="K128" s="1" t="s">
        <v>37</v>
      </c>
      <c r="L128" s="1"/>
      <c r="M128" s="1" t="s">
        <v>38</v>
      </c>
      <c r="N128" s="1">
        <v>81</v>
      </c>
      <c r="O128" s="1">
        <v>136</v>
      </c>
      <c r="P128" s="1" t="s">
        <v>51</v>
      </c>
      <c r="Q128" s="1"/>
      <c r="R128" s="13" t="s">
        <v>341</v>
      </c>
      <c r="S128" s="1"/>
      <c r="T128" s="17">
        <v>200</v>
      </c>
      <c r="U128" s="17"/>
      <c r="V128" s="17"/>
      <c r="W128" s="17"/>
      <c r="X128" s="17"/>
      <c r="Y128" s="3"/>
      <c r="Z128" s="3"/>
      <c r="AA128" s="3"/>
      <c r="AB128" s="3"/>
      <c r="AC128" s="3"/>
      <c r="AD128" s="3"/>
      <c r="AE128" s="3"/>
      <c r="AF128" s="3"/>
      <c r="AG128" s="3"/>
      <c r="AH128" s="3"/>
      <c r="AI128" s="3"/>
      <c r="AJ128" s="3"/>
      <c r="AK128" s="3"/>
      <c r="AL128" s="3"/>
      <c r="AM128" s="3"/>
      <c r="AN128" s="3"/>
      <c r="AO128" s="3"/>
      <c r="AP128" s="3"/>
      <c r="AQ128" s="3"/>
      <c r="AR128" s="1" t="s">
        <v>311</v>
      </c>
      <c r="AS128" s="1"/>
      <c r="AT128" s="1" t="s">
        <v>43</v>
      </c>
      <c r="AU128" s="1"/>
      <c r="AV128" s="1"/>
      <c r="AW128" s="1"/>
      <c r="AX128" s="1"/>
      <c r="AY128" s="1"/>
      <c r="AZ128" s="1">
        <v>1</v>
      </c>
      <c r="BA128" s="1" t="s">
        <v>90</v>
      </c>
      <c r="BB128" s="1" t="s">
        <v>45</v>
      </c>
      <c r="BC128" s="1"/>
      <c r="BD128" s="1"/>
      <c r="BE128" s="13" t="s">
        <v>341</v>
      </c>
      <c r="BF128" s="1" t="s">
        <v>343</v>
      </c>
    </row>
    <row r="129" spans="1:58" ht="15.75">
      <c r="A129" s="1" t="s">
        <v>288</v>
      </c>
      <c r="B129" s="1" t="s">
        <v>1995</v>
      </c>
      <c r="C129" s="1" t="s">
        <v>289</v>
      </c>
      <c r="D129" s="1" t="s">
        <v>120</v>
      </c>
      <c r="E129" s="1" t="s">
        <v>121</v>
      </c>
      <c r="F129" s="1">
        <v>1</v>
      </c>
      <c r="G129" s="1">
        <v>1985</v>
      </c>
      <c r="H129" s="1">
        <v>1985</v>
      </c>
      <c r="K129" s="1" t="s">
        <v>37</v>
      </c>
      <c r="M129" s="1" t="s">
        <v>38</v>
      </c>
      <c r="N129" s="1">
        <v>101</v>
      </c>
      <c r="O129" s="1">
        <v>165</v>
      </c>
      <c r="P129" s="1" t="s">
        <v>102</v>
      </c>
      <c r="R129" s="13" t="s">
        <v>344</v>
      </c>
      <c r="T129" s="17">
        <v>75</v>
      </c>
      <c r="V129" s="17">
        <v>45</v>
      </c>
      <c r="Y129" s="3">
        <v>50</v>
      </c>
      <c r="AD129" s="3">
        <v>66</v>
      </c>
      <c r="AM129" s="3">
        <v>40</v>
      </c>
      <c r="AR129" s="1" t="s">
        <v>103</v>
      </c>
      <c r="AT129" s="1" t="s">
        <v>56</v>
      </c>
      <c r="AZ129" s="1">
        <v>1</v>
      </c>
      <c r="BA129" s="1" t="s">
        <v>44</v>
      </c>
      <c r="BB129" s="1" t="s">
        <v>45</v>
      </c>
      <c r="BC129" s="1" t="s">
        <v>345</v>
      </c>
      <c r="BE129" s="13" t="s">
        <v>344</v>
      </c>
      <c r="BF129" s="1" t="s">
        <v>346</v>
      </c>
    </row>
    <row r="130" spans="1:58" ht="15.75">
      <c r="A130" s="1" t="s">
        <v>288</v>
      </c>
      <c r="B130" s="1" t="s">
        <v>1995</v>
      </c>
      <c r="C130" s="1" t="s">
        <v>289</v>
      </c>
      <c r="D130" s="1" t="s">
        <v>75</v>
      </c>
      <c r="E130" s="5" t="s">
        <v>347</v>
      </c>
      <c r="F130" s="5"/>
      <c r="G130" s="1">
        <v>1995</v>
      </c>
      <c r="H130" s="1">
        <v>1995</v>
      </c>
      <c r="K130" s="1" t="s">
        <v>37</v>
      </c>
      <c r="M130" s="1" t="s">
        <v>38</v>
      </c>
      <c r="N130" s="1">
        <v>103</v>
      </c>
      <c r="O130" s="1">
        <v>167</v>
      </c>
      <c r="P130" s="1" t="s">
        <v>77</v>
      </c>
      <c r="Q130" s="1" t="s">
        <v>1169</v>
      </c>
      <c r="R130" s="13" t="s">
        <v>348</v>
      </c>
      <c r="S130" s="1">
        <v>10</v>
      </c>
      <c r="T130" s="17">
        <v>100</v>
      </c>
      <c r="AR130" s="1" t="s">
        <v>349</v>
      </c>
      <c r="AT130" s="1" t="s">
        <v>43</v>
      </c>
      <c r="AZ130" s="1">
        <v>1</v>
      </c>
      <c r="BA130" s="1" t="s">
        <v>44</v>
      </c>
      <c r="BB130" s="1" t="s">
        <v>45</v>
      </c>
      <c r="BC130" s="1" t="s">
        <v>350</v>
      </c>
      <c r="BE130" s="13" t="s">
        <v>348</v>
      </c>
      <c r="BF130" s="1" t="s">
        <v>351</v>
      </c>
    </row>
    <row r="131" spans="1:58" ht="15.75">
      <c r="A131" s="1" t="s">
        <v>288</v>
      </c>
      <c r="B131" s="1" t="s">
        <v>1995</v>
      </c>
      <c r="C131" s="1" t="s">
        <v>289</v>
      </c>
      <c r="D131" s="1" t="s">
        <v>75</v>
      </c>
      <c r="E131" s="1" t="s">
        <v>352</v>
      </c>
      <c r="G131" s="1">
        <v>1995</v>
      </c>
      <c r="H131" s="1">
        <v>1996</v>
      </c>
      <c r="K131" s="1" t="s">
        <v>37</v>
      </c>
      <c r="M131" s="1" t="s">
        <v>38</v>
      </c>
      <c r="N131" s="1">
        <v>103</v>
      </c>
      <c r="O131" s="1">
        <v>167</v>
      </c>
      <c r="P131" s="1" t="s">
        <v>77</v>
      </c>
      <c r="Q131" s="1" t="s">
        <v>1169</v>
      </c>
      <c r="R131" s="13" t="s">
        <v>348</v>
      </c>
      <c r="S131" s="1">
        <f>5+7</f>
        <v>12</v>
      </c>
      <c r="T131" s="17">
        <v>114</v>
      </c>
      <c r="V131" s="17">
        <v>79</v>
      </c>
      <c r="AJ131" s="3">
        <v>79</v>
      </c>
      <c r="AR131" s="1" t="s">
        <v>349</v>
      </c>
      <c r="AT131" s="1" t="s">
        <v>140</v>
      </c>
      <c r="AY131" s="1" t="s">
        <v>353</v>
      </c>
      <c r="AZ131" s="1">
        <v>1</v>
      </c>
      <c r="BA131" s="1" t="s">
        <v>44</v>
      </c>
      <c r="BB131" s="1" t="s">
        <v>45</v>
      </c>
      <c r="BC131" s="1" t="s">
        <v>350</v>
      </c>
      <c r="BE131" s="13" t="s">
        <v>348</v>
      </c>
      <c r="BF131" s="1" t="s">
        <v>354</v>
      </c>
    </row>
    <row r="132" spans="1:58" ht="15.75">
      <c r="A132" s="1" t="s">
        <v>288</v>
      </c>
      <c r="B132" s="1" t="s">
        <v>1995</v>
      </c>
      <c r="C132" s="1" t="s">
        <v>289</v>
      </c>
      <c r="D132" s="1" t="s">
        <v>75</v>
      </c>
      <c r="E132" s="1" t="s">
        <v>307</v>
      </c>
      <c r="G132" s="1">
        <v>1995</v>
      </c>
      <c r="H132" s="1">
        <v>1995</v>
      </c>
      <c r="K132" s="1" t="s">
        <v>37</v>
      </c>
      <c r="M132" s="1" t="s">
        <v>38</v>
      </c>
      <c r="N132" s="1">
        <v>103</v>
      </c>
      <c r="O132" s="1">
        <v>167</v>
      </c>
      <c r="P132" s="1" t="s">
        <v>77</v>
      </c>
      <c r="Q132" s="1" t="s">
        <v>1169</v>
      </c>
      <c r="R132" s="13" t="s">
        <v>348</v>
      </c>
      <c r="S132" s="1">
        <v>5</v>
      </c>
      <c r="T132" s="17">
        <v>135</v>
      </c>
      <c r="V132" s="17">
        <v>58</v>
      </c>
      <c r="AJ132" s="3">
        <v>58</v>
      </c>
      <c r="AR132" s="1" t="s">
        <v>349</v>
      </c>
      <c r="AT132" s="1" t="s">
        <v>140</v>
      </c>
      <c r="AZ132" s="1">
        <v>1</v>
      </c>
      <c r="BA132" s="1" t="s">
        <v>44</v>
      </c>
      <c r="BB132" s="1" t="s">
        <v>45</v>
      </c>
      <c r="BC132" s="1" t="s">
        <v>355</v>
      </c>
      <c r="BE132" s="13" t="s">
        <v>348</v>
      </c>
      <c r="BF132" s="1" t="s">
        <v>356</v>
      </c>
    </row>
    <row r="133" spans="1:58" ht="15.75">
      <c r="A133" s="1" t="s">
        <v>288</v>
      </c>
      <c r="B133" s="1" t="s">
        <v>1995</v>
      </c>
      <c r="C133" s="1" t="s">
        <v>289</v>
      </c>
      <c r="D133" s="1" t="s">
        <v>75</v>
      </c>
      <c r="E133" s="1" t="s">
        <v>357</v>
      </c>
      <c r="G133" s="1">
        <v>1994</v>
      </c>
      <c r="H133" s="1">
        <v>1994</v>
      </c>
      <c r="K133" s="1" t="s">
        <v>37</v>
      </c>
      <c r="M133" s="1" t="s">
        <v>38</v>
      </c>
      <c r="N133" s="1">
        <v>103</v>
      </c>
      <c r="O133" s="1">
        <v>167</v>
      </c>
      <c r="P133" s="1" t="s">
        <v>77</v>
      </c>
      <c r="Q133" s="1" t="s">
        <v>1169</v>
      </c>
      <c r="R133" s="13" t="s">
        <v>348</v>
      </c>
      <c r="S133" s="1">
        <v>1</v>
      </c>
      <c r="V133" s="17">
        <v>40</v>
      </c>
      <c r="AJ133" s="3">
        <v>40</v>
      </c>
      <c r="AR133" s="1" t="s">
        <v>349</v>
      </c>
      <c r="AT133" s="1" t="s">
        <v>56</v>
      </c>
      <c r="AZ133" s="1">
        <v>1</v>
      </c>
      <c r="BA133" s="1" t="s">
        <v>44</v>
      </c>
      <c r="BB133" s="1" t="s">
        <v>45</v>
      </c>
      <c r="BC133" s="1" t="s">
        <v>350</v>
      </c>
      <c r="BE133" s="13" t="s">
        <v>348</v>
      </c>
      <c r="BF133" s="1" t="s">
        <v>358</v>
      </c>
    </row>
    <row r="134" spans="1:58" ht="15.75">
      <c r="A134" s="1" t="s">
        <v>288</v>
      </c>
      <c r="B134" s="1" t="s">
        <v>1995</v>
      </c>
      <c r="C134" s="1" t="s">
        <v>289</v>
      </c>
      <c r="D134" s="1" t="s">
        <v>75</v>
      </c>
      <c r="E134" s="1" t="s">
        <v>359</v>
      </c>
      <c r="K134" s="1" t="s">
        <v>37</v>
      </c>
      <c r="M134" s="1" t="s">
        <v>38</v>
      </c>
      <c r="N134" s="1">
        <v>113</v>
      </c>
      <c r="O134" s="1">
        <v>181</v>
      </c>
      <c r="P134" s="1" t="s">
        <v>51</v>
      </c>
      <c r="R134" s="13" t="s">
        <v>360</v>
      </c>
      <c r="T134" s="17">
        <v>15</v>
      </c>
      <c r="V134" s="17">
        <v>8</v>
      </c>
      <c r="AM134" s="3">
        <v>8</v>
      </c>
      <c r="AR134" s="1" t="s">
        <v>52</v>
      </c>
      <c r="AT134" s="1" t="s">
        <v>56</v>
      </c>
      <c r="AZ134" s="1">
        <v>1</v>
      </c>
      <c r="BA134" s="1" t="s">
        <v>44</v>
      </c>
      <c r="BB134" s="1" t="s">
        <v>45</v>
      </c>
      <c r="BE134" s="13" t="s">
        <v>360</v>
      </c>
      <c r="BF134" s="1" t="s">
        <v>361</v>
      </c>
    </row>
    <row r="135" spans="1:58" ht="15.75">
      <c r="A135" s="1" t="s">
        <v>288</v>
      </c>
      <c r="B135" s="1" t="s">
        <v>1995</v>
      </c>
      <c r="C135" s="1" t="s">
        <v>289</v>
      </c>
      <c r="D135" s="1" t="s">
        <v>75</v>
      </c>
      <c r="E135" s="1" t="s">
        <v>362</v>
      </c>
      <c r="G135" s="1">
        <v>1983</v>
      </c>
      <c r="H135" s="1">
        <v>1983</v>
      </c>
      <c r="K135" s="1" t="s">
        <v>37</v>
      </c>
      <c r="M135" s="1" t="s">
        <v>38</v>
      </c>
      <c r="N135" s="1">
        <v>121</v>
      </c>
      <c r="O135" s="1">
        <v>194</v>
      </c>
      <c r="P135" s="1" t="s">
        <v>51</v>
      </c>
      <c r="R135" s="13" t="s">
        <v>363</v>
      </c>
      <c r="V135" s="17">
        <v>55</v>
      </c>
      <c r="Y135" s="3">
        <v>60</v>
      </c>
      <c r="AM135" s="3">
        <v>50</v>
      </c>
      <c r="AR135" s="1" t="s">
        <v>52</v>
      </c>
      <c r="AT135" s="1" t="s">
        <v>56</v>
      </c>
      <c r="AZ135" s="1">
        <v>1</v>
      </c>
      <c r="BA135" s="1" t="s">
        <v>44</v>
      </c>
      <c r="BB135" s="1" t="s">
        <v>45</v>
      </c>
      <c r="BC135" s="1" t="s">
        <v>364</v>
      </c>
      <c r="BE135" s="13" t="s">
        <v>363</v>
      </c>
      <c r="BF135" s="1" t="s">
        <v>365</v>
      </c>
    </row>
    <row r="136" spans="1:58" s="14" customFormat="1" ht="15.75">
      <c r="A136" s="1" t="s">
        <v>288</v>
      </c>
      <c r="B136" s="1" t="s">
        <v>1995</v>
      </c>
      <c r="C136" s="1" t="s">
        <v>289</v>
      </c>
      <c r="D136" s="1" t="s">
        <v>120</v>
      </c>
      <c r="E136" s="1" t="s">
        <v>366</v>
      </c>
      <c r="F136" s="1">
        <v>1</v>
      </c>
      <c r="G136" s="1">
        <v>1988</v>
      </c>
      <c r="H136" s="1">
        <v>1988</v>
      </c>
      <c r="I136" s="1"/>
      <c r="J136" s="1"/>
      <c r="K136" s="1" t="s">
        <v>37</v>
      </c>
      <c r="L136" s="1"/>
      <c r="M136" s="1" t="s">
        <v>38</v>
      </c>
      <c r="N136" s="1">
        <v>125</v>
      </c>
      <c r="O136" s="1">
        <v>201</v>
      </c>
      <c r="P136" s="1" t="s">
        <v>51</v>
      </c>
      <c r="Q136" s="1"/>
      <c r="R136" s="13" t="s">
        <v>367</v>
      </c>
      <c r="S136" s="1"/>
      <c r="T136" s="17"/>
      <c r="U136" s="17"/>
      <c r="V136" s="17">
        <v>35</v>
      </c>
      <c r="W136" s="17"/>
      <c r="X136" s="17"/>
      <c r="Y136" s="3"/>
      <c r="Z136" s="3"/>
      <c r="AA136" s="3"/>
      <c r="AB136" s="3"/>
      <c r="AC136" s="3"/>
      <c r="AD136" s="3"/>
      <c r="AE136" s="3"/>
      <c r="AF136" s="3"/>
      <c r="AG136" s="3"/>
      <c r="AH136" s="3"/>
      <c r="AI136" s="3"/>
      <c r="AJ136" s="3"/>
      <c r="AK136" s="3"/>
      <c r="AL136" s="3"/>
      <c r="AM136" s="3">
        <v>35</v>
      </c>
      <c r="AN136" s="3"/>
      <c r="AO136" s="3"/>
      <c r="AP136" s="3"/>
      <c r="AQ136" s="3"/>
      <c r="AR136" s="1" t="s">
        <v>368</v>
      </c>
      <c r="AS136" s="1"/>
      <c r="AT136" s="1" t="s">
        <v>267</v>
      </c>
      <c r="AU136" s="1"/>
      <c r="AV136" s="1"/>
      <c r="AW136" s="1"/>
      <c r="AX136" s="1"/>
      <c r="AY136" s="1"/>
      <c r="AZ136" s="1">
        <v>1</v>
      </c>
      <c r="BA136" s="1" t="s">
        <v>65</v>
      </c>
      <c r="BB136" s="1" t="s">
        <v>65</v>
      </c>
      <c r="BC136" s="1"/>
      <c r="BD136" s="1"/>
      <c r="BE136" s="13" t="s">
        <v>367</v>
      </c>
      <c r="BF136" s="1" t="s">
        <v>369</v>
      </c>
    </row>
    <row r="137" spans="1:58" s="14" customFormat="1" ht="15.75">
      <c r="A137" s="1" t="s">
        <v>288</v>
      </c>
      <c r="B137" s="1" t="s">
        <v>1995</v>
      </c>
      <c r="C137" s="1" t="s">
        <v>289</v>
      </c>
      <c r="D137" s="1" t="s">
        <v>120</v>
      </c>
      <c r="E137" s="20" t="s">
        <v>1401</v>
      </c>
      <c r="F137" s="20">
        <v>1</v>
      </c>
      <c r="G137" s="1">
        <v>1988</v>
      </c>
      <c r="H137" s="1">
        <v>1988</v>
      </c>
      <c r="I137" s="1"/>
      <c r="J137" s="1"/>
      <c r="K137" s="1" t="s">
        <v>37</v>
      </c>
      <c r="L137" s="1"/>
      <c r="M137" s="1" t="s">
        <v>38</v>
      </c>
      <c r="N137" s="1">
        <v>125</v>
      </c>
      <c r="O137" s="1">
        <v>201</v>
      </c>
      <c r="P137" s="1" t="s">
        <v>51</v>
      </c>
      <c r="Q137" s="1"/>
      <c r="R137" s="13" t="s">
        <v>367</v>
      </c>
      <c r="S137" s="1"/>
      <c r="T137" s="17">
        <v>55</v>
      </c>
      <c r="U137" s="17"/>
      <c r="V137" s="17">
        <v>40</v>
      </c>
      <c r="W137" s="17"/>
      <c r="X137" s="17"/>
      <c r="Y137" s="3"/>
      <c r="Z137" s="3"/>
      <c r="AA137" s="3"/>
      <c r="AB137" s="3"/>
      <c r="AC137" s="3"/>
      <c r="AD137" s="3"/>
      <c r="AE137" s="3"/>
      <c r="AF137" s="3"/>
      <c r="AG137" s="3"/>
      <c r="AH137" s="3"/>
      <c r="AI137" s="3"/>
      <c r="AJ137" s="3"/>
      <c r="AK137" s="3"/>
      <c r="AL137" s="3"/>
      <c r="AM137" s="3">
        <v>40</v>
      </c>
      <c r="AN137" s="3"/>
      <c r="AO137" s="3"/>
      <c r="AP137" s="3"/>
      <c r="AQ137" s="3"/>
      <c r="AR137" s="1" t="s">
        <v>368</v>
      </c>
      <c r="AS137" s="1"/>
      <c r="AT137" s="1" t="s">
        <v>267</v>
      </c>
      <c r="AU137" s="1"/>
      <c r="AV137" s="1"/>
      <c r="AW137" s="1"/>
      <c r="AX137" s="1"/>
      <c r="AY137" s="1"/>
      <c r="AZ137" s="1">
        <v>1</v>
      </c>
      <c r="BA137" s="1" t="s">
        <v>65</v>
      </c>
      <c r="BB137" s="1" t="s">
        <v>65</v>
      </c>
      <c r="BC137" s="1"/>
      <c r="BD137" s="1"/>
      <c r="BE137" s="13" t="s">
        <v>367</v>
      </c>
      <c r="BF137" s="1" t="s">
        <v>369</v>
      </c>
    </row>
    <row r="138" spans="1:58" ht="15.75">
      <c r="A138" s="1" t="s">
        <v>288</v>
      </c>
      <c r="B138" s="1" t="s">
        <v>1995</v>
      </c>
      <c r="C138" s="1" t="s">
        <v>289</v>
      </c>
      <c r="D138" s="1" t="s">
        <v>105</v>
      </c>
      <c r="E138" s="1" t="s">
        <v>1413</v>
      </c>
      <c r="K138" s="1" t="s">
        <v>37</v>
      </c>
      <c r="M138" s="1" t="s">
        <v>38</v>
      </c>
      <c r="N138" s="1">
        <v>131</v>
      </c>
      <c r="O138" s="1">
        <v>209</v>
      </c>
      <c r="P138" s="1" t="s">
        <v>40</v>
      </c>
      <c r="R138" s="13" t="s">
        <v>370</v>
      </c>
      <c r="V138" s="17">
        <v>20</v>
      </c>
      <c r="AM138" s="3">
        <v>20</v>
      </c>
      <c r="AR138" s="1" t="s">
        <v>82</v>
      </c>
      <c r="AT138" s="1" t="s">
        <v>267</v>
      </c>
      <c r="AZ138" s="1">
        <v>1</v>
      </c>
      <c r="BA138" s="1" t="s">
        <v>44</v>
      </c>
      <c r="BB138" s="1" t="s">
        <v>45</v>
      </c>
      <c r="BE138" s="13" t="s">
        <v>370</v>
      </c>
      <c r="BF138" s="1" t="s">
        <v>371</v>
      </c>
    </row>
    <row r="139" spans="1:58" ht="15.75">
      <c r="A139" s="1" t="s">
        <v>288</v>
      </c>
      <c r="B139" s="1" t="s">
        <v>1995</v>
      </c>
      <c r="C139" s="1" t="s">
        <v>289</v>
      </c>
      <c r="D139" s="1" t="s">
        <v>84</v>
      </c>
      <c r="E139" s="1" t="s">
        <v>109</v>
      </c>
      <c r="F139" s="1">
        <v>1</v>
      </c>
      <c r="G139" s="1">
        <v>2001</v>
      </c>
      <c r="H139" s="1">
        <v>2001</v>
      </c>
      <c r="K139" s="1" t="s">
        <v>37</v>
      </c>
      <c r="M139" s="1" t="s">
        <v>38</v>
      </c>
      <c r="N139" s="1">
        <v>135</v>
      </c>
      <c r="O139" s="1">
        <v>216</v>
      </c>
      <c r="P139" s="1" t="s">
        <v>51</v>
      </c>
      <c r="R139" s="13" t="s">
        <v>138</v>
      </c>
      <c r="AB139" s="3">
        <v>2</v>
      </c>
      <c r="AC139" s="3" t="s">
        <v>1982</v>
      </c>
      <c r="AR139" s="1" t="s">
        <v>52</v>
      </c>
      <c r="AT139" s="1" t="s">
        <v>172</v>
      </c>
      <c r="AZ139" s="1">
        <v>1</v>
      </c>
      <c r="BA139" s="1" t="s">
        <v>65</v>
      </c>
      <c r="BB139" s="1" t="s">
        <v>65</v>
      </c>
      <c r="BC139" s="1" t="s">
        <v>141</v>
      </c>
      <c r="BE139" s="13" t="s">
        <v>138</v>
      </c>
      <c r="BF139" s="1" t="s">
        <v>143</v>
      </c>
    </row>
    <row r="140" spans="1:58" ht="15.75">
      <c r="A140" s="1" t="s">
        <v>288</v>
      </c>
      <c r="B140" s="1" t="s">
        <v>1995</v>
      </c>
      <c r="C140" s="1" t="s">
        <v>289</v>
      </c>
      <c r="D140" s="1" t="s">
        <v>120</v>
      </c>
      <c r="E140" s="1" t="s">
        <v>327</v>
      </c>
      <c r="F140" s="1">
        <v>1</v>
      </c>
      <c r="G140" s="1">
        <v>2001</v>
      </c>
      <c r="H140" s="1">
        <v>2001</v>
      </c>
      <c r="K140" s="1" t="s">
        <v>37</v>
      </c>
      <c r="M140" s="1" t="s">
        <v>38</v>
      </c>
      <c r="N140" s="1">
        <v>135</v>
      </c>
      <c r="O140" s="1">
        <v>216</v>
      </c>
      <c r="P140" s="1" t="s">
        <v>51</v>
      </c>
      <c r="R140" s="13" t="s">
        <v>138</v>
      </c>
      <c r="AB140" s="3">
        <v>2</v>
      </c>
      <c r="AC140" s="3" t="s">
        <v>1982</v>
      </c>
      <c r="AR140" s="1" t="s">
        <v>52</v>
      </c>
      <c r="AT140" s="1" t="s">
        <v>172</v>
      </c>
      <c r="AZ140" s="1">
        <v>1</v>
      </c>
      <c r="BA140" s="1" t="s">
        <v>65</v>
      </c>
      <c r="BB140" s="1" t="s">
        <v>65</v>
      </c>
      <c r="BC140" s="1" t="s">
        <v>141</v>
      </c>
      <c r="BE140" s="13" t="s">
        <v>138</v>
      </c>
      <c r="BF140" s="1" t="s">
        <v>372</v>
      </c>
    </row>
    <row r="141" spans="1:58" ht="15.75">
      <c r="A141" s="1" t="s">
        <v>288</v>
      </c>
      <c r="B141" s="1" t="s">
        <v>1995</v>
      </c>
      <c r="C141" s="1" t="s">
        <v>289</v>
      </c>
      <c r="D141" s="1" t="s">
        <v>120</v>
      </c>
      <c r="E141" s="1" t="s">
        <v>121</v>
      </c>
      <c r="F141" s="1">
        <v>1</v>
      </c>
      <c r="G141" s="1">
        <v>2001</v>
      </c>
      <c r="H141" s="1">
        <v>2001</v>
      </c>
      <c r="K141" s="1" t="s">
        <v>37</v>
      </c>
      <c r="M141" s="1" t="s">
        <v>38</v>
      </c>
      <c r="N141" s="1">
        <v>135</v>
      </c>
      <c r="O141" s="1">
        <v>216</v>
      </c>
      <c r="P141" s="1" t="s">
        <v>51</v>
      </c>
      <c r="R141" s="13" t="s">
        <v>138</v>
      </c>
      <c r="AB141" s="3">
        <v>1</v>
      </c>
      <c r="AC141" s="3" t="s">
        <v>1982</v>
      </c>
      <c r="AR141" s="1" t="s">
        <v>52</v>
      </c>
      <c r="AT141" s="1" t="s">
        <v>172</v>
      </c>
      <c r="AZ141" s="1">
        <v>1</v>
      </c>
      <c r="BA141" s="1" t="s">
        <v>65</v>
      </c>
      <c r="BB141" s="1" t="s">
        <v>65</v>
      </c>
      <c r="BC141" s="1" t="s">
        <v>141</v>
      </c>
      <c r="BE141" s="13" t="s">
        <v>138</v>
      </c>
      <c r="BF141" s="1" t="s">
        <v>142</v>
      </c>
    </row>
    <row r="142" spans="1:58" ht="15.75">
      <c r="A142" s="1" t="s">
        <v>288</v>
      </c>
      <c r="B142" s="1" t="s">
        <v>1995</v>
      </c>
      <c r="C142" s="1" t="s">
        <v>289</v>
      </c>
      <c r="D142" s="1" t="s">
        <v>144</v>
      </c>
      <c r="E142" s="1" t="s">
        <v>2043</v>
      </c>
      <c r="F142" s="1">
        <v>1</v>
      </c>
      <c r="G142" s="1">
        <v>2001</v>
      </c>
      <c r="H142" s="1">
        <v>2001</v>
      </c>
      <c r="K142" s="1" t="s">
        <v>37</v>
      </c>
      <c r="M142" s="1" t="s">
        <v>38</v>
      </c>
      <c r="N142" s="1">
        <v>135</v>
      </c>
      <c r="O142" s="1">
        <v>216</v>
      </c>
      <c r="P142" s="1" t="s">
        <v>51</v>
      </c>
      <c r="R142" s="13" t="s">
        <v>138</v>
      </c>
      <c r="AB142" s="3">
        <v>1</v>
      </c>
      <c r="AC142" s="3" t="s">
        <v>1982</v>
      </c>
      <c r="AR142" s="1" t="s">
        <v>52</v>
      </c>
      <c r="AT142" s="1" t="s">
        <v>172</v>
      </c>
      <c r="AZ142" s="1">
        <v>1</v>
      </c>
      <c r="BA142" s="1" t="s">
        <v>65</v>
      </c>
      <c r="BB142" s="1" t="s">
        <v>65</v>
      </c>
      <c r="BC142" s="1" t="s">
        <v>141</v>
      </c>
      <c r="BE142" s="13" t="s">
        <v>138</v>
      </c>
      <c r="BF142" s="1" t="s">
        <v>142</v>
      </c>
    </row>
    <row r="143" spans="1:58" ht="15.75">
      <c r="A143" s="1" t="s">
        <v>288</v>
      </c>
      <c r="B143" s="1" t="s">
        <v>1995</v>
      </c>
      <c r="C143" s="1" t="s">
        <v>289</v>
      </c>
      <c r="D143" s="1" t="s">
        <v>120</v>
      </c>
      <c r="E143" s="1" t="s">
        <v>2035</v>
      </c>
      <c r="F143" s="1">
        <v>1</v>
      </c>
      <c r="G143" s="1">
        <v>1990</v>
      </c>
      <c r="H143" s="1">
        <v>1990</v>
      </c>
      <c r="K143" s="1" t="s">
        <v>37</v>
      </c>
      <c r="M143" s="1" t="s">
        <v>38</v>
      </c>
      <c r="N143" s="1">
        <v>139</v>
      </c>
      <c r="O143" s="1">
        <v>221</v>
      </c>
      <c r="P143" s="1" t="s">
        <v>77</v>
      </c>
      <c r="Q143" s="1" t="s">
        <v>1169</v>
      </c>
      <c r="R143" s="13" t="s">
        <v>373</v>
      </c>
      <c r="S143" s="1">
        <v>3</v>
      </c>
      <c r="T143" s="17">
        <v>9.4</v>
      </c>
      <c r="V143" s="17">
        <v>7.1</v>
      </c>
      <c r="AB143" s="3">
        <v>3.4</v>
      </c>
      <c r="AJ143" s="3">
        <v>7.1</v>
      </c>
      <c r="AR143" s="1" t="s">
        <v>78</v>
      </c>
      <c r="AT143" s="1" t="s">
        <v>140</v>
      </c>
      <c r="AZ143" s="1">
        <v>1</v>
      </c>
      <c r="BA143" s="1" t="s">
        <v>44</v>
      </c>
      <c r="BB143" s="1" t="s">
        <v>45</v>
      </c>
      <c r="BE143" s="13" t="s">
        <v>373</v>
      </c>
      <c r="BF143" s="1" t="s">
        <v>374</v>
      </c>
    </row>
    <row r="144" spans="1:58" ht="15.75">
      <c r="A144" s="1" t="s">
        <v>288</v>
      </c>
      <c r="B144" s="1" t="s">
        <v>1995</v>
      </c>
      <c r="C144" s="1" t="s">
        <v>289</v>
      </c>
      <c r="D144" s="1" t="s">
        <v>120</v>
      </c>
      <c r="E144" s="1" t="s">
        <v>2035</v>
      </c>
      <c r="F144" s="1">
        <v>1</v>
      </c>
      <c r="G144" s="1">
        <v>1991</v>
      </c>
      <c r="H144" s="1">
        <v>1991</v>
      </c>
      <c r="K144" s="1" t="s">
        <v>37</v>
      </c>
      <c r="M144" s="1" t="s">
        <v>38</v>
      </c>
      <c r="N144" s="1">
        <v>139</v>
      </c>
      <c r="O144" s="1">
        <v>221</v>
      </c>
      <c r="P144" s="1" t="s">
        <v>77</v>
      </c>
      <c r="Q144" s="1" t="s">
        <v>1169</v>
      </c>
      <c r="R144" s="13" t="s">
        <v>373</v>
      </c>
      <c r="S144" s="1">
        <v>6</v>
      </c>
      <c r="T144" s="17">
        <v>4.8</v>
      </c>
      <c r="V144" s="17">
        <v>1.2</v>
      </c>
      <c r="AB144" s="3">
        <v>0.1</v>
      </c>
      <c r="AJ144" s="3">
        <v>1.2</v>
      </c>
      <c r="AR144" s="1" t="s">
        <v>78</v>
      </c>
      <c r="AT144" s="1" t="s">
        <v>140</v>
      </c>
      <c r="AZ144" s="1">
        <v>1</v>
      </c>
      <c r="BA144" s="1" t="s">
        <v>44</v>
      </c>
      <c r="BB144" s="1" t="s">
        <v>45</v>
      </c>
      <c r="BE144" s="13" t="s">
        <v>373</v>
      </c>
      <c r="BF144" s="1" t="s">
        <v>374</v>
      </c>
    </row>
    <row r="145" spans="1:58" ht="15.75">
      <c r="A145" s="1" t="s">
        <v>288</v>
      </c>
      <c r="B145" s="1" t="s">
        <v>1995</v>
      </c>
      <c r="C145" s="1" t="s">
        <v>289</v>
      </c>
      <c r="D145" s="1" t="s">
        <v>120</v>
      </c>
      <c r="E145" s="1" t="s">
        <v>2035</v>
      </c>
      <c r="F145" s="1">
        <v>1</v>
      </c>
      <c r="G145" s="1">
        <v>1992</v>
      </c>
      <c r="H145" s="1">
        <v>1992</v>
      </c>
      <c r="K145" s="1" t="s">
        <v>37</v>
      </c>
      <c r="M145" s="1" t="s">
        <v>38</v>
      </c>
      <c r="N145" s="1">
        <v>139</v>
      </c>
      <c r="O145" s="1">
        <v>221</v>
      </c>
      <c r="P145" s="1" t="s">
        <v>77</v>
      </c>
      <c r="Q145" s="1" t="s">
        <v>1169</v>
      </c>
      <c r="R145" s="13" t="s">
        <v>373</v>
      </c>
      <c r="V145" s="17">
        <v>1</v>
      </c>
      <c r="AJ145" s="3">
        <v>1</v>
      </c>
      <c r="AR145" s="1" t="s">
        <v>78</v>
      </c>
      <c r="AT145" s="1" t="s">
        <v>12</v>
      </c>
      <c r="AZ145" s="1">
        <v>1</v>
      </c>
      <c r="BA145" s="1" t="s">
        <v>44</v>
      </c>
      <c r="BB145" s="1" t="s">
        <v>45</v>
      </c>
      <c r="BE145" s="13" t="s">
        <v>373</v>
      </c>
      <c r="BF145" s="1" t="s">
        <v>374</v>
      </c>
    </row>
    <row r="146" spans="1:58" ht="15.75">
      <c r="A146" s="1" t="s">
        <v>288</v>
      </c>
      <c r="B146" s="1" t="s">
        <v>1995</v>
      </c>
      <c r="C146" s="1" t="s">
        <v>289</v>
      </c>
      <c r="D146" s="1" t="s">
        <v>120</v>
      </c>
      <c r="E146" s="1" t="s">
        <v>375</v>
      </c>
      <c r="G146" s="1">
        <v>1982</v>
      </c>
      <c r="H146" s="1">
        <v>1983</v>
      </c>
      <c r="I146" s="1">
        <v>6</v>
      </c>
      <c r="J146" s="1">
        <v>6</v>
      </c>
      <c r="K146" s="1" t="s">
        <v>37</v>
      </c>
      <c r="M146" s="1" t="s">
        <v>38</v>
      </c>
      <c r="N146" s="1">
        <v>143</v>
      </c>
      <c r="O146" s="1">
        <v>226</v>
      </c>
      <c r="P146" s="1" t="s">
        <v>51</v>
      </c>
      <c r="R146" s="13" t="s">
        <v>376</v>
      </c>
      <c r="T146" s="17">
        <v>25</v>
      </c>
      <c r="AB146" s="3">
        <v>20</v>
      </c>
      <c r="AR146" s="1" t="s">
        <v>52</v>
      </c>
      <c r="AT146" s="1" t="s">
        <v>134</v>
      </c>
      <c r="AZ146" s="1">
        <v>1</v>
      </c>
      <c r="BA146" s="1" t="s">
        <v>65</v>
      </c>
      <c r="BB146" s="1" t="s">
        <v>65</v>
      </c>
      <c r="BE146" s="13" t="s">
        <v>376</v>
      </c>
      <c r="BF146" s="1" t="s">
        <v>377</v>
      </c>
    </row>
    <row r="147" spans="1:58" ht="15.75">
      <c r="A147" s="1" t="s">
        <v>288</v>
      </c>
      <c r="B147" s="1" t="s">
        <v>1995</v>
      </c>
      <c r="C147" s="1" t="s">
        <v>289</v>
      </c>
      <c r="K147" s="1" t="s">
        <v>37</v>
      </c>
      <c r="M147" s="1" t="s">
        <v>38</v>
      </c>
      <c r="N147" s="1">
        <v>149</v>
      </c>
      <c r="O147" s="1">
        <v>234</v>
      </c>
      <c r="P147" s="1" t="s">
        <v>40</v>
      </c>
      <c r="R147" s="13" t="s">
        <v>378</v>
      </c>
      <c r="Y147" s="3">
        <v>40</v>
      </c>
      <c r="AR147" s="1" t="s">
        <v>59</v>
      </c>
      <c r="AT147" s="1" t="s">
        <v>56</v>
      </c>
      <c r="AZ147" s="1">
        <v>2</v>
      </c>
      <c r="BA147" s="1" t="s">
        <v>65</v>
      </c>
      <c r="BB147" s="1" t="s">
        <v>65</v>
      </c>
      <c r="BC147" s="1" t="s">
        <v>379</v>
      </c>
      <c r="BE147" s="13" t="s">
        <v>378</v>
      </c>
      <c r="BF147" s="1" t="s">
        <v>380</v>
      </c>
    </row>
    <row r="148" spans="1:58" ht="15.75">
      <c r="A148" s="1" t="s">
        <v>288</v>
      </c>
      <c r="B148" s="1" t="s">
        <v>1995</v>
      </c>
      <c r="C148" s="1" t="s">
        <v>289</v>
      </c>
      <c r="D148" s="1" t="s">
        <v>113</v>
      </c>
      <c r="E148" s="1" t="s">
        <v>2006</v>
      </c>
      <c r="K148" s="1" t="s">
        <v>37</v>
      </c>
      <c r="M148" s="1" t="s">
        <v>38</v>
      </c>
      <c r="N148" s="1">
        <v>166</v>
      </c>
      <c r="O148" s="1">
        <v>260</v>
      </c>
      <c r="P148" s="1" t="s">
        <v>51</v>
      </c>
      <c r="R148" s="13" t="s">
        <v>381</v>
      </c>
      <c r="T148" s="17">
        <v>15</v>
      </c>
      <c r="AB148" s="3">
        <v>5</v>
      </c>
      <c r="AR148" s="1" t="s">
        <v>52</v>
      </c>
      <c r="AT148" s="1" t="s">
        <v>79</v>
      </c>
      <c r="AZ148" s="1">
        <v>2</v>
      </c>
      <c r="BA148" s="1" t="s">
        <v>65</v>
      </c>
      <c r="BB148" s="1" t="s">
        <v>65</v>
      </c>
      <c r="BE148" s="13" t="s">
        <v>381</v>
      </c>
      <c r="BF148" s="1" t="s">
        <v>382</v>
      </c>
    </row>
    <row r="149" spans="1:58" ht="15.75">
      <c r="A149" s="1" t="s">
        <v>288</v>
      </c>
      <c r="B149" s="1" t="s">
        <v>1995</v>
      </c>
      <c r="C149" s="1" t="s">
        <v>289</v>
      </c>
      <c r="D149" s="1" t="s">
        <v>75</v>
      </c>
      <c r="E149" s="1" t="s">
        <v>362</v>
      </c>
      <c r="G149" s="1">
        <v>1977</v>
      </c>
      <c r="H149" s="1">
        <v>1978</v>
      </c>
      <c r="K149" s="1" t="s">
        <v>37</v>
      </c>
      <c r="M149" s="1" t="s">
        <v>38</v>
      </c>
      <c r="N149" s="1">
        <v>179</v>
      </c>
      <c r="O149" s="1">
        <v>285</v>
      </c>
      <c r="P149" s="1" t="s">
        <v>51</v>
      </c>
      <c r="R149" s="13" t="s">
        <v>383</v>
      </c>
      <c r="Y149" s="3">
        <v>60</v>
      </c>
      <c r="AR149" s="1" t="s">
        <v>52</v>
      </c>
      <c r="AT149" s="1" t="s">
        <v>56</v>
      </c>
      <c r="AZ149" s="1">
        <v>1</v>
      </c>
      <c r="BA149" s="1" t="s">
        <v>65</v>
      </c>
      <c r="BB149" s="1" t="s">
        <v>65</v>
      </c>
      <c r="BE149" s="13" t="s">
        <v>383</v>
      </c>
      <c r="BF149" s="1" t="s">
        <v>384</v>
      </c>
    </row>
    <row r="150" spans="1:58" ht="15.75">
      <c r="A150" s="1" t="s">
        <v>288</v>
      </c>
      <c r="B150" s="1" t="s">
        <v>1995</v>
      </c>
      <c r="C150" s="1" t="s">
        <v>289</v>
      </c>
      <c r="D150" s="1" t="s">
        <v>75</v>
      </c>
      <c r="E150" s="1" t="s">
        <v>362</v>
      </c>
      <c r="K150" s="1" t="s">
        <v>37</v>
      </c>
      <c r="M150" s="1" t="s">
        <v>38</v>
      </c>
      <c r="N150" s="1">
        <v>179</v>
      </c>
      <c r="O150" s="1">
        <v>285</v>
      </c>
      <c r="P150" s="1" t="s">
        <v>51</v>
      </c>
      <c r="R150" s="13" t="s">
        <v>383</v>
      </c>
      <c r="T150" s="17">
        <v>60</v>
      </c>
      <c r="AB150" s="3">
        <v>8</v>
      </c>
      <c r="AR150" s="1" t="s">
        <v>52</v>
      </c>
      <c r="AT150" s="1" t="s">
        <v>134</v>
      </c>
      <c r="AZ150" s="1">
        <v>2</v>
      </c>
      <c r="BA150" s="1" t="s">
        <v>65</v>
      </c>
      <c r="BB150" s="1" t="s">
        <v>65</v>
      </c>
      <c r="BE150" s="13" t="s">
        <v>383</v>
      </c>
      <c r="BF150" s="7" t="s">
        <v>385</v>
      </c>
    </row>
    <row r="151" spans="1:58" ht="15.75">
      <c r="A151" s="1" t="s">
        <v>288</v>
      </c>
      <c r="B151" s="1" t="s">
        <v>1995</v>
      </c>
      <c r="C151" s="1" t="s">
        <v>289</v>
      </c>
      <c r="D151" s="1" t="s">
        <v>75</v>
      </c>
      <c r="E151" s="1" t="s">
        <v>386</v>
      </c>
      <c r="G151" s="1">
        <v>1969</v>
      </c>
      <c r="H151" s="1">
        <v>1973</v>
      </c>
      <c r="I151" s="1">
        <v>5</v>
      </c>
      <c r="J151" s="1">
        <v>8</v>
      </c>
      <c r="K151" s="1" t="s">
        <v>37</v>
      </c>
      <c r="M151" s="1" t="s">
        <v>49</v>
      </c>
      <c r="N151" s="1">
        <v>184</v>
      </c>
      <c r="O151" s="1">
        <v>290</v>
      </c>
      <c r="P151" s="1" t="s">
        <v>51</v>
      </c>
      <c r="R151" s="13" t="s">
        <v>387</v>
      </c>
      <c r="Y151" s="3">
        <v>15</v>
      </c>
      <c r="AR151" s="1" t="s">
        <v>52</v>
      </c>
      <c r="AT151" s="1" t="s">
        <v>56</v>
      </c>
      <c r="AZ151" s="1">
        <v>1</v>
      </c>
      <c r="BA151" s="1" t="s">
        <v>44</v>
      </c>
      <c r="BB151" s="1" t="s">
        <v>45</v>
      </c>
      <c r="BC151" s="1" t="s">
        <v>388</v>
      </c>
      <c r="BE151" s="13" t="s">
        <v>387</v>
      </c>
      <c r="BF151" s="1" t="s">
        <v>389</v>
      </c>
    </row>
    <row r="152" spans="1:58" ht="15.75">
      <c r="A152" s="1" t="s">
        <v>288</v>
      </c>
      <c r="B152" s="1" t="s">
        <v>1995</v>
      </c>
      <c r="C152" s="1" t="s">
        <v>289</v>
      </c>
      <c r="K152" s="1" t="s">
        <v>48</v>
      </c>
      <c r="M152" s="1" t="s">
        <v>49</v>
      </c>
      <c r="N152" s="1">
        <v>185</v>
      </c>
      <c r="O152" s="1">
        <v>291</v>
      </c>
      <c r="P152" s="1" t="s">
        <v>51</v>
      </c>
      <c r="R152" s="13" t="s">
        <v>152</v>
      </c>
      <c r="V152" s="17">
        <v>15</v>
      </c>
      <c r="Y152" s="3">
        <v>20</v>
      </c>
      <c r="AM152" s="3">
        <v>10</v>
      </c>
      <c r="AR152" s="1" t="s">
        <v>153</v>
      </c>
      <c r="AT152" s="1" t="s">
        <v>56</v>
      </c>
      <c r="BA152" s="1" t="s">
        <v>90</v>
      </c>
      <c r="BB152" s="1" t="s">
        <v>45</v>
      </c>
      <c r="BE152" s="13" t="s">
        <v>152</v>
      </c>
      <c r="BF152" s="1" t="s">
        <v>152</v>
      </c>
    </row>
    <row r="153" spans="1:58" ht="15.75">
      <c r="A153" s="1" t="s">
        <v>288</v>
      </c>
      <c r="B153" s="1" t="s">
        <v>1995</v>
      </c>
      <c r="C153" s="1" t="s">
        <v>289</v>
      </c>
      <c r="D153" s="1" t="s">
        <v>144</v>
      </c>
      <c r="E153" s="1" t="s">
        <v>2043</v>
      </c>
      <c r="F153" s="1">
        <v>1</v>
      </c>
      <c r="G153" s="1">
        <v>1990</v>
      </c>
      <c r="H153" s="1">
        <v>1990</v>
      </c>
      <c r="I153" s="1">
        <v>6</v>
      </c>
      <c r="K153" s="1" t="s">
        <v>37</v>
      </c>
      <c r="M153" s="1" t="s">
        <v>38</v>
      </c>
      <c r="N153" s="1">
        <v>196</v>
      </c>
      <c r="O153" s="1">
        <v>315</v>
      </c>
      <c r="P153" s="1" t="s">
        <v>51</v>
      </c>
      <c r="R153" s="13" t="s">
        <v>390</v>
      </c>
      <c r="V153" s="17">
        <v>42.5</v>
      </c>
      <c r="Y153" s="3">
        <v>45</v>
      </c>
      <c r="AM153" s="3">
        <v>40</v>
      </c>
      <c r="AR153" s="1" t="s">
        <v>52</v>
      </c>
      <c r="AT153" s="1" t="s">
        <v>56</v>
      </c>
      <c r="AZ153" s="1" t="s">
        <v>391</v>
      </c>
      <c r="BA153" s="1" t="s">
        <v>65</v>
      </c>
      <c r="BB153" s="1" t="s">
        <v>65</v>
      </c>
      <c r="BE153" s="13" t="s">
        <v>390</v>
      </c>
      <c r="BF153" s="1" t="s">
        <v>392</v>
      </c>
    </row>
    <row r="154" spans="1:58" ht="15.75">
      <c r="A154" s="1" t="s">
        <v>288</v>
      </c>
      <c r="B154" s="1" t="s">
        <v>1995</v>
      </c>
      <c r="C154" s="1" t="s">
        <v>289</v>
      </c>
      <c r="D154" s="1" t="s">
        <v>144</v>
      </c>
      <c r="E154" s="1" t="s">
        <v>2043</v>
      </c>
      <c r="F154" s="1">
        <v>1</v>
      </c>
      <c r="G154" s="1">
        <v>1992</v>
      </c>
      <c r="H154" s="1">
        <v>1992</v>
      </c>
      <c r="I154" s="1">
        <v>6</v>
      </c>
      <c r="K154" s="1" t="s">
        <v>37</v>
      </c>
      <c r="M154" s="1" t="s">
        <v>38</v>
      </c>
      <c r="N154" s="1">
        <v>196</v>
      </c>
      <c r="O154" s="1">
        <v>315</v>
      </c>
      <c r="P154" s="1" t="s">
        <v>51</v>
      </c>
      <c r="R154" s="13" t="s">
        <v>390</v>
      </c>
      <c r="T154" s="17">
        <v>55</v>
      </c>
      <c r="V154" s="17">
        <v>17.5</v>
      </c>
      <c r="Y154" s="3">
        <v>20</v>
      </c>
      <c r="AB154" s="3">
        <v>15</v>
      </c>
      <c r="AM154" s="3">
        <v>15</v>
      </c>
      <c r="AR154" s="1" t="s">
        <v>52</v>
      </c>
      <c r="AT154" s="1" t="s">
        <v>56</v>
      </c>
      <c r="BA154" s="1" t="s">
        <v>65</v>
      </c>
      <c r="BB154" s="1" t="s">
        <v>65</v>
      </c>
      <c r="BC154" s="1" t="s">
        <v>393</v>
      </c>
      <c r="BE154" s="13" t="s">
        <v>390</v>
      </c>
      <c r="BF154" s="1" t="s">
        <v>392</v>
      </c>
    </row>
    <row r="155" spans="1:58" ht="15.75">
      <c r="A155" s="1" t="s">
        <v>288</v>
      </c>
      <c r="B155" s="1" t="s">
        <v>1995</v>
      </c>
      <c r="C155" s="1" t="s">
        <v>289</v>
      </c>
      <c r="D155" s="1" t="s">
        <v>120</v>
      </c>
      <c r="E155" s="1" t="s">
        <v>121</v>
      </c>
      <c r="F155" s="1">
        <v>1</v>
      </c>
      <c r="G155" s="1">
        <v>1998</v>
      </c>
      <c r="H155" s="1">
        <v>1998</v>
      </c>
      <c r="K155" s="1" t="s">
        <v>37</v>
      </c>
      <c r="M155" s="1" t="s">
        <v>38</v>
      </c>
      <c r="N155" s="1">
        <v>200</v>
      </c>
      <c r="O155" s="1">
        <v>320</v>
      </c>
      <c r="P155" s="1" t="s">
        <v>51</v>
      </c>
      <c r="R155" s="13" t="s">
        <v>394</v>
      </c>
      <c r="Y155" s="3">
        <v>3</v>
      </c>
      <c r="AR155" s="1" t="s">
        <v>52</v>
      </c>
      <c r="AT155" s="1" t="s">
        <v>56</v>
      </c>
      <c r="AZ155" s="1">
        <v>1</v>
      </c>
      <c r="BA155" s="1" t="s">
        <v>65</v>
      </c>
      <c r="BB155" s="1" t="s">
        <v>65</v>
      </c>
      <c r="BE155" s="13" t="s">
        <v>394</v>
      </c>
      <c r="BF155" s="1" t="s">
        <v>395</v>
      </c>
    </row>
    <row r="156" spans="1:58" ht="15.75">
      <c r="A156" s="1" t="s">
        <v>288</v>
      </c>
      <c r="B156" s="1" t="s">
        <v>1995</v>
      </c>
      <c r="C156" s="1" t="s">
        <v>289</v>
      </c>
      <c r="D156" s="1" t="s">
        <v>120</v>
      </c>
      <c r="E156" s="1" t="s">
        <v>121</v>
      </c>
      <c r="F156" s="1">
        <v>1</v>
      </c>
      <c r="G156" s="1">
        <v>1998</v>
      </c>
      <c r="H156" s="1">
        <v>1998</v>
      </c>
      <c r="K156" s="1" t="s">
        <v>37</v>
      </c>
      <c r="M156" s="1" t="s">
        <v>38</v>
      </c>
      <c r="N156" s="1">
        <v>200</v>
      </c>
      <c r="O156" s="1">
        <v>320</v>
      </c>
      <c r="P156" s="1" t="s">
        <v>51</v>
      </c>
      <c r="R156" s="13" t="s">
        <v>394</v>
      </c>
      <c r="T156" s="17">
        <v>30</v>
      </c>
      <c r="AB156" s="3">
        <v>25</v>
      </c>
      <c r="AR156" s="1" t="s">
        <v>52</v>
      </c>
      <c r="AT156" s="1" t="s">
        <v>134</v>
      </c>
      <c r="AZ156" s="1">
        <v>1</v>
      </c>
      <c r="BA156" s="1" t="s">
        <v>65</v>
      </c>
      <c r="BB156" s="1" t="s">
        <v>65</v>
      </c>
      <c r="BE156" s="13" t="s">
        <v>394</v>
      </c>
      <c r="BF156" s="1" t="s">
        <v>395</v>
      </c>
    </row>
    <row r="157" spans="1:58" ht="15.75">
      <c r="A157" s="1" t="s">
        <v>288</v>
      </c>
      <c r="B157" s="1" t="s">
        <v>1995</v>
      </c>
      <c r="C157" s="1" t="s">
        <v>289</v>
      </c>
      <c r="D157" s="1" t="s">
        <v>120</v>
      </c>
      <c r="E157" s="1" t="s">
        <v>121</v>
      </c>
      <c r="F157" s="1">
        <v>1</v>
      </c>
      <c r="G157" s="1">
        <v>2002</v>
      </c>
      <c r="H157" s="1">
        <v>2003</v>
      </c>
      <c r="I157" s="1">
        <v>6</v>
      </c>
      <c r="J157" s="1">
        <v>6</v>
      </c>
      <c r="K157" s="1" t="s">
        <v>37</v>
      </c>
      <c r="M157" s="1" t="s">
        <v>49</v>
      </c>
      <c r="N157" s="1">
        <v>202</v>
      </c>
      <c r="O157" s="1">
        <v>322</v>
      </c>
      <c r="P157" s="1" t="s">
        <v>77</v>
      </c>
      <c r="R157" s="13" t="s">
        <v>396</v>
      </c>
      <c r="S157" s="1">
        <v>19</v>
      </c>
      <c r="V157" s="17">
        <v>11.65</v>
      </c>
      <c r="AG157" s="3">
        <v>11.65</v>
      </c>
      <c r="AR157" s="1" t="s">
        <v>397</v>
      </c>
      <c r="AT157" s="1" t="s">
        <v>398</v>
      </c>
      <c r="AZ157" s="1">
        <v>1</v>
      </c>
      <c r="BA157" s="1" t="s">
        <v>44</v>
      </c>
      <c r="BB157" s="1" t="s">
        <v>45</v>
      </c>
      <c r="BE157" s="13" t="s">
        <v>396</v>
      </c>
      <c r="BF157" s="1" t="s">
        <v>399</v>
      </c>
    </row>
    <row r="158" spans="1:58" ht="15.75">
      <c r="A158" s="1" t="s">
        <v>288</v>
      </c>
      <c r="B158" s="1" t="s">
        <v>1995</v>
      </c>
      <c r="C158" s="1" t="s">
        <v>289</v>
      </c>
      <c r="D158" s="1" t="s">
        <v>120</v>
      </c>
      <c r="E158" s="1" t="s">
        <v>121</v>
      </c>
      <c r="F158" s="1">
        <v>1</v>
      </c>
      <c r="G158" s="1">
        <v>2002</v>
      </c>
      <c r="H158" s="1">
        <v>2003</v>
      </c>
      <c r="I158" s="1">
        <v>6</v>
      </c>
      <c r="J158" s="1">
        <v>6</v>
      </c>
      <c r="K158" s="1" t="s">
        <v>37</v>
      </c>
      <c r="M158" s="1" t="s">
        <v>38</v>
      </c>
      <c r="N158" s="1">
        <v>202</v>
      </c>
      <c r="O158" s="1">
        <v>322</v>
      </c>
      <c r="P158" s="1" t="s">
        <v>77</v>
      </c>
      <c r="Q158" s="1" t="s">
        <v>1169</v>
      </c>
      <c r="R158" s="13" t="s">
        <v>396</v>
      </c>
      <c r="S158" s="1">
        <v>19</v>
      </c>
      <c r="V158" s="17">
        <v>11.15</v>
      </c>
      <c r="AG158" s="3">
        <v>11.15</v>
      </c>
      <c r="AR158" s="1" t="s">
        <v>397</v>
      </c>
      <c r="AT158" s="1" t="s">
        <v>398</v>
      </c>
      <c r="AZ158" s="1">
        <v>1</v>
      </c>
      <c r="BA158" s="1" t="s">
        <v>44</v>
      </c>
      <c r="BB158" s="1" t="s">
        <v>45</v>
      </c>
      <c r="BE158" s="13" t="s">
        <v>396</v>
      </c>
      <c r="BF158" s="1" t="s">
        <v>399</v>
      </c>
    </row>
    <row r="159" spans="1:58" ht="15.75">
      <c r="A159" s="1" t="s">
        <v>288</v>
      </c>
      <c r="B159" s="1" t="s">
        <v>1995</v>
      </c>
      <c r="C159" s="1" t="s">
        <v>289</v>
      </c>
      <c r="D159" s="1" t="s">
        <v>120</v>
      </c>
      <c r="E159" s="1" t="s">
        <v>121</v>
      </c>
      <c r="F159" s="1">
        <v>1</v>
      </c>
      <c r="G159" s="1">
        <v>1999</v>
      </c>
      <c r="H159" s="1">
        <v>2006</v>
      </c>
      <c r="I159" s="1">
        <v>6</v>
      </c>
      <c r="J159" s="1">
        <v>7</v>
      </c>
      <c r="K159" s="1" t="s">
        <v>37</v>
      </c>
      <c r="M159" s="1" t="s">
        <v>38</v>
      </c>
      <c r="N159" s="1">
        <v>203</v>
      </c>
      <c r="O159" s="1">
        <v>322</v>
      </c>
      <c r="P159" s="1" t="s">
        <v>77</v>
      </c>
      <c r="Q159" s="1" t="s">
        <v>1169</v>
      </c>
      <c r="R159" s="13" t="s">
        <v>400</v>
      </c>
      <c r="S159" s="1">
        <v>30</v>
      </c>
      <c r="T159" s="17">
        <v>65.091999999999999</v>
      </c>
      <c r="V159" s="17">
        <v>14.4</v>
      </c>
      <c r="AG159" s="3">
        <v>14.4</v>
      </c>
      <c r="AR159" s="1" t="s">
        <v>397</v>
      </c>
      <c r="AT159" s="1" t="s">
        <v>398</v>
      </c>
      <c r="AY159" s="1" t="s">
        <v>401</v>
      </c>
      <c r="BA159" s="1" t="s">
        <v>44</v>
      </c>
      <c r="BB159" s="1" t="s">
        <v>45</v>
      </c>
      <c r="BE159" s="13" t="s">
        <v>400</v>
      </c>
      <c r="BF159" s="1" t="s">
        <v>402</v>
      </c>
    </row>
    <row r="160" spans="1:58" ht="15.75">
      <c r="A160" s="1" t="s">
        <v>288</v>
      </c>
      <c r="B160" s="1" t="s">
        <v>1995</v>
      </c>
      <c r="C160" s="1" t="s">
        <v>289</v>
      </c>
      <c r="D160" s="1" t="s">
        <v>113</v>
      </c>
      <c r="E160" s="1" t="s">
        <v>1490</v>
      </c>
      <c r="G160" s="1">
        <v>1986</v>
      </c>
      <c r="H160" s="1">
        <v>1986</v>
      </c>
      <c r="K160" s="1" t="s">
        <v>37</v>
      </c>
      <c r="M160" s="1" t="s">
        <v>38</v>
      </c>
      <c r="N160" s="1">
        <v>210</v>
      </c>
      <c r="O160" s="1">
        <v>340</v>
      </c>
      <c r="P160" s="1" t="s">
        <v>102</v>
      </c>
      <c r="R160" s="13" t="s">
        <v>403</v>
      </c>
      <c r="T160" s="17">
        <v>30</v>
      </c>
      <c r="AB160" s="3">
        <v>20</v>
      </c>
      <c r="AR160" s="1" t="s">
        <v>103</v>
      </c>
      <c r="AT160" s="1" t="s">
        <v>134</v>
      </c>
      <c r="AZ160" s="1">
        <v>2</v>
      </c>
      <c r="BA160" s="1" t="s">
        <v>44</v>
      </c>
      <c r="BB160" s="1" t="s">
        <v>45</v>
      </c>
      <c r="BE160" s="13" t="s">
        <v>403</v>
      </c>
      <c r="BF160" s="1" t="s">
        <v>404</v>
      </c>
    </row>
    <row r="161" spans="1:58" ht="15.75">
      <c r="A161" s="1" t="s">
        <v>288</v>
      </c>
      <c r="B161" s="1" t="s">
        <v>1995</v>
      </c>
      <c r="C161" s="1" t="s">
        <v>289</v>
      </c>
      <c r="D161" s="1" t="s">
        <v>120</v>
      </c>
      <c r="E161" s="1" t="s">
        <v>121</v>
      </c>
      <c r="F161" s="1">
        <v>1</v>
      </c>
      <c r="G161" s="1">
        <v>1986</v>
      </c>
      <c r="H161" s="1">
        <v>1986</v>
      </c>
      <c r="I161" s="1">
        <v>5</v>
      </c>
      <c r="J161" s="1">
        <v>7</v>
      </c>
      <c r="K161" s="1" t="s">
        <v>37</v>
      </c>
      <c r="M161" s="1" t="s">
        <v>38</v>
      </c>
      <c r="N161" s="1">
        <v>213</v>
      </c>
      <c r="O161" s="1">
        <v>351</v>
      </c>
      <c r="P161" s="1" t="s">
        <v>77</v>
      </c>
      <c r="Q161" s="1" t="s">
        <v>1169</v>
      </c>
      <c r="R161" s="13" t="s">
        <v>156</v>
      </c>
      <c r="S161" s="1">
        <v>6</v>
      </c>
      <c r="V161" s="17">
        <v>4.5</v>
      </c>
      <c r="Y161" s="3">
        <v>7</v>
      </c>
      <c r="AJ161" s="3">
        <v>4.5</v>
      </c>
      <c r="AM161" s="3">
        <v>2</v>
      </c>
      <c r="AR161" s="1" t="s">
        <v>78</v>
      </c>
      <c r="AT161" s="1" t="s">
        <v>56</v>
      </c>
      <c r="AY161" s="1" t="s">
        <v>405</v>
      </c>
      <c r="AZ161" s="1">
        <v>1</v>
      </c>
      <c r="BA161" s="1" t="s">
        <v>44</v>
      </c>
      <c r="BB161" s="1" t="s">
        <v>45</v>
      </c>
      <c r="BE161" s="13" t="s">
        <v>156</v>
      </c>
      <c r="BF161" s="1" t="s">
        <v>157</v>
      </c>
    </row>
    <row r="162" spans="1:58" ht="15.75">
      <c r="A162" s="1" t="s">
        <v>288</v>
      </c>
      <c r="B162" s="1" t="s">
        <v>1995</v>
      </c>
      <c r="C162" s="1" t="s">
        <v>289</v>
      </c>
      <c r="D162" s="1" t="s">
        <v>120</v>
      </c>
      <c r="E162" s="1" t="s">
        <v>121</v>
      </c>
      <c r="F162" s="1">
        <v>1</v>
      </c>
      <c r="G162" s="1">
        <v>1987</v>
      </c>
      <c r="H162" s="1">
        <v>1987</v>
      </c>
      <c r="I162" s="1">
        <v>6</v>
      </c>
      <c r="J162" s="1">
        <v>7</v>
      </c>
      <c r="K162" s="1" t="s">
        <v>37</v>
      </c>
      <c r="M162" s="1" t="s">
        <v>38</v>
      </c>
      <c r="N162" s="1">
        <v>213</v>
      </c>
      <c r="O162" s="1">
        <v>351</v>
      </c>
      <c r="P162" s="1" t="s">
        <v>77</v>
      </c>
      <c r="Q162" s="1" t="s">
        <v>1169</v>
      </c>
      <c r="R162" s="13" t="s">
        <v>156</v>
      </c>
      <c r="S162" s="1">
        <v>6</v>
      </c>
      <c r="V162" s="17">
        <v>5.0999999999999996</v>
      </c>
      <c r="Y162" s="3">
        <v>10</v>
      </c>
      <c r="AJ162" s="3">
        <v>5.0999999999999996</v>
      </c>
      <c r="AM162" s="3">
        <v>0.2</v>
      </c>
      <c r="AR162" s="1" t="s">
        <v>78</v>
      </c>
      <c r="AT162" s="1" t="s">
        <v>56</v>
      </c>
      <c r="AY162" s="1" t="s">
        <v>405</v>
      </c>
      <c r="AZ162" s="1">
        <v>1</v>
      </c>
      <c r="BA162" s="1" t="s">
        <v>44</v>
      </c>
      <c r="BB162" s="1" t="s">
        <v>45</v>
      </c>
      <c r="BE162" s="13" t="s">
        <v>156</v>
      </c>
      <c r="BF162" s="1" t="s">
        <v>157</v>
      </c>
    </row>
    <row r="163" spans="1:58" ht="15.75">
      <c r="A163" s="1" t="s">
        <v>288</v>
      </c>
      <c r="B163" s="1" t="s">
        <v>1995</v>
      </c>
      <c r="C163" s="1" t="s">
        <v>289</v>
      </c>
      <c r="D163" s="1" t="s">
        <v>120</v>
      </c>
      <c r="E163" s="1" t="s">
        <v>121</v>
      </c>
      <c r="F163" s="1">
        <v>1</v>
      </c>
      <c r="G163" s="1">
        <v>1998</v>
      </c>
      <c r="H163" s="1">
        <v>1998</v>
      </c>
      <c r="K163" s="1" t="s">
        <v>37</v>
      </c>
      <c r="M163" s="1" t="s">
        <v>38</v>
      </c>
      <c r="N163" s="1">
        <v>216</v>
      </c>
      <c r="O163" s="1">
        <v>350</v>
      </c>
      <c r="P163" s="1" t="s">
        <v>51</v>
      </c>
      <c r="R163" s="13" t="s">
        <v>122</v>
      </c>
      <c r="T163" s="17">
        <v>40</v>
      </c>
      <c r="AR163" s="1" t="s">
        <v>52</v>
      </c>
      <c r="AT163" s="1" t="s">
        <v>43</v>
      </c>
      <c r="AZ163" s="1">
        <v>1</v>
      </c>
      <c r="BA163" s="1" t="s">
        <v>44</v>
      </c>
      <c r="BB163" s="1" t="s">
        <v>45</v>
      </c>
      <c r="BC163" s="1" t="s">
        <v>406</v>
      </c>
      <c r="BE163" s="13" t="s">
        <v>122</v>
      </c>
      <c r="BF163" s="1" t="s">
        <v>123</v>
      </c>
    </row>
    <row r="164" spans="1:58" ht="15.75">
      <c r="A164" s="1" t="s">
        <v>288</v>
      </c>
      <c r="B164" s="1" t="s">
        <v>1995</v>
      </c>
      <c r="C164" s="1" t="s">
        <v>289</v>
      </c>
      <c r="D164" s="1" t="s">
        <v>120</v>
      </c>
      <c r="E164" s="1" t="s">
        <v>121</v>
      </c>
      <c r="F164" s="1">
        <v>1</v>
      </c>
      <c r="G164" s="1">
        <v>1998</v>
      </c>
      <c r="H164" s="1">
        <v>1998</v>
      </c>
      <c r="K164" s="1" t="s">
        <v>37</v>
      </c>
      <c r="M164" s="1" t="s">
        <v>38</v>
      </c>
      <c r="N164" s="1">
        <v>216</v>
      </c>
      <c r="O164" s="1">
        <v>350</v>
      </c>
      <c r="P164" s="1" t="s">
        <v>51</v>
      </c>
      <c r="R164" s="13" t="s">
        <v>122</v>
      </c>
      <c r="T164" s="17">
        <v>60</v>
      </c>
      <c r="AR164" s="1" t="s">
        <v>52</v>
      </c>
      <c r="AT164" s="1" t="s">
        <v>43</v>
      </c>
      <c r="AZ164" s="1">
        <v>1</v>
      </c>
      <c r="BA164" s="1" t="s">
        <v>44</v>
      </c>
      <c r="BB164" s="1" t="s">
        <v>45</v>
      </c>
      <c r="BC164" s="1" t="s">
        <v>407</v>
      </c>
      <c r="BE164" s="13" t="s">
        <v>122</v>
      </c>
      <c r="BF164" s="1" t="s">
        <v>123</v>
      </c>
    </row>
    <row r="165" spans="1:58" s="14" customFormat="1" ht="15.75">
      <c r="A165" s="1" t="s">
        <v>288</v>
      </c>
      <c r="B165" s="1" t="s">
        <v>1995</v>
      </c>
      <c r="C165" s="1" t="s">
        <v>289</v>
      </c>
      <c r="D165" s="1" t="s">
        <v>120</v>
      </c>
      <c r="E165" s="1" t="s">
        <v>408</v>
      </c>
      <c r="F165" s="1"/>
      <c r="G165" s="1"/>
      <c r="H165" s="1"/>
      <c r="I165" s="1">
        <v>5</v>
      </c>
      <c r="J165" s="1">
        <v>6</v>
      </c>
      <c r="K165" s="1" t="s">
        <v>37</v>
      </c>
      <c r="L165" s="1"/>
      <c r="M165" s="1" t="s">
        <v>38</v>
      </c>
      <c r="N165" s="1">
        <v>219</v>
      </c>
      <c r="O165" s="1">
        <v>358</v>
      </c>
      <c r="P165" s="1" t="s">
        <v>51</v>
      </c>
      <c r="Q165" s="1"/>
      <c r="R165" s="13" t="s">
        <v>409</v>
      </c>
      <c r="S165" s="1"/>
      <c r="T165" s="17">
        <v>65</v>
      </c>
      <c r="U165" s="17"/>
      <c r="V165" s="17">
        <v>15</v>
      </c>
      <c r="W165" s="17"/>
      <c r="X165" s="17"/>
      <c r="Y165" s="3"/>
      <c r="Z165" s="3"/>
      <c r="AA165" s="3"/>
      <c r="AB165" s="3"/>
      <c r="AC165" s="3"/>
      <c r="AD165" s="3"/>
      <c r="AE165" s="3"/>
      <c r="AF165" s="3"/>
      <c r="AG165" s="3"/>
      <c r="AH165" s="3"/>
      <c r="AI165" s="3"/>
      <c r="AJ165" s="3"/>
      <c r="AK165" s="3"/>
      <c r="AL165" s="3"/>
      <c r="AM165" s="3">
        <v>15</v>
      </c>
      <c r="AN165" s="3"/>
      <c r="AO165" s="3"/>
      <c r="AP165" s="3"/>
      <c r="AQ165" s="3"/>
      <c r="AR165" s="1" t="s">
        <v>368</v>
      </c>
      <c r="AS165" s="1"/>
      <c r="AT165" s="1" t="s">
        <v>56</v>
      </c>
      <c r="AU165" s="1"/>
      <c r="AV165" s="1"/>
      <c r="AW165" s="1"/>
      <c r="AX165" s="1"/>
      <c r="AY165" s="1"/>
      <c r="AZ165" s="1">
        <v>1</v>
      </c>
      <c r="BA165" s="1" t="s">
        <v>65</v>
      </c>
      <c r="BB165" s="1" t="s">
        <v>65</v>
      </c>
      <c r="BC165" s="1" t="s">
        <v>410</v>
      </c>
      <c r="BD165" s="1"/>
      <c r="BE165" s="13" t="s">
        <v>409</v>
      </c>
      <c r="BF165" s="1" t="s">
        <v>411</v>
      </c>
    </row>
    <row r="166" spans="1:58" ht="15.75">
      <c r="A166" s="1" t="s">
        <v>288</v>
      </c>
      <c r="B166" s="1" t="s">
        <v>1995</v>
      </c>
      <c r="C166" s="1" t="s">
        <v>289</v>
      </c>
      <c r="D166" s="1" t="s">
        <v>120</v>
      </c>
      <c r="E166" s="1" t="s">
        <v>310</v>
      </c>
      <c r="F166" s="1">
        <v>1</v>
      </c>
      <c r="G166" s="1">
        <v>1980</v>
      </c>
      <c r="H166" s="1">
        <v>1981</v>
      </c>
      <c r="K166" s="1" t="s">
        <v>37</v>
      </c>
      <c r="M166" s="1" t="s">
        <v>38</v>
      </c>
      <c r="N166" s="1">
        <v>218</v>
      </c>
      <c r="O166" s="1">
        <v>359</v>
      </c>
      <c r="P166" s="1" t="s">
        <v>51</v>
      </c>
      <c r="R166" s="13" t="s">
        <v>159</v>
      </c>
      <c r="T166" s="17">
        <v>8</v>
      </c>
      <c r="AB166" s="3">
        <v>6</v>
      </c>
      <c r="AR166" s="1" t="s">
        <v>52</v>
      </c>
      <c r="AT166" s="1" t="s">
        <v>134</v>
      </c>
      <c r="AZ166" s="1">
        <v>1</v>
      </c>
      <c r="BA166" s="1" t="s">
        <v>65</v>
      </c>
      <c r="BB166" s="1" t="s">
        <v>65</v>
      </c>
      <c r="BE166" s="13" t="s">
        <v>159</v>
      </c>
      <c r="BF166" s="8" t="s">
        <v>412</v>
      </c>
    </row>
    <row r="167" spans="1:58" ht="15.75">
      <c r="A167" s="1" t="s">
        <v>288</v>
      </c>
      <c r="B167" s="1" t="s">
        <v>1995</v>
      </c>
      <c r="C167" s="1" t="s">
        <v>289</v>
      </c>
      <c r="D167" s="1" t="s">
        <v>84</v>
      </c>
      <c r="E167" s="1" t="s">
        <v>158</v>
      </c>
      <c r="F167" s="1">
        <v>1</v>
      </c>
      <c r="G167" s="1">
        <v>1984</v>
      </c>
      <c r="H167" s="1">
        <v>1984</v>
      </c>
      <c r="I167" s="1">
        <v>6</v>
      </c>
      <c r="K167" s="1" t="s">
        <v>37</v>
      </c>
      <c r="M167" s="1" t="s">
        <v>38</v>
      </c>
      <c r="N167" s="1">
        <v>218</v>
      </c>
      <c r="O167" s="1">
        <v>359</v>
      </c>
      <c r="P167" s="1" t="s">
        <v>51</v>
      </c>
      <c r="R167" s="13" t="s">
        <v>159</v>
      </c>
      <c r="T167" s="17">
        <v>40</v>
      </c>
      <c r="Y167" s="3">
        <v>30</v>
      </c>
      <c r="AR167" s="1" t="s">
        <v>52</v>
      </c>
      <c r="AT167" s="1" t="s">
        <v>56</v>
      </c>
      <c r="AZ167" s="1">
        <v>1</v>
      </c>
      <c r="BA167" s="1" t="s">
        <v>65</v>
      </c>
      <c r="BB167" s="1" t="s">
        <v>65</v>
      </c>
      <c r="BC167" s="1" t="s">
        <v>413</v>
      </c>
      <c r="BE167" s="13" t="s">
        <v>159</v>
      </c>
      <c r="BF167" s="1" t="s">
        <v>161</v>
      </c>
    </row>
    <row r="168" spans="1:58" ht="15.75">
      <c r="A168" s="1" t="s">
        <v>288</v>
      </c>
      <c r="B168" s="1" t="s">
        <v>1995</v>
      </c>
      <c r="C168" s="1" t="s">
        <v>289</v>
      </c>
      <c r="D168" s="1" t="s">
        <v>113</v>
      </c>
      <c r="E168" s="1" t="s">
        <v>335</v>
      </c>
      <c r="G168" s="1">
        <v>1998</v>
      </c>
      <c r="H168" s="1">
        <v>1999</v>
      </c>
      <c r="K168" s="1" t="s">
        <v>37</v>
      </c>
      <c r="M168" s="1" t="s">
        <v>38</v>
      </c>
      <c r="N168" s="1">
        <v>222</v>
      </c>
      <c r="O168" s="1">
        <v>362</v>
      </c>
      <c r="P168" s="1" t="s">
        <v>102</v>
      </c>
      <c r="R168" s="13" t="s">
        <v>414</v>
      </c>
      <c r="AM168" s="3">
        <v>45</v>
      </c>
      <c r="AR168" s="1" t="s">
        <v>103</v>
      </c>
      <c r="AT168" s="1" t="s">
        <v>267</v>
      </c>
      <c r="AZ168" s="1">
        <v>2</v>
      </c>
      <c r="BA168" s="1" t="s">
        <v>44</v>
      </c>
      <c r="BB168" s="1" t="s">
        <v>45</v>
      </c>
      <c r="BC168" s="1" t="s">
        <v>415</v>
      </c>
      <c r="BE168" s="13" t="s">
        <v>414</v>
      </c>
      <c r="BF168" s="1" t="s">
        <v>416</v>
      </c>
    </row>
    <row r="169" spans="1:58" ht="15.75">
      <c r="A169" s="1" t="s">
        <v>288</v>
      </c>
      <c r="B169" s="1" t="s">
        <v>1995</v>
      </c>
      <c r="C169" s="1" t="s">
        <v>289</v>
      </c>
      <c r="D169" s="1" t="s">
        <v>120</v>
      </c>
      <c r="E169" s="1" t="s">
        <v>2035</v>
      </c>
      <c r="F169" s="1">
        <v>1</v>
      </c>
      <c r="G169" s="1">
        <v>1993</v>
      </c>
      <c r="H169" s="1">
        <v>1993</v>
      </c>
      <c r="K169" s="1" t="s">
        <v>37</v>
      </c>
      <c r="M169" s="1" t="s">
        <v>38</v>
      </c>
      <c r="N169" s="1">
        <v>225</v>
      </c>
      <c r="O169" s="1">
        <v>368</v>
      </c>
      <c r="P169" s="1" t="s">
        <v>77</v>
      </c>
      <c r="Q169" s="1" t="s">
        <v>1169</v>
      </c>
      <c r="R169" s="13" t="s">
        <v>125</v>
      </c>
      <c r="V169" s="17">
        <v>2.5</v>
      </c>
      <c r="AJ169" s="3">
        <v>2.5</v>
      </c>
      <c r="AR169" s="1" t="s">
        <v>78</v>
      </c>
      <c r="AT169" s="1" t="s">
        <v>12</v>
      </c>
      <c r="AZ169" s="1">
        <v>1</v>
      </c>
      <c r="BA169" s="1" t="s">
        <v>65</v>
      </c>
      <c r="BB169" s="1" t="s">
        <v>65</v>
      </c>
      <c r="BE169" s="13" t="s">
        <v>125</v>
      </c>
      <c r="BF169" s="1" t="s">
        <v>126</v>
      </c>
    </row>
    <row r="170" spans="1:58" ht="15.75">
      <c r="A170" s="1" t="s">
        <v>288</v>
      </c>
      <c r="B170" s="1" t="s">
        <v>1995</v>
      </c>
      <c r="C170" s="1" t="s">
        <v>289</v>
      </c>
      <c r="D170" s="4" t="s">
        <v>264</v>
      </c>
      <c r="E170" s="1" t="s">
        <v>1122</v>
      </c>
      <c r="G170" s="1">
        <v>2009</v>
      </c>
      <c r="H170" s="1">
        <v>2011</v>
      </c>
      <c r="I170" s="1">
        <v>7</v>
      </c>
      <c r="J170" s="1">
        <v>8</v>
      </c>
      <c r="K170" s="4" t="s">
        <v>37</v>
      </c>
      <c r="L170" s="4"/>
      <c r="M170" s="4" t="s">
        <v>38</v>
      </c>
      <c r="O170" s="1">
        <v>206</v>
      </c>
      <c r="P170" s="4" t="s">
        <v>77</v>
      </c>
      <c r="R170" s="13" t="s">
        <v>1125</v>
      </c>
      <c r="S170" s="1">
        <v>8</v>
      </c>
      <c r="T170" s="17">
        <v>60</v>
      </c>
      <c r="V170" s="17">
        <v>20</v>
      </c>
      <c r="AR170" s="4" t="s">
        <v>1123</v>
      </c>
      <c r="AS170" s="4"/>
      <c r="AT170" s="4" t="s">
        <v>1124</v>
      </c>
      <c r="BA170" s="4" t="s">
        <v>44</v>
      </c>
      <c r="BB170" s="4" t="s">
        <v>45</v>
      </c>
      <c r="BD170" s="1" t="s">
        <v>1343</v>
      </c>
      <c r="BE170" s="13" t="s">
        <v>1125</v>
      </c>
      <c r="BF170" s="1"/>
    </row>
    <row r="171" spans="1:58" ht="15.75">
      <c r="A171" s="1" t="s">
        <v>417</v>
      </c>
      <c r="B171" s="1" t="s">
        <v>417</v>
      </c>
      <c r="C171" s="1" t="s">
        <v>418</v>
      </c>
      <c r="D171" s="1" t="s">
        <v>84</v>
      </c>
      <c r="E171" s="1" t="s">
        <v>420</v>
      </c>
      <c r="G171" s="1">
        <v>2003</v>
      </c>
      <c r="H171" s="1">
        <v>2003</v>
      </c>
      <c r="K171" s="1" t="s">
        <v>37</v>
      </c>
      <c r="M171" s="1" t="s">
        <v>49</v>
      </c>
      <c r="N171" s="1">
        <v>3</v>
      </c>
      <c r="O171" s="1">
        <v>7</v>
      </c>
      <c r="P171" s="1" t="s">
        <v>51</v>
      </c>
      <c r="R171" s="13" t="s">
        <v>421</v>
      </c>
      <c r="T171" s="17">
        <v>4.5</v>
      </c>
      <c r="V171" s="17">
        <v>2</v>
      </c>
      <c r="AR171" s="1" t="s">
        <v>52</v>
      </c>
      <c r="AT171" s="1" t="s">
        <v>134</v>
      </c>
      <c r="BA171" s="1" t="s">
        <v>65</v>
      </c>
      <c r="BB171" s="1" t="s">
        <v>65</v>
      </c>
      <c r="BC171" s="1" t="s">
        <v>422</v>
      </c>
      <c r="BE171" s="13" t="s">
        <v>421</v>
      </c>
      <c r="BF171" s="6" t="s">
        <v>423</v>
      </c>
    </row>
    <row r="172" spans="1:58" ht="15.75">
      <c r="A172" s="1" t="s">
        <v>417</v>
      </c>
      <c r="B172" s="1" t="s">
        <v>417</v>
      </c>
      <c r="C172" s="1" t="s">
        <v>418</v>
      </c>
      <c r="D172" s="1" t="s">
        <v>424</v>
      </c>
      <c r="E172" s="1" t="s">
        <v>424</v>
      </c>
      <c r="G172" s="1">
        <v>1989</v>
      </c>
      <c r="H172" s="1">
        <v>1989</v>
      </c>
      <c r="I172" s="1">
        <v>6</v>
      </c>
      <c r="J172" s="1">
        <v>7</v>
      </c>
      <c r="K172" s="1" t="s">
        <v>37</v>
      </c>
      <c r="M172" s="1" t="s">
        <v>38</v>
      </c>
      <c r="N172" s="1">
        <v>14</v>
      </c>
      <c r="O172" s="1">
        <v>20</v>
      </c>
      <c r="P172" s="1" t="s">
        <v>77</v>
      </c>
      <c r="Q172" s="1" t="s">
        <v>1169</v>
      </c>
      <c r="R172" s="13" t="s">
        <v>425</v>
      </c>
      <c r="S172" s="1">
        <v>12</v>
      </c>
      <c r="V172" s="17">
        <v>6.3</v>
      </c>
      <c r="AJ172" s="3">
        <v>6.3</v>
      </c>
      <c r="AR172" s="1" t="s">
        <v>78</v>
      </c>
      <c r="AT172" s="1" t="s">
        <v>140</v>
      </c>
      <c r="AZ172" s="1">
        <v>2</v>
      </c>
      <c r="BA172" s="1" t="s">
        <v>44</v>
      </c>
      <c r="BB172" s="1" t="s">
        <v>45</v>
      </c>
      <c r="BC172" s="1" t="s">
        <v>426</v>
      </c>
      <c r="BE172" s="13" t="s">
        <v>425</v>
      </c>
      <c r="BF172" s="1" t="s">
        <v>427</v>
      </c>
    </row>
    <row r="173" spans="1:58" ht="15.75">
      <c r="A173" s="1" t="s">
        <v>417</v>
      </c>
      <c r="B173" s="1" t="s">
        <v>417</v>
      </c>
      <c r="C173" s="1" t="s">
        <v>418</v>
      </c>
      <c r="D173" s="1" t="s">
        <v>120</v>
      </c>
      <c r="E173" s="1" t="s">
        <v>121</v>
      </c>
      <c r="F173" s="1">
        <v>1</v>
      </c>
      <c r="G173" s="1">
        <v>1998</v>
      </c>
      <c r="H173" s="1">
        <v>1998</v>
      </c>
      <c r="K173" s="1" t="s">
        <v>37</v>
      </c>
      <c r="M173" s="1" t="s">
        <v>49</v>
      </c>
      <c r="N173" s="1">
        <v>19</v>
      </c>
      <c r="O173" s="1">
        <v>28</v>
      </c>
      <c r="P173" s="1" t="s">
        <v>51</v>
      </c>
      <c r="R173" s="13" t="s">
        <v>303</v>
      </c>
      <c r="T173" s="17">
        <v>7.4999999999999997E-2</v>
      </c>
      <c r="AR173" s="1" t="s">
        <v>133</v>
      </c>
      <c r="AT173" s="1" t="s">
        <v>43</v>
      </c>
      <c r="AZ173" s="1">
        <v>2</v>
      </c>
      <c r="BA173" s="1" t="s">
        <v>65</v>
      </c>
      <c r="BB173" s="1" t="s">
        <v>65</v>
      </c>
      <c r="BC173" s="1" t="s">
        <v>428</v>
      </c>
      <c r="BE173" s="13" t="s">
        <v>303</v>
      </c>
      <c r="BF173" s="1" t="s">
        <v>304</v>
      </c>
    </row>
    <row r="174" spans="1:58" ht="15.75">
      <c r="A174" s="1" t="s">
        <v>417</v>
      </c>
      <c r="B174" s="1" t="s">
        <v>417</v>
      </c>
      <c r="C174" s="1" t="s">
        <v>418</v>
      </c>
      <c r="D174" s="1" t="s">
        <v>2047</v>
      </c>
      <c r="E174" s="1" t="s">
        <v>2046</v>
      </c>
      <c r="G174" s="1">
        <v>2004</v>
      </c>
      <c r="H174" s="1">
        <v>2004</v>
      </c>
      <c r="I174" s="1">
        <v>5</v>
      </c>
      <c r="J174" s="1">
        <v>8</v>
      </c>
      <c r="K174" s="1" t="s">
        <v>37</v>
      </c>
      <c r="M174" s="1" t="s">
        <v>38</v>
      </c>
      <c r="N174" s="1">
        <v>21</v>
      </c>
      <c r="O174" s="1">
        <v>30</v>
      </c>
      <c r="P174" s="1" t="s">
        <v>77</v>
      </c>
      <c r="Q174" s="1" t="s">
        <v>1169</v>
      </c>
      <c r="R174" s="13" t="s">
        <v>76</v>
      </c>
      <c r="S174" s="1">
        <v>20</v>
      </c>
      <c r="T174" s="17">
        <v>30</v>
      </c>
      <c r="AB174" s="3">
        <v>5</v>
      </c>
      <c r="AR174" s="1" t="s">
        <v>78</v>
      </c>
      <c r="AT174" s="1" t="s">
        <v>79</v>
      </c>
      <c r="BA174" s="1" t="s">
        <v>65</v>
      </c>
      <c r="BB174" s="1" t="s">
        <v>65</v>
      </c>
      <c r="BE174" s="13" t="s">
        <v>76</v>
      </c>
      <c r="BF174" s="1" t="s">
        <v>80</v>
      </c>
    </row>
    <row r="175" spans="1:58" ht="15.75">
      <c r="A175" s="1" t="s">
        <v>417</v>
      </c>
      <c r="B175" s="1" t="s">
        <v>417</v>
      </c>
      <c r="C175" s="1" t="s">
        <v>418</v>
      </c>
      <c r="D175" s="1" t="s">
        <v>84</v>
      </c>
      <c r="E175" s="1" t="s">
        <v>85</v>
      </c>
      <c r="F175" s="1">
        <v>1</v>
      </c>
      <c r="K175" s="1" t="s">
        <v>37</v>
      </c>
      <c r="M175" s="1" t="s">
        <v>38</v>
      </c>
      <c r="N175" s="1">
        <v>26</v>
      </c>
      <c r="O175" s="1">
        <v>38</v>
      </c>
      <c r="P175" s="1" t="s">
        <v>51</v>
      </c>
      <c r="R175" s="13" t="s">
        <v>86</v>
      </c>
      <c r="T175" s="17">
        <v>25</v>
      </c>
      <c r="AD175" s="3">
        <v>20</v>
      </c>
      <c r="AR175" s="1" t="s">
        <v>87</v>
      </c>
      <c r="AT175" s="1" t="s">
        <v>43</v>
      </c>
      <c r="BA175" s="1" t="s">
        <v>44</v>
      </c>
      <c r="BB175" s="1" t="s">
        <v>45</v>
      </c>
      <c r="BE175" s="13" t="s">
        <v>86</v>
      </c>
      <c r="BF175" s="1" t="s">
        <v>88</v>
      </c>
    </row>
    <row r="176" spans="1:58" ht="15.75">
      <c r="A176" s="1" t="s">
        <v>417</v>
      </c>
      <c r="B176" s="1" t="s">
        <v>417</v>
      </c>
      <c r="C176" s="1" t="s">
        <v>418</v>
      </c>
      <c r="D176" s="1" t="s">
        <v>429</v>
      </c>
      <c r="E176" s="1" t="s">
        <v>430</v>
      </c>
      <c r="G176" s="1">
        <v>2003</v>
      </c>
      <c r="H176" s="1">
        <v>2003</v>
      </c>
      <c r="I176" s="1">
        <v>2</v>
      </c>
      <c r="K176" s="1" t="s">
        <v>48</v>
      </c>
      <c r="M176" s="1" t="s">
        <v>49</v>
      </c>
      <c r="N176" s="1">
        <v>33</v>
      </c>
      <c r="O176" s="1">
        <v>45</v>
      </c>
      <c r="P176" s="1" t="s">
        <v>77</v>
      </c>
      <c r="R176" s="13" t="s">
        <v>431</v>
      </c>
      <c r="S176" s="1">
        <v>14</v>
      </c>
      <c r="T176" s="17">
        <v>8</v>
      </c>
      <c r="AR176" s="1" t="s">
        <v>78</v>
      </c>
      <c r="AT176" s="1" t="s">
        <v>43</v>
      </c>
      <c r="AZ176" s="1">
        <v>1</v>
      </c>
      <c r="BA176" s="1" t="s">
        <v>44</v>
      </c>
      <c r="BB176" s="1" t="s">
        <v>45</v>
      </c>
      <c r="BE176" s="13" t="s">
        <v>431</v>
      </c>
      <c r="BF176" s="1" t="s">
        <v>432</v>
      </c>
    </row>
    <row r="177" spans="1:58" ht="15.75">
      <c r="A177" s="1" t="s">
        <v>417</v>
      </c>
      <c r="B177" s="1" t="s">
        <v>417</v>
      </c>
      <c r="C177" s="1" t="s">
        <v>418</v>
      </c>
      <c r="D177" s="1" t="s">
        <v>113</v>
      </c>
      <c r="E177" s="1" t="s">
        <v>2007</v>
      </c>
      <c r="K177" s="1" t="s">
        <v>37</v>
      </c>
      <c r="M177" s="1" t="s">
        <v>38</v>
      </c>
      <c r="N177" s="1">
        <v>35</v>
      </c>
      <c r="O177" s="1">
        <v>48</v>
      </c>
      <c r="P177" s="1" t="s">
        <v>51</v>
      </c>
      <c r="R177" s="13" t="s">
        <v>433</v>
      </c>
      <c r="V177" s="17">
        <v>7.5</v>
      </c>
      <c r="Y177" s="3">
        <v>8</v>
      </c>
      <c r="AM177" s="3">
        <v>7</v>
      </c>
      <c r="AR177" s="1" t="s">
        <v>434</v>
      </c>
      <c r="AT177" s="1" t="s">
        <v>56</v>
      </c>
      <c r="AZ177" s="1">
        <v>2</v>
      </c>
      <c r="BA177" s="1" t="s">
        <v>44</v>
      </c>
      <c r="BB177" s="1" t="s">
        <v>45</v>
      </c>
      <c r="BC177" s="1" t="s">
        <v>435</v>
      </c>
      <c r="BE177" s="13" t="s">
        <v>433</v>
      </c>
      <c r="BF177" s="1" t="s">
        <v>436</v>
      </c>
    </row>
    <row r="178" spans="1:58" ht="15.75">
      <c r="A178" s="1" t="s">
        <v>417</v>
      </c>
      <c r="B178" s="1" t="s">
        <v>417</v>
      </c>
      <c r="C178" s="1" t="s">
        <v>418</v>
      </c>
      <c r="K178" s="1" t="s">
        <v>37</v>
      </c>
      <c r="M178" s="1" t="s">
        <v>38</v>
      </c>
      <c r="N178" s="1">
        <v>49</v>
      </c>
      <c r="O178" s="1">
        <v>79</v>
      </c>
      <c r="P178" s="1" t="s">
        <v>51</v>
      </c>
      <c r="R178" s="13" t="s">
        <v>89</v>
      </c>
      <c r="T178" s="17">
        <v>37</v>
      </c>
      <c r="AR178" s="1" t="s">
        <v>52</v>
      </c>
      <c r="AT178" s="1" t="s">
        <v>43</v>
      </c>
      <c r="AZ178" s="1">
        <v>2</v>
      </c>
      <c r="BA178" s="1" t="s">
        <v>90</v>
      </c>
      <c r="BB178" s="1" t="s">
        <v>45</v>
      </c>
      <c r="BE178" s="13" t="s">
        <v>89</v>
      </c>
      <c r="BF178" s="1" t="s">
        <v>437</v>
      </c>
    </row>
    <row r="179" spans="1:58" ht="15.75">
      <c r="A179" s="1" t="s">
        <v>417</v>
      </c>
      <c r="B179" s="1" t="s">
        <v>417</v>
      </c>
      <c r="C179" s="1" t="s">
        <v>418</v>
      </c>
      <c r="K179" s="1" t="s">
        <v>37</v>
      </c>
      <c r="M179" s="1" t="s">
        <v>38</v>
      </c>
      <c r="N179" s="1">
        <v>49</v>
      </c>
      <c r="O179" s="1">
        <v>79</v>
      </c>
      <c r="P179" s="1" t="s">
        <v>51</v>
      </c>
      <c r="R179" s="13" t="s">
        <v>89</v>
      </c>
      <c r="V179" s="17">
        <v>6.5</v>
      </c>
      <c r="Y179" s="3">
        <v>10</v>
      </c>
      <c r="AM179" s="3">
        <v>3</v>
      </c>
      <c r="AR179" s="1" t="s">
        <v>52</v>
      </c>
      <c r="AT179" s="1" t="s">
        <v>438</v>
      </c>
      <c r="AZ179" s="1">
        <v>2</v>
      </c>
      <c r="BA179" s="1" t="s">
        <v>90</v>
      </c>
      <c r="BB179" s="1" t="s">
        <v>45</v>
      </c>
      <c r="BE179" s="13" t="s">
        <v>89</v>
      </c>
      <c r="BF179" s="1" t="s">
        <v>439</v>
      </c>
    </row>
    <row r="180" spans="1:58" ht="15.75">
      <c r="A180" s="1" t="s">
        <v>417</v>
      </c>
      <c r="B180" s="1" t="s">
        <v>417</v>
      </c>
      <c r="C180" s="1" t="s">
        <v>418</v>
      </c>
      <c r="K180" s="1" t="s">
        <v>37</v>
      </c>
      <c r="M180" s="1" t="s">
        <v>38</v>
      </c>
      <c r="N180" s="1">
        <v>57</v>
      </c>
      <c r="O180" s="1">
        <v>94</v>
      </c>
      <c r="P180" s="1" t="s">
        <v>40</v>
      </c>
      <c r="R180" s="13" t="s">
        <v>95</v>
      </c>
      <c r="T180" s="17">
        <v>10</v>
      </c>
      <c r="AB180" s="3">
        <v>5</v>
      </c>
      <c r="AR180" s="1" t="s">
        <v>59</v>
      </c>
      <c r="AT180" s="1" t="s">
        <v>134</v>
      </c>
      <c r="AZ180" s="1">
        <v>2</v>
      </c>
      <c r="BA180" s="1" t="s">
        <v>90</v>
      </c>
      <c r="BB180" s="1" t="s">
        <v>45</v>
      </c>
      <c r="BE180" s="13" t="s">
        <v>95</v>
      </c>
      <c r="BF180" s="1" t="s">
        <v>440</v>
      </c>
    </row>
    <row r="181" spans="1:58" ht="15.75">
      <c r="A181" s="1" t="s">
        <v>417</v>
      </c>
      <c r="B181" s="1" t="s">
        <v>417</v>
      </c>
      <c r="C181" s="1" t="s">
        <v>418</v>
      </c>
      <c r="K181" s="1" t="s">
        <v>37</v>
      </c>
      <c r="M181" s="1" t="s">
        <v>38</v>
      </c>
      <c r="N181" s="1">
        <v>57</v>
      </c>
      <c r="O181" s="1">
        <v>94</v>
      </c>
      <c r="P181" s="1" t="s">
        <v>40</v>
      </c>
      <c r="R181" s="13" t="s">
        <v>95</v>
      </c>
      <c r="T181" s="17">
        <v>15</v>
      </c>
      <c r="AR181" s="1" t="s">
        <v>59</v>
      </c>
      <c r="AT181" s="1" t="s">
        <v>43</v>
      </c>
      <c r="AZ181" s="1">
        <v>2</v>
      </c>
      <c r="BA181" s="1" t="s">
        <v>90</v>
      </c>
      <c r="BB181" s="1" t="s">
        <v>45</v>
      </c>
      <c r="BE181" s="13" t="s">
        <v>95</v>
      </c>
      <c r="BF181" s="1" t="s">
        <v>440</v>
      </c>
    </row>
    <row r="182" spans="1:58" ht="15.75">
      <c r="A182" s="1" t="s">
        <v>417</v>
      </c>
      <c r="B182" s="1" t="s">
        <v>417</v>
      </c>
      <c r="C182" s="1" t="s">
        <v>418</v>
      </c>
      <c r="D182" s="1" t="s">
        <v>75</v>
      </c>
      <c r="E182" s="1" t="s">
        <v>441</v>
      </c>
      <c r="K182" s="1" t="s">
        <v>37</v>
      </c>
      <c r="M182" s="1" t="s">
        <v>38</v>
      </c>
      <c r="N182" s="1">
        <v>60</v>
      </c>
      <c r="O182" s="1">
        <v>97</v>
      </c>
      <c r="P182" s="1" t="s">
        <v>51</v>
      </c>
      <c r="R182" s="13" t="s">
        <v>442</v>
      </c>
      <c r="T182" s="17">
        <v>18</v>
      </c>
      <c r="V182" s="17">
        <v>5.5</v>
      </c>
      <c r="AJ182" s="3">
        <v>5.5</v>
      </c>
      <c r="AR182" s="1" t="s">
        <v>133</v>
      </c>
      <c r="AT182" s="1" t="s">
        <v>140</v>
      </c>
      <c r="AZ182" s="1">
        <v>1</v>
      </c>
      <c r="BA182" s="1" t="s">
        <v>44</v>
      </c>
      <c r="BB182" s="1" t="s">
        <v>45</v>
      </c>
      <c r="BC182" s="1" t="s">
        <v>443</v>
      </c>
      <c r="BE182" s="13" t="s">
        <v>442</v>
      </c>
      <c r="BF182" s="1" t="s">
        <v>444</v>
      </c>
    </row>
    <row r="183" spans="1:58" ht="15.75">
      <c r="A183" s="1" t="s">
        <v>417</v>
      </c>
      <c r="B183" s="1" t="s">
        <v>417</v>
      </c>
      <c r="C183" s="1" t="s">
        <v>418</v>
      </c>
      <c r="D183" s="1" t="s">
        <v>75</v>
      </c>
      <c r="G183" s="1">
        <v>1974</v>
      </c>
      <c r="H183" s="1">
        <v>1974</v>
      </c>
      <c r="K183" s="1" t="s">
        <v>37</v>
      </c>
      <c r="M183" s="1" t="s">
        <v>38</v>
      </c>
      <c r="N183" s="1">
        <v>67</v>
      </c>
      <c r="O183" s="1">
        <v>108</v>
      </c>
      <c r="P183" s="1" t="s">
        <v>51</v>
      </c>
      <c r="R183" s="13" t="s">
        <v>445</v>
      </c>
      <c r="T183" s="17">
        <v>22</v>
      </c>
      <c r="AM183" s="3">
        <v>20</v>
      </c>
      <c r="AN183" s="3" t="s">
        <v>1981</v>
      </c>
      <c r="AR183" s="1" t="s">
        <v>133</v>
      </c>
      <c r="AT183" s="1" t="s">
        <v>43</v>
      </c>
      <c r="AZ183" s="1">
        <v>1</v>
      </c>
      <c r="BA183" s="1" t="s">
        <v>44</v>
      </c>
      <c r="BB183" s="1" t="s">
        <v>45</v>
      </c>
      <c r="BE183" s="13" t="s">
        <v>445</v>
      </c>
      <c r="BF183" s="1" t="s">
        <v>447</v>
      </c>
    </row>
    <row r="184" spans="1:58" ht="15.75">
      <c r="A184" s="1" t="s">
        <v>417</v>
      </c>
      <c r="B184" s="1" t="s">
        <v>417</v>
      </c>
      <c r="C184" s="1" t="s">
        <v>418</v>
      </c>
      <c r="D184" s="1" t="s">
        <v>448</v>
      </c>
      <c r="E184" s="1" t="s">
        <v>841</v>
      </c>
      <c r="G184" s="1">
        <v>1983</v>
      </c>
      <c r="H184" s="1">
        <v>1984</v>
      </c>
      <c r="I184" s="1">
        <v>5</v>
      </c>
      <c r="J184" s="1">
        <v>6</v>
      </c>
      <c r="K184" s="1" t="s">
        <v>37</v>
      </c>
      <c r="M184" s="1" t="s">
        <v>38</v>
      </c>
      <c r="N184" s="1">
        <v>70</v>
      </c>
      <c r="O184" s="1">
        <v>115</v>
      </c>
      <c r="P184" s="1" t="s">
        <v>51</v>
      </c>
      <c r="R184" s="13" t="s">
        <v>236</v>
      </c>
      <c r="V184" s="17">
        <v>5.0999999999999996</v>
      </c>
      <c r="Y184" s="3">
        <v>8</v>
      </c>
      <c r="AJ184" s="3">
        <v>5.0999999999999996</v>
      </c>
      <c r="AR184" s="1" t="s">
        <v>52</v>
      </c>
      <c r="AT184" s="1" t="s">
        <v>140</v>
      </c>
      <c r="AZ184" s="1">
        <v>1</v>
      </c>
      <c r="BA184" s="1" t="s">
        <v>44</v>
      </c>
      <c r="BB184" s="1" t="s">
        <v>45</v>
      </c>
      <c r="BC184" s="1" t="s">
        <v>449</v>
      </c>
      <c r="BE184" s="13" t="s">
        <v>236</v>
      </c>
      <c r="BF184" s="1" t="s">
        <v>238</v>
      </c>
    </row>
    <row r="185" spans="1:58" ht="15.75">
      <c r="A185" s="1" t="s">
        <v>417</v>
      </c>
      <c r="B185" s="1" t="s">
        <v>417</v>
      </c>
      <c r="C185" s="1" t="s">
        <v>418</v>
      </c>
      <c r="K185" s="1" t="s">
        <v>37</v>
      </c>
      <c r="M185" s="1" t="s">
        <v>38</v>
      </c>
      <c r="N185" s="1">
        <v>76</v>
      </c>
      <c r="O185" s="1">
        <v>127</v>
      </c>
      <c r="P185" s="1" t="s">
        <v>51</v>
      </c>
      <c r="R185" s="13" t="s">
        <v>98</v>
      </c>
      <c r="Y185" s="3">
        <v>25</v>
      </c>
      <c r="AR185" s="1" t="s">
        <v>52</v>
      </c>
      <c r="AT185" s="1" t="s">
        <v>56</v>
      </c>
      <c r="BA185" s="1" t="s">
        <v>44</v>
      </c>
      <c r="BB185" s="1" t="s">
        <v>45</v>
      </c>
      <c r="BE185" s="13" t="s">
        <v>98</v>
      </c>
      <c r="BF185" s="1" t="s">
        <v>99</v>
      </c>
    </row>
    <row r="186" spans="1:58" ht="15.75">
      <c r="A186" s="1" t="s">
        <v>417</v>
      </c>
      <c r="B186" s="1" t="s">
        <v>417</v>
      </c>
      <c r="C186" s="1" t="s">
        <v>418</v>
      </c>
      <c r="K186" s="1" t="s">
        <v>37</v>
      </c>
      <c r="M186" s="1" t="s">
        <v>38</v>
      </c>
      <c r="N186" s="1">
        <v>110</v>
      </c>
      <c r="O186" s="1">
        <v>178</v>
      </c>
      <c r="P186" s="1" t="s">
        <v>51</v>
      </c>
      <c r="R186" s="13" t="s">
        <v>450</v>
      </c>
      <c r="V186" s="17">
        <v>4</v>
      </c>
      <c r="AM186" s="3">
        <v>4</v>
      </c>
      <c r="AR186" s="1" t="s">
        <v>451</v>
      </c>
      <c r="AT186" s="1" t="s">
        <v>56</v>
      </c>
      <c r="BA186" s="1" t="s">
        <v>44</v>
      </c>
      <c r="BB186" s="1" t="s">
        <v>45</v>
      </c>
      <c r="BE186" s="13" t="s">
        <v>450</v>
      </c>
      <c r="BF186" s="1" t="s">
        <v>452</v>
      </c>
    </row>
    <row r="187" spans="1:58" ht="15.75">
      <c r="A187" s="1" t="s">
        <v>417</v>
      </c>
      <c r="B187" s="1" t="s">
        <v>417</v>
      </c>
      <c r="C187" s="1" t="s">
        <v>418</v>
      </c>
      <c r="D187" s="1" t="s">
        <v>113</v>
      </c>
      <c r="E187" s="1" t="s">
        <v>453</v>
      </c>
      <c r="G187" s="1">
        <v>1991</v>
      </c>
      <c r="H187" s="1">
        <v>1992</v>
      </c>
      <c r="K187" s="1" t="s">
        <v>37</v>
      </c>
      <c r="M187" s="1" t="s">
        <v>38</v>
      </c>
      <c r="N187" s="1">
        <v>141</v>
      </c>
      <c r="O187" s="1">
        <v>223</v>
      </c>
      <c r="P187" s="1" t="s">
        <v>77</v>
      </c>
      <c r="Q187" s="1" t="s">
        <v>1169</v>
      </c>
      <c r="R187" s="13" t="s">
        <v>454</v>
      </c>
      <c r="S187" s="1">
        <v>23</v>
      </c>
      <c r="T187" s="17">
        <v>20</v>
      </c>
      <c r="V187" s="17">
        <v>3.3</v>
      </c>
      <c r="Y187" s="3">
        <v>4.2</v>
      </c>
      <c r="AJ187" s="3">
        <v>3.3</v>
      </c>
      <c r="AM187" s="3">
        <v>2.4</v>
      </c>
      <c r="AR187" s="1" t="s">
        <v>78</v>
      </c>
      <c r="AT187" s="1" t="s">
        <v>438</v>
      </c>
      <c r="AZ187" s="1">
        <v>2</v>
      </c>
      <c r="BA187" s="1" t="s">
        <v>44</v>
      </c>
      <c r="BB187" s="1" t="s">
        <v>45</v>
      </c>
      <c r="BC187" s="1" t="s">
        <v>455</v>
      </c>
      <c r="BE187" s="13" t="s">
        <v>454</v>
      </c>
      <c r="BF187" s="1" t="s">
        <v>456</v>
      </c>
    </row>
    <row r="188" spans="1:58" ht="15.75">
      <c r="A188" s="1" t="s">
        <v>417</v>
      </c>
      <c r="B188" s="1" t="s">
        <v>417</v>
      </c>
      <c r="C188" s="1" t="s">
        <v>418</v>
      </c>
      <c r="D188" s="1" t="s">
        <v>293</v>
      </c>
      <c r="E188" s="1" t="s">
        <v>457</v>
      </c>
      <c r="K188" s="1" t="s">
        <v>37</v>
      </c>
      <c r="M188" s="1" t="s">
        <v>38</v>
      </c>
      <c r="N188" s="1">
        <v>144</v>
      </c>
      <c r="O188" s="1">
        <v>227</v>
      </c>
      <c r="P188" s="1" t="s">
        <v>40</v>
      </c>
      <c r="R188" s="13" t="s">
        <v>458</v>
      </c>
      <c r="T188" s="17">
        <v>30</v>
      </c>
      <c r="AR188" s="1" t="s">
        <v>59</v>
      </c>
      <c r="AT188" s="1" t="s">
        <v>43</v>
      </c>
      <c r="AZ188" s="1">
        <v>1</v>
      </c>
      <c r="BA188" s="1" t="s">
        <v>70</v>
      </c>
      <c r="BB188" s="1" t="s">
        <v>70</v>
      </c>
      <c r="BE188" s="13" t="s">
        <v>458</v>
      </c>
      <c r="BF188" s="1" t="s">
        <v>459</v>
      </c>
    </row>
    <row r="189" spans="1:58" ht="15.75">
      <c r="A189" s="1" t="s">
        <v>417</v>
      </c>
      <c r="B189" s="1" t="s">
        <v>417</v>
      </c>
      <c r="C189" s="1" t="s">
        <v>418</v>
      </c>
      <c r="D189" s="1" t="s">
        <v>105</v>
      </c>
      <c r="E189" s="1" t="s">
        <v>106</v>
      </c>
      <c r="G189" s="1">
        <v>1999</v>
      </c>
      <c r="H189" s="1">
        <v>1999</v>
      </c>
      <c r="K189" s="1" t="s">
        <v>37</v>
      </c>
      <c r="M189" s="1" t="s">
        <v>38</v>
      </c>
      <c r="N189" s="1">
        <v>150</v>
      </c>
      <c r="O189" s="1">
        <v>235</v>
      </c>
      <c r="P189" s="1" t="s">
        <v>51</v>
      </c>
      <c r="R189" s="13" t="s">
        <v>107</v>
      </c>
      <c r="T189" s="17">
        <v>15.5</v>
      </c>
      <c r="V189" s="17">
        <v>6.5</v>
      </c>
      <c r="Y189" s="3">
        <v>9.5</v>
      </c>
      <c r="AM189" s="3">
        <v>3.5</v>
      </c>
      <c r="AR189" s="1" t="s">
        <v>460</v>
      </c>
      <c r="AT189" s="1" t="s">
        <v>56</v>
      </c>
      <c r="AZ189" s="1">
        <v>1</v>
      </c>
      <c r="BA189" s="1" t="s">
        <v>90</v>
      </c>
      <c r="BB189" s="1" t="s">
        <v>45</v>
      </c>
      <c r="BE189" s="13" t="s">
        <v>107</v>
      </c>
      <c r="BF189" s="1" t="s">
        <v>108</v>
      </c>
    </row>
    <row r="190" spans="1:58" ht="15.75">
      <c r="A190" s="1" t="s">
        <v>417</v>
      </c>
      <c r="B190" s="1" t="s">
        <v>417</v>
      </c>
      <c r="C190" s="1" t="s">
        <v>418</v>
      </c>
      <c r="D190" s="1" t="s">
        <v>75</v>
      </c>
      <c r="E190" s="1" t="s">
        <v>461</v>
      </c>
      <c r="K190" s="1" t="s">
        <v>37</v>
      </c>
      <c r="M190" s="1" t="s">
        <v>38</v>
      </c>
      <c r="N190" s="1">
        <v>151</v>
      </c>
      <c r="O190" s="1">
        <v>236</v>
      </c>
      <c r="P190" s="1" t="s">
        <v>51</v>
      </c>
      <c r="R190" s="13" t="s">
        <v>462</v>
      </c>
      <c r="T190" s="17">
        <v>11.5</v>
      </c>
      <c r="V190" s="17">
        <v>11</v>
      </c>
      <c r="AB190" s="3">
        <v>5</v>
      </c>
      <c r="AJ190" s="3" t="s">
        <v>463</v>
      </c>
      <c r="AR190" s="1" t="s">
        <v>464</v>
      </c>
      <c r="AT190" s="1" t="s">
        <v>134</v>
      </c>
      <c r="AZ190" s="1">
        <v>1</v>
      </c>
      <c r="BA190" s="1" t="s">
        <v>44</v>
      </c>
      <c r="BB190" s="1" t="s">
        <v>45</v>
      </c>
      <c r="BC190" s="1" t="s">
        <v>465</v>
      </c>
      <c r="BE190" s="13" t="s">
        <v>462</v>
      </c>
      <c r="BF190" s="1" t="s">
        <v>466</v>
      </c>
    </row>
    <row r="191" spans="1:58" ht="15.75">
      <c r="A191" s="1" t="s">
        <v>417</v>
      </c>
      <c r="B191" s="1" t="s">
        <v>417</v>
      </c>
      <c r="C191" s="1" t="s">
        <v>418</v>
      </c>
      <c r="D191" s="1" t="s">
        <v>75</v>
      </c>
      <c r="E191" s="1" t="s">
        <v>467</v>
      </c>
      <c r="K191" s="1" t="s">
        <v>37</v>
      </c>
      <c r="M191" s="1" t="s">
        <v>38</v>
      </c>
      <c r="N191" s="1">
        <v>152</v>
      </c>
      <c r="O191" s="1">
        <v>237</v>
      </c>
      <c r="P191" s="1" t="s">
        <v>40</v>
      </c>
      <c r="R191" s="13" t="s">
        <v>468</v>
      </c>
      <c r="Y191" s="3">
        <v>20</v>
      </c>
      <c r="AR191" s="1" t="s">
        <v>469</v>
      </c>
      <c r="AT191" s="1" t="s">
        <v>267</v>
      </c>
      <c r="AZ191" s="1">
        <v>2</v>
      </c>
      <c r="BA191" s="1" t="s">
        <v>90</v>
      </c>
      <c r="BB191" s="1" t="s">
        <v>45</v>
      </c>
      <c r="BE191" s="13" t="s">
        <v>468</v>
      </c>
      <c r="BF191" s="1" t="s">
        <v>470</v>
      </c>
    </row>
    <row r="192" spans="1:58" ht="15.75">
      <c r="A192" s="1" t="s">
        <v>417</v>
      </c>
      <c r="B192" s="1" t="s">
        <v>417</v>
      </c>
      <c r="C192" s="1" t="s">
        <v>418</v>
      </c>
      <c r="D192" s="1" t="s">
        <v>75</v>
      </c>
      <c r="E192" s="1" t="s">
        <v>467</v>
      </c>
      <c r="K192" s="1" t="s">
        <v>48</v>
      </c>
      <c r="M192" s="1" t="s">
        <v>49</v>
      </c>
      <c r="N192" s="1">
        <v>152</v>
      </c>
      <c r="O192" s="1">
        <v>237</v>
      </c>
      <c r="P192" s="1" t="s">
        <v>51</v>
      </c>
      <c r="R192" s="13" t="s">
        <v>468</v>
      </c>
      <c r="Y192" s="3">
        <v>10</v>
      </c>
      <c r="AR192" s="1" t="s">
        <v>464</v>
      </c>
      <c r="AT192" s="1" t="s">
        <v>56</v>
      </c>
      <c r="AZ192" s="1">
        <v>2</v>
      </c>
      <c r="BA192" s="1" t="s">
        <v>90</v>
      </c>
      <c r="BB192" s="1" t="s">
        <v>45</v>
      </c>
      <c r="BC192" s="1" t="s">
        <v>471</v>
      </c>
      <c r="BE192" s="13" t="s">
        <v>468</v>
      </c>
      <c r="BF192" s="1" t="s">
        <v>472</v>
      </c>
    </row>
    <row r="193" spans="1:58" ht="15.75">
      <c r="A193" s="1" t="s">
        <v>417</v>
      </c>
      <c r="B193" s="1" t="s">
        <v>417</v>
      </c>
      <c r="C193" s="1" t="s">
        <v>418</v>
      </c>
      <c r="D193" s="1" t="s">
        <v>75</v>
      </c>
      <c r="E193" s="1" t="s">
        <v>473</v>
      </c>
      <c r="K193" s="1" t="s">
        <v>48</v>
      </c>
      <c r="M193" s="1" t="s">
        <v>49</v>
      </c>
      <c r="N193" s="1">
        <v>152</v>
      </c>
      <c r="O193" s="1">
        <v>237</v>
      </c>
      <c r="P193" s="1" t="s">
        <v>51</v>
      </c>
      <c r="R193" s="13" t="s">
        <v>468</v>
      </c>
      <c r="Y193" s="3">
        <v>20</v>
      </c>
      <c r="AR193" s="1" t="s">
        <v>464</v>
      </c>
      <c r="AT193" s="1" t="s">
        <v>56</v>
      </c>
      <c r="AZ193" s="1">
        <v>2</v>
      </c>
      <c r="BA193" s="1" t="s">
        <v>90</v>
      </c>
      <c r="BB193" s="1" t="s">
        <v>45</v>
      </c>
      <c r="BC193" s="1" t="s">
        <v>474</v>
      </c>
      <c r="BE193" s="13" t="s">
        <v>468</v>
      </c>
      <c r="BF193" s="1" t="s">
        <v>472</v>
      </c>
    </row>
    <row r="194" spans="1:58" ht="15.75">
      <c r="A194" s="1" t="s">
        <v>417</v>
      </c>
      <c r="B194" s="1" t="s">
        <v>417</v>
      </c>
      <c r="C194" s="1" t="s">
        <v>418</v>
      </c>
      <c r="D194" s="1" t="s">
        <v>475</v>
      </c>
      <c r="K194" s="1" t="s">
        <v>48</v>
      </c>
      <c r="M194" s="1" t="s">
        <v>49</v>
      </c>
      <c r="N194" s="1">
        <v>152</v>
      </c>
      <c r="O194" s="1">
        <v>237</v>
      </c>
      <c r="P194" s="1" t="s">
        <v>51</v>
      </c>
      <c r="R194" s="13" t="s">
        <v>468</v>
      </c>
      <c r="T194" s="17">
        <v>200</v>
      </c>
      <c r="AR194" s="1" t="s">
        <v>464</v>
      </c>
      <c r="AT194" s="1" t="s">
        <v>43</v>
      </c>
      <c r="AZ194" s="1">
        <v>2</v>
      </c>
      <c r="BA194" s="1" t="s">
        <v>90</v>
      </c>
      <c r="BB194" s="1" t="s">
        <v>45</v>
      </c>
      <c r="BC194" s="1" t="s">
        <v>476</v>
      </c>
      <c r="BE194" s="13" t="s">
        <v>468</v>
      </c>
      <c r="BF194" s="1" t="s">
        <v>472</v>
      </c>
    </row>
    <row r="195" spans="1:58" ht="15.75">
      <c r="A195" s="1" t="s">
        <v>417</v>
      </c>
      <c r="B195" s="1" t="s">
        <v>417</v>
      </c>
      <c r="C195" s="1" t="s">
        <v>418</v>
      </c>
      <c r="D195" s="1" t="s">
        <v>424</v>
      </c>
      <c r="E195" s="1" t="s">
        <v>424</v>
      </c>
      <c r="K195" s="1" t="s">
        <v>37</v>
      </c>
      <c r="M195" s="1" t="s">
        <v>38</v>
      </c>
      <c r="N195" s="1">
        <v>158</v>
      </c>
      <c r="O195" s="1">
        <v>246</v>
      </c>
      <c r="P195" s="1" t="s">
        <v>102</v>
      </c>
      <c r="R195" s="13" t="s">
        <v>477</v>
      </c>
      <c r="V195" s="17">
        <v>30</v>
      </c>
      <c r="AJ195" s="3">
        <v>30</v>
      </c>
      <c r="AR195" s="1" t="s">
        <v>103</v>
      </c>
      <c r="AT195" s="1" t="s">
        <v>140</v>
      </c>
      <c r="AZ195" s="1">
        <v>2</v>
      </c>
      <c r="BA195" s="1" t="s">
        <v>44</v>
      </c>
      <c r="BB195" s="1" t="s">
        <v>45</v>
      </c>
      <c r="BE195" s="13" t="s">
        <v>477</v>
      </c>
      <c r="BF195" s="1" t="s">
        <v>478</v>
      </c>
    </row>
    <row r="196" spans="1:58" ht="15.75">
      <c r="A196" s="1" t="s">
        <v>417</v>
      </c>
      <c r="B196" s="1" t="s">
        <v>417</v>
      </c>
      <c r="C196" s="1" t="s">
        <v>418</v>
      </c>
      <c r="D196" s="1" t="s">
        <v>84</v>
      </c>
      <c r="E196" s="1" t="s">
        <v>109</v>
      </c>
      <c r="F196" s="1">
        <v>1</v>
      </c>
      <c r="G196" s="1">
        <v>1961</v>
      </c>
      <c r="H196" s="1">
        <v>1963</v>
      </c>
      <c r="K196" s="1" t="s">
        <v>37</v>
      </c>
      <c r="M196" s="1" t="s">
        <v>38</v>
      </c>
      <c r="N196" s="1">
        <v>160</v>
      </c>
      <c r="O196" s="1">
        <v>249</v>
      </c>
      <c r="P196" s="1" t="s">
        <v>102</v>
      </c>
      <c r="R196" s="13" t="s">
        <v>110</v>
      </c>
      <c r="S196" s="1">
        <v>141</v>
      </c>
      <c r="T196" s="17">
        <v>22</v>
      </c>
      <c r="AR196" s="1" t="s">
        <v>103</v>
      </c>
      <c r="AT196" s="1" t="s">
        <v>43</v>
      </c>
      <c r="AY196" s="1" t="s">
        <v>479</v>
      </c>
      <c r="AZ196" s="1">
        <v>2</v>
      </c>
      <c r="BA196" s="1" t="s">
        <v>44</v>
      </c>
      <c r="BB196" s="1" t="s">
        <v>45</v>
      </c>
      <c r="BE196" s="13" t="s">
        <v>110</v>
      </c>
      <c r="BF196" s="1" t="s">
        <v>112</v>
      </c>
    </row>
    <row r="197" spans="1:58" ht="15.75">
      <c r="A197" s="1" t="s">
        <v>417</v>
      </c>
      <c r="B197" s="1" t="s">
        <v>417</v>
      </c>
      <c r="C197" s="1" t="s">
        <v>418</v>
      </c>
      <c r="D197" s="1" t="s">
        <v>63</v>
      </c>
      <c r="E197" s="1" t="s">
        <v>63</v>
      </c>
      <c r="G197" s="1">
        <v>2000</v>
      </c>
      <c r="H197" s="1">
        <v>2000</v>
      </c>
      <c r="K197" s="1" t="s">
        <v>37</v>
      </c>
      <c r="M197" s="1" t="s">
        <v>38</v>
      </c>
      <c r="N197" s="1">
        <v>168</v>
      </c>
      <c r="O197" s="1">
        <v>264</v>
      </c>
      <c r="P197" s="1" t="s">
        <v>51</v>
      </c>
      <c r="R197" s="13" t="s">
        <v>64</v>
      </c>
      <c r="V197" s="17">
        <v>15</v>
      </c>
      <c r="AM197" s="3">
        <v>15</v>
      </c>
      <c r="AR197" s="1" t="s">
        <v>52</v>
      </c>
      <c r="AT197" s="1" t="s">
        <v>56</v>
      </c>
      <c r="BA197" s="1" t="s">
        <v>65</v>
      </c>
      <c r="BB197" s="1" t="s">
        <v>65</v>
      </c>
      <c r="BE197" s="13" t="s">
        <v>64</v>
      </c>
      <c r="BF197" s="5" t="s">
        <v>66</v>
      </c>
    </row>
    <row r="198" spans="1:58" ht="15.75">
      <c r="A198" s="1" t="s">
        <v>417</v>
      </c>
      <c r="B198" s="1" t="s">
        <v>417</v>
      </c>
      <c r="C198" s="1" t="s">
        <v>418</v>
      </c>
      <c r="D198" s="1" t="s">
        <v>113</v>
      </c>
      <c r="E198" s="1" t="s">
        <v>114</v>
      </c>
      <c r="G198" s="1">
        <v>2003</v>
      </c>
      <c r="H198" s="1">
        <v>2004</v>
      </c>
      <c r="I198" s="1">
        <v>6</v>
      </c>
      <c r="J198" s="1">
        <v>7</v>
      </c>
      <c r="K198" s="1" t="s">
        <v>37</v>
      </c>
      <c r="M198" s="1" t="s">
        <v>49</v>
      </c>
      <c r="N198" s="1">
        <v>176</v>
      </c>
      <c r="O198" s="1">
        <v>280</v>
      </c>
      <c r="P198" s="1" t="s">
        <v>77</v>
      </c>
      <c r="R198" s="13" t="s">
        <v>115</v>
      </c>
      <c r="S198" s="1">
        <v>17</v>
      </c>
      <c r="T198" s="17">
        <v>5.7</v>
      </c>
      <c r="V198" s="17">
        <v>1.5</v>
      </c>
      <c r="AB198" s="3">
        <v>0.1</v>
      </c>
      <c r="AJ198" s="3">
        <v>1.5</v>
      </c>
      <c r="AR198" s="1" t="s">
        <v>78</v>
      </c>
      <c r="AT198" s="1" t="s">
        <v>134</v>
      </c>
      <c r="AY198" s="1" t="s">
        <v>480</v>
      </c>
      <c r="AZ198" s="1">
        <v>1</v>
      </c>
      <c r="BA198" s="1" t="s">
        <v>44</v>
      </c>
      <c r="BB198" s="1" t="s">
        <v>45</v>
      </c>
      <c r="BC198" s="1" t="s">
        <v>481</v>
      </c>
      <c r="BE198" s="13" t="s">
        <v>115</v>
      </c>
      <c r="BF198" s="1" t="s">
        <v>119</v>
      </c>
    </row>
    <row r="199" spans="1:58" ht="15.75">
      <c r="A199" s="1" t="s">
        <v>417</v>
      </c>
      <c r="B199" s="1" t="s">
        <v>417</v>
      </c>
      <c r="C199" s="1" t="s">
        <v>418</v>
      </c>
      <c r="D199" s="1" t="s">
        <v>113</v>
      </c>
      <c r="E199" s="1" t="s">
        <v>114</v>
      </c>
      <c r="G199" s="1">
        <v>2003</v>
      </c>
      <c r="H199" s="1">
        <v>2004</v>
      </c>
      <c r="I199" s="1">
        <v>6</v>
      </c>
      <c r="J199" s="1">
        <v>7</v>
      </c>
      <c r="K199" s="1" t="s">
        <v>37</v>
      </c>
      <c r="M199" s="1" t="s">
        <v>38</v>
      </c>
      <c r="N199" s="1">
        <v>176</v>
      </c>
      <c r="O199" s="1">
        <v>280</v>
      </c>
      <c r="P199" s="1" t="s">
        <v>77</v>
      </c>
      <c r="Q199" s="1" t="s">
        <v>1169</v>
      </c>
      <c r="R199" s="13" t="s">
        <v>115</v>
      </c>
      <c r="S199" s="1">
        <v>17</v>
      </c>
      <c r="T199" s="17">
        <v>24.6</v>
      </c>
      <c r="V199" s="17">
        <v>9.3000000000000007</v>
      </c>
      <c r="AB199" s="3">
        <v>0.4</v>
      </c>
      <c r="AJ199" s="3">
        <v>9.3000000000000007</v>
      </c>
      <c r="AR199" s="1" t="s">
        <v>78</v>
      </c>
      <c r="AT199" s="1" t="s">
        <v>134</v>
      </c>
      <c r="AY199" s="1" t="s">
        <v>480</v>
      </c>
      <c r="AZ199" s="1">
        <v>1</v>
      </c>
      <c r="BA199" s="1" t="s">
        <v>44</v>
      </c>
      <c r="BB199" s="1" t="s">
        <v>45</v>
      </c>
      <c r="BC199" s="1" t="s">
        <v>481</v>
      </c>
      <c r="BE199" s="13" t="s">
        <v>115</v>
      </c>
      <c r="BF199" s="1" t="s">
        <v>119</v>
      </c>
    </row>
    <row r="200" spans="1:58" ht="15.75">
      <c r="A200" s="1" t="s">
        <v>417</v>
      </c>
      <c r="B200" s="1" t="s">
        <v>417</v>
      </c>
      <c r="C200" s="1" t="s">
        <v>418</v>
      </c>
      <c r="D200" s="1" t="s">
        <v>75</v>
      </c>
      <c r="E200" s="1" t="s">
        <v>441</v>
      </c>
      <c r="K200" s="1" t="s">
        <v>37</v>
      </c>
      <c r="M200" s="1" t="s">
        <v>49</v>
      </c>
      <c r="N200" s="1">
        <v>178</v>
      </c>
      <c r="O200" s="1">
        <v>283</v>
      </c>
      <c r="P200" s="1" t="s">
        <v>51</v>
      </c>
      <c r="R200" s="13" t="s">
        <v>482</v>
      </c>
      <c r="V200" s="17">
        <v>1.1499999999999999</v>
      </c>
      <c r="AM200" s="3">
        <v>1.1499999999999999</v>
      </c>
      <c r="AR200" s="1" t="s">
        <v>217</v>
      </c>
      <c r="AT200" s="1" t="s">
        <v>56</v>
      </c>
      <c r="AZ200" s="1">
        <v>2</v>
      </c>
      <c r="BA200" s="1" t="s">
        <v>44</v>
      </c>
      <c r="BB200" s="1" t="s">
        <v>45</v>
      </c>
      <c r="BE200" s="13" t="s">
        <v>482</v>
      </c>
      <c r="BF200" s="1" t="s">
        <v>483</v>
      </c>
    </row>
    <row r="201" spans="1:58" ht="15.75">
      <c r="A201" s="1" t="s">
        <v>417</v>
      </c>
      <c r="B201" s="1" t="s">
        <v>417</v>
      </c>
      <c r="C201" s="1" t="s">
        <v>418</v>
      </c>
      <c r="K201" s="1" t="s">
        <v>37</v>
      </c>
      <c r="M201" s="1" t="s">
        <v>49</v>
      </c>
      <c r="N201" s="1">
        <v>204</v>
      </c>
      <c r="O201" s="1">
        <v>331</v>
      </c>
      <c r="P201" s="1" t="s">
        <v>51</v>
      </c>
      <c r="R201" s="13" t="s">
        <v>484</v>
      </c>
      <c r="V201" s="17">
        <v>2</v>
      </c>
      <c r="AM201" s="3">
        <v>2</v>
      </c>
      <c r="AR201" s="1" t="s">
        <v>451</v>
      </c>
      <c r="AT201" s="1" t="s">
        <v>56</v>
      </c>
      <c r="BA201" s="1" t="s">
        <v>44</v>
      </c>
      <c r="BB201" s="1" t="s">
        <v>45</v>
      </c>
      <c r="BE201" s="13" t="s">
        <v>484</v>
      </c>
      <c r="BF201" s="1" t="s">
        <v>485</v>
      </c>
    </row>
    <row r="202" spans="1:58" ht="15.75">
      <c r="A202" s="1" t="s">
        <v>417</v>
      </c>
      <c r="B202" s="1" t="s">
        <v>417</v>
      </c>
      <c r="C202" s="1" t="s">
        <v>418</v>
      </c>
      <c r="K202" s="1" t="s">
        <v>37</v>
      </c>
      <c r="M202" s="1" t="s">
        <v>38</v>
      </c>
      <c r="N202" s="1">
        <v>216</v>
      </c>
      <c r="O202" s="1">
        <v>350</v>
      </c>
      <c r="P202" s="1" t="s">
        <v>51</v>
      </c>
      <c r="R202" s="13" t="s">
        <v>122</v>
      </c>
      <c r="V202" s="17">
        <v>10</v>
      </c>
      <c r="AM202" s="3">
        <v>10</v>
      </c>
      <c r="AR202" s="1" t="s">
        <v>52</v>
      </c>
      <c r="AT202" s="1" t="s">
        <v>56</v>
      </c>
      <c r="BA202" s="1" t="s">
        <v>44</v>
      </c>
      <c r="BB202" s="1" t="s">
        <v>45</v>
      </c>
      <c r="BE202" s="13" t="s">
        <v>122</v>
      </c>
      <c r="BF202" s="1" t="s">
        <v>123</v>
      </c>
    </row>
    <row r="203" spans="1:58">
      <c r="A203" s="1" t="s">
        <v>417</v>
      </c>
      <c r="B203" s="1" t="s">
        <v>417</v>
      </c>
      <c r="C203" s="1" t="s">
        <v>418</v>
      </c>
      <c r="D203" s="1" t="s">
        <v>84</v>
      </c>
      <c r="E203" s="1" t="s">
        <v>486</v>
      </c>
      <c r="F203" s="1">
        <v>1</v>
      </c>
      <c r="G203" s="1">
        <v>2008</v>
      </c>
      <c r="H203" s="1">
        <v>2008</v>
      </c>
      <c r="K203" s="1" t="s">
        <v>37</v>
      </c>
      <c r="M203" s="1" t="s">
        <v>38</v>
      </c>
      <c r="O203" s="1">
        <v>251</v>
      </c>
      <c r="P203" s="1" t="s">
        <v>77</v>
      </c>
      <c r="Q203" s="1" t="s">
        <v>1169</v>
      </c>
      <c r="R203" s="20" t="s">
        <v>1381</v>
      </c>
      <c r="S203" s="1">
        <v>25</v>
      </c>
      <c r="T203" s="17">
        <v>9</v>
      </c>
      <c r="V203" s="17">
        <v>2.2999999999999998</v>
      </c>
      <c r="X203" s="17">
        <v>0.4</v>
      </c>
      <c r="Y203" s="3">
        <v>3</v>
      </c>
      <c r="AR203" s="1" t="s">
        <v>127</v>
      </c>
      <c r="AS203" s="1" t="s">
        <v>1236</v>
      </c>
      <c r="AT203" s="1" t="s">
        <v>128</v>
      </c>
      <c r="BA203" s="1" t="s">
        <v>44</v>
      </c>
      <c r="BB203" s="1" t="s">
        <v>45</v>
      </c>
      <c r="BD203" s="1" t="s">
        <v>1386</v>
      </c>
      <c r="BE203" s="20" t="s">
        <v>1381</v>
      </c>
      <c r="BF203" s="20" t="s">
        <v>1381</v>
      </c>
    </row>
    <row r="204" spans="1:58" ht="15.75">
      <c r="A204" s="1" t="s">
        <v>487</v>
      </c>
      <c r="B204" s="1" t="s">
        <v>1102</v>
      </c>
      <c r="C204" s="1" t="s">
        <v>488</v>
      </c>
      <c r="D204" s="1" t="s">
        <v>120</v>
      </c>
      <c r="E204" s="1" t="s">
        <v>299</v>
      </c>
      <c r="G204" s="1">
        <v>1987</v>
      </c>
      <c r="H204" s="1">
        <v>1987</v>
      </c>
      <c r="K204" s="1" t="s">
        <v>37</v>
      </c>
      <c r="M204" s="1" t="s">
        <v>38</v>
      </c>
      <c r="N204" s="1">
        <v>16</v>
      </c>
      <c r="O204" s="1">
        <v>22</v>
      </c>
      <c r="P204" s="1" t="s">
        <v>51</v>
      </c>
      <c r="R204" s="13" t="s">
        <v>300</v>
      </c>
      <c r="Y204" s="3">
        <v>3</v>
      </c>
      <c r="AR204" s="1" t="s">
        <v>92</v>
      </c>
      <c r="AT204" s="1" t="s">
        <v>56</v>
      </c>
      <c r="AZ204" s="1">
        <v>1</v>
      </c>
      <c r="BA204" s="1" t="s">
        <v>65</v>
      </c>
      <c r="BB204" s="1" t="s">
        <v>65</v>
      </c>
      <c r="BE204" s="13" t="s">
        <v>300</v>
      </c>
      <c r="BF204" s="1" t="s">
        <v>301</v>
      </c>
    </row>
    <row r="205" spans="1:58" ht="15.75">
      <c r="A205" s="1" t="s">
        <v>487</v>
      </c>
      <c r="B205" s="1" t="s">
        <v>1102</v>
      </c>
      <c r="C205" s="1" t="s">
        <v>488</v>
      </c>
      <c r="D205" s="1" t="s">
        <v>120</v>
      </c>
      <c r="E205" s="1" t="s">
        <v>489</v>
      </c>
      <c r="G205" s="1">
        <v>1974</v>
      </c>
      <c r="H205" s="1">
        <v>1974</v>
      </c>
      <c r="K205" s="1" t="s">
        <v>37</v>
      </c>
      <c r="M205" s="1" t="s">
        <v>38</v>
      </c>
      <c r="N205" s="1">
        <v>65</v>
      </c>
      <c r="O205" s="1">
        <v>105</v>
      </c>
      <c r="P205" s="1" t="s">
        <v>40</v>
      </c>
      <c r="R205" s="13" t="s">
        <v>490</v>
      </c>
      <c r="V205" s="17">
        <v>8</v>
      </c>
      <c r="AM205" s="3">
        <v>8</v>
      </c>
      <c r="AR205" s="1" t="s">
        <v>82</v>
      </c>
      <c r="AT205" s="1" t="s">
        <v>438</v>
      </c>
      <c r="AZ205" s="1">
        <v>1</v>
      </c>
      <c r="BA205" s="1" t="s">
        <v>44</v>
      </c>
      <c r="BB205" s="1" t="s">
        <v>45</v>
      </c>
      <c r="BE205" s="13" t="s">
        <v>490</v>
      </c>
      <c r="BF205" s="1" t="s">
        <v>491</v>
      </c>
    </row>
    <row r="206" spans="1:58" ht="15.75">
      <c r="A206" s="1" t="s">
        <v>487</v>
      </c>
      <c r="B206" s="1" t="s">
        <v>1102</v>
      </c>
      <c r="C206" s="1" t="s">
        <v>488</v>
      </c>
      <c r="D206" s="1" t="s">
        <v>120</v>
      </c>
      <c r="E206" s="20" t="s">
        <v>1401</v>
      </c>
      <c r="F206" s="20"/>
      <c r="K206" s="1" t="s">
        <v>37</v>
      </c>
      <c r="M206" s="1" t="s">
        <v>38</v>
      </c>
      <c r="N206" s="1">
        <v>125</v>
      </c>
      <c r="O206" s="1">
        <v>201</v>
      </c>
      <c r="P206" s="1" t="s">
        <v>51</v>
      </c>
      <c r="R206" s="13" t="s">
        <v>367</v>
      </c>
      <c r="Y206" s="3">
        <v>2</v>
      </c>
      <c r="AR206" s="1" t="s">
        <v>92</v>
      </c>
      <c r="AT206" s="1" t="s">
        <v>56</v>
      </c>
      <c r="AZ206" s="1">
        <v>1</v>
      </c>
      <c r="BA206" s="1" t="s">
        <v>65</v>
      </c>
      <c r="BB206" s="1" t="s">
        <v>65</v>
      </c>
      <c r="BE206" s="13" t="s">
        <v>367</v>
      </c>
      <c r="BF206" s="1" t="s">
        <v>369</v>
      </c>
    </row>
    <row r="207" spans="1:58" ht="15.75">
      <c r="A207" s="1" t="s">
        <v>487</v>
      </c>
      <c r="B207" s="1" t="s">
        <v>1102</v>
      </c>
      <c r="C207" s="1" t="s">
        <v>488</v>
      </c>
      <c r="D207" s="1" t="s">
        <v>120</v>
      </c>
      <c r="E207" s="1" t="s">
        <v>121</v>
      </c>
      <c r="F207" s="1">
        <v>1</v>
      </c>
      <c r="G207" s="1">
        <v>2001</v>
      </c>
      <c r="H207" s="1">
        <v>2001</v>
      </c>
      <c r="K207" s="1" t="s">
        <v>37</v>
      </c>
      <c r="M207" s="1" t="s">
        <v>38</v>
      </c>
      <c r="N207" s="1">
        <v>135</v>
      </c>
      <c r="O207" s="1">
        <v>216</v>
      </c>
      <c r="P207" s="1" t="s">
        <v>51</v>
      </c>
      <c r="R207" s="13" t="s">
        <v>138</v>
      </c>
      <c r="V207" s="17">
        <v>1</v>
      </c>
      <c r="W207" s="17" t="s">
        <v>1982</v>
      </c>
      <c r="AB207" s="3">
        <v>1</v>
      </c>
      <c r="AJ207" s="3">
        <v>1</v>
      </c>
      <c r="AL207" s="3" t="s">
        <v>1982</v>
      </c>
      <c r="AR207" s="1" t="s">
        <v>52</v>
      </c>
      <c r="AT207" s="1" t="s">
        <v>140</v>
      </c>
      <c r="AZ207" s="1">
        <v>1</v>
      </c>
      <c r="BA207" s="1" t="s">
        <v>65</v>
      </c>
      <c r="BB207" s="1" t="s">
        <v>65</v>
      </c>
      <c r="BC207" s="1" t="s">
        <v>492</v>
      </c>
      <c r="BE207" s="13" t="s">
        <v>138</v>
      </c>
      <c r="BF207" s="1" t="s">
        <v>143</v>
      </c>
    </row>
    <row r="208" spans="1:58" ht="15.75">
      <c r="A208" s="1" t="s">
        <v>487</v>
      </c>
      <c r="B208" s="1" t="s">
        <v>1102</v>
      </c>
      <c r="C208" s="1" t="s">
        <v>488</v>
      </c>
      <c r="D208" s="1" t="s">
        <v>84</v>
      </c>
      <c r="E208" s="1" t="s">
        <v>109</v>
      </c>
      <c r="F208" s="1">
        <v>1</v>
      </c>
      <c r="G208" s="1">
        <v>1961</v>
      </c>
      <c r="H208" s="1">
        <v>1963</v>
      </c>
      <c r="K208" s="1" t="s">
        <v>37</v>
      </c>
      <c r="M208" s="1" t="s">
        <v>38</v>
      </c>
      <c r="N208" s="1">
        <v>160</v>
      </c>
      <c r="O208" s="1">
        <v>249</v>
      </c>
      <c r="P208" s="1" t="s">
        <v>102</v>
      </c>
      <c r="R208" s="13" t="s">
        <v>110</v>
      </c>
      <c r="S208" s="1">
        <v>27</v>
      </c>
      <c r="T208" s="17">
        <v>18.5</v>
      </c>
      <c r="AR208" s="1" t="s">
        <v>103</v>
      </c>
      <c r="AT208" s="1" t="s">
        <v>43</v>
      </c>
      <c r="AY208" s="1" t="s">
        <v>493</v>
      </c>
      <c r="AZ208" s="1">
        <v>2</v>
      </c>
      <c r="BA208" s="1" t="s">
        <v>65</v>
      </c>
      <c r="BB208" s="1" t="s">
        <v>65</v>
      </c>
      <c r="BE208" s="13" t="s">
        <v>110</v>
      </c>
      <c r="BF208" s="1" t="s">
        <v>112</v>
      </c>
    </row>
    <row r="209" spans="1:58" ht="15.75">
      <c r="A209" s="1" t="s">
        <v>487</v>
      </c>
      <c r="B209" s="1" t="s">
        <v>1102</v>
      </c>
      <c r="C209" s="1" t="s">
        <v>488</v>
      </c>
      <c r="D209" s="1" t="s">
        <v>144</v>
      </c>
      <c r="E209" s="1" t="s">
        <v>2037</v>
      </c>
      <c r="G209" s="1">
        <v>1965</v>
      </c>
      <c r="H209" s="1">
        <v>1965</v>
      </c>
      <c r="K209" s="1" t="s">
        <v>37</v>
      </c>
      <c r="M209" s="1" t="s">
        <v>38</v>
      </c>
      <c r="N209" s="1">
        <v>172</v>
      </c>
      <c r="O209" s="1">
        <v>272</v>
      </c>
      <c r="P209" s="1" t="s">
        <v>40</v>
      </c>
      <c r="R209" s="13" t="s">
        <v>494</v>
      </c>
      <c r="V209" s="17">
        <v>12</v>
      </c>
      <c r="AM209" s="3">
        <v>12</v>
      </c>
      <c r="AR209" s="1" t="s">
        <v>82</v>
      </c>
      <c r="AT209" s="1" t="s">
        <v>438</v>
      </c>
      <c r="AZ209" s="1">
        <v>1</v>
      </c>
      <c r="BA209" s="1" t="s">
        <v>44</v>
      </c>
      <c r="BB209" s="1" t="s">
        <v>45</v>
      </c>
      <c r="BE209" s="13" t="s">
        <v>494</v>
      </c>
      <c r="BF209" s="1" t="s">
        <v>495</v>
      </c>
    </row>
    <row r="210" spans="1:58" ht="15.75">
      <c r="A210" s="1" t="s">
        <v>487</v>
      </c>
      <c r="B210" s="1" t="s">
        <v>1102</v>
      </c>
      <c r="C210" s="1" t="s">
        <v>488</v>
      </c>
      <c r="D210" s="1" t="s">
        <v>496</v>
      </c>
      <c r="E210" s="1" t="s">
        <v>497</v>
      </c>
      <c r="G210" s="1">
        <v>1997</v>
      </c>
      <c r="H210" s="1">
        <v>1997</v>
      </c>
      <c r="K210" s="1" t="s">
        <v>37</v>
      </c>
      <c r="M210" s="1" t="s">
        <v>38</v>
      </c>
      <c r="N210" s="1">
        <v>208</v>
      </c>
      <c r="O210" s="1">
        <v>338</v>
      </c>
      <c r="P210" s="1" t="s">
        <v>51</v>
      </c>
      <c r="R210" s="13" t="s">
        <v>498</v>
      </c>
      <c r="T210" s="17">
        <v>20</v>
      </c>
      <c r="Y210" s="3">
        <v>4</v>
      </c>
      <c r="AR210" s="1" t="s">
        <v>92</v>
      </c>
      <c r="AT210" s="1" t="s">
        <v>438</v>
      </c>
      <c r="AZ210" s="1">
        <v>1</v>
      </c>
      <c r="BA210" s="1" t="s">
        <v>44</v>
      </c>
      <c r="BB210" s="1" t="s">
        <v>45</v>
      </c>
      <c r="BE210" s="13" t="s">
        <v>498</v>
      </c>
      <c r="BF210" s="1" t="s">
        <v>499</v>
      </c>
    </row>
    <row r="211" spans="1:58" ht="15.75">
      <c r="A211" s="1" t="s">
        <v>487</v>
      </c>
      <c r="B211" s="1" t="s">
        <v>1102</v>
      </c>
      <c r="C211" s="1" t="s">
        <v>488</v>
      </c>
      <c r="D211" s="1" t="s">
        <v>120</v>
      </c>
      <c r="E211" s="1" t="s">
        <v>121</v>
      </c>
      <c r="F211" s="1">
        <v>1</v>
      </c>
      <c r="G211" s="1">
        <v>1987</v>
      </c>
      <c r="H211" s="1">
        <v>1989</v>
      </c>
      <c r="I211" s="1">
        <v>6</v>
      </c>
      <c r="J211" s="1">
        <v>7</v>
      </c>
      <c r="K211" s="1" t="s">
        <v>37</v>
      </c>
      <c r="M211" s="1" t="s">
        <v>38</v>
      </c>
      <c r="N211" s="1">
        <v>214</v>
      </c>
      <c r="O211" s="1">
        <v>352</v>
      </c>
      <c r="P211" s="1" t="s">
        <v>77</v>
      </c>
      <c r="Q211" s="1" t="s">
        <v>1169</v>
      </c>
      <c r="R211" s="13" t="s">
        <v>500</v>
      </c>
      <c r="S211" s="1">
        <v>19</v>
      </c>
      <c r="T211" s="17">
        <v>17</v>
      </c>
      <c r="V211" s="17">
        <v>7</v>
      </c>
      <c r="AJ211" s="3">
        <v>7</v>
      </c>
      <c r="AR211" s="1" t="s">
        <v>78</v>
      </c>
      <c r="AT211" s="1" t="s">
        <v>43</v>
      </c>
      <c r="AY211" s="1" t="s">
        <v>501</v>
      </c>
      <c r="AZ211" s="1">
        <v>1</v>
      </c>
      <c r="BA211" s="1" t="s">
        <v>44</v>
      </c>
      <c r="BB211" s="1" t="s">
        <v>45</v>
      </c>
      <c r="BC211" s="1" t="s">
        <v>502</v>
      </c>
      <c r="BE211" s="13" t="s">
        <v>500</v>
      </c>
      <c r="BF211" s="1" t="s">
        <v>503</v>
      </c>
    </row>
    <row r="212" spans="1:58" ht="15.75">
      <c r="A212" s="1" t="s">
        <v>487</v>
      </c>
      <c r="B212" s="1" t="s">
        <v>1102</v>
      </c>
      <c r="C212" s="1" t="s">
        <v>488</v>
      </c>
      <c r="D212" s="1" t="s">
        <v>120</v>
      </c>
      <c r="E212" s="1" t="s">
        <v>121</v>
      </c>
      <c r="F212" s="1">
        <v>1</v>
      </c>
      <c r="G212" s="1">
        <v>1994</v>
      </c>
      <c r="H212" s="1">
        <v>1994</v>
      </c>
      <c r="I212" s="1">
        <v>7</v>
      </c>
      <c r="J212" s="1">
        <v>7</v>
      </c>
      <c r="K212" s="1" t="s">
        <v>37</v>
      </c>
      <c r="M212" s="1" t="s">
        <v>38</v>
      </c>
      <c r="N212" s="1">
        <v>215</v>
      </c>
      <c r="O212" s="1">
        <v>349</v>
      </c>
      <c r="P212" s="1" t="s">
        <v>77</v>
      </c>
      <c r="Q212" s="1" t="s">
        <v>1169</v>
      </c>
      <c r="R212" s="13" t="s">
        <v>504</v>
      </c>
      <c r="S212" s="1">
        <v>5</v>
      </c>
      <c r="V212" s="17">
        <v>0.8</v>
      </c>
      <c r="AJ212" s="3">
        <v>0.8</v>
      </c>
      <c r="AR212" s="1" t="s">
        <v>78</v>
      </c>
      <c r="AT212" s="1" t="s">
        <v>140</v>
      </c>
      <c r="AZ212" s="1">
        <v>1</v>
      </c>
      <c r="BA212" s="1" t="s">
        <v>44</v>
      </c>
      <c r="BB212" s="1" t="s">
        <v>45</v>
      </c>
      <c r="BC212" s="1" t="s">
        <v>505</v>
      </c>
      <c r="BE212" s="13" t="s">
        <v>504</v>
      </c>
      <c r="BF212" s="1" t="s">
        <v>506</v>
      </c>
    </row>
    <row r="213" spans="1:58" ht="15.75">
      <c r="A213" s="1" t="s">
        <v>487</v>
      </c>
      <c r="B213" s="1" t="s">
        <v>1102</v>
      </c>
      <c r="C213" s="1" t="s">
        <v>488</v>
      </c>
      <c r="D213" s="1" t="s">
        <v>120</v>
      </c>
      <c r="E213" s="1" t="s">
        <v>121</v>
      </c>
      <c r="F213" s="1">
        <v>1</v>
      </c>
      <c r="G213" s="1">
        <v>1994</v>
      </c>
      <c r="H213" s="1">
        <v>1994</v>
      </c>
      <c r="I213" s="1">
        <v>7</v>
      </c>
      <c r="J213" s="1">
        <v>7</v>
      </c>
      <c r="K213" s="1" t="s">
        <v>37</v>
      </c>
      <c r="M213" s="1" t="s">
        <v>38</v>
      </c>
      <c r="N213" s="1">
        <v>215</v>
      </c>
      <c r="O213" s="1">
        <v>349</v>
      </c>
      <c r="P213" s="1" t="s">
        <v>77</v>
      </c>
      <c r="Q213" s="1" t="s">
        <v>1169</v>
      </c>
      <c r="R213" s="13" t="s">
        <v>504</v>
      </c>
      <c r="S213" s="1">
        <v>5</v>
      </c>
      <c r="T213" s="17">
        <v>12</v>
      </c>
      <c r="V213" s="17">
        <v>10</v>
      </c>
      <c r="AJ213" s="3">
        <v>10</v>
      </c>
      <c r="AR213" s="1" t="s">
        <v>78</v>
      </c>
      <c r="AT213" s="1" t="s">
        <v>140</v>
      </c>
      <c r="AZ213" s="1">
        <v>1</v>
      </c>
      <c r="BA213" s="1" t="s">
        <v>44</v>
      </c>
      <c r="BB213" s="1" t="s">
        <v>45</v>
      </c>
      <c r="BC213" s="1" t="s">
        <v>507</v>
      </c>
      <c r="BE213" s="13" t="s">
        <v>504</v>
      </c>
      <c r="BF213" s="1" t="s">
        <v>506</v>
      </c>
    </row>
    <row r="214" spans="1:58" ht="15.75">
      <c r="A214" s="1" t="s">
        <v>487</v>
      </c>
      <c r="B214" s="1" t="s">
        <v>1102</v>
      </c>
      <c r="C214" s="1" t="s">
        <v>488</v>
      </c>
      <c r="D214" s="1" t="s">
        <v>120</v>
      </c>
      <c r="E214" s="1" t="s">
        <v>2035</v>
      </c>
      <c r="K214" s="1" t="s">
        <v>37</v>
      </c>
      <c r="M214" s="1" t="s">
        <v>38</v>
      </c>
      <c r="N214" s="1">
        <v>225</v>
      </c>
      <c r="O214" s="1">
        <v>368</v>
      </c>
      <c r="P214" s="1" t="s">
        <v>51</v>
      </c>
      <c r="R214" s="13" t="s">
        <v>125</v>
      </c>
      <c r="Y214" s="3">
        <v>5</v>
      </c>
      <c r="AR214" s="1" t="s">
        <v>92</v>
      </c>
      <c r="AT214" s="1" t="s">
        <v>56</v>
      </c>
      <c r="AZ214" s="1">
        <v>1</v>
      </c>
      <c r="BA214" s="1" t="s">
        <v>65</v>
      </c>
      <c r="BB214" s="1" t="s">
        <v>65</v>
      </c>
      <c r="BC214" s="1" t="s">
        <v>508</v>
      </c>
      <c r="BE214" s="13" t="s">
        <v>125</v>
      </c>
      <c r="BF214" s="1" t="s">
        <v>126</v>
      </c>
    </row>
    <row r="215" spans="1:58" ht="15.75">
      <c r="A215" s="1" t="s">
        <v>2067</v>
      </c>
      <c r="B215" s="1" t="s">
        <v>1996</v>
      </c>
      <c r="C215" s="16" t="s">
        <v>509</v>
      </c>
      <c r="K215" s="1" t="s">
        <v>37</v>
      </c>
      <c r="M215" s="1" t="s">
        <v>38</v>
      </c>
      <c r="N215" s="1">
        <v>58</v>
      </c>
      <c r="O215" s="1">
        <v>95</v>
      </c>
      <c r="P215" s="1" t="s">
        <v>40</v>
      </c>
      <c r="R215" s="13" t="s">
        <v>510</v>
      </c>
      <c r="AB215" s="3">
        <v>5</v>
      </c>
      <c r="AR215" s="1" t="s">
        <v>511</v>
      </c>
      <c r="AT215" s="1" t="s">
        <v>172</v>
      </c>
      <c r="AZ215" s="1">
        <v>1</v>
      </c>
      <c r="BA215" s="1" t="s">
        <v>44</v>
      </c>
      <c r="BB215" s="1" t="s">
        <v>45</v>
      </c>
      <c r="BD215" s="1" t="s">
        <v>512</v>
      </c>
      <c r="BE215" s="13" t="s">
        <v>510</v>
      </c>
      <c r="BF215" s="1" t="s">
        <v>510</v>
      </c>
    </row>
    <row r="216" spans="1:58" ht="15.75">
      <c r="A216" s="1" t="s">
        <v>2067</v>
      </c>
      <c r="B216" s="1" t="s">
        <v>1996</v>
      </c>
      <c r="C216" s="16" t="s">
        <v>509</v>
      </c>
      <c r="D216" s="1" t="s">
        <v>63</v>
      </c>
      <c r="E216" s="1" t="s">
        <v>63</v>
      </c>
      <c r="G216" s="1">
        <v>2000</v>
      </c>
      <c r="H216" s="1">
        <v>2000</v>
      </c>
      <c r="K216" s="1" t="s">
        <v>37</v>
      </c>
      <c r="M216" s="1" t="s">
        <v>49</v>
      </c>
      <c r="N216" s="1">
        <v>168</v>
      </c>
      <c r="O216" s="1">
        <v>264</v>
      </c>
      <c r="P216" s="1" t="s">
        <v>51</v>
      </c>
      <c r="R216" s="13" t="s">
        <v>64</v>
      </c>
      <c r="AD216" s="3" t="s">
        <v>41</v>
      </c>
      <c r="AR216" s="1" t="s">
        <v>153</v>
      </c>
      <c r="AT216" s="1" t="s">
        <v>43</v>
      </c>
      <c r="AZ216" s="1">
        <v>1</v>
      </c>
      <c r="BA216" s="1" t="s">
        <v>65</v>
      </c>
      <c r="BB216" s="1" t="s">
        <v>65</v>
      </c>
      <c r="BE216" s="13" t="s">
        <v>64</v>
      </c>
      <c r="BF216" s="5" t="s">
        <v>66</v>
      </c>
    </row>
    <row r="217" spans="1:58" ht="15.75">
      <c r="A217" s="1" t="s">
        <v>513</v>
      </c>
      <c r="B217" s="1" t="s">
        <v>513</v>
      </c>
      <c r="C217" s="1" t="s">
        <v>514</v>
      </c>
      <c r="D217" s="1" t="s">
        <v>515</v>
      </c>
      <c r="E217" s="1" t="s">
        <v>516</v>
      </c>
      <c r="G217" s="1">
        <v>1988</v>
      </c>
      <c r="H217" s="1">
        <v>1999</v>
      </c>
      <c r="K217" s="1" t="s">
        <v>48</v>
      </c>
      <c r="M217" s="4" t="s">
        <v>49</v>
      </c>
      <c r="N217" s="1">
        <v>117</v>
      </c>
      <c r="O217" s="1">
        <v>187</v>
      </c>
      <c r="P217" s="1" t="s">
        <v>40</v>
      </c>
      <c r="R217" s="13" t="s">
        <v>517</v>
      </c>
      <c r="T217" s="17">
        <v>1</v>
      </c>
      <c r="AR217" s="1" t="s">
        <v>518</v>
      </c>
      <c r="BA217" s="1" t="s">
        <v>44</v>
      </c>
      <c r="BB217" s="1" t="s">
        <v>45</v>
      </c>
      <c r="BE217" s="13" t="s">
        <v>517</v>
      </c>
    </row>
    <row r="218" spans="1:58" ht="15.75">
      <c r="A218" s="1" t="s">
        <v>519</v>
      </c>
      <c r="B218" s="1" t="s">
        <v>1101</v>
      </c>
      <c r="C218" s="1" t="s">
        <v>520</v>
      </c>
      <c r="D218" s="1" t="s">
        <v>197</v>
      </c>
      <c r="E218" s="1" t="s">
        <v>521</v>
      </c>
      <c r="G218" s="1">
        <v>1995</v>
      </c>
      <c r="H218" s="1">
        <v>1995</v>
      </c>
      <c r="I218" s="1">
        <v>4</v>
      </c>
      <c r="J218" s="1">
        <v>5</v>
      </c>
      <c r="K218" s="1" t="s">
        <v>37</v>
      </c>
      <c r="M218" s="1" t="s">
        <v>38</v>
      </c>
      <c r="N218" s="1">
        <v>88</v>
      </c>
      <c r="O218" s="1">
        <v>148</v>
      </c>
      <c r="P218" s="1" t="s">
        <v>77</v>
      </c>
      <c r="Q218" s="1" t="s">
        <v>1169</v>
      </c>
      <c r="R218" s="13" t="s">
        <v>522</v>
      </c>
      <c r="S218" s="1">
        <v>14</v>
      </c>
      <c r="T218" s="17">
        <v>35</v>
      </c>
      <c r="V218" s="17">
        <v>5</v>
      </c>
      <c r="AM218" s="3">
        <v>5</v>
      </c>
      <c r="AR218" s="1" t="s">
        <v>78</v>
      </c>
      <c r="AT218" s="1" t="s">
        <v>56</v>
      </c>
      <c r="AY218" s="1" t="s">
        <v>523</v>
      </c>
      <c r="AZ218" s="1">
        <v>1</v>
      </c>
      <c r="BA218" s="1" t="s">
        <v>44</v>
      </c>
      <c r="BB218" s="1" t="s">
        <v>45</v>
      </c>
      <c r="BC218" s="1" t="s">
        <v>524</v>
      </c>
      <c r="BD218" s="1" t="s">
        <v>1962</v>
      </c>
      <c r="BE218" s="13" t="s">
        <v>522</v>
      </c>
      <c r="BF218" s="1" t="s">
        <v>1963</v>
      </c>
    </row>
    <row r="219" spans="1:58" ht="15.75">
      <c r="A219" s="1" t="s">
        <v>519</v>
      </c>
      <c r="B219" s="1" t="s">
        <v>1101</v>
      </c>
      <c r="C219" s="1" t="s">
        <v>520</v>
      </c>
      <c r="D219" s="1" t="s">
        <v>264</v>
      </c>
      <c r="E219" s="1" t="s">
        <v>525</v>
      </c>
      <c r="G219" s="1">
        <v>1998</v>
      </c>
      <c r="H219" s="1">
        <v>1998</v>
      </c>
      <c r="I219" s="1">
        <v>6</v>
      </c>
      <c r="J219" s="1">
        <v>7</v>
      </c>
      <c r="K219" s="1" t="s">
        <v>37</v>
      </c>
      <c r="M219" s="1" t="s">
        <v>38</v>
      </c>
      <c r="N219" s="1">
        <v>89</v>
      </c>
      <c r="O219" s="1">
        <v>149</v>
      </c>
      <c r="P219" s="1" t="s">
        <v>77</v>
      </c>
      <c r="Q219" s="1" t="s">
        <v>1169</v>
      </c>
      <c r="R219" s="13" t="s">
        <v>526</v>
      </c>
      <c r="S219" s="1">
        <v>11</v>
      </c>
      <c r="T219" s="17">
        <v>15</v>
      </c>
      <c r="V219" s="17">
        <v>6.7</v>
      </c>
      <c r="AJ219" s="3">
        <v>6.7</v>
      </c>
      <c r="AR219" s="1" t="s">
        <v>78</v>
      </c>
      <c r="AT219" s="1" t="s">
        <v>140</v>
      </c>
      <c r="AY219" s="1" t="s">
        <v>527</v>
      </c>
      <c r="AZ219" s="1">
        <v>1</v>
      </c>
      <c r="BA219" s="1" t="s">
        <v>44</v>
      </c>
      <c r="BB219" s="1" t="s">
        <v>45</v>
      </c>
      <c r="BC219" s="1" t="s">
        <v>528</v>
      </c>
      <c r="BE219" s="13" t="s">
        <v>526</v>
      </c>
      <c r="BF219" s="1" t="s">
        <v>529</v>
      </c>
    </row>
    <row r="220" spans="1:58" ht="15.75">
      <c r="A220" s="1" t="s">
        <v>519</v>
      </c>
      <c r="B220" s="1" t="s">
        <v>1101</v>
      </c>
      <c r="C220" s="1" t="s">
        <v>520</v>
      </c>
      <c r="D220" s="1" t="s">
        <v>35</v>
      </c>
      <c r="E220" s="1" t="s">
        <v>530</v>
      </c>
      <c r="G220" s="1">
        <v>1996</v>
      </c>
      <c r="H220" s="1">
        <v>1997</v>
      </c>
      <c r="I220" s="1">
        <v>10</v>
      </c>
      <c r="J220" s="1">
        <v>3</v>
      </c>
      <c r="K220" s="1" t="s">
        <v>48</v>
      </c>
      <c r="M220" s="1" t="s">
        <v>49</v>
      </c>
      <c r="N220" s="1">
        <v>118</v>
      </c>
      <c r="O220" s="1">
        <v>190</v>
      </c>
      <c r="P220" s="1" t="s">
        <v>51</v>
      </c>
      <c r="R220" s="13" t="s">
        <v>531</v>
      </c>
      <c r="T220" s="17">
        <v>8</v>
      </c>
      <c r="V220" s="17">
        <v>3.2</v>
      </c>
      <c r="AM220" s="3">
        <v>3.2</v>
      </c>
      <c r="AR220" s="1" t="s">
        <v>252</v>
      </c>
      <c r="AT220" s="1" t="s">
        <v>140</v>
      </c>
      <c r="AZ220" s="1">
        <v>1</v>
      </c>
      <c r="BA220" s="1" t="s">
        <v>44</v>
      </c>
      <c r="BB220" s="1" t="s">
        <v>45</v>
      </c>
      <c r="BC220" s="1" t="s">
        <v>532</v>
      </c>
      <c r="BE220" s="13" t="s">
        <v>531</v>
      </c>
      <c r="BF220" s="1" t="s">
        <v>533</v>
      </c>
    </row>
    <row r="221" spans="1:58" ht="15.75">
      <c r="A221" s="1" t="s">
        <v>519</v>
      </c>
      <c r="B221" s="1" t="s">
        <v>1101</v>
      </c>
      <c r="C221" s="1" t="s">
        <v>520</v>
      </c>
      <c r="D221" s="1" t="s">
        <v>496</v>
      </c>
      <c r="E221" s="1" t="s">
        <v>534</v>
      </c>
      <c r="G221" s="1">
        <v>1999</v>
      </c>
      <c r="H221" s="1">
        <v>2001</v>
      </c>
      <c r="K221" s="1" t="s">
        <v>37</v>
      </c>
      <c r="M221" s="1" t="s">
        <v>38</v>
      </c>
      <c r="N221" s="1">
        <v>127</v>
      </c>
      <c r="O221" s="1">
        <v>203</v>
      </c>
      <c r="P221" s="1" t="s">
        <v>77</v>
      </c>
      <c r="Q221" s="1" t="s">
        <v>1169</v>
      </c>
      <c r="R221" s="13" t="s">
        <v>535</v>
      </c>
      <c r="S221" s="1">
        <v>4</v>
      </c>
      <c r="V221" s="17">
        <v>3.8</v>
      </c>
      <c r="AJ221" s="3">
        <v>3.8</v>
      </c>
      <c r="AR221" s="1" t="s">
        <v>536</v>
      </c>
      <c r="AT221" s="1" t="s">
        <v>140</v>
      </c>
      <c r="AZ221" s="1">
        <v>1</v>
      </c>
      <c r="BA221" s="1" t="s">
        <v>44</v>
      </c>
      <c r="BB221" s="1" t="s">
        <v>45</v>
      </c>
      <c r="BC221" s="1" t="s">
        <v>537</v>
      </c>
      <c r="BE221" s="13" t="s">
        <v>535</v>
      </c>
      <c r="BF221" s="1" t="s">
        <v>538</v>
      </c>
    </row>
    <row r="222" spans="1:58" ht="15.75">
      <c r="A222" s="1" t="s">
        <v>519</v>
      </c>
      <c r="B222" s="1" t="s">
        <v>1101</v>
      </c>
      <c r="C222" s="1" t="s">
        <v>520</v>
      </c>
      <c r="D222" s="1" t="s">
        <v>197</v>
      </c>
      <c r="E222" s="1" t="s">
        <v>521</v>
      </c>
      <c r="G222" s="1">
        <v>1997</v>
      </c>
      <c r="H222" s="1">
        <v>1997</v>
      </c>
      <c r="K222" s="1" t="s">
        <v>37</v>
      </c>
      <c r="M222" s="1" t="s">
        <v>38</v>
      </c>
      <c r="N222" s="1">
        <v>146</v>
      </c>
      <c r="O222" s="1">
        <v>230</v>
      </c>
      <c r="P222" s="1" t="s">
        <v>40</v>
      </c>
      <c r="R222" s="13" t="s">
        <v>539</v>
      </c>
      <c r="T222" s="17">
        <v>35</v>
      </c>
      <c r="AR222" s="1" t="s">
        <v>82</v>
      </c>
      <c r="AT222" s="1" t="s">
        <v>43</v>
      </c>
      <c r="AZ222" s="1">
        <v>1</v>
      </c>
      <c r="BA222" s="1" t="s">
        <v>90</v>
      </c>
      <c r="BB222" s="1" t="s">
        <v>45</v>
      </c>
      <c r="BE222" s="13" t="s">
        <v>539</v>
      </c>
      <c r="BF222" s="1" t="s">
        <v>540</v>
      </c>
    </row>
    <row r="223" spans="1:58" ht="15.75">
      <c r="A223" s="1" t="s">
        <v>519</v>
      </c>
      <c r="B223" s="1" t="s">
        <v>1101</v>
      </c>
      <c r="C223" s="1" t="s">
        <v>520</v>
      </c>
      <c r="D223" s="1" t="s">
        <v>496</v>
      </c>
      <c r="E223" s="1" t="s">
        <v>2032</v>
      </c>
      <c r="K223" s="1" t="s">
        <v>48</v>
      </c>
      <c r="M223" s="1" t="s">
        <v>49</v>
      </c>
      <c r="N223" s="1">
        <v>146</v>
      </c>
      <c r="O223" s="1">
        <v>230</v>
      </c>
      <c r="P223" s="1" t="s">
        <v>51</v>
      </c>
      <c r="R223" s="13" t="s">
        <v>539</v>
      </c>
      <c r="T223" s="17">
        <v>13.6</v>
      </c>
      <c r="Y223" s="3">
        <v>20</v>
      </c>
      <c r="AR223" s="1" t="s">
        <v>252</v>
      </c>
      <c r="AT223" s="1" t="s">
        <v>56</v>
      </c>
      <c r="AZ223" s="1">
        <v>2</v>
      </c>
      <c r="BA223" s="1" t="s">
        <v>90</v>
      </c>
      <c r="BB223" s="1" t="s">
        <v>45</v>
      </c>
      <c r="BC223" s="1" t="s">
        <v>541</v>
      </c>
      <c r="BE223" s="13" t="s">
        <v>539</v>
      </c>
      <c r="BF223" s="1" t="s">
        <v>542</v>
      </c>
    </row>
    <row r="224" spans="1:58" ht="15.75">
      <c r="A224" s="1" t="s">
        <v>519</v>
      </c>
      <c r="B224" s="1" t="s">
        <v>1101</v>
      </c>
      <c r="C224" s="1" t="s">
        <v>520</v>
      </c>
      <c r="D224" s="1" t="s">
        <v>197</v>
      </c>
      <c r="E224" s="1" t="s">
        <v>543</v>
      </c>
      <c r="G224" s="1">
        <v>2001</v>
      </c>
      <c r="H224" s="1">
        <v>2001</v>
      </c>
      <c r="K224" s="1" t="s">
        <v>37</v>
      </c>
      <c r="M224" s="1" t="s">
        <v>38</v>
      </c>
      <c r="N224" s="1">
        <v>156</v>
      </c>
      <c r="O224" s="1">
        <v>242</v>
      </c>
      <c r="P224" s="1" t="s">
        <v>77</v>
      </c>
      <c r="Q224" s="1" t="s">
        <v>1169</v>
      </c>
      <c r="R224" s="13" t="s">
        <v>544</v>
      </c>
      <c r="T224" s="17">
        <v>25</v>
      </c>
      <c r="AD224" s="3">
        <v>20</v>
      </c>
      <c r="AR224" s="1" t="s">
        <v>536</v>
      </c>
      <c r="AT224" s="1" t="s">
        <v>43</v>
      </c>
      <c r="AZ224" s="1">
        <v>2</v>
      </c>
      <c r="BA224" s="1" t="s">
        <v>44</v>
      </c>
      <c r="BB224" s="1" t="s">
        <v>45</v>
      </c>
      <c r="BE224" s="13" t="s">
        <v>544</v>
      </c>
      <c r="BF224" s="1" t="s">
        <v>545</v>
      </c>
    </row>
    <row r="225" spans="1:58" ht="15.75">
      <c r="A225" s="1" t="s">
        <v>519</v>
      </c>
      <c r="B225" s="1" t="s">
        <v>1101</v>
      </c>
      <c r="C225" s="1" t="s">
        <v>520</v>
      </c>
      <c r="D225" s="1" t="s">
        <v>254</v>
      </c>
      <c r="E225" s="1" t="s">
        <v>546</v>
      </c>
      <c r="K225" s="1" t="s">
        <v>37</v>
      </c>
      <c r="M225" s="1" t="s">
        <v>38</v>
      </c>
      <c r="N225" s="1">
        <v>163</v>
      </c>
      <c r="O225" s="1">
        <v>254</v>
      </c>
      <c r="P225" s="1" t="s">
        <v>51</v>
      </c>
      <c r="R225" s="13" t="s">
        <v>284</v>
      </c>
      <c r="T225" s="17">
        <v>50</v>
      </c>
      <c r="AR225" s="1" t="s">
        <v>252</v>
      </c>
      <c r="AT225" s="1" t="s">
        <v>43</v>
      </c>
      <c r="AZ225" s="1">
        <v>2</v>
      </c>
      <c r="BA225" s="1" t="s">
        <v>65</v>
      </c>
      <c r="BB225" s="1" t="s">
        <v>65</v>
      </c>
      <c r="BE225" s="13" t="s">
        <v>284</v>
      </c>
      <c r="BF225" s="1" t="s">
        <v>547</v>
      </c>
    </row>
    <row r="226" spans="1:58" ht="15.75">
      <c r="A226" s="1" t="s">
        <v>519</v>
      </c>
      <c r="B226" s="1" t="s">
        <v>1101</v>
      </c>
      <c r="C226" s="1" t="s">
        <v>520</v>
      </c>
      <c r="D226" s="1" t="s">
        <v>254</v>
      </c>
      <c r="E226" s="1" t="s">
        <v>546</v>
      </c>
      <c r="G226" s="1">
        <v>1999</v>
      </c>
      <c r="H226" s="1">
        <v>2000</v>
      </c>
      <c r="I226" s="1">
        <v>11</v>
      </c>
      <c r="J226" s="1">
        <v>2</v>
      </c>
      <c r="K226" s="1" t="s">
        <v>48</v>
      </c>
      <c r="M226" s="1" t="s">
        <v>49</v>
      </c>
      <c r="N226" s="1">
        <v>163</v>
      </c>
      <c r="O226" s="1">
        <v>254</v>
      </c>
      <c r="P226" s="1" t="s">
        <v>51</v>
      </c>
      <c r="R226" s="13" t="s">
        <v>284</v>
      </c>
      <c r="T226" s="17">
        <v>10</v>
      </c>
      <c r="Y226" s="3">
        <v>3</v>
      </c>
      <c r="AR226" s="1" t="s">
        <v>252</v>
      </c>
      <c r="AT226" s="1" t="s">
        <v>43</v>
      </c>
      <c r="BA226" s="1" t="s">
        <v>65</v>
      </c>
      <c r="BB226" s="1" t="s">
        <v>65</v>
      </c>
      <c r="BE226" s="13" t="s">
        <v>284</v>
      </c>
      <c r="BF226" s="1" t="s">
        <v>548</v>
      </c>
    </row>
    <row r="227" spans="1:58" ht="15.75">
      <c r="A227" s="1" t="s">
        <v>549</v>
      </c>
      <c r="B227" s="1" t="s">
        <v>549</v>
      </c>
      <c r="C227" s="16" t="s">
        <v>550</v>
      </c>
      <c r="K227" s="1" t="s">
        <v>48</v>
      </c>
      <c r="M227" s="1" t="s">
        <v>38</v>
      </c>
      <c r="N227" s="1">
        <v>185</v>
      </c>
      <c r="O227" s="1">
        <v>291</v>
      </c>
      <c r="P227" s="1" t="s">
        <v>51</v>
      </c>
      <c r="R227" s="13" t="s">
        <v>152</v>
      </c>
      <c r="T227" s="17">
        <v>10</v>
      </c>
      <c r="V227" s="17">
        <v>1</v>
      </c>
      <c r="AR227" s="1" t="s">
        <v>551</v>
      </c>
      <c r="BA227" s="1" t="s">
        <v>90</v>
      </c>
      <c r="BB227" s="1" t="s">
        <v>45</v>
      </c>
      <c r="BE227" s="13" t="s">
        <v>152</v>
      </c>
    </row>
    <row r="228" spans="1:58" ht="15.75">
      <c r="A228" s="1" t="s">
        <v>552</v>
      </c>
      <c r="B228" s="1" t="s">
        <v>552</v>
      </c>
      <c r="C228" s="1" t="s">
        <v>1311</v>
      </c>
      <c r="D228" s="1" t="s">
        <v>120</v>
      </c>
      <c r="E228" s="1" t="s">
        <v>553</v>
      </c>
      <c r="F228" s="1">
        <v>1</v>
      </c>
      <c r="G228" s="1">
        <v>1970</v>
      </c>
      <c r="H228" s="1">
        <v>1970</v>
      </c>
      <c r="K228" s="1" t="s">
        <v>37</v>
      </c>
      <c r="M228" s="1" t="s">
        <v>38</v>
      </c>
      <c r="N228" s="1">
        <v>72</v>
      </c>
      <c r="O228" s="1">
        <v>124</v>
      </c>
      <c r="P228" s="1" t="s">
        <v>102</v>
      </c>
      <c r="R228" s="13" t="s">
        <v>554</v>
      </c>
      <c r="T228" s="17">
        <v>14</v>
      </c>
      <c r="AR228" s="1" t="s">
        <v>342</v>
      </c>
      <c r="AT228" s="1" t="s">
        <v>43</v>
      </c>
      <c r="AZ228" s="1">
        <v>2</v>
      </c>
      <c r="BA228" s="1" t="s">
        <v>44</v>
      </c>
      <c r="BB228" s="1" t="s">
        <v>45</v>
      </c>
      <c r="BE228" s="13" t="s">
        <v>554</v>
      </c>
      <c r="BF228" s="1" t="s">
        <v>555</v>
      </c>
    </row>
    <row r="229" spans="1:58" ht="15.75">
      <c r="A229" s="1" t="s">
        <v>552</v>
      </c>
      <c r="B229" s="1" t="s">
        <v>552</v>
      </c>
      <c r="C229" s="1" t="s">
        <v>1311</v>
      </c>
      <c r="D229" s="1" t="s">
        <v>120</v>
      </c>
      <c r="E229" s="20" t="s">
        <v>1401</v>
      </c>
      <c r="F229" s="20">
        <v>1</v>
      </c>
      <c r="K229" s="1" t="s">
        <v>37</v>
      </c>
      <c r="M229" s="1" t="s">
        <v>38</v>
      </c>
      <c r="N229" s="1">
        <v>73</v>
      </c>
      <c r="O229" s="1">
        <v>125</v>
      </c>
      <c r="P229" s="1" t="s">
        <v>102</v>
      </c>
      <c r="R229" s="13" t="s">
        <v>556</v>
      </c>
      <c r="T229" s="17">
        <v>60</v>
      </c>
      <c r="AR229" s="1" t="s">
        <v>342</v>
      </c>
      <c r="AT229" s="1" t="s">
        <v>43</v>
      </c>
      <c r="AZ229" s="1">
        <v>1</v>
      </c>
      <c r="BA229" s="1" t="s">
        <v>44</v>
      </c>
      <c r="BB229" s="1" t="s">
        <v>45</v>
      </c>
      <c r="BE229" s="13" t="s">
        <v>556</v>
      </c>
      <c r="BF229" s="1" t="s">
        <v>557</v>
      </c>
    </row>
    <row r="230" spans="1:58" ht="15.75">
      <c r="A230" s="1" t="s">
        <v>552</v>
      </c>
      <c r="B230" s="1" t="s">
        <v>552</v>
      </c>
      <c r="C230" s="1" t="s">
        <v>1311</v>
      </c>
      <c r="D230" s="1" t="s">
        <v>120</v>
      </c>
      <c r="E230" s="1" t="s">
        <v>2030</v>
      </c>
      <c r="K230" s="1" t="s">
        <v>48</v>
      </c>
      <c r="M230" s="1" t="s">
        <v>49</v>
      </c>
      <c r="N230" s="1">
        <v>185</v>
      </c>
      <c r="O230" s="1">
        <v>291</v>
      </c>
      <c r="P230" s="1" t="s">
        <v>51</v>
      </c>
      <c r="R230" s="13" t="s">
        <v>152</v>
      </c>
      <c r="T230" s="17">
        <v>20</v>
      </c>
      <c r="AB230" s="3">
        <v>10</v>
      </c>
      <c r="AR230" s="1" t="s">
        <v>153</v>
      </c>
      <c r="AT230" s="1" t="s">
        <v>172</v>
      </c>
      <c r="BA230" s="1" t="s">
        <v>90</v>
      </c>
      <c r="BB230" s="1" t="s">
        <v>45</v>
      </c>
      <c r="BE230" s="13" t="s">
        <v>152</v>
      </c>
      <c r="BF230" s="1" t="s">
        <v>152</v>
      </c>
    </row>
    <row r="231" spans="1:58" ht="15.75">
      <c r="A231" s="1" t="s">
        <v>552</v>
      </c>
      <c r="B231" s="1" t="s">
        <v>552</v>
      </c>
      <c r="C231" s="1" t="s">
        <v>1311</v>
      </c>
      <c r="D231" s="1" t="s">
        <v>120</v>
      </c>
      <c r="E231" s="1" t="s">
        <v>2030</v>
      </c>
      <c r="K231" s="1" t="s">
        <v>37</v>
      </c>
      <c r="M231" s="1" t="s">
        <v>38</v>
      </c>
      <c r="N231" s="1">
        <v>198</v>
      </c>
      <c r="O231" s="1">
        <v>319</v>
      </c>
      <c r="P231" s="1" t="s">
        <v>51</v>
      </c>
      <c r="R231" s="13" t="s">
        <v>558</v>
      </c>
      <c r="T231" s="17">
        <v>200</v>
      </c>
      <c r="AR231" s="1" t="s">
        <v>153</v>
      </c>
      <c r="AT231" s="1" t="s">
        <v>43</v>
      </c>
      <c r="BA231" s="1" t="s">
        <v>44</v>
      </c>
      <c r="BB231" s="1" t="s">
        <v>45</v>
      </c>
      <c r="BE231" s="13" t="s">
        <v>558</v>
      </c>
      <c r="BF231" s="1" t="s">
        <v>559</v>
      </c>
    </row>
    <row r="232" spans="1:58" ht="15.75">
      <c r="A232" s="1" t="s">
        <v>552</v>
      </c>
      <c r="B232" s="1" t="s">
        <v>552</v>
      </c>
      <c r="C232" s="1" t="s">
        <v>1311</v>
      </c>
      <c r="D232" s="1" t="s">
        <v>120</v>
      </c>
      <c r="E232" s="20" t="s">
        <v>1405</v>
      </c>
      <c r="F232" s="20">
        <v>1</v>
      </c>
      <c r="G232" s="1">
        <v>1999</v>
      </c>
      <c r="H232" s="1">
        <v>1999</v>
      </c>
      <c r="K232" s="1" t="s">
        <v>37</v>
      </c>
      <c r="M232" s="1" t="s">
        <v>38</v>
      </c>
      <c r="N232" s="1">
        <v>211</v>
      </c>
      <c r="O232" s="1">
        <v>342</v>
      </c>
      <c r="P232" s="1" t="s">
        <v>77</v>
      </c>
      <c r="R232" s="13" t="s">
        <v>560</v>
      </c>
      <c r="S232" s="1">
        <v>7</v>
      </c>
      <c r="T232" s="17">
        <v>13</v>
      </c>
      <c r="AR232" s="1" t="s">
        <v>561</v>
      </c>
      <c r="AT232" s="1" t="s">
        <v>43</v>
      </c>
      <c r="AZ232" s="1">
        <v>1</v>
      </c>
      <c r="BA232" s="1" t="s">
        <v>44</v>
      </c>
      <c r="BB232" s="1" t="s">
        <v>45</v>
      </c>
      <c r="BC232" s="1" t="s">
        <v>562</v>
      </c>
      <c r="BE232" s="13" t="s">
        <v>560</v>
      </c>
      <c r="BF232" s="1" t="s">
        <v>563</v>
      </c>
    </row>
    <row r="233" spans="1:58" ht="15.75">
      <c r="A233" s="1" t="s">
        <v>552</v>
      </c>
      <c r="B233" s="1" t="s">
        <v>552</v>
      </c>
      <c r="C233" s="1" t="s">
        <v>1311</v>
      </c>
      <c r="D233" s="1" t="s">
        <v>120</v>
      </c>
      <c r="E233" s="20" t="s">
        <v>1401</v>
      </c>
      <c r="F233" s="1">
        <v>1</v>
      </c>
      <c r="G233" s="1">
        <v>2004</v>
      </c>
      <c r="H233" s="1">
        <v>2004</v>
      </c>
      <c r="I233" s="1">
        <v>7</v>
      </c>
      <c r="J233" s="1">
        <v>7</v>
      </c>
      <c r="K233" s="1" t="s">
        <v>37</v>
      </c>
      <c r="M233" s="1" t="s">
        <v>38</v>
      </c>
      <c r="N233" s="1">
        <v>212</v>
      </c>
      <c r="O233" s="1">
        <v>344</v>
      </c>
      <c r="P233" s="1" t="s">
        <v>77</v>
      </c>
      <c r="R233" s="13" t="s">
        <v>1092</v>
      </c>
      <c r="S233" s="1">
        <v>9</v>
      </c>
      <c r="T233" s="17">
        <v>8.6999999999999993</v>
      </c>
      <c r="AR233" s="1" t="s">
        <v>561</v>
      </c>
      <c r="AT233" s="1" t="s">
        <v>43</v>
      </c>
      <c r="AY233" s="1" t="s">
        <v>564</v>
      </c>
      <c r="AZ233" s="1">
        <v>1</v>
      </c>
      <c r="BA233" s="1" t="s">
        <v>44</v>
      </c>
      <c r="BB233" s="1" t="s">
        <v>45</v>
      </c>
      <c r="BC233" s="1" t="s">
        <v>565</v>
      </c>
      <c r="BE233" s="13" t="s">
        <v>1092</v>
      </c>
      <c r="BF233" s="1" t="s">
        <v>566</v>
      </c>
    </row>
    <row r="234" spans="1:58" ht="15.75">
      <c r="A234" s="1" t="s">
        <v>552</v>
      </c>
      <c r="B234" s="1" t="s">
        <v>552</v>
      </c>
      <c r="C234" s="1" t="s">
        <v>1311</v>
      </c>
      <c r="D234" s="1" t="s">
        <v>120</v>
      </c>
      <c r="E234" s="1" t="s">
        <v>553</v>
      </c>
      <c r="F234" s="1">
        <v>1</v>
      </c>
      <c r="G234" s="1">
        <v>1995</v>
      </c>
      <c r="H234" s="1">
        <v>1995</v>
      </c>
      <c r="K234" s="1" t="s">
        <v>37</v>
      </c>
      <c r="M234" s="1" t="s">
        <v>38</v>
      </c>
      <c r="N234" s="1">
        <v>229</v>
      </c>
      <c r="O234" s="1">
        <v>328</v>
      </c>
      <c r="P234" s="1" t="s">
        <v>102</v>
      </c>
      <c r="R234" s="13" t="s">
        <v>2132</v>
      </c>
      <c r="T234" s="17">
        <v>100</v>
      </c>
      <c r="AB234" s="3">
        <v>50</v>
      </c>
      <c r="AR234" s="1" t="s">
        <v>342</v>
      </c>
      <c r="AT234" s="1" t="s">
        <v>134</v>
      </c>
      <c r="AZ234" s="1">
        <v>2</v>
      </c>
      <c r="BA234" s="1" t="s">
        <v>65</v>
      </c>
      <c r="BB234" s="1" t="s">
        <v>65</v>
      </c>
      <c r="BE234" s="13" t="s">
        <v>2132</v>
      </c>
      <c r="BF234" s="1" t="s">
        <v>567</v>
      </c>
    </row>
    <row r="235" spans="1:58" ht="15.75">
      <c r="A235" s="1" t="s">
        <v>552</v>
      </c>
      <c r="B235" s="1" t="s">
        <v>552</v>
      </c>
      <c r="C235" s="1" t="s">
        <v>1311</v>
      </c>
      <c r="D235" s="1" t="s">
        <v>120</v>
      </c>
      <c r="E235" s="20" t="s">
        <v>1405</v>
      </c>
      <c r="F235" s="1">
        <v>1</v>
      </c>
      <c r="K235" s="1" t="s">
        <v>37</v>
      </c>
      <c r="M235" s="1" t="s">
        <v>38</v>
      </c>
      <c r="N235" s="1">
        <v>229</v>
      </c>
      <c r="O235" s="1">
        <v>329</v>
      </c>
      <c r="P235" s="1" t="s">
        <v>77</v>
      </c>
      <c r="R235" s="13" t="s">
        <v>2133</v>
      </c>
      <c r="T235" s="17">
        <v>100</v>
      </c>
      <c r="AB235" s="3">
        <v>2</v>
      </c>
      <c r="AR235" s="1" t="s">
        <v>561</v>
      </c>
      <c r="AT235" s="1" t="s">
        <v>568</v>
      </c>
      <c r="AZ235" s="1">
        <v>2</v>
      </c>
      <c r="BA235" s="1" t="s">
        <v>65</v>
      </c>
      <c r="BB235" s="1" t="s">
        <v>65</v>
      </c>
      <c r="BC235" s="1" t="s">
        <v>569</v>
      </c>
      <c r="BE235" s="13" t="s">
        <v>2133</v>
      </c>
      <c r="BF235" s="1" t="s">
        <v>570</v>
      </c>
    </row>
    <row r="236" spans="1:58" ht="15.75">
      <c r="A236" s="1" t="s">
        <v>552</v>
      </c>
      <c r="B236" s="1" t="s">
        <v>552</v>
      </c>
      <c r="C236" s="1" t="s">
        <v>1311</v>
      </c>
      <c r="D236" s="1" t="s">
        <v>120</v>
      </c>
      <c r="E236" s="4" t="s">
        <v>553</v>
      </c>
      <c r="F236" s="4">
        <v>1</v>
      </c>
      <c r="G236" s="1">
        <v>2010</v>
      </c>
      <c r="H236" s="1">
        <v>2010</v>
      </c>
      <c r="I236" s="1">
        <v>6</v>
      </c>
      <c r="J236" s="1">
        <v>7</v>
      </c>
      <c r="K236" s="4" t="s">
        <v>37</v>
      </c>
      <c r="L236" s="4"/>
      <c r="M236" s="4" t="s">
        <v>38</v>
      </c>
      <c r="O236" s="1">
        <v>323</v>
      </c>
      <c r="P236" s="4" t="s">
        <v>77</v>
      </c>
      <c r="Q236" s="1" t="s">
        <v>1169</v>
      </c>
      <c r="R236" s="13" t="s">
        <v>1127</v>
      </c>
      <c r="S236" s="1">
        <v>4</v>
      </c>
      <c r="T236" s="17">
        <v>174</v>
      </c>
      <c r="V236" s="17">
        <v>77</v>
      </c>
      <c r="AR236" s="4" t="s">
        <v>694</v>
      </c>
      <c r="AS236" s="4"/>
      <c r="AT236" s="4" t="s">
        <v>1124</v>
      </c>
      <c r="BA236" s="4" t="s">
        <v>65</v>
      </c>
      <c r="BB236" s="4" t="s">
        <v>65</v>
      </c>
      <c r="BE236" s="13" t="s">
        <v>1127</v>
      </c>
      <c r="BF236" s="1" t="s">
        <v>1127</v>
      </c>
    </row>
    <row r="237" spans="1:58" ht="15.75">
      <c r="A237" s="1" t="s">
        <v>552</v>
      </c>
      <c r="B237" s="1" t="s">
        <v>552</v>
      </c>
      <c r="C237" s="1" t="s">
        <v>1311</v>
      </c>
      <c r="D237" s="1" t="s">
        <v>120</v>
      </c>
      <c r="E237" s="4" t="s">
        <v>553</v>
      </c>
      <c r="F237" s="4">
        <v>1</v>
      </c>
      <c r="G237" s="1">
        <v>2011</v>
      </c>
      <c r="H237" s="1">
        <v>2011</v>
      </c>
      <c r="I237" s="1">
        <v>6</v>
      </c>
      <c r="J237" s="1">
        <v>8</v>
      </c>
      <c r="K237" s="4" t="s">
        <v>37</v>
      </c>
      <c r="L237" s="4"/>
      <c r="M237" s="4" t="s">
        <v>38</v>
      </c>
      <c r="O237" s="1">
        <v>323</v>
      </c>
      <c r="P237" s="4" t="s">
        <v>77</v>
      </c>
      <c r="Q237" s="1" t="s">
        <v>1169</v>
      </c>
      <c r="R237" s="13" t="s">
        <v>1127</v>
      </c>
      <c r="S237" s="1">
        <v>10</v>
      </c>
      <c r="T237" s="17">
        <v>219</v>
      </c>
      <c r="V237" s="17">
        <v>89</v>
      </c>
      <c r="AR237" s="4" t="s">
        <v>694</v>
      </c>
      <c r="AS237" s="4"/>
      <c r="AT237" s="4" t="s">
        <v>1124</v>
      </c>
      <c r="BA237" s="4" t="s">
        <v>65</v>
      </c>
      <c r="BB237" s="4" t="s">
        <v>65</v>
      </c>
      <c r="BE237" s="13" t="s">
        <v>1127</v>
      </c>
      <c r="BF237" s="1" t="s">
        <v>1127</v>
      </c>
    </row>
    <row r="238" spans="1:58" ht="15.75">
      <c r="A238" s="1" t="s">
        <v>552</v>
      </c>
      <c r="B238" s="1" t="s">
        <v>552</v>
      </c>
      <c r="C238" s="1" t="s">
        <v>1311</v>
      </c>
      <c r="D238" s="1" t="s">
        <v>120</v>
      </c>
      <c r="E238" s="4" t="s">
        <v>1130</v>
      </c>
      <c r="F238" s="4">
        <v>1</v>
      </c>
      <c r="G238" s="1">
        <v>2011</v>
      </c>
      <c r="H238" s="1">
        <v>2011</v>
      </c>
      <c r="I238" s="1">
        <v>6</v>
      </c>
      <c r="J238" s="1">
        <v>8</v>
      </c>
      <c r="K238" s="4" t="s">
        <v>37</v>
      </c>
      <c r="L238" s="4"/>
      <c r="M238" s="4" t="s">
        <v>38</v>
      </c>
      <c r="O238" s="1">
        <v>323</v>
      </c>
      <c r="P238" s="4" t="s">
        <v>77</v>
      </c>
      <c r="Q238" s="1" t="s">
        <v>1169</v>
      </c>
      <c r="R238" s="13" t="s">
        <v>1127</v>
      </c>
      <c r="S238" s="1">
        <v>10</v>
      </c>
      <c r="T238" s="17">
        <v>108</v>
      </c>
      <c r="V238" s="17">
        <v>41</v>
      </c>
      <c r="AR238" s="4" t="s">
        <v>694</v>
      </c>
      <c r="AS238" s="4"/>
      <c r="AT238" s="4" t="s">
        <v>1124</v>
      </c>
      <c r="BA238" s="4" t="s">
        <v>65</v>
      </c>
      <c r="BB238" s="4" t="s">
        <v>65</v>
      </c>
      <c r="BE238" s="13" t="s">
        <v>1127</v>
      </c>
      <c r="BF238" s="1" t="s">
        <v>1127</v>
      </c>
    </row>
    <row r="239" spans="1:58" ht="15.75">
      <c r="A239" s="1" t="s">
        <v>1997</v>
      </c>
      <c r="B239" s="1" t="s">
        <v>571</v>
      </c>
      <c r="C239" s="1" t="s">
        <v>572</v>
      </c>
      <c r="D239" s="1" t="s">
        <v>1048</v>
      </c>
      <c r="E239" s="1" t="s">
        <v>573</v>
      </c>
      <c r="K239" s="1" t="s">
        <v>37</v>
      </c>
      <c r="M239" s="1" t="s">
        <v>38</v>
      </c>
      <c r="N239" s="1">
        <v>4</v>
      </c>
      <c r="O239" s="1">
        <v>9</v>
      </c>
      <c r="P239" s="1" t="s">
        <v>51</v>
      </c>
      <c r="R239" s="13" t="s">
        <v>574</v>
      </c>
      <c r="T239" s="17">
        <v>28</v>
      </c>
      <c r="AD239" s="3">
        <v>22</v>
      </c>
      <c r="AR239" s="1" t="s">
        <v>575</v>
      </c>
      <c r="AT239" s="1" t="s">
        <v>43</v>
      </c>
      <c r="AZ239" s="1">
        <v>2</v>
      </c>
      <c r="BA239" s="1" t="s">
        <v>44</v>
      </c>
      <c r="BB239" s="1" t="s">
        <v>45</v>
      </c>
      <c r="BC239" s="1" t="s">
        <v>576</v>
      </c>
      <c r="BE239" s="13" t="s">
        <v>574</v>
      </c>
      <c r="BF239" s="1" t="s">
        <v>577</v>
      </c>
    </row>
    <row r="240" spans="1:58" ht="15.75">
      <c r="A240" s="1" t="s">
        <v>1997</v>
      </c>
      <c r="B240" s="1" t="s">
        <v>571</v>
      </c>
      <c r="C240" s="1" t="s">
        <v>572</v>
      </c>
      <c r="D240" s="1" t="s">
        <v>578</v>
      </c>
      <c r="E240" s="1" t="s">
        <v>579</v>
      </c>
      <c r="K240" s="1" t="s">
        <v>37</v>
      </c>
      <c r="M240" s="1" t="s">
        <v>38</v>
      </c>
      <c r="N240" s="1">
        <v>34</v>
      </c>
      <c r="O240" s="1">
        <v>46</v>
      </c>
      <c r="P240" s="1" t="s">
        <v>51</v>
      </c>
      <c r="R240" s="13" t="s">
        <v>1093</v>
      </c>
      <c r="V240" s="17">
        <v>20</v>
      </c>
      <c r="Y240" s="3">
        <v>25</v>
      </c>
      <c r="AM240" s="3">
        <v>15</v>
      </c>
      <c r="AR240" s="1" t="s">
        <v>133</v>
      </c>
      <c r="AT240" s="1" t="s">
        <v>56</v>
      </c>
      <c r="AZ240" s="1">
        <v>1</v>
      </c>
      <c r="BA240" s="1" t="s">
        <v>44</v>
      </c>
      <c r="BB240" s="1" t="s">
        <v>45</v>
      </c>
      <c r="BC240" s="1" t="s">
        <v>580</v>
      </c>
      <c r="BE240" s="13" t="s">
        <v>1093</v>
      </c>
      <c r="BF240" s="1" t="s">
        <v>581</v>
      </c>
    </row>
    <row r="241" spans="1:58" ht="15.75">
      <c r="A241" s="1" t="s">
        <v>1997</v>
      </c>
      <c r="B241" s="1" t="s">
        <v>571</v>
      </c>
      <c r="C241" s="1" t="s">
        <v>572</v>
      </c>
      <c r="D241" s="1" t="s">
        <v>578</v>
      </c>
      <c r="E241" s="1" t="s">
        <v>424</v>
      </c>
      <c r="K241" s="1" t="s">
        <v>37</v>
      </c>
      <c r="M241" s="1" t="s">
        <v>38</v>
      </c>
      <c r="N241" s="1">
        <v>39</v>
      </c>
      <c r="O241" s="1">
        <v>56</v>
      </c>
      <c r="P241" s="1" t="s">
        <v>51</v>
      </c>
      <c r="R241" s="13" t="s">
        <v>582</v>
      </c>
      <c r="T241" s="17">
        <v>54</v>
      </c>
      <c r="AR241" s="1" t="s">
        <v>583</v>
      </c>
      <c r="AT241" s="1" t="s">
        <v>43</v>
      </c>
      <c r="AZ241" s="1">
        <v>2</v>
      </c>
      <c r="BA241" s="1" t="s">
        <v>44</v>
      </c>
      <c r="BB241" s="1" t="s">
        <v>45</v>
      </c>
      <c r="BE241" s="13" t="s">
        <v>582</v>
      </c>
      <c r="BF241" s="1" t="s">
        <v>584</v>
      </c>
    </row>
    <row r="242" spans="1:58" ht="15.75">
      <c r="A242" s="1" t="s">
        <v>1997</v>
      </c>
      <c r="B242" s="1" t="s">
        <v>571</v>
      </c>
      <c r="C242" s="1" t="s">
        <v>572</v>
      </c>
      <c r="D242" s="1" t="s">
        <v>585</v>
      </c>
      <c r="E242" s="1" t="s">
        <v>585</v>
      </c>
      <c r="K242" s="1" t="s">
        <v>37</v>
      </c>
      <c r="M242" s="1" t="s">
        <v>38</v>
      </c>
      <c r="N242" s="1">
        <v>48</v>
      </c>
      <c r="O242" s="1">
        <v>78</v>
      </c>
      <c r="P242" s="1" t="s">
        <v>40</v>
      </c>
      <c r="R242" s="13" t="s">
        <v>233</v>
      </c>
      <c r="T242" s="17">
        <v>40</v>
      </c>
      <c r="AD242" s="3">
        <v>30</v>
      </c>
      <c r="AR242" s="1" t="s">
        <v>59</v>
      </c>
      <c r="AT242" s="1" t="s">
        <v>43</v>
      </c>
      <c r="AZ242" s="1">
        <v>2</v>
      </c>
      <c r="BA242" s="1" t="s">
        <v>90</v>
      </c>
      <c r="BB242" s="1" t="s">
        <v>45</v>
      </c>
      <c r="BC242" s="1" t="s">
        <v>576</v>
      </c>
      <c r="BE242" s="13" t="s">
        <v>233</v>
      </c>
      <c r="BF242" s="1" t="s">
        <v>586</v>
      </c>
    </row>
    <row r="243" spans="1:58" ht="15.75">
      <c r="A243" s="1" t="s">
        <v>1997</v>
      </c>
      <c r="B243" s="1" t="s">
        <v>571</v>
      </c>
      <c r="C243" s="1" t="s">
        <v>572</v>
      </c>
      <c r="E243" s="1" t="s">
        <v>585</v>
      </c>
      <c r="K243" s="1" t="s">
        <v>37</v>
      </c>
      <c r="M243" s="1" t="s">
        <v>38</v>
      </c>
      <c r="N243" s="1">
        <v>48</v>
      </c>
      <c r="O243" s="1">
        <v>78</v>
      </c>
      <c r="P243" s="1" t="s">
        <v>51</v>
      </c>
      <c r="R243" s="13" t="s">
        <v>233</v>
      </c>
      <c r="T243" s="17">
        <v>40</v>
      </c>
      <c r="AB243" s="3">
        <v>30</v>
      </c>
      <c r="AR243" s="1" t="s">
        <v>587</v>
      </c>
      <c r="AT243" s="1" t="s">
        <v>134</v>
      </c>
      <c r="AZ243" s="1">
        <v>2</v>
      </c>
      <c r="BA243" s="1" t="s">
        <v>90</v>
      </c>
      <c r="BB243" s="1" t="s">
        <v>45</v>
      </c>
      <c r="BE243" s="13" t="s">
        <v>233</v>
      </c>
      <c r="BF243" s="1" t="s">
        <v>235</v>
      </c>
    </row>
    <row r="244" spans="1:58" ht="15.75">
      <c r="A244" s="1" t="s">
        <v>1997</v>
      </c>
      <c r="B244" s="1" t="s">
        <v>571</v>
      </c>
      <c r="C244" s="1" t="s">
        <v>572</v>
      </c>
      <c r="D244" s="1" t="s">
        <v>120</v>
      </c>
      <c r="E244" s="1" t="s">
        <v>2030</v>
      </c>
      <c r="K244" s="1" t="s">
        <v>37</v>
      </c>
      <c r="M244" s="1" t="s">
        <v>49</v>
      </c>
      <c r="N244" s="1">
        <v>48</v>
      </c>
      <c r="O244" s="1">
        <v>78</v>
      </c>
      <c r="P244" s="1" t="s">
        <v>51</v>
      </c>
      <c r="R244" s="13" t="s">
        <v>233</v>
      </c>
      <c r="T244" s="17">
        <v>63</v>
      </c>
      <c r="AR244" s="1" t="s">
        <v>588</v>
      </c>
      <c r="AT244" s="1" t="s">
        <v>43</v>
      </c>
      <c r="AZ244" s="1">
        <v>2</v>
      </c>
      <c r="BA244" s="1" t="s">
        <v>90</v>
      </c>
      <c r="BB244" s="1" t="s">
        <v>45</v>
      </c>
      <c r="BC244" s="1" t="s">
        <v>576</v>
      </c>
      <c r="BE244" s="13" t="s">
        <v>233</v>
      </c>
      <c r="BF244" s="1" t="s">
        <v>589</v>
      </c>
    </row>
    <row r="245" spans="1:58" ht="15.75">
      <c r="A245" s="1" t="s">
        <v>1997</v>
      </c>
      <c r="B245" s="1" t="s">
        <v>571</v>
      </c>
      <c r="C245" s="1" t="s">
        <v>572</v>
      </c>
      <c r="D245" s="1" t="s">
        <v>254</v>
      </c>
      <c r="E245" s="1" t="s">
        <v>2011</v>
      </c>
      <c r="K245" s="1" t="s">
        <v>37</v>
      </c>
      <c r="M245" s="1" t="s">
        <v>38</v>
      </c>
      <c r="N245" s="1">
        <v>48</v>
      </c>
      <c r="O245" s="1">
        <v>78</v>
      </c>
      <c r="P245" s="1" t="s">
        <v>40</v>
      </c>
      <c r="R245" s="13" t="s">
        <v>233</v>
      </c>
      <c r="T245" s="17">
        <v>35</v>
      </c>
      <c r="AD245" s="3">
        <v>25</v>
      </c>
      <c r="AR245" s="1" t="s">
        <v>590</v>
      </c>
      <c r="AT245" s="1" t="s">
        <v>43</v>
      </c>
      <c r="AZ245" s="1">
        <v>2</v>
      </c>
      <c r="BA245" s="1" t="s">
        <v>90</v>
      </c>
      <c r="BB245" s="1" t="s">
        <v>45</v>
      </c>
      <c r="BC245" s="1" t="s">
        <v>576</v>
      </c>
      <c r="BE245" s="13" t="s">
        <v>233</v>
      </c>
      <c r="BF245" s="1" t="s">
        <v>591</v>
      </c>
    </row>
    <row r="246" spans="1:58" ht="15.75">
      <c r="A246" s="1" t="s">
        <v>1997</v>
      </c>
      <c r="B246" s="1" t="s">
        <v>571</v>
      </c>
      <c r="C246" s="1" t="s">
        <v>572</v>
      </c>
      <c r="D246" s="1" t="s">
        <v>592</v>
      </c>
      <c r="E246" s="1" t="s">
        <v>2016</v>
      </c>
      <c r="K246" s="1" t="s">
        <v>37</v>
      </c>
      <c r="M246" s="1" t="s">
        <v>38</v>
      </c>
      <c r="N246" s="1">
        <v>48</v>
      </c>
      <c r="O246" s="1">
        <v>78</v>
      </c>
      <c r="P246" s="1" t="s">
        <v>51</v>
      </c>
      <c r="R246" s="13" t="s">
        <v>233</v>
      </c>
      <c r="T246" s="17">
        <v>35</v>
      </c>
      <c r="AB246" s="3">
        <v>22</v>
      </c>
      <c r="AR246" s="1" t="s">
        <v>587</v>
      </c>
      <c r="AT246" s="1" t="s">
        <v>134</v>
      </c>
      <c r="AZ246" s="1">
        <v>2</v>
      </c>
      <c r="BA246" s="1" t="s">
        <v>90</v>
      </c>
      <c r="BB246" s="1" t="s">
        <v>45</v>
      </c>
      <c r="BE246" s="13" t="s">
        <v>233</v>
      </c>
      <c r="BF246" s="1" t="s">
        <v>235</v>
      </c>
    </row>
    <row r="247" spans="1:58" ht="15.75">
      <c r="A247" s="1" t="s">
        <v>1997</v>
      </c>
      <c r="B247" s="1" t="s">
        <v>571</v>
      </c>
      <c r="C247" s="1" t="s">
        <v>572</v>
      </c>
      <c r="D247" s="1" t="s">
        <v>593</v>
      </c>
      <c r="E247" s="1" t="s">
        <v>2022</v>
      </c>
      <c r="K247" s="1" t="s">
        <v>37</v>
      </c>
      <c r="M247" s="1" t="s">
        <v>38</v>
      </c>
      <c r="N247" s="1">
        <v>48</v>
      </c>
      <c r="O247" s="1">
        <v>78</v>
      </c>
      <c r="P247" s="1" t="s">
        <v>40</v>
      </c>
      <c r="R247" s="13" t="s">
        <v>233</v>
      </c>
      <c r="T247" s="17">
        <v>50</v>
      </c>
      <c r="AR247" s="1" t="s">
        <v>59</v>
      </c>
      <c r="AT247" s="1" t="s">
        <v>43</v>
      </c>
      <c r="AZ247" s="1">
        <v>2</v>
      </c>
      <c r="BA247" s="1" t="s">
        <v>90</v>
      </c>
      <c r="BB247" s="1" t="s">
        <v>45</v>
      </c>
      <c r="BC247" s="1" t="s">
        <v>576</v>
      </c>
      <c r="BE247" s="13" t="s">
        <v>233</v>
      </c>
      <c r="BF247" s="1" t="s">
        <v>594</v>
      </c>
    </row>
    <row r="248" spans="1:58" ht="15.75">
      <c r="A248" s="1" t="s">
        <v>1997</v>
      </c>
      <c r="B248" s="1" t="s">
        <v>571</v>
      </c>
      <c r="C248" s="1" t="s">
        <v>572</v>
      </c>
      <c r="D248" s="1" t="s">
        <v>120</v>
      </c>
      <c r="E248" s="10" t="s">
        <v>121</v>
      </c>
      <c r="F248" s="10">
        <v>1</v>
      </c>
      <c r="K248" s="1" t="s">
        <v>37</v>
      </c>
      <c r="M248" s="1" t="s">
        <v>38</v>
      </c>
      <c r="N248" s="1">
        <v>48</v>
      </c>
      <c r="O248" s="1">
        <v>78</v>
      </c>
      <c r="P248" s="1" t="s">
        <v>51</v>
      </c>
      <c r="R248" s="13" t="s">
        <v>233</v>
      </c>
      <c r="V248" s="17">
        <v>63</v>
      </c>
      <c r="AR248" s="1" t="s">
        <v>595</v>
      </c>
      <c r="AT248" s="1" t="s">
        <v>134</v>
      </c>
      <c r="AZ248" s="1">
        <v>2</v>
      </c>
      <c r="BA248" s="1" t="s">
        <v>65</v>
      </c>
      <c r="BB248" s="1" t="s">
        <v>65</v>
      </c>
      <c r="BE248" s="13" t="s">
        <v>233</v>
      </c>
      <c r="BF248" s="1" t="s">
        <v>596</v>
      </c>
    </row>
    <row r="249" spans="1:58" ht="15.75">
      <c r="A249" s="1" t="s">
        <v>1997</v>
      </c>
      <c r="B249" s="1" t="s">
        <v>571</v>
      </c>
      <c r="C249" s="1" t="s">
        <v>572</v>
      </c>
      <c r="D249" s="1" t="s">
        <v>120</v>
      </c>
      <c r="E249" s="10" t="s">
        <v>121</v>
      </c>
      <c r="F249" s="10">
        <v>1</v>
      </c>
      <c r="K249" s="1" t="s">
        <v>37</v>
      </c>
      <c r="M249" s="1" t="s">
        <v>38</v>
      </c>
      <c r="N249" s="1">
        <v>48</v>
      </c>
      <c r="O249" s="1">
        <v>78</v>
      </c>
      <c r="P249" s="1" t="s">
        <v>51</v>
      </c>
      <c r="R249" s="13" t="s">
        <v>233</v>
      </c>
      <c r="V249" s="17">
        <v>21</v>
      </c>
      <c r="AR249" s="1" t="s">
        <v>595</v>
      </c>
      <c r="AT249" s="1" t="s">
        <v>134</v>
      </c>
      <c r="AZ249" s="1">
        <v>2</v>
      </c>
      <c r="BA249" s="1" t="s">
        <v>65</v>
      </c>
      <c r="BB249" s="1" t="s">
        <v>65</v>
      </c>
      <c r="BE249" s="13" t="s">
        <v>233</v>
      </c>
      <c r="BF249" s="1" t="s">
        <v>596</v>
      </c>
    </row>
    <row r="250" spans="1:58" ht="15.75">
      <c r="A250" s="1" t="s">
        <v>1997</v>
      </c>
      <c r="B250" s="1" t="s">
        <v>571</v>
      </c>
      <c r="C250" s="1" t="s">
        <v>572</v>
      </c>
      <c r="K250" s="1" t="s">
        <v>37</v>
      </c>
      <c r="M250" s="1" t="s">
        <v>38</v>
      </c>
      <c r="N250" s="1">
        <v>61</v>
      </c>
      <c r="O250" s="1">
        <v>98</v>
      </c>
      <c r="P250" s="1" t="s">
        <v>40</v>
      </c>
      <c r="R250" s="13" t="s">
        <v>597</v>
      </c>
      <c r="Y250" s="3">
        <v>40</v>
      </c>
      <c r="AR250" s="1" t="s">
        <v>598</v>
      </c>
      <c r="AT250" s="1" t="s">
        <v>56</v>
      </c>
      <c r="AZ250" s="1">
        <v>2</v>
      </c>
      <c r="BA250" s="1" t="s">
        <v>44</v>
      </c>
      <c r="BB250" s="1" t="s">
        <v>45</v>
      </c>
      <c r="BE250" s="13" t="s">
        <v>597</v>
      </c>
      <c r="BF250" s="1" t="s">
        <v>599</v>
      </c>
    </row>
    <row r="251" spans="1:58" ht="15.75">
      <c r="A251" s="1" t="s">
        <v>1997</v>
      </c>
      <c r="B251" s="1" t="s">
        <v>571</v>
      </c>
      <c r="C251" s="1" t="s">
        <v>572</v>
      </c>
      <c r="D251" s="1" t="s">
        <v>578</v>
      </c>
      <c r="E251" s="1" t="s">
        <v>600</v>
      </c>
      <c r="G251" s="1">
        <v>2007</v>
      </c>
      <c r="H251" s="1">
        <v>2007</v>
      </c>
      <c r="I251" s="1">
        <v>7</v>
      </c>
      <c r="K251" s="1" t="s">
        <v>37</v>
      </c>
      <c r="M251" s="1" t="s">
        <v>38</v>
      </c>
      <c r="N251" s="1">
        <v>66</v>
      </c>
      <c r="O251" s="1">
        <v>107</v>
      </c>
      <c r="P251" s="1" t="s">
        <v>77</v>
      </c>
      <c r="Q251" s="1" t="s">
        <v>1169</v>
      </c>
      <c r="R251" s="13" t="s">
        <v>601</v>
      </c>
      <c r="S251" s="1">
        <v>8</v>
      </c>
      <c r="T251" s="17">
        <v>92.24</v>
      </c>
      <c r="V251" s="17">
        <v>10.51</v>
      </c>
      <c r="AJ251" s="3">
        <v>10.5</v>
      </c>
      <c r="AR251" s="1" t="s">
        <v>602</v>
      </c>
      <c r="AT251" s="1" t="s">
        <v>134</v>
      </c>
      <c r="AY251" s="1" t="s">
        <v>603</v>
      </c>
      <c r="AZ251" s="1">
        <v>1</v>
      </c>
      <c r="BA251" s="1" t="s">
        <v>65</v>
      </c>
      <c r="BB251" s="1" t="s">
        <v>65</v>
      </c>
      <c r="BE251" s="13" t="s">
        <v>601</v>
      </c>
      <c r="BF251" s="1" t="s">
        <v>604</v>
      </c>
    </row>
    <row r="252" spans="1:58" ht="15.75">
      <c r="A252" s="1" t="s">
        <v>1997</v>
      </c>
      <c r="B252" s="1" t="s">
        <v>571</v>
      </c>
      <c r="C252" s="1" t="s">
        <v>572</v>
      </c>
      <c r="K252" s="1" t="s">
        <v>37</v>
      </c>
      <c r="M252" s="1" t="s">
        <v>38</v>
      </c>
      <c r="N252" s="1">
        <v>76</v>
      </c>
      <c r="O252" s="1">
        <v>127</v>
      </c>
      <c r="P252" s="1" t="s">
        <v>51</v>
      </c>
      <c r="R252" s="13" t="s">
        <v>98</v>
      </c>
      <c r="T252" s="17">
        <v>80</v>
      </c>
      <c r="Y252" s="3">
        <v>25</v>
      </c>
      <c r="AR252" s="1" t="s">
        <v>153</v>
      </c>
      <c r="AT252" s="1" t="s">
        <v>56</v>
      </c>
      <c r="AZ252" s="1">
        <v>1</v>
      </c>
      <c r="BA252" s="1" t="s">
        <v>44</v>
      </c>
      <c r="BB252" s="1" t="s">
        <v>45</v>
      </c>
      <c r="BE252" s="13" t="s">
        <v>98</v>
      </c>
      <c r="BF252" s="1" t="s">
        <v>99</v>
      </c>
    </row>
    <row r="253" spans="1:58" ht="15.75">
      <c r="A253" s="1" t="s">
        <v>1997</v>
      </c>
      <c r="B253" s="1" t="s">
        <v>571</v>
      </c>
      <c r="C253" s="1" t="s">
        <v>572</v>
      </c>
      <c r="K253" s="1" t="s">
        <v>37</v>
      </c>
      <c r="M253" s="1" t="s">
        <v>38</v>
      </c>
      <c r="N253" s="1">
        <v>84</v>
      </c>
      <c r="O253" s="1">
        <v>141</v>
      </c>
      <c r="P253" s="1" t="s">
        <v>51</v>
      </c>
      <c r="R253" s="13" t="s">
        <v>239</v>
      </c>
      <c r="T253" s="17">
        <v>60</v>
      </c>
      <c r="AB253" s="3">
        <v>30</v>
      </c>
      <c r="AR253" s="1" t="s">
        <v>605</v>
      </c>
      <c r="AT253" s="1" t="s">
        <v>79</v>
      </c>
      <c r="BA253" s="1" t="s">
        <v>44</v>
      </c>
      <c r="BB253" s="1" t="s">
        <v>45</v>
      </c>
      <c r="BE253" s="13" t="s">
        <v>239</v>
      </c>
      <c r="BF253" s="1" t="s">
        <v>606</v>
      </c>
    </row>
    <row r="254" spans="1:58" ht="15.75">
      <c r="A254" s="1" t="s">
        <v>1997</v>
      </c>
      <c r="B254" s="1" t="s">
        <v>571</v>
      </c>
      <c r="C254" s="1" t="s">
        <v>572</v>
      </c>
      <c r="D254" s="1" t="s">
        <v>592</v>
      </c>
      <c r="E254" s="1" t="s">
        <v>607</v>
      </c>
      <c r="G254" s="1">
        <v>1986</v>
      </c>
      <c r="H254" s="1">
        <v>1986</v>
      </c>
      <c r="K254" s="1" t="s">
        <v>37</v>
      </c>
      <c r="M254" s="1" t="s">
        <v>38</v>
      </c>
      <c r="N254" s="1">
        <v>107</v>
      </c>
      <c r="O254" s="1">
        <v>175</v>
      </c>
      <c r="P254" s="1" t="s">
        <v>51</v>
      </c>
      <c r="R254" s="13" t="s">
        <v>608</v>
      </c>
      <c r="T254" s="17">
        <v>41</v>
      </c>
      <c r="AR254" s="1" t="s">
        <v>609</v>
      </c>
      <c r="AT254" s="1" t="s">
        <v>43</v>
      </c>
      <c r="AZ254" s="1">
        <v>2</v>
      </c>
      <c r="BA254" s="1" t="s">
        <v>44</v>
      </c>
      <c r="BB254" s="1" t="s">
        <v>45</v>
      </c>
      <c r="BC254" s="1" t="s">
        <v>610</v>
      </c>
      <c r="BE254" s="13" t="s">
        <v>608</v>
      </c>
      <c r="BF254" s="1" t="s">
        <v>611</v>
      </c>
    </row>
    <row r="255" spans="1:58" ht="15.75">
      <c r="A255" s="1" t="s">
        <v>1997</v>
      </c>
      <c r="B255" s="1" t="s">
        <v>571</v>
      </c>
      <c r="C255" s="1" t="s">
        <v>572</v>
      </c>
      <c r="D255" s="1" t="s">
        <v>578</v>
      </c>
      <c r="E255" s="1" t="s">
        <v>2024</v>
      </c>
      <c r="G255" s="1">
        <v>1971</v>
      </c>
      <c r="H255" s="1">
        <v>1971</v>
      </c>
      <c r="K255" s="1" t="s">
        <v>37</v>
      </c>
      <c r="M255" s="1" t="s">
        <v>38</v>
      </c>
      <c r="N255" s="1">
        <v>107</v>
      </c>
      <c r="O255" s="1">
        <v>175</v>
      </c>
      <c r="P255" s="1" t="s">
        <v>51</v>
      </c>
      <c r="R255" s="13" t="s">
        <v>608</v>
      </c>
      <c r="T255" s="17">
        <v>35</v>
      </c>
      <c r="AR255" s="1" t="s">
        <v>609</v>
      </c>
      <c r="AT255" s="1" t="s">
        <v>43</v>
      </c>
      <c r="AZ255" s="1">
        <v>2</v>
      </c>
      <c r="BA255" s="1" t="s">
        <v>44</v>
      </c>
      <c r="BB255" s="1" t="s">
        <v>45</v>
      </c>
      <c r="BE255" s="13" t="s">
        <v>608</v>
      </c>
      <c r="BF255" s="1" t="s">
        <v>611</v>
      </c>
    </row>
    <row r="256" spans="1:58" ht="15.75">
      <c r="A256" s="1" t="s">
        <v>1997</v>
      </c>
      <c r="B256" s="1" t="s">
        <v>571</v>
      </c>
      <c r="C256" s="1" t="s">
        <v>572</v>
      </c>
      <c r="D256" s="1" t="s">
        <v>254</v>
      </c>
      <c r="E256" s="1" t="s">
        <v>2011</v>
      </c>
      <c r="G256" s="1">
        <v>1994</v>
      </c>
      <c r="H256" s="1">
        <v>1994</v>
      </c>
      <c r="K256" s="1" t="s">
        <v>37</v>
      </c>
      <c r="M256" s="1" t="s">
        <v>38</v>
      </c>
      <c r="N256" s="1">
        <v>107</v>
      </c>
      <c r="O256" s="1">
        <v>175</v>
      </c>
      <c r="P256" s="1" t="s">
        <v>51</v>
      </c>
      <c r="R256" s="13" t="s">
        <v>608</v>
      </c>
      <c r="T256" s="17">
        <v>100</v>
      </c>
      <c r="AB256" s="3">
        <v>70</v>
      </c>
      <c r="AR256" s="1" t="s">
        <v>609</v>
      </c>
      <c r="AT256" s="1" t="s">
        <v>134</v>
      </c>
      <c r="AZ256" s="1">
        <v>2</v>
      </c>
      <c r="BA256" s="1" t="s">
        <v>44</v>
      </c>
      <c r="BB256" s="1" t="s">
        <v>45</v>
      </c>
      <c r="BE256" s="13" t="s">
        <v>608</v>
      </c>
      <c r="BF256" s="1" t="s">
        <v>611</v>
      </c>
    </row>
    <row r="257" spans="1:58" ht="15.75">
      <c r="A257" s="1" t="s">
        <v>1997</v>
      </c>
      <c r="B257" s="1" t="s">
        <v>571</v>
      </c>
      <c r="C257" s="1" t="s">
        <v>572</v>
      </c>
      <c r="D257" s="1" t="s">
        <v>189</v>
      </c>
      <c r="E257" s="1" t="s">
        <v>612</v>
      </c>
      <c r="I257" s="1">
        <v>6</v>
      </c>
      <c r="J257" s="1">
        <v>9</v>
      </c>
      <c r="K257" s="1" t="s">
        <v>37</v>
      </c>
      <c r="M257" s="1" t="s">
        <v>38</v>
      </c>
      <c r="N257" s="1">
        <v>123</v>
      </c>
      <c r="O257" s="1">
        <v>197</v>
      </c>
      <c r="P257" s="1" t="s">
        <v>51</v>
      </c>
      <c r="R257" s="13" t="s">
        <v>613</v>
      </c>
      <c r="T257" s="17">
        <v>18</v>
      </c>
      <c r="V257" s="17">
        <v>2</v>
      </c>
      <c r="AJ257" s="3">
        <v>2</v>
      </c>
      <c r="AR257" s="1" t="s">
        <v>614</v>
      </c>
      <c r="AT257" s="1" t="s">
        <v>140</v>
      </c>
      <c r="AZ257" s="1">
        <v>1</v>
      </c>
      <c r="BA257" s="1" t="s">
        <v>44</v>
      </c>
      <c r="BB257" s="1" t="s">
        <v>45</v>
      </c>
      <c r="BC257" s="1" t="s">
        <v>615</v>
      </c>
      <c r="BE257" s="13" t="s">
        <v>613</v>
      </c>
      <c r="BF257" s="1" t="s">
        <v>616</v>
      </c>
    </row>
    <row r="258" spans="1:58" ht="15.75">
      <c r="A258" s="1" t="s">
        <v>1997</v>
      </c>
      <c r="B258" s="1" t="s">
        <v>571</v>
      </c>
      <c r="C258" s="1" t="s">
        <v>572</v>
      </c>
      <c r="K258" s="1" t="s">
        <v>37</v>
      </c>
      <c r="M258" s="1" t="s">
        <v>49</v>
      </c>
      <c r="N258" s="1">
        <v>124</v>
      </c>
      <c r="O258" s="1">
        <v>198</v>
      </c>
      <c r="P258" s="1" t="s">
        <v>51</v>
      </c>
      <c r="R258" s="13" t="s">
        <v>246</v>
      </c>
      <c r="T258" s="17">
        <v>40</v>
      </c>
      <c r="AR258" s="1" t="s">
        <v>153</v>
      </c>
      <c r="AT258" s="1" t="s">
        <v>43</v>
      </c>
      <c r="AZ258" s="1">
        <v>1</v>
      </c>
      <c r="BA258" s="1" t="s">
        <v>44</v>
      </c>
      <c r="BB258" s="1" t="s">
        <v>45</v>
      </c>
      <c r="BE258" s="13" t="s">
        <v>246</v>
      </c>
      <c r="BF258" s="1" t="s">
        <v>247</v>
      </c>
    </row>
    <row r="259" spans="1:58" ht="15.75">
      <c r="A259" s="1" t="s">
        <v>2000</v>
      </c>
      <c r="B259" s="1" t="s">
        <v>2000</v>
      </c>
      <c r="C259" s="1" t="s">
        <v>2070</v>
      </c>
      <c r="D259" s="1" t="s">
        <v>75</v>
      </c>
      <c r="E259" s="1" t="s">
        <v>617</v>
      </c>
      <c r="G259" s="1">
        <v>1978</v>
      </c>
      <c r="H259" s="1">
        <v>1978</v>
      </c>
      <c r="I259" s="1">
        <v>1</v>
      </c>
      <c r="J259" s="1">
        <v>2</v>
      </c>
      <c r="K259" s="1" t="s">
        <v>37</v>
      </c>
      <c r="M259" s="1" t="s">
        <v>38</v>
      </c>
      <c r="N259" s="1">
        <v>142</v>
      </c>
      <c r="O259" s="1">
        <v>225</v>
      </c>
      <c r="P259" s="1" t="s">
        <v>77</v>
      </c>
      <c r="R259" s="13" t="s">
        <v>618</v>
      </c>
      <c r="S259" s="1">
        <v>5</v>
      </c>
      <c r="T259" s="17">
        <v>30</v>
      </c>
      <c r="AB259" s="3">
        <v>1</v>
      </c>
      <c r="AR259" s="1" t="s">
        <v>78</v>
      </c>
      <c r="AT259" s="1" t="s">
        <v>134</v>
      </c>
      <c r="AZ259" s="1">
        <v>1</v>
      </c>
      <c r="BA259" s="1" t="s">
        <v>44</v>
      </c>
      <c r="BB259" s="1" t="s">
        <v>45</v>
      </c>
      <c r="BE259" s="13" t="s">
        <v>618</v>
      </c>
      <c r="BF259" s="1" t="s">
        <v>619</v>
      </c>
    </row>
    <row r="260" spans="1:58" ht="15.75">
      <c r="A260" s="1" t="s">
        <v>1997</v>
      </c>
      <c r="B260" s="1" t="s">
        <v>571</v>
      </c>
      <c r="C260" s="1" t="s">
        <v>572</v>
      </c>
      <c r="D260" s="1" t="s">
        <v>120</v>
      </c>
      <c r="E260" s="1" t="s">
        <v>620</v>
      </c>
      <c r="F260" s="1">
        <v>1</v>
      </c>
      <c r="G260" s="1">
        <v>1991</v>
      </c>
      <c r="H260" s="1">
        <v>1991</v>
      </c>
      <c r="I260" s="1">
        <v>5</v>
      </c>
      <c r="J260" s="1">
        <v>8</v>
      </c>
      <c r="K260" s="1" t="s">
        <v>37</v>
      </c>
      <c r="M260" s="1" t="s">
        <v>38</v>
      </c>
      <c r="N260" s="1">
        <v>153</v>
      </c>
      <c r="O260" s="1">
        <v>238</v>
      </c>
      <c r="P260" s="1" t="s">
        <v>51</v>
      </c>
      <c r="R260" s="13" t="s">
        <v>621</v>
      </c>
      <c r="AD260" s="3" t="s">
        <v>622</v>
      </c>
      <c r="AR260" s="1" t="s">
        <v>623</v>
      </c>
      <c r="AT260" s="1" t="s">
        <v>43</v>
      </c>
      <c r="AZ260" s="1">
        <v>2</v>
      </c>
      <c r="BA260" s="1" t="s">
        <v>44</v>
      </c>
      <c r="BB260" s="1" t="s">
        <v>45</v>
      </c>
      <c r="BE260" s="13" t="s">
        <v>621</v>
      </c>
      <c r="BF260" s="1" t="s">
        <v>624</v>
      </c>
    </row>
    <row r="261" spans="1:58" ht="15.75">
      <c r="A261" s="1" t="s">
        <v>1997</v>
      </c>
      <c r="B261" s="1" t="s">
        <v>571</v>
      </c>
      <c r="C261" s="1" t="s">
        <v>572</v>
      </c>
      <c r="D261" s="1" t="s">
        <v>254</v>
      </c>
      <c r="E261" s="1" t="s">
        <v>283</v>
      </c>
      <c r="G261" s="1">
        <v>2000</v>
      </c>
      <c r="H261" s="1">
        <v>2000</v>
      </c>
      <c r="I261" s="1">
        <v>5</v>
      </c>
      <c r="K261" s="1" t="s">
        <v>37</v>
      </c>
      <c r="M261" s="1" t="s">
        <v>49</v>
      </c>
      <c r="N261" s="1">
        <v>163</v>
      </c>
      <c r="O261" s="1">
        <v>254</v>
      </c>
      <c r="P261" s="1" t="s">
        <v>51</v>
      </c>
      <c r="R261" s="13" t="s">
        <v>284</v>
      </c>
      <c r="V261" s="17">
        <v>3</v>
      </c>
      <c r="AM261" s="3">
        <v>3</v>
      </c>
      <c r="AR261" s="1" t="s">
        <v>52</v>
      </c>
      <c r="AT261" s="1" t="s">
        <v>56</v>
      </c>
      <c r="AZ261" s="1">
        <v>1</v>
      </c>
      <c r="BA261" s="1" t="s">
        <v>65</v>
      </c>
      <c r="BB261" s="1" t="s">
        <v>65</v>
      </c>
      <c r="BE261" s="13" t="s">
        <v>284</v>
      </c>
      <c r="BF261" s="1" t="s">
        <v>547</v>
      </c>
    </row>
    <row r="262" spans="1:58" ht="15.75">
      <c r="A262" s="1" t="s">
        <v>2000</v>
      </c>
      <c r="B262" s="1" t="s">
        <v>2000</v>
      </c>
      <c r="C262" s="1" t="s">
        <v>2070</v>
      </c>
      <c r="D262" s="1" t="s">
        <v>625</v>
      </c>
      <c r="E262" s="1" t="s">
        <v>2025</v>
      </c>
      <c r="K262" s="1" t="s">
        <v>37</v>
      </c>
      <c r="M262" s="1" t="s">
        <v>38</v>
      </c>
      <c r="N262" s="1">
        <v>167</v>
      </c>
      <c r="O262" s="1">
        <v>261</v>
      </c>
      <c r="P262" s="1" t="s">
        <v>40</v>
      </c>
      <c r="R262" s="13" t="s">
        <v>626</v>
      </c>
      <c r="T262" s="17">
        <v>100</v>
      </c>
      <c r="V262" s="17">
        <v>20</v>
      </c>
      <c r="AJ262" s="3">
        <v>20</v>
      </c>
      <c r="AR262" s="1" t="s">
        <v>59</v>
      </c>
      <c r="AT262" s="1" t="s">
        <v>140</v>
      </c>
      <c r="AZ262" s="1">
        <v>2</v>
      </c>
      <c r="BA262" s="1" t="s">
        <v>90</v>
      </c>
      <c r="BB262" s="1" t="s">
        <v>45</v>
      </c>
      <c r="BC262" s="1" t="s">
        <v>627</v>
      </c>
      <c r="BE262" s="13" t="s">
        <v>626</v>
      </c>
      <c r="BF262" s="5" t="s">
        <v>628</v>
      </c>
    </row>
    <row r="263" spans="1:58" ht="15.75">
      <c r="A263" s="1" t="s">
        <v>1997</v>
      </c>
      <c r="B263" s="1" t="s">
        <v>571</v>
      </c>
      <c r="C263" s="1" t="s">
        <v>572</v>
      </c>
      <c r="D263" s="1" t="s">
        <v>197</v>
      </c>
      <c r="E263" s="1" t="s">
        <v>629</v>
      </c>
      <c r="K263" s="1" t="s">
        <v>37</v>
      </c>
      <c r="M263" s="1" t="s">
        <v>38</v>
      </c>
      <c r="N263" s="1">
        <v>169</v>
      </c>
      <c r="O263" s="1">
        <v>266</v>
      </c>
      <c r="P263" s="1" t="s">
        <v>51</v>
      </c>
      <c r="R263" s="13" t="s">
        <v>630</v>
      </c>
      <c r="T263" s="17">
        <v>12</v>
      </c>
      <c r="AR263" s="1" t="s">
        <v>623</v>
      </c>
      <c r="AT263" s="1" t="s">
        <v>43</v>
      </c>
      <c r="AZ263" s="1">
        <v>2</v>
      </c>
      <c r="BA263" s="1" t="s">
        <v>44</v>
      </c>
      <c r="BB263" s="1" t="s">
        <v>45</v>
      </c>
      <c r="BE263" s="13" t="s">
        <v>630</v>
      </c>
      <c r="BF263" s="5" t="s">
        <v>631</v>
      </c>
    </row>
    <row r="264" spans="1:58" ht="15.75">
      <c r="A264" s="1" t="s">
        <v>1997</v>
      </c>
      <c r="B264" s="1" t="s">
        <v>571</v>
      </c>
      <c r="C264" s="1" t="s">
        <v>572</v>
      </c>
      <c r="K264" s="1" t="s">
        <v>48</v>
      </c>
      <c r="M264" s="1" t="s">
        <v>38</v>
      </c>
      <c r="N264" s="1">
        <v>185</v>
      </c>
      <c r="O264" s="1">
        <v>291</v>
      </c>
      <c r="P264" s="1" t="s">
        <v>51</v>
      </c>
      <c r="R264" s="13" t="s">
        <v>152</v>
      </c>
      <c r="V264" s="17">
        <v>15</v>
      </c>
      <c r="Y264" s="3">
        <v>20</v>
      </c>
      <c r="AM264" s="3">
        <v>10</v>
      </c>
      <c r="AR264" s="1" t="s">
        <v>153</v>
      </c>
      <c r="AT264" s="1" t="s">
        <v>56</v>
      </c>
      <c r="AZ264" s="1">
        <v>1</v>
      </c>
      <c r="BA264" s="1" t="s">
        <v>90</v>
      </c>
      <c r="BB264" s="1" t="s">
        <v>45</v>
      </c>
      <c r="BE264" s="13" t="s">
        <v>152</v>
      </c>
      <c r="BF264" s="1" t="s">
        <v>152</v>
      </c>
    </row>
    <row r="265" spans="1:58" ht="15.75">
      <c r="A265" s="1" t="s">
        <v>1997</v>
      </c>
      <c r="B265" s="1" t="s">
        <v>571</v>
      </c>
      <c r="C265" s="1" t="s">
        <v>572</v>
      </c>
      <c r="D265" s="1" t="s">
        <v>84</v>
      </c>
      <c r="E265" s="1" t="s">
        <v>2058</v>
      </c>
      <c r="F265" s="1">
        <v>1</v>
      </c>
      <c r="K265" s="1" t="s">
        <v>37</v>
      </c>
      <c r="M265" s="1" t="s">
        <v>38</v>
      </c>
      <c r="N265" s="1">
        <v>190</v>
      </c>
      <c r="O265" s="1">
        <v>301</v>
      </c>
      <c r="P265" s="1" t="s">
        <v>51</v>
      </c>
      <c r="R265" s="13" t="s">
        <v>632</v>
      </c>
      <c r="V265" s="17">
        <v>32</v>
      </c>
      <c r="AM265" s="3">
        <v>32</v>
      </c>
      <c r="AR265" s="1" t="s">
        <v>623</v>
      </c>
      <c r="AT265" s="1" t="s">
        <v>56</v>
      </c>
      <c r="AZ265" s="1">
        <v>2</v>
      </c>
      <c r="BA265" s="1" t="s">
        <v>44</v>
      </c>
      <c r="BB265" s="1" t="s">
        <v>45</v>
      </c>
      <c r="BC265" s="1" t="s">
        <v>633</v>
      </c>
      <c r="BE265" s="13" t="s">
        <v>632</v>
      </c>
      <c r="BF265" s="1" t="s">
        <v>634</v>
      </c>
    </row>
    <row r="266" spans="1:58" ht="15.75">
      <c r="A266" s="1" t="s">
        <v>1997</v>
      </c>
      <c r="B266" s="1" t="s">
        <v>571</v>
      </c>
      <c r="C266" s="1" t="s">
        <v>572</v>
      </c>
      <c r="D266" s="1" t="s">
        <v>84</v>
      </c>
      <c r="E266" s="1" t="s">
        <v>2058</v>
      </c>
      <c r="F266" s="1">
        <v>1</v>
      </c>
      <c r="K266" s="1" t="s">
        <v>37</v>
      </c>
      <c r="M266" s="1" t="s">
        <v>38</v>
      </c>
      <c r="N266" s="1">
        <v>190</v>
      </c>
      <c r="O266" s="1">
        <v>301</v>
      </c>
      <c r="P266" s="1" t="s">
        <v>40</v>
      </c>
      <c r="R266" s="13" t="s">
        <v>632</v>
      </c>
      <c r="T266" s="17">
        <v>10</v>
      </c>
      <c r="AR266" s="1" t="s">
        <v>635</v>
      </c>
      <c r="AT266" s="1" t="s">
        <v>43</v>
      </c>
      <c r="AZ266" s="1">
        <v>2</v>
      </c>
      <c r="BA266" s="1" t="s">
        <v>44</v>
      </c>
      <c r="BB266" s="1" t="s">
        <v>45</v>
      </c>
      <c r="BC266" s="1" t="s">
        <v>636</v>
      </c>
      <c r="BE266" s="13" t="s">
        <v>632</v>
      </c>
      <c r="BF266" s="1" t="s">
        <v>634</v>
      </c>
    </row>
    <row r="267" spans="1:58" ht="15.75">
      <c r="A267" s="1" t="s">
        <v>1997</v>
      </c>
      <c r="B267" s="1" t="s">
        <v>571</v>
      </c>
      <c r="C267" s="1" t="s">
        <v>572</v>
      </c>
      <c r="D267" s="1" t="s">
        <v>578</v>
      </c>
      <c r="E267" s="1" t="s">
        <v>2024</v>
      </c>
      <c r="K267" s="1" t="s">
        <v>37</v>
      </c>
      <c r="M267" s="1" t="s">
        <v>38</v>
      </c>
      <c r="N267" s="1">
        <v>192</v>
      </c>
      <c r="O267" s="1">
        <v>309</v>
      </c>
      <c r="P267" s="1" t="s">
        <v>40</v>
      </c>
      <c r="R267" s="13" t="s">
        <v>637</v>
      </c>
      <c r="T267" s="17">
        <v>40</v>
      </c>
      <c r="AR267" s="1" t="s">
        <v>638</v>
      </c>
      <c r="AT267" s="1" t="s">
        <v>43</v>
      </c>
      <c r="AZ267" s="1">
        <v>2</v>
      </c>
      <c r="BA267" s="1" t="s">
        <v>44</v>
      </c>
      <c r="BB267" s="1" t="s">
        <v>45</v>
      </c>
      <c r="BC267" s="1" t="s">
        <v>576</v>
      </c>
      <c r="BE267" s="13" t="s">
        <v>637</v>
      </c>
      <c r="BF267" s="1" t="s">
        <v>639</v>
      </c>
    </row>
    <row r="268" spans="1:58" ht="15.75">
      <c r="A268" s="1" t="s">
        <v>1997</v>
      </c>
      <c r="B268" s="1" t="s">
        <v>571</v>
      </c>
      <c r="C268" s="1" t="s">
        <v>572</v>
      </c>
      <c r="D268" s="1" t="s">
        <v>84</v>
      </c>
      <c r="E268" s="1" t="s">
        <v>640</v>
      </c>
      <c r="F268" s="1">
        <v>1</v>
      </c>
      <c r="G268" s="1">
        <v>1977</v>
      </c>
      <c r="H268" s="1">
        <v>1977</v>
      </c>
      <c r="K268" s="1" t="s">
        <v>37</v>
      </c>
      <c r="M268" s="1" t="s">
        <v>38</v>
      </c>
      <c r="N268" s="1">
        <v>209</v>
      </c>
      <c r="O268" s="1">
        <v>339</v>
      </c>
      <c r="P268" s="1" t="s">
        <v>51</v>
      </c>
      <c r="R268" s="13" t="s">
        <v>641</v>
      </c>
      <c r="T268" s="17">
        <v>29</v>
      </c>
      <c r="AB268" s="3">
        <v>16</v>
      </c>
      <c r="AR268" s="1" t="s">
        <v>642</v>
      </c>
      <c r="AT268" s="1" t="s">
        <v>134</v>
      </c>
      <c r="AZ268" s="1">
        <v>2</v>
      </c>
      <c r="BA268" s="1" t="s">
        <v>44</v>
      </c>
      <c r="BB268" s="1" t="s">
        <v>45</v>
      </c>
      <c r="BC268" s="1" t="s">
        <v>643</v>
      </c>
      <c r="BE268" s="13" t="s">
        <v>641</v>
      </c>
      <c r="BF268" s="1" t="s">
        <v>644</v>
      </c>
    </row>
    <row r="269" spans="1:58" ht="15.75">
      <c r="A269" s="1" t="s">
        <v>1997</v>
      </c>
      <c r="B269" s="1" t="s">
        <v>571</v>
      </c>
      <c r="C269" s="1" t="s">
        <v>572</v>
      </c>
      <c r="D269" s="1" t="s">
        <v>84</v>
      </c>
      <c r="E269" s="1" t="s">
        <v>640</v>
      </c>
      <c r="F269" s="1">
        <v>1</v>
      </c>
      <c r="G269" s="1">
        <v>1977</v>
      </c>
      <c r="H269" s="1">
        <v>1977</v>
      </c>
      <c r="K269" s="1" t="s">
        <v>37</v>
      </c>
      <c r="M269" s="1" t="s">
        <v>38</v>
      </c>
      <c r="N269" s="1">
        <v>209</v>
      </c>
      <c r="O269" s="1">
        <v>339</v>
      </c>
      <c r="P269" s="1" t="s">
        <v>51</v>
      </c>
      <c r="R269" s="13" t="s">
        <v>641</v>
      </c>
      <c r="T269" s="17">
        <v>16</v>
      </c>
      <c r="AR269" s="1" t="s">
        <v>645</v>
      </c>
      <c r="AT269" s="1" t="s">
        <v>43</v>
      </c>
      <c r="AZ269" s="1">
        <v>2</v>
      </c>
      <c r="BA269" s="1" t="s">
        <v>44</v>
      </c>
      <c r="BB269" s="1" t="s">
        <v>45</v>
      </c>
      <c r="BC269" s="1" t="s">
        <v>646</v>
      </c>
      <c r="BE269" s="13" t="s">
        <v>641</v>
      </c>
      <c r="BF269" s="1" t="s">
        <v>644</v>
      </c>
    </row>
    <row r="270" spans="1:58" ht="15.75">
      <c r="A270" s="1" t="s">
        <v>1997</v>
      </c>
      <c r="B270" s="1" t="s">
        <v>571</v>
      </c>
      <c r="C270" s="1" t="s">
        <v>572</v>
      </c>
      <c r="D270" s="1" t="s">
        <v>647</v>
      </c>
      <c r="E270" s="1" t="s">
        <v>2023</v>
      </c>
      <c r="K270" s="1" t="s">
        <v>37</v>
      </c>
      <c r="M270" s="1" t="s">
        <v>38</v>
      </c>
      <c r="N270" s="1">
        <v>224</v>
      </c>
      <c r="O270" s="1">
        <v>367</v>
      </c>
      <c r="P270" s="1" t="s">
        <v>51</v>
      </c>
      <c r="R270" s="13" t="s">
        <v>648</v>
      </c>
      <c r="T270" s="17">
        <v>50</v>
      </c>
      <c r="AR270" s="1" t="s">
        <v>623</v>
      </c>
      <c r="AT270" s="1" t="s">
        <v>43</v>
      </c>
      <c r="AZ270" s="1">
        <v>2</v>
      </c>
      <c r="BA270" s="1" t="s">
        <v>44</v>
      </c>
      <c r="BB270" s="1" t="s">
        <v>45</v>
      </c>
      <c r="BC270" s="1" t="s">
        <v>649</v>
      </c>
      <c r="BE270" s="13" t="s">
        <v>648</v>
      </c>
      <c r="BF270" s="1" t="s">
        <v>650</v>
      </c>
    </row>
    <row r="271" spans="1:58" ht="15.75">
      <c r="A271" s="1" t="s">
        <v>1997</v>
      </c>
      <c r="B271" s="1" t="s">
        <v>571</v>
      </c>
      <c r="C271" s="1" t="s">
        <v>572</v>
      </c>
      <c r="D271" s="1" t="s">
        <v>651</v>
      </c>
      <c r="E271" s="1" t="s">
        <v>2033</v>
      </c>
      <c r="K271" s="1" t="s">
        <v>37</v>
      </c>
      <c r="M271" s="1" t="s">
        <v>38</v>
      </c>
      <c r="N271" s="1">
        <v>224</v>
      </c>
      <c r="O271" s="1">
        <v>367</v>
      </c>
      <c r="P271" s="1" t="s">
        <v>51</v>
      </c>
      <c r="R271" s="13" t="s">
        <v>648</v>
      </c>
      <c r="T271" s="17">
        <v>40</v>
      </c>
      <c r="AR271" s="1" t="s">
        <v>623</v>
      </c>
      <c r="AT271" s="1" t="s">
        <v>43</v>
      </c>
      <c r="AZ271" s="1">
        <v>2</v>
      </c>
      <c r="BA271" s="1" t="s">
        <v>44</v>
      </c>
      <c r="BB271" s="1" t="s">
        <v>45</v>
      </c>
      <c r="BC271" s="1" t="s">
        <v>649</v>
      </c>
      <c r="BE271" s="13" t="s">
        <v>648</v>
      </c>
      <c r="BF271" s="1" t="s">
        <v>650</v>
      </c>
    </row>
    <row r="272" spans="1:58">
      <c r="A272" s="1" t="s">
        <v>1997</v>
      </c>
      <c r="B272" s="1" t="s">
        <v>571</v>
      </c>
      <c r="C272" s="1" t="s">
        <v>572</v>
      </c>
      <c r="D272" s="1" t="s">
        <v>84</v>
      </c>
      <c r="E272" s="1" t="s">
        <v>2034</v>
      </c>
      <c r="K272" s="1" t="s">
        <v>37</v>
      </c>
      <c r="M272" s="1" t="s">
        <v>38</v>
      </c>
      <c r="O272" s="1">
        <v>375</v>
      </c>
      <c r="P272" s="1" t="s">
        <v>40</v>
      </c>
      <c r="R272" s="2" t="s">
        <v>2140</v>
      </c>
      <c r="Y272" s="3">
        <v>35</v>
      </c>
      <c r="AR272" s="1" t="s">
        <v>614</v>
      </c>
      <c r="AT272" s="1" t="s">
        <v>56</v>
      </c>
      <c r="AZ272" s="1">
        <v>2</v>
      </c>
      <c r="BA272" s="1" t="s">
        <v>70</v>
      </c>
      <c r="BB272" s="1" t="s">
        <v>70</v>
      </c>
      <c r="BC272" s="1" t="s">
        <v>652</v>
      </c>
      <c r="BE272" s="2" t="s">
        <v>2140</v>
      </c>
      <c r="BF272" s="1" t="s">
        <v>59</v>
      </c>
    </row>
    <row r="273" spans="1:58" ht="15.75">
      <c r="A273" s="1" t="s">
        <v>1998</v>
      </c>
      <c r="B273" s="1" t="s">
        <v>653</v>
      </c>
      <c r="C273" s="1" t="s">
        <v>654</v>
      </c>
      <c r="D273" s="1" t="s">
        <v>75</v>
      </c>
      <c r="E273" s="1" t="s">
        <v>655</v>
      </c>
      <c r="G273" s="1">
        <v>1995</v>
      </c>
      <c r="H273" s="1">
        <v>1999</v>
      </c>
      <c r="I273" s="1">
        <v>7</v>
      </c>
      <c r="J273" s="1">
        <v>8</v>
      </c>
      <c r="K273" s="1" t="s">
        <v>37</v>
      </c>
      <c r="M273" s="1" t="s">
        <v>38</v>
      </c>
      <c r="N273" s="1">
        <v>2</v>
      </c>
      <c r="O273" s="1">
        <v>4</v>
      </c>
      <c r="P273" s="1" t="s">
        <v>77</v>
      </c>
      <c r="Q273" s="1" t="s">
        <v>1169</v>
      </c>
      <c r="R273" s="13" t="s">
        <v>656</v>
      </c>
      <c r="S273" s="9">
        <v>41</v>
      </c>
      <c r="T273" s="17">
        <v>35</v>
      </c>
      <c r="V273" s="17">
        <v>21</v>
      </c>
      <c r="AB273" s="3">
        <v>6</v>
      </c>
      <c r="AJ273" s="3">
        <v>21</v>
      </c>
      <c r="AR273" s="1" t="s">
        <v>78</v>
      </c>
      <c r="AT273" s="1" t="s">
        <v>12</v>
      </c>
      <c r="AU273" s="1">
        <f>4+(4*(15/3))</f>
        <v>24</v>
      </c>
      <c r="AV273" s="1">
        <f>4+(4*(40/3))</f>
        <v>57.333333333333336</v>
      </c>
      <c r="AW273" s="1">
        <f>AVERAGE(AU273:AV273)</f>
        <v>40.666666666666671</v>
      </c>
      <c r="AX273" s="1" t="s">
        <v>657</v>
      </c>
      <c r="AY273" s="1" t="s">
        <v>658</v>
      </c>
      <c r="BA273" s="1" t="s">
        <v>44</v>
      </c>
      <c r="BB273" s="1" t="s">
        <v>45</v>
      </c>
      <c r="BE273" s="13" t="s">
        <v>656</v>
      </c>
      <c r="BF273" s="1" t="s">
        <v>656</v>
      </c>
    </row>
    <row r="274" spans="1:58" ht="15.75">
      <c r="A274" s="1" t="s">
        <v>1998</v>
      </c>
      <c r="B274" s="1" t="s">
        <v>653</v>
      </c>
      <c r="C274" s="1" t="s">
        <v>654</v>
      </c>
      <c r="D274" s="1" t="s">
        <v>75</v>
      </c>
      <c r="E274" s="1" t="s">
        <v>659</v>
      </c>
      <c r="G274" s="1">
        <v>1996</v>
      </c>
      <c r="H274" s="1">
        <v>1997</v>
      </c>
      <c r="I274" s="1">
        <v>7</v>
      </c>
      <c r="J274" s="1">
        <v>8</v>
      </c>
      <c r="K274" s="1" t="s">
        <v>37</v>
      </c>
      <c r="M274" s="1" t="s">
        <v>38</v>
      </c>
      <c r="N274" s="1">
        <v>2</v>
      </c>
      <c r="O274" s="1">
        <v>4</v>
      </c>
      <c r="P274" s="1" t="s">
        <v>77</v>
      </c>
      <c r="Q274" s="1" t="s">
        <v>1169</v>
      </c>
      <c r="R274" s="13" t="s">
        <v>656</v>
      </c>
      <c r="S274" s="9">
        <v>12</v>
      </c>
      <c r="T274" s="17">
        <v>33</v>
      </c>
      <c r="V274" s="17">
        <v>26</v>
      </c>
      <c r="AB274" s="3">
        <v>24</v>
      </c>
      <c r="AJ274" s="3">
        <v>26</v>
      </c>
      <c r="AR274" s="1" t="s">
        <v>78</v>
      </c>
      <c r="AT274" s="1" t="s">
        <v>12</v>
      </c>
      <c r="AU274" s="1">
        <f>3+((15/3))</f>
        <v>8</v>
      </c>
      <c r="AV274" s="1">
        <f>3+(40/3)</f>
        <v>16.333333333333336</v>
      </c>
      <c r="AW274" s="1">
        <f>AVERAGE(AU274:AV274)</f>
        <v>12.166666666666668</v>
      </c>
      <c r="AX274" s="1" t="s">
        <v>660</v>
      </c>
      <c r="AY274" s="1" t="s">
        <v>658</v>
      </c>
      <c r="BA274" s="1" t="s">
        <v>44</v>
      </c>
      <c r="BB274" s="1" t="s">
        <v>45</v>
      </c>
      <c r="BE274" s="13" t="s">
        <v>656</v>
      </c>
      <c r="BF274" s="1" t="s">
        <v>656</v>
      </c>
    </row>
    <row r="275" spans="1:58" ht="15.75">
      <c r="A275" s="1" t="s">
        <v>1998</v>
      </c>
      <c r="B275" s="1" t="s">
        <v>653</v>
      </c>
      <c r="C275" s="1" t="s">
        <v>654</v>
      </c>
      <c r="D275" s="1" t="s">
        <v>75</v>
      </c>
      <c r="E275" s="1" t="s">
        <v>661</v>
      </c>
      <c r="G275" s="1">
        <v>1995</v>
      </c>
      <c r="H275" s="1">
        <v>1999</v>
      </c>
      <c r="I275" s="1">
        <v>7</v>
      </c>
      <c r="J275" s="1">
        <v>8</v>
      </c>
      <c r="K275" s="1" t="s">
        <v>37</v>
      </c>
      <c r="M275" s="1" t="s">
        <v>38</v>
      </c>
      <c r="N275" s="1">
        <v>2</v>
      </c>
      <c r="O275" s="1">
        <v>4</v>
      </c>
      <c r="P275" s="1" t="s">
        <v>77</v>
      </c>
      <c r="Q275" s="1" t="s">
        <v>1169</v>
      </c>
      <c r="R275" s="13" t="s">
        <v>656</v>
      </c>
      <c r="S275" s="9">
        <v>37</v>
      </c>
      <c r="T275" s="17">
        <v>44</v>
      </c>
      <c r="V275" s="17">
        <v>41</v>
      </c>
      <c r="AB275" s="3">
        <v>32</v>
      </c>
      <c r="AJ275" s="3">
        <v>41</v>
      </c>
      <c r="AR275" s="1" t="s">
        <v>78</v>
      </c>
      <c r="AT275" s="1" t="s">
        <v>12</v>
      </c>
      <c r="AU275" s="1">
        <f>4*(15/3)</f>
        <v>20</v>
      </c>
      <c r="AV275" s="1">
        <f>4*(40/3)</f>
        <v>53.333333333333336</v>
      </c>
      <c r="AW275" s="1">
        <f>AVERAGE(AU275:AV275)</f>
        <v>36.666666666666671</v>
      </c>
      <c r="AX275" s="1" t="s">
        <v>662</v>
      </c>
      <c r="AY275" s="1" t="s">
        <v>658</v>
      </c>
      <c r="BA275" s="1" t="s">
        <v>44</v>
      </c>
      <c r="BB275" s="1" t="s">
        <v>45</v>
      </c>
      <c r="BE275" s="13" t="s">
        <v>656</v>
      </c>
      <c r="BF275" s="1" t="s">
        <v>656</v>
      </c>
    </row>
    <row r="276" spans="1:58" ht="15.75">
      <c r="A276" s="1" t="s">
        <v>1998</v>
      </c>
      <c r="B276" s="1" t="s">
        <v>653</v>
      </c>
      <c r="C276" s="1" t="s">
        <v>654</v>
      </c>
      <c r="D276" s="1" t="s">
        <v>189</v>
      </c>
      <c r="E276" s="1" t="s">
        <v>663</v>
      </c>
      <c r="G276" s="1">
        <v>2004</v>
      </c>
      <c r="H276" s="1">
        <v>2004</v>
      </c>
      <c r="K276" s="1" t="s">
        <v>37</v>
      </c>
      <c r="M276" s="1" t="s">
        <v>38</v>
      </c>
      <c r="N276" s="1">
        <v>7</v>
      </c>
      <c r="O276" s="1">
        <v>12</v>
      </c>
      <c r="P276" s="1" t="s">
        <v>40</v>
      </c>
      <c r="R276" s="13" t="s">
        <v>295</v>
      </c>
      <c r="T276" s="17">
        <v>50</v>
      </c>
      <c r="AB276" s="3">
        <v>10</v>
      </c>
      <c r="AR276" s="1" t="s">
        <v>59</v>
      </c>
      <c r="AT276" s="1" t="s">
        <v>134</v>
      </c>
      <c r="AZ276" s="1">
        <v>1</v>
      </c>
      <c r="BA276" s="1" t="s">
        <v>65</v>
      </c>
      <c r="BB276" s="1" t="s">
        <v>65</v>
      </c>
      <c r="BE276" s="13" t="s">
        <v>295</v>
      </c>
      <c r="BF276" s="6" t="s">
        <v>296</v>
      </c>
    </row>
    <row r="277" spans="1:58" ht="15.75">
      <c r="A277" s="1" t="s">
        <v>1998</v>
      </c>
      <c r="B277" s="1" t="s">
        <v>653</v>
      </c>
      <c r="C277" s="1" t="s">
        <v>654</v>
      </c>
      <c r="D277" s="1" t="s">
        <v>120</v>
      </c>
      <c r="E277" s="1" t="s">
        <v>2035</v>
      </c>
      <c r="F277" s="1">
        <v>1</v>
      </c>
      <c r="G277" s="1">
        <v>1990</v>
      </c>
      <c r="H277" s="1">
        <v>1990</v>
      </c>
      <c r="K277" s="1" t="s">
        <v>37</v>
      </c>
      <c r="M277" s="1" t="s">
        <v>38</v>
      </c>
      <c r="N277" s="1">
        <v>9</v>
      </c>
      <c r="O277" s="1">
        <v>14</v>
      </c>
      <c r="P277" s="1" t="s">
        <v>51</v>
      </c>
      <c r="R277" s="13" t="s">
        <v>664</v>
      </c>
      <c r="Y277" s="3">
        <v>5</v>
      </c>
      <c r="AR277" s="1" t="s">
        <v>92</v>
      </c>
      <c r="AT277" s="1" t="s">
        <v>56</v>
      </c>
      <c r="AZ277" s="1">
        <v>3</v>
      </c>
      <c r="BA277" s="1" t="s">
        <v>44</v>
      </c>
      <c r="BB277" s="1" t="s">
        <v>45</v>
      </c>
      <c r="BE277" s="13" t="s">
        <v>664</v>
      </c>
      <c r="BF277" s="1" t="s">
        <v>665</v>
      </c>
    </row>
    <row r="278" spans="1:58" ht="15.75">
      <c r="A278" s="1" t="s">
        <v>1998</v>
      </c>
      <c r="B278" s="1" t="s">
        <v>653</v>
      </c>
      <c r="C278" s="1" t="s">
        <v>654</v>
      </c>
      <c r="D278" s="1" t="s">
        <v>666</v>
      </c>
      <c r="E278" s="1" t="s">
        <v>666</v>
      </c>
      <c r="K278" s="1" t="s">
        <v>37</v>
      </c>
      <c r="M278" s="1" t="s">
        <v>38</v>
      </c>
      <c r="N278" s="1">
        <v>48</v>
      </c>
      <c r="O278" s="1">
        <v>78</v>
      </c>
      <c r="P278" s="1" t="s">
        <v>51</v>
      </c>
      <c r="R278" s="13" t="s">
        <v>233</v>
      </c>
      <c r="T278" s="17">
        <v>40</v>
      </c>
      <c r="AR278" s="1" t="s">
        <v>667</v>
      </c>
      <c r="AT278" s="1" t="s">
        <v>43</v>
      </c>
      <c r="AZ278" s="1">
        <v>2</v>
      </c>
      <c r="BA278" s="1" t="s">
        <v>90</v>
      </c>
      <c r="BB278" s="1" t="s">
        <v>45</v>
      </c>
      <c r="BE278" s="13" t="s">
        <v>233</v>
      </c>
      <c r="BF278" s="1" t="s">
        <v>668</v>
      </c>
    </row>
    <row r="279" spans="1:58" ht="15.75">
      <c r="A279" s="1" t="s">
        <v>1998</v>
      </c>
      <c r="B279" s="1" t="s">
        <v>653</v>
      </c>
      <c r="C279" s="1" t="s">
        <v>654</v>
      </c>
      <c r="D279" s="1" t="s">
        <v>666</v>
      </c>
      <c r="E279" s="1" t="s">
        <v>666</v>
      </c>
      <c r="K279" s="1" t="s">
        <v>37</v>
      </c>
      <c r="M279" s="1" t="s">
        <v>38</v>
      </c>
      <c r="N279" s="1">
        <v>48</v>
      </c>
      <c r="O279" s="1">
        <v>78</v>
      </c>
      <c r="P279" s="1" t="s">
        <v>51</v>
      </c>
      <c r="R279" s="13" t="s">
        <v>233</v>
      </c>
      <c r="T279" s="17">
        <v>27</v>
      </c>
      <c r="AR279" s="1" t="s">
        <v>667</v>
      </c>
      <c r="AT279" s="1" t="s">
        <v>43</v>
      </c>
      <c r="AZ279" s="1">
        <v>2</v>
      </c>
      <c r="BA279" s="1" t="s">
        <v>90</v>
      </c>
      <c r="BB279" s="1" t="s">
        <v>45</v>
      </c>
      <c r="BE279" s="13" t="s">
        <v>233</v>
      </c>
      <c r="BF279" s="1" t="s">
        <v>668</v>
      </c>
    </row>
    <row r="280" spans="1:58" ht="15.75">
      <c r="A280" s="1" t="s">
        <v>1998</v>
      </c>
      <c r="B280" s="1" t="s">
        <v>653</v>
      </c>
      <c r="C280" s="1" t="s">
        <v>654</v>
      </c>
      <c r="D280" s="1" t="s">
        <v>120</v>
      </c>
      <c r="E280" s="1" t="s">
        <v>121</v>
      </c>
      <c r="F280" s="1">
        <v>1</v>
      </c>
      <c r="G280" s="1">
        <v>1999</v>
      </c>
      <c r="H280" s="1">
        <v>1999</v>
      </c>
      <c r="K280" s="1" t="s">
        <v>37</v>
      </c>
      <c r="M280" s="1" t="s">
        <v>38</v>
      </c>
      <c r="N280" s="1">
        <v>52</v>
      </c>
      <c r="O280" s="1">
        <v>84</v>
      </c>
      <c r="P280" s="1" t="s">
        <v>102</v>
      </c>
      <c r="R280" s="13" t="s">
        <v>669</v>
      </c>
      <c r="S280" s="1">
        <v>9</v>
      </c>
      <c r="T280" s="17">
        <v>73</v>
      </c>
      <c r="AR280" s="1" t="s">
        <v>670</v>
      </c>
      <c r="AT280" s="1" t="s">
        <v>43</v>
      </c>
      <c r="AZ280" s="1">
        <v>1</v>
      </c>
      <c r="BA280" s="1" t="s">
        <v>44</v>
      </c>
      <c r="BB280" s="1" t="s">
        <v>45</v>
      </c>
      <c r="BC280" s="1" t="s">
        <v>671</v>
      </c>
      <c r="BE280" s="13" t="s">
        <v>669</v>
      </c>
      <c r="BF280" s="1" t="s">
        <v>672</v>
      </c>
    </row>
    <row r="281" spans="1:58" ht="15.75">
      <c r="A281" s="1" t="s">
        <v>1998</v>
      </c>
      <c r="B281" s="1" t="s">
        <v>653</v>
      </c>
      <c r="C281" s="1" t="s">
        <v>654</v>
      </c>
      <c r="D281" s="1" t="s">
        <v>120</v>
      </c>
      <c r="E281" s="1" t="s">
        <v>121</v>
      </c>
      <c r="F281" s="1">
        <v>1</v>
      </c>
      <c r="G281" s="1">
        <v>1999</v>
      </c>
      <c r="H281" s="1">
        <v>2003</v>
      </c>
      <c r="K281" s="1" t="s">
        <v>37</v>
      </c>
      <c r="M281" s="1" t="s">
        <v>38</v>
      </c>
      <c r="N281" s="1">
        <v>53</v>
      </c>
      <c r="O281" s="1">
        <v>85</v>
      </c>
      <c r="P281" s="1" t="s">
        <v>102</v>
      </c>
      <c r="R281" s="13" t="s">
        <v>673</v>
      </c>
      <c r="S281" s="1">
        <f>9+8+3+8+10</f>
        <v>38</v>
      </c>
      <c r="T281" s="17">
        <v>69</v>
      </c>
      <c r="AR281" s="1" t="s">
        <v>670</v>
      </c>
      <c r="AT281" s="1" t="s">
        <v>43</v>
      </c>
      <c r="AY281" s="1" t="s">
        <v>674</v>
      </c>
      <c r="AZ281" s="1">
        <v>1</v>
      </c>
      <c r="BA281" s="1" t="s">
        <v>44</v>
      </c>
      <c r="BB281" s="1" t="s">
        <v>45</v>
      </c>
      <c r="BC281" s="1" t="s">
        <v>671</v>
      </c>
      <c r="BE281" s="13" t="s">
        <v>673</v>
      </c>
      <c r="BF281" s="1" t="s">
        <v>673</v>
      </c>
    </row>
    <row r="282" spans="1:58" ht="15.75">
      <c r="A282" s="1" t="s">
        <v>1998</v>
      </c>
      <c r="B282" s="1" t="s">
        <v>653</v>
      </c>
      <c r="C282" s="1" t="s">
        <v>654</v>
      </c>
      <c r="D282" s="1" t="s">
        <v>592</v>
      </c>
      <c r="E282" s="1" t="s">
        <v>675</v>
      </c>
      <c r="G282" s="1">
        <v>1990</v>
      </c>
      <c r="H282" s="1">
        <v>2003</v>
      </c>
      <c r="K282" s="1" t="s">
        <v>37</v>
      </c>
      <c r="M282" s="1" t="s">
        <v>38</v>
      </c>
      <c r="N282" s="1">
        <v>59</v>
      </c>
      <c r="O282" s="1">
        <v>96</v>
      </c>
      <c r="P282" s="1" t="s">
        <v>51</v>
      </c>
      <c r="R282" s="13" t="s">
        <v>676</v>
      </c>
      <c r="Y282" s="3">
        <v>35</v>
      </c>
      <c r="AR282" s="1" t="s">
        <v>52</v>
      </c>
      <c r="AT282" s="1" t="s">
        <v>56</v>
      </c>
      <c r="AZ282" s="1">
        <v>1</v>
      </c>
      <c r="BA282" s="1" t="s">
        <v>44</v>
      </c>
      <c r="BB282" s="1" t="s">
        <v>45</v>
      </c>
      <c r="BE282" s="13" t="s">
        <v>676</v>
      </c>
      <c r="BF282" s="1" t="s">
        <v>677</v>
      </c>
    </row>
    <row r="283" spans="1:58" ht="15.75">
      <c r="A283" s="1" t="s">
        <v>1998</v>
      </c>
      <c r="B283" s="1" t="s">
        <v>653</v>
      </c>
      <c r="C283" s="1" t="s">
        <v>654</v>
      </c>
      <c r="D283" s="1" t="s">
        <v>592</v>
      </c>
      <c r="E283" s="1" t="s">
        <v>675</v>
      </c>
      <c r="G283" s="1">
        <v>2003</v>
      </c>
      <c r="H283" s="1">
        <v>2003</v>
      </c>
      <c r="K283" s="1" t="s">
        <v>37</v>
      </c>
      <c r="M283" s="1" t="s">
        <v>38</v>
      </c>
      <c r="N283" s="1">
        <v>59</v>
      </c>
      <c r="O283" s="1">
        <v>96</v>
      </c>
      <c r="P283" s="1" t="s">
        <v>51</v>
      </c>
      <c r="R283" s="13" t="s">
        <v>676</v>
      </c>
      <c r="Y283" s="3">
        <v>10</v>
      </c>
      <c r="AR283" s="1" t="s">
        <v>252</v>
      </c>
      <c r="AT283" s="1" t="s">
        <v>56</v>
      </c>
      <c r="AZ283" s="1">
        <v>1</v>
      </c>
      <c r="BA283" s="1" t="s">
        <v>44</v>
      </c>
      <c r="BB283" s="1" t="s">
        <v>45</v>
      </c>
      <c r="BE283" s="13" t="s">
        <v>676</v>
      </c>
      <c r="BF283" s="1" t="s">
        <v>677</v>
      </c>
    </row>
    <row r="284" spans="1:58" ht="15.75">
      <c r="A284" s="1" t="s">
        <v>1998</v>
      </c>
      <c r="B284" s="1" t="s">
        <v>653</v>
      </c>
      <c r="C284" s="1" t="s">
        <v>654</v>
      </c>
      <c r="D284" s="1" t="s">
        <v>1312</v>
      </c>
      <c r="E284" s="4" t="s">
        <v>1313</v>
      </c>
      <c r="F284" s="4"/>
      <c r="K284" s="1" t="s">
        <v>37</v>
      </c>
      <c r="M284" s="1" t="s">
        <v>38</v>
      </c>
      <c r="N284" s="1">
        <v>75</v>
      </c>
      <c r="O284" s="1">
        <v>126</v>
      </c>
      <c r="P284" s="1" t="s">
        <v>77</v>
      </c>
      <c r="Q284" s="1" t="s">
        <v>1169</v>
      </c>
      <c r="R284" s="13" t="s">
        <v>678</v>
      </c>
      <c r="S284" s="1">
        <v>5</v>
      </c>
      <c r="V284" s="17">
        <v>10</v>
      </c>
      <c r="AM284" s="3">
        <v>10</v>
      </c>
      <c r="AR284" s="1" t="s">
        <v>78</v>
      </c>
      <c r="AT284" s="1" t="s">
        <v>56</v>
      </c>
      <c r="AY284" s="10" t="s">
        <v>679</v>
      </c>
      <c r="AZ284" s="1">
        <v>1</v>
      </c>
      <c r="BA284" s="1" t="s">
        <v>65</v>
      </c>
      <c r="BB284" s="1" t="s">
        <v>65</v>
      </c>
      <c r="BE284" s="13" t="s">
        <v>678</v>
      </c>
      <c r="BF284" s="1" t="s">
        <v>680</v>
      </c>
    </row>
    <row r="285" spans="1:58" ht="15.75">
      <c r="A285" s="1" t="s">
        <v>1998</v>
      </c>
      <c r="B285" s="1" t="s">
        <v>653</v>
      </c>
      <c r="C285" s="1" t="s">
        <v>654</v>
      </c>
      <c r="K285" s="1" t="s">
        <v>37</v>
      </c>
      <c r="M285" s="1" t="s">
        <v>38</v>
      </c>
      <c r="N285" s="1">
        <v>76</v>
      </c>
      <c r="O285" s="1">
        <v>127</v>
      </c>
      <c r="P285" s="1" t="s">
        <v>51</v>
      </c>
      <c r="R285" s="13" t="s">
        <v>98</v>
      </c>
      <c r="T285" s="17">
        <v>80</v>
      </c>
      <c r="Y285" s="3">
        <v>25</v>
      </c>
      <c r="AD285" s="3">
        <v>50</v>
      </c>
      <c r="AR285" s="1" t="s">
        <v>52</v>
      </c>
      <c r="AT285" s="1" t="s">
        <v>43</v>
      </c>
      <c r="BA285" s="1" t="s">
        <v>44</v>
      </c>
      <c r="BB285" s="1" t="s">
        <v>45</v>
      </c>
      <c r="BE285" s="13" t="s">
        <v>98</v>
      </c>
      <c r="BF285" s="1" t="s">
        <v>99</v>
      </c>
    </row>
    <row r="286" spans="1:58" ht="15.75">
      <c r="A286" s="1" t="s">
        <v>1998</v>
      </c>
      <c r="B286" s="1" t="s">
        <v>653</v>
      </c>
      <c r="C286" s="1" t="s">
        <v>654</v>
      </c>
      <c r="D286" s="1" t="s">
        <v>120</v>
      </c>
      <c r="E286" s="1" t="s">
        <v>2035</v>
      </c>
      <c r="F286" s="1">
        <v>1</v>
      </c>
      <c r="G286" s="1">
        <v>1991</v>
      </c>
      <c r="H286" s="1">
        <v>1991</v>
      </c>
      <c r="K286" s="1" t="s">
        <v>37</v>
      </c>
      <c r="M286" s="1" t="s">
        <v>38</v>
      </c>
      <c r="N286" s="1">
        <v>93</v>
      </c>
      <c r="O286" s="1">
        <v>157</v>
      </c>
      <c r="P286" s="1" t="s">
        <v>77</v>
      </c>
      <c r="Q286" s="1" t="s">
        <v>1169</v>
      </c>
      <c r="R286" s="13" t="s">
        <v>681</v>
      </c>
      <c r="S286" s="1">
        <v>9</v>
      </c>
      <c r="T286" s="17">
        <v>40</v>
      </c>
      <c r="V286" s="17">
        <v>5</v>
      </c>
      <c r="Y286" s="3">
        <v>5</v>
      </c>
      <c r="AJ286" s="1"/>
      <c r="AK286" s="1"/>
      <c r="AL286" s="1"/>
      <c r="AR286" s="1" t="s">
        <v>78</v>
      </c>
      <c r="AT286" s="1" t="s">
        <v>682</v>
      </c>
      <c r="AZ286" s="1">
        <v>1</v>
      </c>
      <c r="BA286" s="1" t="s">
        <v>44</v>
      </c>
      <c r="BB286" s="1" t="s">
        <v>45</v>
      </c>
      <c r="BE286" s="13" t="s">
        <v>681</v>
      </c>
      <c r="BF286" s="6" t="s">
        <v>683</v>
      </c>
    </row>
    <row r="287" spans="1:58" ht="15.75">
      <c r="A287" s="1" t="s">
        <v>1998</v>
      </c>
      <c r="B287" s="1" t="s">
        <v>653</v>
      </c>
      <c r="C287" s="1" t="s">
        <v>654</v>
      </c>
      <c r="D287" s="1" t="s">
        <v>120</v>
      </c>
      <c r="E287" s="1" t="s">
        <v>121</v>
      </c>
      <c r="F287" s="1">
        <v>1</v>
      </c>
      <c r="G287" s="1">
        <v>2000</v>
      </c>
      <c r="H287" s="1">
        <v>2000</v>
      </c>
      <c r="I287" s="1">
        <v>6</v>
      </c>
      <c r="J287" s="1">
        <v>6</v>
      </c>
      <c r="K287" s="1" t="s">
        <v>37</v>
      </c>
      <c r="M287" s="1" t="s">
        <v>38</v>
      </c>
      <c r="N287" s="1">
        <v>112</v>
      </c>
      <c r="O287" s="1">
        <v>180</v>
      </c>
      <c r="P287" s="1" t="s">
        <v>77</v>
      </c>
      <c r="Q287" s="1" t="s">
        <v>1169</v>
      </c>
      <c r="R287" s="13" t="s">
        <v>684</v>
      </c>
      <c r="S287" s="1">
        <v>31</v>
      </c>
      <c r="V287" s="17">
        <v>25</v>
      </c>
      <c r="AG287" s="3">
        <v>25</v>
      </c>
      <c r="AR287" s="1" t="s">
        <v>78</v>
      </c>
      <c r="AT287" s="1" t="s">
        <v>140</v>
      </c>
      <c r="AY287" s="1" t="s">
        <v>685</v>
      </c>
      <c r="AZ287" s="1">
        <v>1</v>
      </c>
      <c r="BA287" s="1" t="s">
        <v>44</v>
      </c>
      <c r="BB287" s="1" t="s">
        <v>45</v>
      </c>
      <c r="BC287" s="1" t="s">
        <v>686</v>
      </c>
      <c r="BE287" s="13" t="s">
        <v>684</v>
      </c>
      <c r="BF287" s="1" t="s">
        <v>687</v>
      </c>
    </row>
    <row r="288" spans="1:58" ht="15.75">
      <c r="A288" s="1" t="s">
        <v>1998</v>
      </c>
      <c r="B288" s="1" t="s">
        <v>653</v>
      </c>
      <c r="C288" s="1" t="s">
        <v>654</v>
      </c>
      <c r="D288" s="1" t="s">
        <v>75</v>
      </c>
      <c r="E288" s="1" t="s">
        <v>661</v>
      </c>
      <c r="G288" s="1">
        <v>1989</v>
      </c>
      <c r="H288" s="1">
        <v>1989</v>
      </c>
      <c r="K288" s="1" t="s">
        <v>37</v>
      </c>
      <c r="M288" s="1" t="s">
        <v>38</v>
      </c>
      <c r="N288" s="1">
        <v>114</v>
      </c>
      <c r="O288" s="1">
        <v>182</v>
      </c>
      <c r="P288" s="1" t="s">
        <v>77</v>
      </c>
      <c r="Q288" s="1" t="s">
        <v>1169</v>
      </c>
      <c r="R288" s="13" t="s">
        <v>688</v>
      </c>
      <c r="S288" s="1">
        <v>26</v>
      </c>
      <c r="V288" s="17">
        <v>30</v>
      </c>
      <c r="Y288" s="3">
        <v>40</v>
      </c>
      <c r="AD288" s="1" t="s">
        <v>689</v>
      </c>
      <c r="AE288" s="1"/>
      <c r="AF288" s="1"/>
      <c r="AM288" s="3">
        <v>20</v>
      </c>
      <c r="AR288" s="1" t="s">
        <v>690</v>
      </c>
      <c r="AT288" s="1" t="s">
        <v>56</v>
      </c>
      <c r="AY288" s="1" t="s">
        <v>691</v>
      </c>
      <c r="AZ288" s="1">
        <v>1</v>
      </c>
      <c r="BA288" s="1" t="s">
        <v>44</v>
      </c>
      <c r="BB288" s="1" t="s">
        <v>45</v>
      </c>
      <c r="BE288" s="13" t="s">
        <v>688</v>
      </c>
      <c r="BF288" s="1" t="s">
        <v>692</v>
      </c>
    </row>
    <row r="289" spans="1:58" ht="15.75">
      <c r="A289" s="1" t="s">
        <v>1998</v>
      </c>
      <c r="B289" s="1" t="s">
        <v>653</v>
      </c>
      <c r="C289" s="1" t="s">
        <v>654</v>
      </c>
      <c r="D289" s="1" t="s">
        <v>75</v>
      </c>
      <c r="E289" s="1" t="s">
        <v>357</v>
      </c>
      <c r="G289" s="1">
        <v>2007</v>
      </c>
      <c r="H289" s="1">
        <v>2007</v>
      </c>
      <c r="I289" s="1">
        <v>7</v>
      </c>
      <c r="J289" s="1">
        <v>8</v>
      </c>
      <c r="K289" s="1" t="s">
        <v>37</v>
      </c>
      <c r="M289" s="1" t="s">
        <v>38</v>
      </c>
      <c r="N289" s="1">
        <v>122</v>
      </c>
      <c r="O289" s="1">
        <v>196</v>
      </c>
      <c r="P289" s="1" t="s">
        <v>77</v>
      </c>
      <c r="Q289" s="1" t="s">
        <v>1169</v>
      </c>
      <c r="R289" s="13" t="s">
        <v>693</v>
      </c>
      <c r="S289" s="1">
        <v>14</v>
      </c>
      <c r="T289" s="17">
        <v>91.8</v>
      </c>
      <c r="V289" s="17">
        <v>25.5</v>
      </c>
      <c r="AJ289" s="3">
        <v>25.5</v>
      </c>
      <c r="AR289" s="1" t="s">
        <v>694</v>
      </c>
      <c r="AT289" s="1" t="s">
        <v>12</v>
      </c>
      <c r="BA289" s="1" t="s">
        <v>44</v>
      </c>
      <c r="BB289" s="1" t="s">
        <v>45</v>
      </c>
      <c r="BC289" s="1" t="s">
        <v>695</v>
      </c>
      <c r="BD289" s="1" t="s">
        <v>696</v>
      </c>
      <c r="BE289" s="13" t="s">
        <v>693</v>
      </c>
      <c r="BF289" s="1" t="s">
        <v>697</v>
      </c>
    </row>
    <row r="290" spans="1:58" ht="15.75">
      <c r="A290" s="1" t="s">
        <v>1998</v>
      </c>
      <c r="B290" s="1" t="s">
        <v>653</v>
      </c>
      <c r="C290" s="1" t="s">
        <v>654</v>
      </c>
      <c r="D290" s="1" t="s">
        <v>189</v>
      </c>
      <c r="E290" s="1" t="s">
        <v>612</v>
      </c>
      <c r="I290" s="1">
        <v>6</v>
      </c>
      <c r="J290" s="1">
        <v>9</v>
      </c>
      <c r="K290" s="1" t="s">
        <v>37</v>
      </c>
      <c r="M290" s="1" t="s">
        <v>38</v>
      </c>
      <c r="N290" s="1">
        <v>123</v>
      </c>
      <c r="O290" s="1">
        <v>197</v>
      </c>
      <c r="P290" s="1" t="s">
        <v>51</v>
      </c>
      <c r="R290" s="13" t="s">
        <v>613</v>
      </c>
      <c r="T290" s="17">
        <v>100</v>
      </c>
      <c r="AR290" s="1" t="s">
        <v>52</v>
      </c>
      <c r="AT290" s="1" t="s">
        <v>43</v>
      </c>
      <c r="AZ290" s="1">
        <v>1</v>
      </c>
      <c r="BA290" s="1" t="s">
        <v>44</v>
      </c>
      <c r="BB290" s="1" t="s">
        <v>45</v>
      </c>
      <c r="BC290" s="1" t="s">
        <v>698</v>
      </c>
      <c r="BE290" s="13" t="s">
        <v>613</v>
      </c>
      <c r="BF290" s="1" t="s">
        <v>699</v>
      </c>
    </row>
    <row r="291" spans="1:58" ht="15.75">
      <c r="A291" s="1" t="s">
        <v>1998</v>
      </c>
      <c r="B291" s="1" t="s">
        <v>653</v>
      </c>
      <c r="C291" s="1" t="s">
        <v>654</v>
      </c>
      <c r="D291" s="1" t="s">
        <v>120</v>
      </c>
      <c r="E291" s="20" t="s">
        <v>1401</v>
      </c>
      <c r="F291" s="20">
        <v>1</v>
      </c>
      <c r="G291" s="1">
        <v>1988</v>
      </c>
      <c r="H291" s="1">
        <v>1988</v>
      </c>
      <c r="K291" s="1" t="s">
        <v>37</v>
      </c>
      <c r="M291" s="1" t="s">
        <v>38</v>
      </c>
      <c r="N291" s="1">
        <v>125</v>
      </c>
      <c r="O291" s="1">
        <v>201</v>
      </c>
      <c r="P291" s="1" t="s">
        <v>51</v>
      </c>
      <c r="R291" s="13" t="s">
        <v>367</v>
      </c>
      <c r="V291" s="17">
        <v>55</v>
      </c>
      <c r="Y291" s="3">
        <v>60</v>
      </c>
      <c r="AM291" s="3">
        <v>50</v>
      </c>
      <c r="AR291" s="1" t="s">
        <v>52</v>
      </c>
      <c r="AT291" s="1" t="s">
        <v>56</v>
      </c>
      <c r="AZ291" s="1">
        <v>2</v>
      </c>
      <c r="BA291" s="1" t="s">
        <v>65</v>
      </c>
      <c r="BB291" s="1" t="s">
        <v>65</v>
      </c>
      <c r="BE291" s="13" t="s">
        <v>367</v>
      </c>
      <c r="BF291" s="1" t="s">
        <v>369</v>
      </c>
    </row>
    <row r="292" spans="1:58" ht="15.75">
      <c r="A292" s="1" t="s">
        <v>1998</v>
      </c>
      <c r="B292" s="1" t="s">
        <v>653</v>
      </c>
      <c r="C292" s="1" t="s">
        <v>654</v>
      </c>
      <c r="D292" s="1" t="s">
        <v>75</v>
      </c>
      <c r="E292" s="1" t="s">
        <v>312</v>
      </c>
      <c r="G292" s="1">
        <v>1987</v>
      </c>
      <c r="H292" s="1">
        <v>1987</v>
      </c>
      <c r="I292" s="1">
        <v>1</v>
      </c>
      <c r="J292" s="1">
        <v>3</v>
      </c>
      <c r="K292" s="1" t="s">
        <v>48</v>
      </c>
      <c r="M292" s="1" t="s">
        <v>49</v>
      </c>
      <c r="N292" s="1">
        <v>134</v>
      </c>
      <c r="O292" s="1">
        <v>212</v>
      </c>
      <c r="P292" s="1" t="s">
        <v>51</v>
      </c>
      <c r="R292" s="13" t="s">
        <v>700</v>
      </c>
      <c r="T292" s="17">
        <v>200</v>
      </c>
      <c r="AR292" s="1" t="s">
        <v>252</v>
      </c>
      <c r="AT292" s="1" t="s">
        <v>43</v>
      </c>
      <c r="AZ292" s="1">
        <v>2</v>
      </c>
      <c r="BA292" s="1" t="s">
        <v>44</v>
      </c>
      <c r="BB292" s="1" t="s">
        <v>45</v>
      </c>
      <c r="BC292" s="1" t="s">
        <v>701</v>
      </c>
      <c r="BE292" s="13" t="s">
        <v>700</v>
      </c>
      <c r="BF292" s="1" t="s">
        <v>702</v>
      </c>
    </row>
    <row r="293" spans="1:58" ht="15.75">
      <c r="A293" s="1" t="s">
        <v>1998</v>
      </c>
      <c r="B293" s="1" t="s">
        <v>653</v>
      </c>
      <c r="C293" s="1" t="s">
        <v>654</v>
      </c>
      <c r="D293" s="1" t="s">
        <v>120</v>
      </c>
      <c r="E293" s="1" t="s">
        <v>121</v>
      </c>
      <c r="F293" s="1">
        <v>1</v>
      </c>
      <c r="G293" s="1">
        <v>2001</v>
      </c>
      <c r="H293" s="1">
        <v>2001</v>
      </c>
      <c r="K293" s="1" t="s">
        <v>37</v>
      </c>
      <c r="M293" s="1" t="s">
        <v>38</v>
      </c>
      <c r="N293" s="1">
        <v>135</v>
      </c>
      <c r="O293" s="1">
        <v>216</v>
      </c>
      <c r="P293" s="1" t="s">
        <v>51</v>
      </c>
      <c r="R293" s="13" t="s">
        <v>138</v>
      </c>
      <c r="Y293" s="3">
        <v>1</v>
      </c>
      <c r="AR293" s="1" t="s">
        <v>52</v>
      </c>
      <c r="AT293" s="1" t="s">
        <v>56</v>
      </c>
      <c r="AZ293" s="1">
        <v>1</v>
      </c>
      <c r="BA293" s="1" t="s">
        <v>65</v>
      </c>
      <c r="BB293" s="1" t="s">
        <v>65</v>
      </c>
      <c r="BC293" s="1" t="s">
        <v>141</v>
      </c>
      <c r="BE293" s="13" t="s">
        <v>138</v>
      </c>
      <c r="BF293" s="1" t="s">
        <v>143</v>
      </c>
    </row>
    <row r="294" spans="1:58" ht="15.75">
      <c r="A294" s="1" t="s">
        <v>1998</v>
      </c>
      <c r="B294" s="1" t="s">
        <v>653</v>
      </c>
      <c r="C294" s="1" t="s">
        <v>654</v>
      </c>
      <c r="D294" s="1" t="s">
        <v>120</v>
      </c>
      <c r="E294" s="1" t="s">
        <v>703</v>
      </c>
      <c r="G294" s="1">
        <v>1982</v>
      </c>
      <c r="H294" s="1">
        <v>1983</v>
      </c>
      <c r="I294" s="1">
        <v>6</v>
      </c>
      <c r="J294" s="1">
        <v>9</v>
      </c>
      <c r="K294" s="1" t="s">
        <v>37</v>
      </c>
      <c r="M294" s="1" t="s">
        <v>38</v>
      </c>
      <c r="N294" s="1">
        <v>143</v>
      </c>
      <c r="O294" s="1">
        <v>226</v>
      </c>
      <c r="P294" s="1" t="s">
        <v>51</v>
      </c>
      <c r="R294" s="13" t="s">
        <v>376</v>
      </c>
      <c r="T294" s="17">
        <v>30</v>
      </c>
      <c r="AB294" s="3">
        <v>20</v>
      </c>
      <c r="AR294" s="1" t="s">
        <v>52</v>
      </c>
      <c r="AT294" s="1" t="s">
        <v>134</v>
      </c>
      <c r="AZ294" s="1">
        <v>2</v>
      </c>
      <c r="BA294" s="1" t="s">
        <v>44</v>
      </c>
      <c r="BB294" s="1" t="s">
        <v>45</v>
      </c>
      <c r="BE294" s="13" t="s">
        <v>376</v>
      </c>
      <c r="BF294" s="1" t="s">
        <v>377</v>
      </c>
    </row>
    <row r="295" spans="1:58" ht="15.75">
      <c r="A295" s="1" t="s">
        <v>1998</v>
      </c>
      <c r="B295" s="1" t="s">
        <v>653</v>
      </c>
      <c r="C295" s="1" t="s">
        <v>654</v>
      </c>
      <c r="D295" s="1" t="s">
        <v>113</v>
      </c>
      <c r="E295" s="1" t="s">
        <v>2003</v>
      </c>
      <c r="G295" s="1">
        <v>1978</v>
      </c>
      <c r="H295" s="1">
        <v>1978</v>
      </c>
      <c r="K295" s="1" t="s">
        <v>37</v>
      </c>
      <c r="M295" s="1" t="s">
        <v>38</v>
      </c>
      <c r="N295" s="1">
        <v>148</v>
      </c>
      <c r="O295" s="1">
        <v>233</v>
      </c>
      <c r="P295" s="1" t="s">
        <v>51</v>
      </c>
      <c r="R295" s="13" t="s">
        <v>704</v>
      </c>
      <c r="T295" s="17">
        <v>96</v>
      </c>
      <c r="Y295" s="3">
        <v>48</v>
      </c>
      <c r="AR295" s="1" t="s">
        <v>252</v>
      </c>
      <c r="AT295" s="1" t="s">
        <v>56</v>
      </c>
      <c r="AZ295" s="1">
        <v>2</v>
      </c>
      <c r="BA295" s="1" t="s">
        <v>65</v>
      </c>
      <c r="BB295" s="1" t="s">
        <v>65</v>
      </c>
      <c r="BC295" s="1" t="s">
        <v>705</v>
      </c>
      <c r="BE295" s="13" t="s">
        <v>704</v>
      </c>
      <c r="BF295" s="1" t="s">
        <v>706</v>
      </c>
    </row>
    <row r="296" spans="1:58" ht="15.75">
      <c r="A296" s="1" t="s">
        <v>1998</v>
      </c>
      <c r="B296" s="1" t="s">
        <v>653</v>
      </c>
      <c r="C296" s="1" t="s">
        <v>654</v>
      </c>
      <c r="D296" s="1" t="s">
        <v>75</v>
      </c>
      <c r="E296" s="1" t="s">
        <v>707</v>
      </c>
      <c r="G296" s="1">
        <v>1995</v>
      </c>
      <c r="H296" s="1">
        <v>1995</v>
      </c>
      <c r="K296" s="1" t="s">
        <v>37</v>
      </c>
      <c r="M296" s="1" t="s">
        <v>38</v>
      </c>
      <c r="N296" s="1">
        <v>148</v>
      </c>
      <c r="O296" s="1">
        <v>233</v>
      </c>
      <c r="P296" s="1" t="s">
        <v>51</v>
      </c>
      <c r="R296" s="13" t="s">
        <v>704</v>
      </c>
      <c r="V296" s="17">
        <v>22.2</v>
      </c>
      <c r="AJ296" s="3">
        <v>22.2</v>
      </c>
      <c r="AR296" s="1" t="s">
        <v>52</v>
      </c>
      <c r="AT296" s="1" t="s">
        <v>140</v>
      </c>
      <c r="AZ296" s="1">
        <v>1</v>
      </c>
      <c r="BA296" s="1" t="s">
        <v>65</v>
      </c>
      <c r="BB296" s="1" t="s">
        <v>65</v>
      </c>
      <c r="BE296" s="13" t="s">
        <v>704</v>
      </c>
      <c r="BF296" s="1" t="s">
        <v>706</v>
      </c>
    </row>
    <row r="297" spans="1:58" ht="15.75">
      <c r="A297" s="1" t="s">
        <v>1998</v>
      </c>
      <c r="B297" s="1" t="s">
        <v>653</v>
      </c>
      <c r="C297" s="1" t="s">
        <v>654</v>
      </c>
      <c r="D297" s="1" t="s">
        <v>75</v>
      </c>
      <c r="E297" s="1" t="s">
        <v>707</v>
      </c>
      <c r="G297" s="1">
        <v>1995</v>
      </c>
      <c r="H297" s="1">
        <v>1995</v>
      </c>
      <c r="K297" s="1" t="s">
        <v>37</v>
      </c>
      <c r="M297" s="1" t="s">
        <v>38</v>
      </c>
      <c r="N297" s="1">
        <v>155</v>
      </c>
      <c r="O297" s="1">
        <v>241</v>
      </c>
      <c r="P297" s="1" t="s">
        <v>51</v>
      </c>
      <c r="R297" s="13" t="s">
        <v>708</v>
      </c>
      <c r="T297" s="17">
        <v>47.3</v>
      </c>
      <c r="AR297" s="1" t="s">
        <v>52</v>
      </c>
      <c r="AT297" s="1" t="s">
        <v>43</v>
      </c>
      <c r="AZ297" s="1">
        <v>1</v>
      </c>
      <c r="BA297" s="1" t="s">
        <v>44</v>
      </c>
      <c r="BB297" s="1" t="s">
        <v>45</v>
      </c>
      <c r="BE297" s="13" t="s">
        <v>708</v>
      </c>
      <c r="BF297" s="1" t="s">
        <v>709</v>
      </c>
    </row>
    <row r="298" spans="1:58" ht="15.75">
      <c r="A298" s="1" t="s">
        <v>1998</v>
      </c>
      <c r="B298" s="1" t="s">
        <v>653</v>
      </c>
      <c r="C298" s="1" t="s">
        <v>654</v>
      </c>
      <c r="D298" s="1" t="s">
        <v>75</v>
      </c>
      <c r="E298" s="1" t="s">
        <v>707</v>
      </c>
      <c r="G298" s="1">
        <v>1995</v>
      </c>
      <c r="H298" s="1">
        <v>1995</v>
      </c>
      <c r="I298" s="1">
        <v>7</v>
      </c>
      <c r="J298" s="1">
        <v>8</v>
      </c>
      <c r="K298" s="1" t="s">
        <v>37</v>
      </c>
      <c r="M298" s="1" t="s">
        <v>38</v>
      </c>
      <c r="N298" s="1">
        <v>155</v>
      </c>
      <c r="O298" s="1">
        <v>241</v>
      </c>
      <c r="P298" s="1" t="s">
        <v>77</v>
      </c>
      <c r="Q298" s="1" t="s">
        <v>1169</v>
      </c>
      <c r="R298" s="13" t="s">
        <v>708</v>
      </c>
      <c r="S298" s="1">
        <v>24</v>
      </c>
      <c r="T298" s="17">
        <v>62.3</v>
      </c>
      <c r="V298" s="17">
        <v>35.5</v>
      </c>
      <c r="AJ298" s="3">
        <v>35.5</v>
      </c>
      <c r="AR298" s="1" t="s">
        <v>690</v>
      </c>
      <c r="AT298" s="1" t="s">
        <v>140</v>
      </c>
      <c r="AY298" s="1" t="s">
        <v>710</v>
      </c>
      <c r="AZ298" s="1">
        <v>1</v>
      </c>
      <c r="BA298" s="1" t="s">
        <v>44</v>
      </c>
      <c r="BB298" s="1" t="s">
        <v>45</v>
      </c>
      <c r="BE298" s="13" t="s">
        <v>708</v>
      </c>
      <c r="BF298" s="1" t="s">
        <v>711</v>
      </c>
    </row>
    <row r="299" spans="1:58" ht="15.75">
      <c r="A299" s="1" t="s">
        <v>1998</v>
      </c>
      <c r="B299" s="1" t="s">
        <v>653</v>
      </c>
      <c r="C299" s="1" t="s">
        <v>654</v>
      </c>
      <c r="D299" s="1" t="s">
        <v>84</v>
      </c>
      <c r="E299" s="1" t="s">
        <v>109</v>
      </c>
      <c r="F299" s="1">
        <v>1</v>
      </c>
      <c r="G299" s="1">
        <v>1961</v>
      </c>
      <c r="H299" s="1">
        <v>1963</v>
      </c>
      <c r="K299" s="1" t="s">
        <v>37</v>
      </c>
      <c r="M299" s="1" t="s">
        <v>38</v>
      </c>
      <c r="N299" s="1">
        <v>160</v>
      </c>
      <c r="O299" s="1">
        <v>249</v>
      </c>
      <c r="P299" s="1" t="s">
        <v>102</v>
      </c>
      <c r="R299" s="13" t="s">
        <v>110</v>
      </c>
      <c r="S299" s="1">
        <v>86</v>
      </c>
      <c r="T299" s="17">
        <v>55</v>
      </c>
      <c r="AR299" s="1" t="s">
        <v>342</v>
      </c>
      <c r="AT299" s="1" t="s">
        <v>43</v>
      </c>
      <c r="AY299" s="1" t="s">
        <v>712</v>
      </c>
      <c r="AZ299" s="1">
        <v>2</v>
      </c>
      <c r="BA299" s="1" t="s">
        <v>44</v>
      </c>
      <c r="BB299" s="1" t="s">
        <v>45</v>
      </c>
      <c r="BE299" s="13" t="s">
        <v>110</v>
      </c>
      <c r="BF299" s="1" t="s">
        <v>713</v>
      </c>
    </row>
    <row r="300" spans="1:58" ht="15.75">
      <c r="A300" s="1" t="s">
        <v>1998</v>
      </c>
      <c r="B300" s="1" t="s">
        <v>653</v>
      </c>
      <c r="C300" s="1" t="s">
        <v>654</v>
      </c>
      <c r="D300" s="1" t="s">
        <v>63</v>
      </c>
      <c r="E300" s="1" t="s">
        <v>63</v>
      </c>
      <c r="G300" s="1">
        <v>2000</v>
      </c>
      <c r="H300" s="1">
        <v>2000</v>
      </c>
      <c r="K300" s="1" t="s">
        <v>37</v>
      </c>
      <c r="M300" s="1" t="s">
        <v>38</v>
      </c>
      <c r="N300" s="1">
        <v>168</v>
      </c>
      <c r="O300" s="1">
        <v>264</v>
      </c>
      <c r="P300" s="1" t="s">
        <v>51</v>
      </c>
      <c r="R300" s="13" t="s">
        <v>64</v>
      </c>
      <c r="AM300" s="3">
        <v>25</v>
      </c>
      <c r="AN300" s="3" t="s">
        <v>1982</v>
      </c>
      <c r="AR300" s="1" t="s">
        <v>252</v>
      </c>
      <c r="AT300" s="1" t="s">
        <v>56</v>
      </c>
      <c r="BA300" s="1" t="s">
        <v>65</v>
      </c>
      <c r="BB300" s="1" t="s">
        <v>65</v>
      </c>
      <c r="BE300" s="13" t="s">
        <v>64</v>
      </c>
      <c r="BF300" s="5" t="s">
        <v>66</v>
      </c>
    </row>
    <row r="301" spans="1:58" ht="15.75">
      <c r="A301" s="1" t="s">
        <v>1998</v>
      </c>
      <c r="B301" s="1" t="s">
        <v>653</v>
      </c>
      <c r="C301" s="1" t="s">
        <v>654</v>
      </c>
      <c r="D301" s="1" t="s">
        <v>75</v>
      </c>
      <c r="E301" s="1" t="s">
        <v>362</v>
      </c>
      <c r="G301" s="1">
        <v>1977</v>
      </c>
      <c r="H301" s="1">
        <v>1978</v>
      </c>
      <c r="K301" s="1" t="s">
        <v>37</v>
      </c>
      <c r="M301" s="1" t="s">
        <v>38</v>
      </c>
      <c r="N301" s="1">
        <v>179</v>
      </c>
      <c r="O301" s="1">
        <v>285</v>
      </c>
      <c r="P301" s="1" t="s">
        <v>51</v>
      </c>
      <c r="R301" s="13" t="s">
        <v>383</v>
      </c>
      <c r="T301" s="17">
        <v>110</v>
      </c>
      <c r="AB301" s="3">
        <v>60</v>
      </c>
      <c r="AR301" s="1" t="s">
        <v>52</v>
      </c>
      <c r="AT301" s="1" t="s">
        <v>134</v>
      </c>
      <c r="AZ301" s="1">
        <v>1</v>
      </c>
      <c r="BA301" s="1" t="s">
        <v>65</v>
      </c>
      <c r="BB301" s="1" t="s">
        <v>65</v>
      </c>
      <c r="BE301" s="13" t="s">
        <v>383</v>
      </c>
      <c r="BF301" s="1" t="s">
        <v>384</v>
      </c>
    </row>
    <row r="302" spans="1:58" ht="15.75">
      <c r="A302" s="1" t="s">
        <v>1998</v>
      </c>
      <c r="B302" s="1" t="s">
        <v>653</v>
      </c>
      <c r="C302" s="1" t="s">
        <v>654</v>
      </c>
      <c r="K302" s="1" t="s">
        <v>48</v>
      </c>
      <c r="M302" s="1" t="s">
        <v>49</v>
      </c>
      <c r="N302" s="1">
        <v>185</v>
      </c>
      <c r="O302" s="1">
        <v>291</v>
      </c>
      <c r="P302" s="1" t="s">
        <v>51</v>
      </c>
      <c r="R302" s="13" t="s">
        <v>152</v>
      </c>
      <c r="V302" s="17">
        <v>15</v>
      </c>
      <c r="Y302" s="3">
        <v>20</v>
      </c>
      <c r="AM302" s="3">
        <v>10</v>
      </c>
      <c r="AR302" s="1" t="s">
        <v>252</v>
      </c>
      <c r="AT302" s="1" t="s">
        <v>56</v>
      </c>
      <c r="BA302" s="1" t="s">
        <v>90</v>
      </c>
      <c r="BB302" s="1" t="s">
        <v>45</v>
      </c>
      <c r="BE302" s="13" t="s">
        <v>152</v>
      </c>
      <c r="BF302" s="1" t="s">
        <v>152</v>
      </c>
    </row>
    <row r="303" spans="1:58" ht="15.75">
      <c r="A303" s="1" t="s">
        <v>1998</v>
      </c>
      <c r="B303" s="1" t="s">
        <v>653</v>
      </c>
      <c r="C303" s="1" t="s">
        <v>654</v>
      </c>
      <c r="D303" s="1" t="s">
        <v>189</v>
      </c>
      <c r="E303" s="1" t="s">
        <v>714</v>
      </c>
      <c r="K303" s="1" t="s">
        <v>37</v>
      </c>
      <c r="M303" s="1" t="s">
        <v>38</v>
      </c>
      <c r="N303" s="1">
        <v>194</v>
      </c>
      <c r="O303" s="1">
        <v>313</v>
      </c>
      <c r="P303" s="1" t="s">
        <v>40</v>
      </c>
      <c r="R303" s="13" t="s">
        <v>715</v>
      </c>
      <c r="T303" s="17">
        <v>30</v>
      </c>
      <c r="AB303" s="3">
        <v>20</v>
      </c>
      <c r="AR303" s="1" t="s">
        <v>59</v>
      </c>
      <c r="AT303" s="1" t="s">
        <v>134</v>
      </c>
      <c r="AZ303" s="1">
        <v>1</v>
      </c>
      <c r="BA303" s="1" t="s">
        <v>70</v>
      </c>
      <c r="BB303" s="1" t="s">
        <v>70</v>
      </c>
      <c r="BE303" s="13" t="s">
        <v>715</v>
      </c>
      <c r="BF303" s="1" t="s">
        <v>716</v>
      </c>
    </row>
    <row r="304" spans="1:58" ht="15.75">
      <c r="A304" s="1" t="s">
        <v>1998</v>
      </c>
      <c r="B304" s="1" t="s">
        <v>653</v>
      </c>
      <c r="C304" s="1" t="s">
        <v>654</v>
      </c>
      <c r="D304" s="1" t="s">
        <v>144</v>
      </c>
      <c r="E304" s="1" t="s">
        <v>2043</v>
      </c>
      <c r="F304" s="1">
        <v>1</v>
      </c>
      <c r="G304" s="1">
        <v>1990</v>
      </c>
      <c r="H304" s="1">
        <v>1992</v>
      </c>
      <c r="I304" s="1">
        <v>6</v>
      </c>
      <c r="K304" s="1" t="s">
        <v>37</v>
      </c>
      <c r="M304" s="1" t="s">
        <v>38</v>
      </c>
      <c r="N304" s="1">
        <v>195</v>
      </c>
      <c r="O304" s="1">
        <v>314</v>
      </c>
      <c r="P304" s="1" t="s">
        <v>51</v>
      </c>
      <c r="R304" s="13" t="s">
        <v>154</v>
      </c>
      <c r="T304" s="17">
        <v>45</v>
      </c>
      <c r="V304" s="17">
        <v>25</v>
      </c>
      <c r="Y304" s="3">
        <v>30</v>
      </c>
      <c r="AM304" s="3">
        <v>20</v>
      </c>
      <c r="AR304" s="1" t="s">
        <v>52</v>
      </c>
      <c r="AT304" s="1" t="s">
        <v>56</v>
      </c>
      <c r="AZ304" s="1">
        <v>2</v>
      </c>
      <c r="BA304" s="1" t="s">
        <v>65</v>
      </c>
      <c r="BB304" s="1" t="s">
        <v>65</v>
      </c>
      <c r="BE304" s="13" t="s">
        <v>154</v>
      </c>
      <c r="BF304" s="1" t="s">
        <v>155</v>
      </c>
    </row>
    <row r="305" spans="1:58" ht="15.75">
      <c r="A305" s="1" t="s">
        <v>1998</v>
      </c>
      <c r="B305" s="1" t="s">
        <v>653</v>
      </c>
      <c r="C305" s="1" t="s">
        <v>654</v>
      </c>
      <c r="D305" s="1" t="s">
        <v>75</v>
      </c>
      <c r="E305" s="1" t="s">
        <v>655</v>
      </c>
      <c r="G305" s="1">
        <v>1989</v>
      </c>
      <c r="H305" s="1">
        <v>1997</v>
      </c>
      <c r="K305" s="1" t="s">
        <v>37</v>
      </c>
      <c r="M305" s="1" t="s">
        <v>38</v>
      </c>
      <c r="N305" s="1">
        <v>197</v>
      </c>
      <c r="O305" s="1">
        <v>316</v>
      </c>
      <c r="P305" s="1" t="s">
        <v>77</v>
      </c>
      <c r="Q305" s="1" t="s">
        <v>1169</v>
      </c>
      <c r="R305" s="13" t="s">
        <v>717</v>
      </c>
      <c r="S305" s="1">
        <v>39</v>
      </c>
      <c r="T305" s="17">
        <v>67</v>
      </c>
      <c r="V305" s="17">
        <v>40</v>
      </c>
      <c r="AG305" s="3">
        <v>40</v>
      </c>
      <c r="AR305" s="1" t="s">
        <v>78</v>
      </c>
      <c r="AT305" s="1" t="s">
        <v>718</v>
      </c>
      <c r="AX305" s="1" t="s">
        <v>662</v>
      </c>
      <c r="AZ305" s="1">
        <v>1</v>
      </c>
      <c r="BA305" s="1" t="s">
        <v>44</v>
      </c>
      <c r="BB305" s="1" t="s">
        <v>45</v>
      </c>
      <c r="BC305" s="1" t="s">
        <v>719</v>
      </c>
      <c r="BE305" s="13" t="s">
        <v>717</v>
      </c>
      <c r="BF305" s="1" t="s">
        <v>720</v>
      </c>
    </row>
    <row r="306" spans="1:58" ht="15.75">
      <c r="A306" s="1" t="s">
        <v>1998</v>
      </c>
      <c r="B306" s="1" t="s">
        <v>653</v>
      </c>
      <c r="C306" s="1" t="s">
        <v>654</v>
      </c>
      <c r="D306" s="1" t="s">
        <v>75</v>
      </c>
      <c r="E306" s="1" t="s">
        <v>661</v>
      </c>
      <c r="G306" s="1">
        <v>1989</v>
      </c>
      <c r="H306" s="1">
        <v>1997</v>
      </c>
      <c r="K306" s="1" t="s">
        <v>37</v>
      </c>
      <c r="M306" s="1" t="s">
        <v>38</v>
      </c>
      <c r="N306" s="1">
        <v>197</v>
      </c>
      <c r="O306" s="1">
        <v>316</v>
      </c>
      <c r="P306" s="1" t="s">
        <v>77</v>
      </c>
      <c r="Q306" s="1" t="s">
        <v>1169</v>
      </c>
      <c r="R306" s="13" t="s">
        <v>717</v>
      </c>
      <c r="S306" s="1">
        <v>46</v>
      </c>
      <c r="T306" s="17">
        <v>120</v>
      </c>
      <c r="V306" s="17">
        <v>52.5</v>
      </c>
      <c r="Y306" s="3">
        <v>60</v>
      </c>
      <c r="AM306" s="3">
        <v>45</v>
      </c>
      <c r="AR306" s="1" t="s">
        <v>78</v>
      </c>
      <c r="AT306" s="1" t="s">
        <v>721</v>
      </c>
      <c r="AX306" s="1" t="s">
        <v>662</v>
      </c>
      <c r="AY306" s="1" t="s">
        <v>722</v>
      </c>
      <c r="AZ306" s="1">
        <v>1</v>
      </c>
      <c r="BA306" s="1" t="s">
        <v>44</v>
      </c>
      <c r="BB306" s="1" t="s">
        <v>45</v>
      </c>
      <c r="BC306" s="1" t="s">
        <v>719</v>
      </c>
      <c r="BE306" s="13" t="s">
        <v>717</v>
      </c>
      <c r="BF306" s="1" t="s">
        <v>723</v>
      </c>
    </row>
    <row r="307" spans="1:58" ht="15.75">
      <c r="A307" s="1" t="s">
        <v>2068</v>
      </c>
      <c r="B307" s="1" t="s">
        <v>1999</v>
      </c>
      <c r="C307" s="1" t="s">
        <v>724</v>
      </c>
      <c r="D307" s="1" t="s">
        <v>63</v>
      </c>
      <c r="E307" s="1" t="s">
        <v>63</v>
      </c>
      <c r="G307" s="1">
        <v>2000</v>
      </c>
      <c r="H307" s="1">
        <v>2000</v>
      </c>
      <c r="K307" s="1" t="s">
        <v>37</v>
      </c>
      <c r="M307" s="1" t="s">
        <v>38</v>
      </c>
      <c r="N307" s="1">
        <v>168</v>
      </c>
      <c r="O307" s="1">
        <v>264</v>
      </c>
      <c r="P307" s="1" t="s">
        <v>51</v>
      </c>
      <c r="R307" s="13" t="s">
        <v>64</v>
      </c>
      <c r="T307" s="17">
        <v>65</v>
      </c>
      <c r="AR307" s="1" t="s">
        <v>52</v>
      </c>
      <c r="AT307" s="1" t="s">
        <v>43</v>
      </c>
      <c r="BA307" s="1" t="s">
        <v>65</v>
      </c>
      <c r="BB307" s="1" t="s">
        <v>65</v>
      </c>
      <c r="BE307" s="13" t="s">
        <v>64</v>
      </c>
      <c r="BF307" s="5" t="s">
        <v>66</v>
      </c>
    </row>
    <row r="308" spans="1:58" ht="15.75">
      <c r="A308" s="1" t="s">
        <v>2068</v>
      </c>
      <c r="B308" s="1" t="s">
        <v>1999</v>
      </c>
      <c r="C308" s="1" t="s">
        <v>724</v>
      </c>
      <c r="D308" s="1" t="s">
        <v>113</v>
      </c>
      <c r="E308" s="1" t="s">
        <v>725</v>
      </c>
      <c r="G308" s="1">
        <v>1983</v>
      </c>
      <c r="H308" s="1">
        <v>1983</v>
      </c>
      <c r="K308" s="1" t="s">
        <v>37</v>
      </c>
      <c r="M308" s="1" t="s">
        <v>38</v>
      </c>
      <c r="N308" s="1">
        <v>174</v>
      </c>
      <c r="O308" s="1">
        <v>275</v>
      </c>
      <c r="P308" s="1" t="s">
        <v>102</v>
      </c>
      <c r="R308" s="13" t="s">
        <v>726</v>
      </c>
      <c r="T308" s="17">
        <v>700</v>
      </c>
      <c r="AR308" s="1" t="s">
        <v>342</v>
      </c>
      <c r="AT308" s="1" t="s">
        <v>43</v>
      </c>
      <c r="BA308" s="1" t="s">
        <v>44</v>
      </c>
      <c r="BB308" s="1" t="s">
        <v>45</v>
      </c>
      <c r="BD308" s="1" t="s">
        <v>727</v>
      </c>
      <c r="BE308" s="13" t="s">
        <v>726</v>
      </c>
      <c r="BF308" s="1" t="s">
        <v>728</v>
      </c>
    </row>
    <row r="309" spans="1:58" ht="15.75">
      <c r="A309" s="1" t="s">
        <v>2068</v>
      </c>
      <c r="B309" s="1" t="s">
        <v>1999</v>
      </c>
      <c r="C309" s="1" t="s">
        <v>724</v>
      </c>
      <c r="K309" s="1" t="s">
        <v>37</v>
      </c>
      <c r="M309" s="1" t="s">
        <v>38</v>
      </c>
      <c r="N309" s="1">
        <v>175</v>
      </c>
      <c r="O309" s="1">
        <v>276</v>
      </c>
      <c r="P309" s="1" t="s">
        <v>40</v>
      </c>
      <c r="R309" s="13" t="s">
        <v>729</v>
      </c>
      <c r="T309" s="17">
        <v>90</v>
      </c>
      <c r="AR309" s="1" t="s">
        <v>730</v>
      </c>
      <c r="AT309" s="1" t="s">
        <v>43</v>
      </c>
      <c r="BA309" s="1" t="s">
        <v>44</v>
      </c>
      <c r="BB309" s="1" t="s">
        <v>45</v>
      </c>
      <c r="BE309" s="13" t="s">
        <v>729</v>
      </c>
      <c r="BF309" s="5" t="s">
        <v>731</v>
      </c>
    </row>
    <row r="310" spans="1:58" ht="15.75">
      <c r="A310" s="1" t="s">
        <v>732</v>
      </c>
      <c r="B310" s="1" t="s">
        <v>732</v>
      </c>
      <c r="C310" s="1" t="s">
        <v>733</v>
      </c>
      <c r="D310" s="1" t="s">
        <v>120</v>
      </c>
      <c r="E310" s="1" t="s">
        <v>2030</v>
      </c>
      <c r="K310" s="1" t="s">
        <v>37</v>
      </c>
      <c r="M310" s="1" t="s">
        <v>38</v>
      </c>
      <c r="N310" s="1">
        <v>38</v>
      </c>
      <c r="O310" s="1">
        <v>54</v>
      </c>
      <c r="P310" s="1" t="s">
        <v>40</v>
      </c>
      <c r="R310" s="13" t="s">
        <v>734</v>
      </c>
      <c r="T310" s="17">
        <v>130</v>
      </c>
      <c r="V310" s="17">
        <v>30</v>
      </c>
      <c r="AJ310" s="3">
        <v>30</v>
      </c>
      <c r="AR310" s="1" t="s">
        <v>735</v>
      </c>
      <c r="AT310" s="1" t="s">
        <v>140</v>
      </c>
      <c r="AZ310" s="1">
        <v>2</v>
      </c>
      <c r="BA310" s="1" t="s">
        <v>65</v>
      </c>
      <c r="BB310" s="1" t="s">
        <v>65</v>
      </c>
      <c r="BE310" s="13" t="s">
        <v>734</v>
      </c>
      <c r="BF310" s="1" t="s">
        <v>736</v>
      </c>
    </row>
    <row r="311" spans="1:58" ht="15.75">
      <c r="A311" s="1" t="s">
        <v>732</v>
      </c>
      <c r="B311" s="1" t="s">
        <v>732</v>
      </c>
      <c r="C311" s="1" t="s">
        <v>733</v>
      </c>
      <c r="D311" s="1" t="s">
        <v>578</v>
      </c>
      <c r="E311" s="1" t="s">
        <v>424</v>
      </c>
      <c r="G311" s="1">
        <v>1995</v>
      </c>
      <c r="H311" s="1">
        <v>1995</v>
      </c>
      <c r="K311" s="1" t="s">
        <v>37</v>
      </c>
      <c r="M311" s="1" t="s">
        <v>49</v>
      </c>
      <c r="N311" s="1">
        <v>39</v>
      </c>
      <c r="O311" s="1">
        <v>56</v>
      </c>
      <c r="P311" s="1" t="s">
        <v>51</v>
      </c>
      <c r="R311" s="13" t="s">
        <v>582</v>
      </c>
      <c r="V311" s="17">
        <v>135</v>
      </c>
      <c r="AM311" s="3">
        <v>135</v>
      </c>
      <c r="AR311" s="1" t="s">
        <v>583</v>
      </c>
      <c r="AT311" s="1" t="s">
        <v>737</v>
      </c>
      <c r="AZ311" s="1">
        <v>2</v>
      </c>
      <c r="BA311" s="1" t="s">
        <v>44</v>
      </c>
      <c r="BB311" s="1" t="s">
        <v>45</v>
      </c>
      <c r="BE311" s="13" t="s">
        <v>582</v>
      </c>
      <c r="BF311" s="1" t="s">
        <v>584</v>
      </c>
    </row>
    <row r="312" spans="1:58" ht="15.75">
      <c r="A312" s="1" t="s">
        <v>732</v>
      </c>
      <c r="B312" s="1" t="s">
        <v>732</v>
      </c>
      <c r="C312" s="1" t="s">
        <v>733</v>
      </c>
      <c r="D312" s="1" t="s">
        <v>578</v>
      </c>
      <c r="E312" s="1" t="s">
        <v>600</v>
      </c>
      <c r="G312" s="1">
        <v>2007</v>
      </c>
      <c r="H312" s="1">
        <v>2007</v>
      </c>
      <c r="I312" s="1">
        <v>7</v>
      </c>
      <c r="K312" s="1" t="s">
        <v>37</v>
      </c>
      <c r="M312" s="1" t="s">
        <v>38</v>
      </c>
      <c r="N312" s="1">
        <v>66</v>
      </c>
      <c r="O312" s="1">
        <v>107</v>
      </c>
      <c r="P312" s="1" t="s">
        <v>77</v>
      </c>
      <c r="Q312" s="1" t="s">
        <v>1169</v>
      </c>
      <c r="R312" s="13" t="s">
        <v>601</v>
      </c>
      <c r="S312" s="1">
        <v>13</v>
      </c>
      <c r="T312" s="17">
        <v>180.54</v>
      </c>
      <c r="V312" s="17">
        <v>64.69</v>
      </c>
      <c r="AR312" s="1" t="s">
        <v>602</v>
      </c>
      <c r="AT312" s="1" t="s">
        <v>134</v>
      </c>
      <c r="AY312" s="1" t="s">
        <v>738</v>
      </c>
      <c r="AZ312" s="1">
        <v>1</v>
      </c>
      <c r="BA312" s="1" t="s">
        <v>65</v>
      </c>
      <c r="BB312" s="1" t="s">
        <v>65</v>
      </c>
      <c r="BE312" s="13" t="s">
        <v>601</v>
      </c>
      <c r="BF312" s="1" t="s">
        <v>604</v>
      </c>
    </row>
    <row r="313" spans="1:58" ht="15.75">
      <c r="A313" s="1" t="s">
        <v>732</v>
      </c>
      <c r="B313" s="1" t="s">
        <v>732</v>
      </c>
      <c r="C313" s="1" t="s">
        <v>733</v>
      </c>
      <c r="K313" s="1" t="s">
        <v>37</v>
      </c>
      <c r="M313" s="1" t="s">
        <v>38</v>
      </c>
      <c r="N313" s="1">
        <v>76</v>
      </c>
      <c r="O313" s="1">
        <v>127</v>
      </c>
      <c r="P313" s="1" t="s">
        <v>51</v>
      </c>
      <c r="R313" s="13" t="s">
        <v>98</v>
      </c>
      <c r="T313" s="17">
        <v>144</v>
      </c>
      <c r="V313" s="17">
        <v>65.5</v>
      </c>
      <c r="Y313" s="3">
        <v>80</v>
      </c>
      <c r="AM313" s="3">
        <v>51</v>
      </c>
      <c r="AR313" s="1" t="s">
        <v>153</v>
      </c>
      <c r="AT313" s="1" t="s">
        <v>56</v>
      </c>
      <c r="BA313" s="1" t="s">
        <v>44</v>
      </c>
      <c r="BB313" s="1" t="s">
        <v>45</v>
      </c>
      <c r="BE313" s="13" t="s">
        <v>98</v>
      </c>
      <c r="BF313" s="1" t="s">
        <v>99</v>
      </c>
    </row>
    <row r="314" spans="1:58" ht="15.75">
      <c r="A314" s="1" t="s">
        <v>732</v>
      </c>
      <c r="B314" s="1" t="s">
        <v>732</v>
      </c>
      <c r="C314" s="1" t="s">
        <v>733</v>
      </c>
      <c r="K314" s="1" t="s">
        <v>37</v>
      </c>
      <c r="M314" s="1" t="s">
        <v>49</v>
      </c>
      <c r="N314" s="1">
        <v>124</v>
      </c>
      <c r="O314" s="1">
        <v>198</v>
      </c>
      <c r="P314" s="1" t="s">
        <v>51</v>
      </c>
      <c r="R314" s="13" t="s">
        <v>246</v>
      </c>
      <c r="T314" s="17">
        <v>80</v>
      </c>
      <c r="AR314" s="1" t="s">
        <v>153</v>
      </c>
      <c r="AT314" s="1" t="s">
        <v>43</v>
      </c>
      <c r="BA314" s="1" t="s">
        <v>44</v>
      </c>
      <c r="BB314" s="1" t="s">
        <v>45</v>
      </c>
      <c r="BE314" s="13" t="s">
        <v>246</v>
      </c>
      <c r="BF314" s="1" t="s">
        <v>247</v>
      </c>
    </row>
    <row r="315" spans="1:58" ht="15.75">
      <c r="A315" s="1" t="s">
        <v>732</v>
      </c>
      <c r="B315" s="1" t="s">
        <v>732</v>
      </c>
      <c r="C315" s="1" t="s">
        <v>733</v>
      </c>
      <c r="D315" s="1" t="s">
        <v>84</v>
      </c>
      <c r="E315" s="1" t="s">
        <v>109</v>
      </c>
      <c r="G315" s="1">
        <v>1961</v>
      </c>
      <c r="H315" s="1">
        <v>1963</v>
      </c>
      <c r="K315" s="1" t="s">
        <v>37</v>
      </c>
      <c r="M315" s="1" t="s">
        <v>38</v>
      </c>
      <c r="N315" s="1">
        <v>160</v>
      </c>
      <c r="O315" s="1">
        <v>249</v>
      </c>
      <c r="P315" s="1" t="s">
        <v>102</v>
      </c>
      <c r="R315" s="13" t="s">
        <v>110</v>
      </c>
      <c r="V315" s="17">
        <v>44</v>
      </c>
      <c r="AM315" s="3">
        <v>44</v>
      </c>
      <c r="AR315" s="1" t="s">
        <v>103</v>
      </c>
      <c r="AT315" s="1" t="s">
        <v>267</v>
      </c>
      <c r="AZ315" s="1">
        <v>2</v>
      </c>
      <c r="BA315" s="1" t="s">
        <v>44</v>
      </c>
      <c r="BB315" s="1" t="s">
        <v>45</v>
      </c>
      <c r="BD315" s="10" t="s">
        <v>739</v>
      </c>
      <c r="BE315" s="13" t="s">
        <v>110</v>
      </c>
      <c r="BF315" s="1" t="s">
        <v>112</v>
      </c>
    </row>
    <row r="316" spans="1:58" ht="15.75">
      <c r="A316" s="1" t="s">
        <v>732</v>
      </c>
      <c r="B316" s="1" t="s">
        <v>732</v>
      </c>
      <c r="C316" s="1" t="s">
        <v>733</v>
      </c>
      <c r="K316" s="1" t="s">
        <v>37</v>
      </c>
      <c r="M316" s="1" t="s">
        <v>49</v>
      </c>
      <c r="N316" s="1">
        <v>182</v>
      </c>
      <c r="O316" s="1">
        <v>289</v>
      </c>
      <c r="P316" s="1" t="s">
        <v>51</v>
      </c>
      <c r="R316" s="13" t="s">
        <v>740</v>
      </c>
      <c r="AD316" s="3" t="s">
        <v>741</v>
      </c>
      <c r="AR316" s="1" t="s">
        <v>742</v>
      </c>
      <c r="AT316" s="1" t="s">
        <v>43</v>
      </c>
      <c r="BA316" s="1" t="s">
        <v>44</v>
      </c>
      <c r="BB316" s="1" t="s">
        <v>45</v>
      </c>
      <c r="BE316" s="13" t="s">
        <v>740</v>
      </c>
      <c r="BF316" s="1" t="s">
        <v>743</v>
      </c>
    </row>
    <row r="317" spans="1:58" ht="15.75">
      <c r="A317" s="1" t="s">
        <v>732</v>
      </c>
      <c r="B317" s="1" t="s">
        <v>732</v>
      </c>
      <c r="C317" s="1" t="s">
        <v>733</v>
      </c>
      <c r="K317" s="1" t="s">
        <v>48</v>
      </c>
      <c r="M317" s="1" t="s">
        <v>38</v>
      </c>
      <c r="N317" s="1">
        <v>185</v>
      </c>
      <c r="O317" s="1">
        <v>291</v>
      </c>
      <c r="P317" s="1" t="s">
        <v>51</v>
      </c>
      <c r="R317" s="13" t="s">
        <v>152</v>
      </c>
      <c r="V317" s="17">
        <v>15</v>
      </c>
      <c r="Y317" s="3">
        <v>20</v>
      </c>
      <c r="AM317" s="3">
        <v>10</v>
      </c>
      <c r="AR317" s="1" t="s">
        <v>153</v>
      </c>
      <c r="AT317" s="1" t="s">
        <v>56</v>
      </c>
      <c r="BA317" s="1" t="s">
        <v>90</v>
      </c>
      <c r="BB317" s="1" t="s">
        <v>45</v>
      </c>
      <c r="BE317" s="13" t="s">
        <v>152</v>
      </c>
      <c r="BF317" s="1" t="s">
        <v>152</v>
      </c>
    </row>
    <row r="318" spans="1:58" ht="15.75">
      <c r="A318" s="1" t="s">
        <v>732</v>
      </c>
      <c r="B318" s="1" t="s">
        <v>732</v>
      </c>
      <c r="C318" s="1" t="s">
        <v>733</v>
      </c>
      <c r="D318" s="1" t="s">
        <v>578</v>
      </c>
      <c r="E318" s="1" t="s">
        <v>1524</v>
      </c>
      <c r="G318" s="1">
        <v>2008</v>
      </c>
      <c r="H318" s="1">
        <v>2008</v>
      </c>
      <c r="I318" s="1">
        <v>7</v>
      </c>
      <c r="K318" s="1" t="s">
        <v>37</v>
      </c>
      <c r="M318" s="1" t="s">
        <v>38</v>
      </c>
      <c r="N318" s="1">
        <v>186</v>
      </c>
      <c r="O318" s="1">
        <v>292</v>
      </c>
      <c r="P318" s="1" t="s">
        <v>77</v>
      </c>
      <c r="R318" s="13" t="s">
        <v>744</v>
      </c>
      <c r="S318" s="1">
        <v>5</v>
      </c>
      <c r="T318" s="17">
        <v>83.74</v>
      </c>
      <c r="AR318" s="1" t="s">
        <v>694</v>
      </c>
      <c r="AT318" s="1" t="s">
        <v>134</v>
      </c>
      <c r="AY318" s="1" t="s">
        <v>745</v>
      </c>
      <c r="AZ318" s="1">
        <v>1</v>
      </c>
      <c r="BA318" s="1" t="s">
        <v>44</v>
      </c>
      <c r="BB318" s="1" t="s">
        <v>45</v>
      </c>
      <c r="BE318" s="13" t="s">
        <v>744</v>
      </c>
      <c r="BF318" s="1" t="s">
        <v>744</v>
      </c>
    </row>
    <row r="319" spans="1:58" ht="15.75">
      <c r="A319" s="1" t="s">
        <v>732</v>
      </c>
      <c r="B319" s="1" t="s">
        <v>732</v>
      </c>
      <c r="C319" s="1" t="s">
        <v>733</v>
      </c>
      <c r="D319" s="1" t="s">
        <v>144</v>
      </c>
      <c r="E319" s="1" t="s">
        <v>2043</v>
      </c>
      <c r="G319" s="1">
        <v>1992</v>
      </c>
      <c r="H319" s="1">
        <v>1992</v>
      </c>
      <c r="K319" s="1" t="s">
        <v>37</v>
      </c>
      <c r="M319" s="1" t="s">
        <v>38</v>
      </c>
      <c r="N319" s="1">
        <v>196</v>
      </c>
      <c r="O319" s="1">
        <v>315</v>
      </c>
      <c r="P319" s="1" t="s">
        <v>51</v>
      </c>
      <c r="R319" s="13" t="s">
        <v>390</v>
      </c>
      <c r="V319" s="17">
        <v>67.5</v>
      </c>
      <c r="Y319" s="3">
        <v>80</v>
      </c>
      <c r="AM319" s="3">
        <v>55</v>
      </c>
      <c r="AR319" s="1" t="s">
        <v>133</v>
      </c>
      <c r="AT319" s="1" t="s">
        <v>56</v>
      </c>
      <c r="AZ319" s="1">
        <v>2</v>
      </c>
      <c r="BA319" s="1" t="s">
        <v>65</v>
      </c>
      <c r="BB319" s="1" t="s">
        <v>65</v>
      </c>
      <c r="BE319" s="13" t="s">
        <v>390</v>
      </c>
      <c r="BF319" s="1" t="s">
        <v>392</v>
      </c>
    </row>
    <row r="320" spans="1:58" ht="15.75">
      <c r="A320" s="1" t="s">
        <v>732</v>
      </c>
      <c r="B320" s="1" t="s">
        <v>732</v>
      </c>
      <c r="C320" s="1" t="s">
        <v>733</v>
      </c>
      <c r="D320" s="1" t="s">
        <v>84</v>
      </c>
      <c r="E320" s="1" t="s">
        <v>640</v>
      </c>
      <c r="F320" s="1">
        <v>1</v>
      </c>
      <c r="G320" s="1">
        <v>1977</v>
      </c>
      <c r="H320" s="1">
        <v>1977</v>
      </c>
      <c r="K320" s="1" t="s">
        <v>37</v>
      </c>
      <c r="M320" s="1" t="s">
        <v>38</v>
      </c>
      <c r="N320" s="1">
        <v>209</v>
      </c>
      <c r="O320" s="1">
        <v>339</v>
      </c>
      <c r="P320" s="1" t="s">
        <v>51</v>
      </c>
      <c r="R320" s="13" t="s">
        <v>641</v>
      </c>
      <c r="V320" s="17">
        <v>22.5</v>
      </c>
      <c r="Y320" s="3">
        <v>29</v>
      </c>
      <c r="AM320" s="3">
        <v>22.5</v>
      </c>
      <c r="AR320" s="1" t="s">
        <v>133</v>
      </c>
      <c r="AT320" s="1" t="s">
        <v>56</v>
      </c>
      <c r="AZ320" s="1">
        <v>2</v>
      </c>
      <c r="BA320" s="1" t="s">
        <v>44</v>
      </c>
      <c r="BB320" s="1" t="s">
        <v>45</v>
      </c>
      <c r="BC320" s="1" t="s">
        <v>643</v>
      </c>
      <c r="BE320" s="13" t="s">
        <v>641</v>
      </c>
      <c r="BF320" s="1" t="s">
        <v>644</v>
      </c>
    </row>
    <row r="321" spans="1:58" ht="15.75">
      <c r="A321" s="1" t="s">
        <v>732</v>
      </c>
      <c r="B321" s="1" t="s">
        <v>732</v>
      </c>
      <c r="C321" s="1" t="s">
        <v>733</v>
      </c>
      <c r="D321" s="1" t="s">
        <v>84</v>
      </c>
      <c r="E321" s="1" t="s">
        <v>640</v>
      </c>
      <c r="F321" s="1">
        <v>1</v>
      </c>
      <c r="G321" s="1">
        <v>1977</v>
      </c>
      <c r="H321" s="1">
        <v>1977</v>
      </c>
      <c r="K321" s="1" t="s">
        <v>37</v>
      </c>
      <c r="M321" s="1" t="s">
        <v>38</v>
      </c>
      <c r="N321" s="1">
        <v>209</v>
      </c>
      <c r="O321" s="1">
        <v>339</v>
      </c>
      <c r="P321" s="1" t="s">
        <v>51</v>
      </c>
      <c r="R321" s="13" t="s">
        <v>641</v>
      </c>
      <c r="V321" s="17">
        <v>16</v>
      </c>
      <c r="AM321" s="3">
        <v>16</v>
      </c>
      <c r="AR321" s="1" t="s">
        <v>133</v>
      </c>
      <c r="AT321" s="1" t="s">
        <v>56</v>
      </c>
      <c r="AZ321" s="1">
        <v>2</v>
      </c>
      <c r="BA321" s="1" t="s">
        <v>44</v>
      </c>
      <c r="BB321" s="1" t="s">
        <v>45</v>
      </c>
      <c r="BC321" s="1" t="s">
        <v>646</v>
      </c>
      <c r="BE321" s="13" t="s">
        <v>641</v>
      </c>
      <c r="BF321" s="1" t="s">
        <v>644</v>
      </c>
    </row>
    <row r="322" spans="1:58" ht="15.75">
      <c r="A322" s="1" t="s">
        <v>732</v>
      </c>
      <c r="B322" s="1" t="s">
        <v>732</v>
      </c>
      <c r="C322" s="1" t="s">
        <v>733</v>
      </c>
      <c r="D322" s="1" t="s">
        <v>578</v>
      </c>
      <c r="E322" s="4" t="s">
        <v>1129</v>
      </c>
      <c r="F322" s="4"/>
      <c r="G322" s="1">
        <v>2006</v>
      </c>
      <c r="H322" s="1">
        <v>2010</v>
      </c>
      <c r="I322" s="1">
        <v>4</v>
      </c>
      <c r="J322" s="1">
        <v>8</v>
      </c>
      <c r="K322" s="4" t="s">
        <v>37</v>
      </c>
      <c r="L322" s="4"/>
      <c r="M322" s="4" t="s">
        <v>38</v>
      </c>
      <c r="O322" s="1">
        <v>60</v>
      </c>
      <c r="P322" s="4" t="s">
        <v>77</v>
      </c>
      <c r="Q322" s="1" t="s">
        <v>1169</v>
      </c>
      <c r="R322" s="13" t="s">
        <v>1128</v>
      </c>
      <c r="S322" s="1">
        <v>26</v>
      </c>
      <c r="T322" s="17">
        <v>169</v>
      </c>
      <c r="V322" s="17">
        <v>27</v>
      </c>
      <c r="AR322" s="4" t="s">
        <v>694</v>
      </c>
      <c r="AS322" s="4"/>
      <c r="AT322" s="4" t="s">
        <v>1124</v>
      </c>
      <c r="BA322" s="4" t="s">
        <v>65</v>
      </c>
      <c r="BB322" s="4" t="s">
        <v>65</v>
      </c>
      <c r="BE322" s="13" t="s">
        <v>1128</v>
      </c>
      <c r="BF322" s="1" t="s">
        <v>1128</v>
      </c>
    </row>
    <row r="323" spans="1:58" ht="15.75">
      <c r="A323" s="1" t="s">
        <v>1131</v>
      </c>
      <c r="B323" s="1" t="s">
        <v>1131</v>
      </c>
      <c r="C323" s="1" t="s">
        <v>1132</v>
      </c>
      <c r="D323" s="4" t="s">
        <v>1134</v>
      </c>
      <c r="E323" s="4" t="s">
        <v>1135</v>
      </c>
      <c r="F323" s="4"/>
      <c r="G323" s="1">
        <v>1992</v>
      </c>
      <c r="H323" s="1">
        <v>1998</v>
      </c>
      <c r="I323" s="1">
        <v>4</v>
      </c>
      <c r="J323" s="1">
        <v>10</v>
      </c>
      <c r="K323" s="4" t="s">
        <v>37</v>
      </c>
      <c r="L323" s="4"/>
      <c r="M323" s="1" t="s">
        <v>49</v>
      </c>
      <c r="O323" s="1">
        <v>291</v>
      </c>
      <c r="P323" s="4" t="s">
        <v>40</v>
      </c>
      <c r="Q323" s="4"/>
      <c r="R323" s="13" t="s">
        <v>152</v>
      </c>
      <c r="T323" s="17">
        <v>60</v>
      </c>
      <c r="AR323" s="4" t="s">
        <v>1961</v>
      </c>
      <c r="AS323" s="4"/>
      <c r="AT323" s="4" t="s">
        <v>43</v>
      </c>
      <c r="BA323" s="4" t="s">
        <v>65</v>
      </c>
      <c r="BB323" s="4" t="s">
        <v>65</v>
      </c>
      <c r="BE323" s="13" t="s">
        <v>152</v>
      </c>
      <c r="BF323" s="1" t="s">
        <v>152</v>
      </c>
    </row>
    <row r="324" spans="1:58" ht="15.75">
      <c r="A324" s="1" t="s">
        <v>746</v>
      </c>
      <c r="B324" s="1" t="s">
        <v>746</v>
      </c>
      <c r="C324" s="1" t="s">
        <v>2069</v>
      </c>
      <c r="D324" s="1" t="s">
        <v>75</v>
      </c>
      <c r="K324" s="1" t="s">
        <v>48</v>
      </c>
      <c r="M324" s="1" t="s">
        <v>49</v>
      </c>
      <c r="N324" s="1">
        <v>68</v>
      </c>
      <c r="O324" s="1">
        <v>113</v>
      </c>
      <c r="P324" s="1" t="s">
        <v>51</v>
      </c>
      <c r="R324" s="13" t="s">
        <v>747</v>
      </c>
      <c r="T324" s="17">
        <v>1</v>
      </c>
      <c r="AB324" s="3">
        <v>0.75</v>
      </c>
      <c r="AR324" s="1" t="s">
        <v>52</v>
      </c>
      <c r="AT324" s="1" t="s">
        <v>134</v>
      </c>
      <c r="AZ324" s="1">
        <v>2</v>
      </c>
      <c r="BA324" s="1" t="s">
        <v>90</v>
      </c>
      <c r="BB324" s="1" t="s">
        <v>45</v>
      </c>
      <c r="BC324" s="1" t="s">
        <v>748</v>
      </c>
      <c r="BE324" s="13" t="s">
        <v>747</v>
      </c>
      <c r="BF324" s="1" t="s">
        <v>749</v>
      </c>
    </row>
    <row r="325" spans="1:58" ht="15.75">
      <c r="A325" s="1" t="s">
        <v>746</v>
      </c>
      <c r="B325" s="1" t="s">
        <v>746</v>
      </c>
      <c r="C325" s="1" t="s">
        <v>2069</v>
      </c>
      <c r="D325" s="1" t="s">
        <v>254</v>
      </c>
      <c r="E325" s="1" t="s">
        <v>675</v>
      </c>
      <c r="G325" s="1">
        <v>1991</v>
      </c>
      <c r="H325" s="1">
        <v>2004</v>
      </c>
      <c r="I325" s="1">
        <v>4</v>
      </c>
      <c r="J325" s="1">
        <v>5</v>
      </c>
      <c r="K325" s="1" t="s">
        <v>48</v>
      </c>
      <c r="M325" s="1" t="s">
        <v>49</v>
      </c>
      <c r="N325" s="1">
        <v>183</v>
      </c>
      <c r="O325" s="1">
        <v>288</v>
      </c>
      <c r="P325" s="1" t="s">
        <v>51</v>
      </c>
      <c r="R325" s="13" t="s">
        <v>750</v>
      </c>
      <c r="T325" s="17">
        <v>50</v>
      </c>
      <c r="AB325" s="3">
        <v>20</v>
      </c>
      <c r="AR325" s="1" t="s">
        <v>52</v>
      </c>
      <c r="AT325" s="1" t="s">
        <v>134</v>
      </c>
      <c r="AZ325" s="1">
        <v>1</v>
      </c>
      <c r="BA325" s="1" t="s">
        <v>44</v>
      </c>
      <c r="BB325" s="1" t="s">
        <v>45</v>
      </c>
      <c r="BE325" s="13" t="s">
        <v>750</v>
      </c>
      <c r="BF325" s="1" t="s">
        <v>751</v>
      </c>
    </row>
    <row r="326" spans="1:58" ht="15.75">
      <c r="A326" s="1" t="s">
        <v>746</v>
      </c>
      <c r="B326" s="1" t="s">
        <v>746</v>
      </c>
      <c r="C326" s="1" t="s">
        <v>2069</v>
      </c>
      <c r="K326" s="1" t="s">
        <v>48</v>
      </c>
      <c r="M326" s="1" t="s">
        <v>49</v>
      </c>
      <c r="N326" s="1">
        <v>185</v>
      </c>
      <c r="O326" s="1">
        <v>291</v>
      </c>
      <c r="P326" s="1" t="s">
        <v>51</v>
      </c>
      <c r="R326" s="13" t="s">
        <v>152</v>
      </c>
      <c r="V326" s="17">
        <v>10</v>
      </c>
      <c r="AM326" s="3">
        <v>10</v>
      </c>
      <c r="AR326" s="1" t="s">
        <v>52</v>
      </c>
      <c r="AT326" s="1" t="s">
        <v>56</v>
      </c>
      <c r="BA326" s="1" t="s">
        <v>90</v>
      </c>
      <c r="BB326" s="1" t="s">
        <v>45</v>
      </c>
      <c r="BC326" s="1" t="s">
        <v>752</v>
      </c>
      <c r="BE326" s="13" t="s">
        <v>152</v>
      </c>
      <c r="BF326" s="1" t="s">
        <v>152</v>
      </c>
    </row>
    <row r="327" spans="1:58" ht="15.75">
      <c r="A327" s="1" t="s">
        <v>753</v>
      </c>
      <c r="B327" s="1" t="s">
        <v>753</v>
      </c>
      <c r="C327" s="1" t="s">
        <v>1992</v>
      </c>
      <c r="D327" s="1" t="s">
        <v>84</v>
      </c>
      <c r="E327" s="1" t="s">
        <v>754</v>
      </c>
      <c r="G327" s="1">
        <v>2003</v>
      </c>
      <c r="H327" s="1">
        <v>2003</v>
      </c>
      <c r="K327" s="1" t="s">
        <v>37</v>
      </c>
      <c r="M327" s="1" t="s">
        <v>38</v>
      </c>
      <c r="N327" s="1">
        <v>3</v>
      </c>
      <c r="O327" s="1">
        <v>7</v>
      </c>
      <c r="P327" s="1" t="s">
        <v>51</v>
      </c>
      <c r="R327" s="13" t="s">
        <v>421</v>
      </c>
      <c r="T327" s="17">
        <v>4</v>
      </c>
      <c r="Y327" s="3">
        <v>3.3</v>
      </c>
      <c r="AR327" s="1" t="s">
        <v>153</v>
      </c>
      <c r="AT327" s="1" t="s">
        <v>43</v>
      </c>
      <c r="BA327" s="1" t="s">
        <v>65</v>
      </c>
      <c r="BB327" s="1" t="s">
        <v>65</v>
      </c>
      <c r="BC327" s="1" t="s">
        <v>422</v>
      </c>
      <c r="BD327" s="1" t="s">
        <v>755</v>
      </c>
      <c r="BE327" s="13" t="s">
        <v>421</v>
      </c>
      <c r="BF327" s="6" t="s">
        <v>423</v>
      </c>
    </row>
    <row r="328" spans="1:58" ht="15.75">
      <c r="A328" s="1" t="s">
        <v>753</v>
      </c>
      <c r="B328" s="1" t="s">
        <v>753</v>
      </c>
      <c r="C328" s="1" t="s">
        <v>1992</v>
      </c>
      <c r="D328" s="1" t="s">
        <v>84</v>
      </c>
      <c r="E328" s="1" t="s">
        <v>754</v>
      </c>
      <c r="G328" s="1">
        <v>2003</v>
      </c>
      <c r="H328" s="1">
        <v>2003</v>
      </c>
      <c r="K328" s="1" t="s">
        <v>37</v>
      </c>
      <c r="M328" s="1" t="s">
        <v>49</v>
      </c>
      <c r="N328" s="1">
        <v>3</v>
      </c>
      <c r="O328" s="1">
        <v>7</v>
      </c>
      <c r="P328" s="1" t="s">
        <v>51</v>
      </c>
      <c r="R328" s="13" t="s">
        <v>421</v>
      </c>
      <c r="T328" s="17">
        <v>2.5</v>
      </c>
      <c r="AR328" s="1" t="s">
        <v>153</v>
      </c>
      <c r="AT328" s="1" t="s">
        <v>43</v>
      </c>
      <c r="BA328" s="1" t="s">
        <v>65</v>
      </c>
      <c r="BB328" s="1" t="s">
        <v>65</v>
      </c>
      <c r="BC328" s="1" t="s">
        <v>422</v>
      </c>
      <c r="BD328" s="1" t="s">
        <v>755</v>
      </c>
      <c r="BE328" s="13" t="s">
        <v>421</v>
      </c>
      <c r="BF328" s="6" t="s">
        <v>423</v>
      </c>
    </row>
    <row r="329" spans="1:58" ht="15.75">
      <c r="A329" s="1" t="s">
        <v>753</v>
      </c>
      <c r="B329" s="1" t="s">
        <v>753</v>
      </c>
      <c r="C329" s="1" t="s">
        <v>1992</v>
      </c>
      <c r="D329" s="1" t="s">
        <v>496</v>
      </c>
      <c r="E329" s="1" t="s">
        <v>756</v>
      </c>
      <c r="G329" s="1">
        <v>1998</v>
      </c>
      <c r="H329" s="1">
        <v>1998</v>
      </c>
      <c r="I329" s="1">
        <v>6</v>
      </c>
      <c r="J329" s="1">
        <v>8</v>
      </c>
      <c r="K329" s="1" t="s">
        <v>37</v>
      </c>
      <c r="M329" s="1" t="s">
        <v>38</v>
      </c>
      <c r="N329" s="1">
        <v>18</v>
      </c>
      <c r="O329" s="1">
        <v>26</v>
      </c>
      <c r="P329" s="1" t="s">
        <v>51</v>
      </c>
      <c r="R329" s="13" t="s">
        <v>757</v>
      </c>
      <c r="T329" s="17">
        <v>11</v>
      </c>
      <c r="V329" s="17">
        <v>2.0499999999999998</v>
      </c>
      <c r="Y329" s="3">
        <v>4</v>
      </c>
      <c r="AM329" s="3">
        <v>0.1</v>
      </c>
      <c r="AR329" s="1" t="s">
        <v>758</v>
      </c>
      <c r="AT329" s="1" t="s">
        <v>56</v>
      </c>
      <c r="AZ329" s="1">
        <v>1</v>
      </c>
      <c r="BA329" s="1" t="s">
        <v>44</v>
      </c>
      <c r="BB329" s="1" t="s">
        <v>45</v>
      </c>
      <c r="BE329" s="13" t="s">
        <v>757</v>
      </c>
      <c r="BF329" s="1" t="s">
        <v>759</v>
      </c>
    </row>
    <row r="330" spans="1:58" ht="15.75">
      <c r="A330" s="1" t="s">
        <v>753</v>
      </c>
      <c r="B330" s="1" t="s">
        <v>753</v>
      </c>
      <c r="C330" s="1" t="s">
        <v>1992</v>
      </c>
      <c r="D330" s="1" t="s">
        <v>760</v>
      </c>
      <c r="E330" s="1" t="s">
        <v>2014</v>
      </c>
      <c r="G330" s="1">
        <v>1959</v>
      </c>
      <c r="H330" s="1">
        <v>1959</v>
      </c>
      <c r="K330" s="1" t="s">
        <v>37</v>
      </c>
      <c r="M330" s="1" t="s">
        <v>38</v>
      </c>
      <c r="N330" s="1">
        <v>19</v>
      </c>
      <c r="O330" s="1">
        <v>28</v>
      </c>
      <c r="P330" s="1" t="s">
        <v>40</v>
      </c>
      <c r="R330" s="13" t="s">
        <v>303</v>
      </c>
      <c r="T330" s="17">
        <v>4.8</v>
      </c>
      <c r="AR330" s="1" t="s">
        <v>59</v>
      </c>
      <c r="AT330" s="1" t="s">
        <v>43</v>
      </c>
      <c r="AZ330" s="1">
        <v>2</v>
      </c>
      <c r="BA330" s="1" t="s">
        <v>90</v>
      </c>
      <c r="BB330" s="1" t="s">
        <v>45</v>
      </c>
      <c r="BE330" s="13" t="s">
        <v>303</v>
      </c>
      <c r="BF330" s="1" t="s">
        <v>761</v>
      </c>
    </row>
    <row r="331" spans="1:58" ht="15.75">
      <c r="A331" s="1" t="s">
        <v>753</v>
      </c>
      <c r="B331" s="1" t="s">
        <v>753</v>
      </c>
      <c r="C331" s="1" t="s">
        <v>1992</v>
      </c>
      <c r="D331" s="1" t="s">
        <v>578</v>
      </c>
      <c r="E331" s="1" t="s">
        <v>762</v>
      </c>
      <c r="G331" s="1">
        <v>2002</v>
      </c>
      <c r="H331" s="1">
        <v>2002</v>
      </c>
      <c r="K331" s="1" t="s">
        <v>37</v>
      </c>
      <c r="M331" s="1" t="s">
        <v>38</v>
      </c>
      <c r="N331" s="1">
        <v>28</v>
      </c>
      <c r="O331" s="1">
        <v>39</v>
      </c>
      <c r="P331" s="1" t="s">
        <v>40</v>
      </c>
      <c r="R331" s="13" t="s">
        <v>763</v>
      </c>
      <c r="T331" s="17">
        <v>7</v>
      </c>
      <c r="V331" s="17">
        <v>3.5</v>
      </c>
      <c r="Y331" s="3">
        <v>4</v>
      </c>
      <c r="AM331" s="3">
        <v>3</v>
      </c>
      <c r="AR331" s="1" t="s">
        <v>59</v>
      </c>
      <c r="AT331" s="1" t="s">
        <v>56</v>
      </c>
      <c r="BA331" s="1" t="s">
        <v>65</v>
      </c>
      <c r="BB331" s="1" t="s">
        <v>65</v>
      </c>
      <c r="BE331" s="13" t="s">
        <v>763</v>
      </c>
      <c r="BF331" s="1" t="s">
        <v>764</v>
      </c>
    </row>
    <row r="332" spans="1:58" ht="15.75">
      <c r="A332" s="1" t="s">
        <v>753</v>
      </c>
      <c r="B332" s="1" t="s">
        <v>753</v>
      </c>
      <c r="C332" s="1" t="s">
        <v>1992</v>
      </c>
      <c r="D332" s="1" t="s">
        <v>84</v>
      </c>
      <c r="E332" s="1" t="s">
        <v>2013</v>
      </c>
      <c r="K332" s="1" t="s">
        <v>37</v>
      </c>
      <c r="M332" s="1" t="s">
        <v>38</v>
      </c>
      <c r="N332" s="1">
        <v>49</v>
      </c>
      <c r="O332" s="1">
        <v>79</v>
      </c>
      <c r="P332" s="1" t="s">
        <v>51</v>
      </c>
      <c r="R332" s="13" t="s">
        <v>89</v>
      </c>
      <c r="T332" s="17">
        <v>6</v>
      </c>
      <c r="AB332" s="3">
        <v>1.5</v>
      </c>
      <c r="AR332" s="1" t="s">
        <v>92</v>
      </c>
      <c r="AT332" s="1" t="s">
        <v>134</v>
      </c>
      <c r="AZ332" s="1">
        <v>2</v>
      </c>
      <c r="BA332" s="1" t="s">
        <v>90</v>
      </c>
      <c r="BB332" s="1" t="s">
        <v>45</v>
      </c>
      <c r="BE332" s="13" t="s">
        <v>89</v>
      </c>
      <c r="BF332" s="1" t="s">
        <v>765</v>
      </c>
    </row>
    <row r="333" spans="1:58" ht="15.75">
      <c r="A333" s="1" t="s">
        <v>753</v>
      </c>
      <c r="B333" s="1" t="s">
        <v>753</v>
      </c>
      <c r="C333" s="1" t="s">
        <v>1992</v>
      </c>
      <c r="K333" s="1" t="s">
        <v>37</v>
      </c>
      <c r="M333" s="1" t="s">
        <v>38</v>
      </c>
      <c r="N333" s="1">
        <v>49</v>
      </c>
      <c r="O333" s="1">
        <v>79</v>
      </c>
      <c r="P333" s="1" t="s">
        <v>51</v>
      </c>
      <c r="R333" s="13" t="s">
        <v>89</v>
      </c>
      <c r="T333" s="17">
        <v>6</v>
      </c>
      <c r="AR333" s="1" t="s">
        <v>92</v>
      </c>
      <c r="AT333" s="1" t="s">
        <v>43</v>
      </c>
      <c r="AZ333" s="1">
        <v>2</v>
      </c>
      <c r="BA333" s="1" t="s">
        <v>90</v>
      </c>
      <c r="BB333" s="1" t="s">
        <v>45</v>
      </c>
      <c r="BE333" s="13" t="s">
        <v>89</v>
      </c>
      <c r="BF333" s="1" t="s">
        <v>766</v>
      </c>
    </row>
    <row r="334" spans="1:58" ht="15.75">
      <c r="A334" s="1" t="s">
        <v>753</v>
      </c>
      <c r="B334" s="1" t="s">
        <v>753</v>
      </c>
      <c r="C334" s="1" t="s">
        <v>1992</v>
      </c>
      <c r="K334" s="1" t="s">
        <v>37</v>
      </c>
      <c r="M334" s="1" t="s">
        <v>38</v>
      </c>
      <c r="N334" s="1">
        <v>49</v>
      </c>
      <c r="O334" s="1">
        <v>79</v>
      </c>
      <c r="P334" s="1" t="s">
        <v>51</v>
      </c>
      <c r="R334" s="13" t="s">
        <v>89</v>
      </c>
      <c r="T334" s="17">
        <v>4.9000000000000004</v>
      </c>
      <c r="AR334" s="1" t="s">
        <v>92</v>
      </c>
      <c r="AT334" s="1" t="s">
        <v>43</v>
      </c>
      <c r="AZ334" s="1">
        <v>2</v>
      </c>
      <c r="BA334" s="1" t="s">
        <v>90</v>
      </c>
      <c r="BB334" s="1" t="s">
        <v>45</v>
      </c>
      <c r="BE334" s="13" t="s">
        <v>89</v>
      </c>
      <c r="BF334" s="1" t="s">
        <v>767</v>
      </c>
    </row>
    <row r="335" spans="1:58" ht="15.75">
      <c r="A335" s="1" t="s">
        <v>753</v>
      </c>
      <c r="B335" s="1" t="s">
        <v>753</v>
      </c>
      <c r="C335" s="1" t="s">
        <v>1992</v>
      </c>
      <c r="D335" s="1" t="s">
        <v>768</v>
      </c>
      <c r="E335" s="1" t="s">
        <v>769</v>
      </c>
      <c r="G335" s="1">
        <v>1991</v>
      </c>
      <c r="H335" s="1">
        <v>1991</v>
      </c>
      <c r="I335" s="1">
        <v>2</v>
      </c>
      <c r="K335" s="1" t="s">
        <v>48</v>
      </c>
      <c r="M335" s="1" t="s">
        <v>49</v>
      </c>
      <c r="N335" s="1">
        <v>50</v>
      </c>
      <c r="O335" s="1">
        <v>82</v>
      </c>
      <c r="P335" s="1" t="s">
        <v>51</v>
      </c>
      <c r="R335" s="13" t="s">
        <v>770</v>
      </c>
      <c r="T335" s="17">
        <v>5</v>
      </c>
      <c r="AR335" s="1" t="s">
        <v>133</v>
      </c>
      <c r="AT335" s="1" t="s">
        <v>43</v>
      </c>
      <c r="AZ335" s="1">
        <v>1</v>
      </c>
      <c r="BA335" s="1" t="s">
        <v>44</v>
      </c>
      <c r="BB335" s="1" t="s">
        <v>45</v>
      </c>
      <c r="BE335" s="13" t="s">
        <v>770</v>
      </c>
      <c r="BF335" s="1" t="s">
        <v>771</v>
      </c>
    </row>
    <row r="336" spans="1:58" ht="15.75">
      <c r="A336" s="1" t="s">
        <v>753</v>
      </c>
      <c r="B336" s="1" t="s">
        <v>753</v>
      </c>
      <c r="C336" s="1" t="s">
        <v>1992</v>
      </c>
      <c r="D336" s="1" t="s">
        <v>84</v>
      </c>
      <c r="E336" s="1" t="s">
        <v>772</v>
      </c>
      <c r="K336" s="1" t="s">
        <v>37</v>
      </c>
      <c r="M336" s="1" t="s">
        <v>38</v>
      </c>
      <c r="N336" s="1">
        <v>54</v>
      </c>
      <c r="O336" s="1">
        <v>87</v>
      </c>
      <c r="P336" s="1" t="s">
        <v>51</v>
      </c>
      <c r="R336" s="13" t="s">
        <v>773</v>
      </c>
      <c r="Y336" s="3">
        <v>1</v>
      </c>
      <c r="AR336" s="1" t="s">
        <v>92</v>
      </c>
      <c r="AT336" s="1" t="s">
        <v>56</v>
      </c>
      <c r="AZ336" s="1">
        <v>2</v>
      </c>
      <c r="BA336" s="1" t="s">
        <v>44</v>
      </c>
      <c r="BB336" s="1" t="s">
        <v>45</v>
      </c>
      <c r="BE336" s="13" t="s">
        <v>773</v>
      </c>
      <c r="BF336" s="1" t="s">
        <v>774</v>
      </c>
    </row>
    <row r="337" spans="1:58" ht="15.75">
      <c r="A337" s="1" t="s">
        <v>753</v>
      </c>
      <c r="B337" s="1" t="s">
        <v>753</v>
      </c>
      <c r="C337" s="1" t="s">
        <v>1992</v>
      </c>
      <c r="D337" s="1" t="s">
        <v>448</v>
      </c>
      <c r="E337" s="1" t="s">
        <v>2019</v>
      </c>
      <c r="K337" s="1" t="s">
        <v>37</v>
      </c>
      <c r="M337" s="1" t="s">
        <v>38</v>
      </c>
      <c r="N337" s="1">
        <v>57</v>
      </c>
      <c r="O337" s="1">
        <v>94</v>
      </c>
      <c r="P337" s="1" t="s">
        <v>40</v>
      </c>
      <c r="R337" s="13" t="s">
        <v>95</v>
      </c>
      <c r="Y337" s="3">
        <v>3</v>
      </c>
      <c r="AR337" s="1" t="s">
        <v>59</v>
      </c>
      <c r="AT337" s="1" t="s">
        <v>56</v>
      </c>
      <c r="AZ337" s="1">
        <v>2</v>
      </c>
      <c r="BA337" s="1" t="s">
        <v>90</v>
      </c>
      <c r="BB337" s="1" t="s">
        <v>45</v>
      </c>
      <c r="BE337" s="13" t="s">
        <v>95</v>
      </c>
      <c r="BF337" s="1" t="s">
        <v>775</v>
      </c>
    </row>
    <row r="338" spans="1:58" ht="15.75">
      <c r="A338" s="1" t="s">
        <v>753</v>
      </c>
      <c r="B338" s="1" t="s">
        <v>753</v>
      </c>
      <c r="C338" s="1" t="s">
        <v>1992</v>
      </c>
      <c r="D338" s="1" t="s">
        <v>448</v>
      </c>
      <c r="E338" s="1" t="s">
        <v>841</v>
      </c>
      <c r="G338" s="1">
        <v>1983</v>
      </c>
      <c r="H338" s="1">
        <v>1984</v>
      </c>
      <c r="I338" s="1">
        <v>5</v>
      </c>
      <c r="J338" s="1">
        <v>6</v>
      </c>
      <c r="K338" s="1" t="s">
        <v>37</v>
      </c>
      <c r="M338" s="1" t="s">
        <v>38</v>
      </c>
      <c r="N338" s="1">
        <v>70</v>
      </c>
      <c r="O338" s="1">
        <v>115</v>
      </c>
      <c r="P338" s="1" t="s">
        <v>51</v>
      </c>
      <c r="R338" s="13" t="s">
        <v>236</v>
      </c>
      <c r="T338" s="17">
        <v>6</v>
      </c>
      <c r="V338" s="17">
        <v>2.1</v>
      </c>
      <c r="AJ338" s="3">
        <v>2.1</v>
      </c>
      <c r="AR338" s="1" t="s">
        <v>52</v>
      </c>
      <c r="AT338" s="1" t="s">
        <v>140</v>
      </c>
      <c r="AZ338" s="1">
        <v>1</v>
      </c>
      <c r="BA338" s="1" t="s">
        <v>44</v>
      </c>
      <c r="BB338" s="1" t="s">
        <v>45</v>
      </c>
      <c r="BC338" s="1" t="s">
        <v>449</v>
      </c>
      <c r="BE338" s="13" t="s">
        <v>236</v>
      </c>
      <c r="BF338" s="1" t="s">
        <v>238</v>
      </c>
    </row>
    <row r="339" spans="1:58" ht="15.75">
      <c r="A339" s="1" t="s">
        <v>753</v>
      </c>
      <c r="B339" s="1" t="s">
        <v>753</v>
      </c>
      <c r="C339" s="1" t="s">
        <v>1992</v>
      </c>
      <c r="K339" s="1" t="s">
        <v>37</v>
      </c>
      <c r="M339" s="1" t="s">
        <v>38</v>
      </c>
      <c r="N339" s="1">
        <v>106</v>
      </c>
      <c r="O339" s="1">
        <v>174</v>
      </c>
      <c r="P339" s="1" t="s">
        <v>40</v>
      </c>
      <c r="R339" s="13" t="s">
        <v>776</v>
      </c>
      <c r="V339" s="17">
        <v>0.05</v>
      </c>
      <c r="AJ339" s="3">
        <v>0.05</v>
      </c>
      <c r="AR339" s="1" t="s">
        <v>59</v>
      </c>
      <c r="AT339" s="1" t="s">
        <v>140</v>
      </c>
      <c r="AZ339" s="1">
        <v>2</v>
      </c>
      <c r="BA339" s="1" t="s">
        <v>90</v>
      </c>
      <c r="BB339" s="1" t="s">
        <v>45</v>
      </c>
      <c r="BC339" s="1" t="s">
        <v>777</v>
      </c>
      <c r="BE339" s="13" t="s">
        <v>776</v>
      </c>
      <c r="BF339" s="1" t="s">
        <v>778</v>
      </c>
    </row>
    <row r="340" spans="1:58" ht="15.75">
      <c r="A340" s="1" t="s">
        <v>753</v>
      </c>
      <c r="B340" s="1" t="s">
        <v>753</v>
      </c>
      <c r="C340" s="1" t="s">
        <v>1992</v>
      </c>
      <c r="K340" s="1" t="s">
        <v>37</v>
      </c>
      <c r="M340" s="1" t="s">
        <v>38</v>
      </c>
      <c r="N340" s="1">
        <v>106</v>
      </c>
      <c r="O340" s="1">
        <v>174</v>
      </c>
      <c r="P340" s="1" t="s">
        <v>40</v>
      </c>
      <c r="R340" s="13" t="s">
        <v>776</v>
      </c>
      <c r="T340" s="17">
        <v>1.5</v>
      </c>
      <c r="AR340" s="1" t="s">
        <v>59</v>
      </c>
      <c r="AT340" s="1" t="s">
        <v>43</v>
      </c>
      <c r="AZ340" s="1">
        <v>2</v>
      </c>
      <c r="BA340" s="1" t="s">
        <v>90</v>
      </c>
      <c r="BB340" s="1" t="s">
        <v>45</v>
      </c>
      <c r="BC340" s="1" t="s">
        <v>777</v>
      </c>
      <c r="BE340" s="13" t="s">
        <v>776</v>
      </c>
      <c r="BF340" s="1" t="s">
        <v>778</v>
      </c>
    </row>
    <row r="341" spans="1:58" ht="15.75">
      <c r="A341" s="1" t="s">
        <v>753</v>
      </c>
      <c r="B341" s="1" t="s">
        <v>753</v>
      </c>
      <c r="C341" s="1" t="s">
        <v>1992</v>
      </c>
      <c r="K341" s="1" t="s">
        <v>37</v>
      </c>
      <c r="M341" s="1" t="s">
        <v>38</v>
      </c>
      <c r="N341" s="1">
        <v>157</v>
      </c>
      <c r="O341" s="1">
        <v>243</v>
      </c>
      <c r="P341" s="1" t="s">
        <v>51</v>
      </c>
      <c r="R341" s="13" t="s">
        <v>779</v>
      </c>
      <c r="V341" s="17">
        <v>2</v>
      </c>
      <c r="AM341" s="3">
        <v>2</v>
      </c>
      <c r="AR341" s="1" t="s">
        <v>780</v>
      </c>
      <c r="AT341" s="1" t="s">
        <v>267</v>
      </c>
      <c r="BA341" s="1" t="s">
        <v>44</v>
      </c>
      <c r="BB341" s="1" t="s">
        <v>45</v>
      </c>
      <c r="BE341" s="13" t="s">
        <v>779</v>
      </c>
      <c r="BF341" s="1" t="s">
        <v>781</v>
      </c>
    </row>
    <row r="342" spans="1:58" ht="15.75">
      <c r="A342" s="1" t="s">
        <v>753</v>
      </c>
      <c r="B342" s="1" t="s">
        <v>753</v>
      </c>
      <c r="C342" s="1" t="s">
        <v>1992</v>
      </c>
      <c r="D342" s="1" t="s">
        <v>84</v>
      </c>
      <c r="E342" s="1" t="s">
        <v>782</v>
      </c>
      <c r="F342" s="1">
        <v>1</v>
      </c>
      <c r="G342" s="1">
        <v>2003</v>
      </c>
      <c r="H342" s="1">
        <v>2004</v>
      </c>
      <c r="I342" s="1">
        <v>6</v>
      </c>
      <c r="J342" s="1">
        <v>7</v>
      </c>
      <c r="K342" s="1" t="s">
        <v>37</v>
      </c>
      <c r="M342" s="1" t="s">
        <v>49</v>
      </c>
      <c r="N342" s="1">
        <v>162</v>
      </c>
      <c r="O342" s="1">
        <v>252</v>
      </c>
      <c r="P342" s="1" t="s">
        <v>77</v>
      </c>
      <c r="R342" s="13" t="s">
        <v>187</v>
      </c>
      <c r="S342" s="1">
        <v>21</v>
      </c>
      <c r="V342" s="17">
        <v>2.5</v>
      </c>
      <c r="Y342" s="3">
        <v>3</v>
      </c>
      <c r="AM342" s="3">
        <v>2</v>
      </c>
      <c r="AR342" s="1" t="s">
        <v>78</v>
      </c>
      <c r="AT342" s="1" t="s">
        <v>56</v>
      </c>
      <c r="AY342" s="1" t="s">
        <v>783</v>
      </c>
      <c r="AZ342" s="1">
        <v>1</v>
      </c>
      <c r="BA342" s="1" t="s">
        <v>44</v>
      </c>
      <c r="BB342" s="1" t="s">
        <v>45</v>
      </c>
      <c r="BC342" s="1" t="s">
        <v>784</v>
      </c>
      <c r="BD342" s="1" t="s">
        <v>1394</v>
      </c>
      <c r="BE342" s="13" t="s">
        <v>187</v>
      </c>
      <c r="BF342" s="1" t="s">
        <v>785</v>
      </c>
    </row>
    <row r="343" spans="1:58" ht="15.75">
      <c r="A343" s="1" t="s">
        <v>753</v>
      </c>
      <c r="B343" s="1" t="s">
        <v>753</v>
      </c>
      <c r="C343" s="1" t="s">
        <v>1992</v>
      </c>
      <c r="D343" s="1" t="s">
        <v>84</v>
      </c>
      <c r="E343" s="1" t="s">
        <v>782</v>
      </c>
      <c r="F343" s="1">
        <v>1</v>
      </c>
      <c r="G343" s="1">
        <v>2003</v>
      </c>
      <c r="H343" s="1">
        <v>2004</v>
      </c>
      <c r="I343" s="1">
        <v>6</v>
      </c>
      <c r="J343" s="1">
        <v>7</v>
      </c>
      <c r="K343" s="1" t="s">
        <v>37</v>
      </c>
      <c r="M343" s="1" t="s">
        <v>38</v>
      </c>
      <c r="N343" s="1">
        <v>162</v>
      </c>
      <c r="O343" s="1">
        <v>252</v>
      </c>
      <c r="P343" s="1" t="s">
        <v>77</v>
      </c>
      <c r="Q343" s="1" t="s">
        <v>1169</v>
      </c>
      <c r="R343" s="13" t="s">
        <v>187</v>
      </c>
      <c r="S343" s="1">
        <v>21</v>
      </c>
      <c r="T343" s="17">
        <v>5</v>
      </c>
      <c r="V343" s="17">
        <v>3.5</v>
      </c>
      <c r="AD343" s="3">
        <v>4.5999999999999996</v>
      </c>
      <c r="AJ343" s="3">
        <v>3.5</v>
      </c>
      <c r="AR343" s="1" t="s">
        <v>78</v>
      </c>
      <c r="AT343" s="1" t="s">
        <v>140</v>
      </c>
      <c r="AY343" s="1" t="s">
        <v>783</v>
      </c>
      <c r="AZ343" s="1">
        <v>1</v>
      </c>
      <c r="BA343" s="1" t="s">
        <v>44</v>
      </c>
      <c r="BB343" s="1" t="s">
        <v>45</v>
      </c>
      <c r="BC343" s="1" t="s">
        <v>784</v>
      </c>
      <c r="BD343" s="1" t="s">
        <v>1394</v>
      </c>
      <c r="BE343" s="13" t="s">
        <v>187</v>
      </c>
      <c r="BF343" s="1" t="s">
        <v>785</v>
      </c>
    </row>
    <row r="344" spans="1:58" ht="15.75">
      <c r="A344" s="1" t="s">
        <v>753</v>
      </c>
      <c r="B344" s="1" t="s">
        <v>753</v>
      </c>
      <c r="C344" s="1" t="s">
        <v>1992</v>
      </c>
      <c r="K344" s="1" t="s">
        <v>37</v>
      </c>
      <c r="M344" s="1" t="s">
        <v>49</v>
      </c>
      <c r="N344" s="1">
        <v>171</v>
      </c>
      <c r="O344" s="1">
        <v>269</v>
      </c>
      <c r="P344" s="1" t="s">
        <v>40</v>
      </c>
      <c r="R344" s="13" t="s">
        <v>786</v>
      </c>
      <c r="V344" s="17">
        <v>3</v>
      </c>
      <c r="Y344" s="3">
        <v>5</v>
      </c>
      <c r="AM344" s="3">
        <v>1</v>
      </c>
      <c r="AR344" s="1" t="s">
        <v>59</v>
      </c>
      <c r="AT344" s="1" t="s">
        <v>56</v>
      </c>
      <c r="AZ344" s="1">
        <v>2</v>
      </c>
      <c r="BA344" s="1" t="s">
        <v>44</v>
      </c>
      <c r="BB344" s="1" t="s">
        <v>45</v>
      </c>
      <c r="BC344" s="1" t="s">
        <v>787</v>
      </c>
      <c r="BE344" s="13" t="s">
        <v>786</v>
      </c>
      <c r="BF344" s="1" t="s">
        <v>788</v>
      </c>
    </row>
    <row r="345" spans="1:58" ht="15.75">
      <c r="A345" s="1" t="s">
        <v>753</v>
      </c>
      <c r="B345" s="1" t="s">
        <v>753</v>
      </c>
      <c r="C345" s="1" t="s">
        <v>1992</v>
      </c>
      <c r="D345" s="1" t="s">
        <v>419</v>
      </c>
      <c r="K345" s="1" t="s">
        <v>37</v>
      </c>
      <c r="M345" s="1" t="s">
        <v>38</v>
      </c>
      <c r="N345" s="1">
        <v>201</v>
      </c>
      <c r="O345" s="1">
        <v>321</v>
      </c>
      <c r="P345" s="1" t="s">
        <v>40</v>
      </c>
      <c r="R345" s="13" t="s">
        <v>789</v>
      </c>
      <c r="Y345" s="3">
        <v>5</v>
      </c>
      <c r="AR345" s="1" t="s">
        <v>790</v>
      </c>
      <c r="AT345" s="1" t="s">
        <v>56</v>
      </c>
      <c r="AZ345" s="1">
        <v>2</v>
      </c>
      <c r="BA345" s="1" t="s">
        <v>44</v>
      </c>
      <c r="BB345" s="1" t="s">
        <v>45</v>
      </c>
      <c r="BC345" s="1" t="s">
        <v>791</v>
      </c>
      <c r="BE345" s="13" t="s">
        <v>789</v>
      </c>
      <c r="BF345" s="1" t="s">
        <v>792</v>
      </c>
    </row>
    <row r="346" spans="1:58" ht="15.75">
      <c r="A346" s="1" t="s">
        <v>753</v>
      </c>
      <c r="B346" s="1" t="s">
        <v>753</v>
      </c>
      <c r="C346" s="1" t="s">
        <v>1992</v>
      </c>
      <c r="K346" s="1" t="s">
        <v>37</v>
      </c>
      <c r="M346" s="1" t="s">
        <v>38</v>
      </c>
      <c r="N346" s="1">
        <v>201</v>
      </c>
      <c r="O346" s="1">
        <v>321</v>
      </c>
      <c r="P346" s="1" t="s">
        <v>40</v>
      </c>
      <c r="R346" s="13" t="s">
        <v>789</v>
      </c>
      <c r="Y346" s="3">
        <v>6</v>
      </c>
      <c r="AR346" s="1" t="s">
        <v>59</v>
      </c>
      <c r="AT346" s="1" t="s">
        <v>56</v>
      </c>
      <c r="AZ346" s="1">
        <v>1</v>
      </c>
      <c r="BA346" s="1" t="s">
        <v>44</v>
      </c>
      <c r="BB346" s="1" t="s">
        <v>45</v>
      </c>
      <c r="BE346" s="13" t="s">
        <v>789</v>
      </c>
      <c r="BF346" s="1" t="s">
        <v>792</v>
      </c>
    </row>
    <row r="347" spans="1:58" ht="15.75">
      <c r="A347" s="1" t="s">
        <v>793</v>
      </c>
      <c r="B347" s="1" t="s">
        <v>793</v>
      </c>
      <c r="C347" s="1" t="s">
        <v>794</v>
      </c>
      <c r="D347" s="1" t="s">
        <v>224</v>
      </c>
      <c r="E347" s="1" t="s">
        <v>795</v>
      </c>
      <c r="G347" s="1">
        <v>1994</v>
      </c>
      <c r="H347" s="1">
        <v>1994</v>
      </c>
      <c r="K347" s="1" t="s">
        <v>48</v>
      </c>
      <c r="M347" s="1" t="s">
        <v>49</v>
      </c>
      <c r="N347" s="1">
        <v>206</v>
      </c>
      <c r="O347" s="1">
        <v>333</v>
      </c>
      <c r="P347" s="1" t="s">
        <v>40</v>
      </c>
      <c r="R347" s="13" t="s">
        <v>796</v>
      </c>
      <c r="T347" s="17">
        <v>30</v>
      </c>
      <c r="AR347" s="1" t="s">
        <v>59</v>
      </c>
      <c r="AT347" s="1" t="s">
        <v>43</v>
      </c>
      <c r="AZ347" s="1">
        <v>1</v>
      </c>
      <c r="BA347" s="1" t="s">
        <v>44</v>
      </c>
      <c r="BB347" s="1" t="s">
        <v>45</v>
      </c>
      <c r="BE347" s="13" t="s">
        <v>796</v>
      </c>
      <c r="BF347" s="1" t="s">
        <v>797</v>
      </c>
    </row>
    <row r="348" spans="1:58" ht="15.75">
      <c r="A348" s="1" t="s">
        <v>793</v>
      </c>
      <c r="B348" s="1" t="s">
        <v>793</v>
      </c>
      <c r="C348" s="1" t="s">
        <v>794</v>
      </c>
      <c r="D348" s="1" t="s">
        <v>75</v>
      </c>
      <c r="E348" s="1" t="s">
        <v>798</v>
      </c>
      <c r="G348" s="1">
        <v>1997</v>
      </c>
      <c r="H348" s="1">
        <v>1998</v>
      </c>
      <c r="K348" s="1" t="s">
        <v>48</v>
      </c>
      <c r="M348" s="1" t="s">
        <v>49</v>
      </c>
      <c r="N348" s="1">
        <v>221</v>
      </c>
      <c r="O348" s="1">
        <v>361</v>
      </c>
      <c r="P348" s="1" t="s">
        <v>51</v>
      </c>
      <c r="R348" s="13" t="s">
        <v>799</v>
      </c>
      <c r="T348" s="17">
        <v>70</v>
      </c>
      <c r="AR348" s="1" t="s">
        <v>252</v>
      </c>
      <c r="AT348" s="1" t="s">
        <v>43</v>
      </c>
      <c r="AZ348" s="1">
        <v>1</v>
      </c>
      <c r="BA348" s="1" t="s">
        <v>44</v>
      </c>
      <c r="BB348" s="1" t="s">
        <v>45</v>
      </c>
      <c r="BE348" s="13" t="s">
        <v>799</v>
      </c>
      <c r="BF348" s="1" t="s">
        <v>800</v>
      </c>
    </row>
    <row r="349" spans="1:58">
      <c r="A349" s="1" t="s">
        <v>793</v>
      </c>
      <c r="B349" s="1" t="s">
        <v>793</v>
      </c>
      <c r="C349" s="1" t="s">
        <v>794</v>
      </c>
      <c r="K349" s="1" t="s">
        <v>37</v>
      </c>
      <c r="M349" s="1" t="s">
        <v>38</v>
      </c>
      <c r="O349" s="1">
        <v>375</v>
      </c>
      <c r="P349" s="1" t="s">
        <v>40</v>
      </c>
      <c r="R349" s="2" t="s">
        <v>2140</v>
      </c>
      <c r="T349" s="17">
        <v>200</v>
      </c>
      <c r="AD349" s="3">
        <v>150</v>
      </c>
      <c r="AR349" s="1" t="s">
        <v>59</v>
      </c>
      <c r="AT349" s="1" t="s">
        <v>43</v>
      </c>
      <c r="BA349" s="1" t="s">
        <v>70</v>
      </c>
      <c r="BB349" s="1" t="s">
        <v>70</v>
      </c>
      <c r="BE349" s="2" t="s">
        <v>2140</v>
      </c>
      <c r="BF349" s="1" t="s">
        <v>59</v>
      </c>
    </row>
    <row r="350" spans="1:58" ht="15.75">
      <c r="A350" s="1" t="s">
        <v>801</v>
      </c>
      <c r="B350" s="1" t="s">
        <v>801</v>
      </c>
      <c r="C350" s="1" t="s">
        <v>802</v>
      </c>
      <c r="K350" s="1" t="s">
        <v>37</v>
      </c>
      <c r="M350" s="1" t="s">
        <v>38</v>
      </c>
      <c r="N350" s="1">
        <v>31</v>
      </c>
      <c r="O350" s="1">
        <v>43</v>
      </c>
      <c r="P350" s="1" t="s">
        <v>51</v>
      </c>
      <c r="R350" s="13" t="s">
        <v>803</v>
      </c>
      <c r="T350" s="17">
        <v>10</v>
      </c>
      <c r="AB350" s="3">
        <v>5</v>
      </c>
      <c r="AR350" s="1" t="s">
        <v>804</v>
      </c>
      <c r="AT350" s="1" t="s">
        <v>79</v>
      </c>
      <c r="BA350" s="1" t="s">
        <v>90</v>
      </c>
      <c r="BB350" s="1" t="s">
        <v>45</v>
      </c>
      <c r="BE350" s="13" t="s">
        <v>803</v>
      </c>
      <c r="BF350" s="1" t="s">
        <v>805</v>
      </c>
    </row>
    <row r="351" spans="1:58" ht="15.75">
      <c r="A351" s="1" t="s">
        <v>801</v>
      </c>
      <c r="B351" s="1" t="s">
        <v>801</v>
      </c>
      <c r="C351" s="1" t="s">
        <v>802</v>
      </c>
      <c r="D351" s="1" t="s">
        <v>144</v>
      </c>
      <c r="E351" s="1" t="s">
        <v>145</v>
      </c>
      <c r="F351" s="1">
        <v>1</v>
      </c>
      <c r="K351" s="1" t="s">
        <v>37</v>
      </c>
      <c r="M351" s="1" t="s">
        <v>38</v>
      </c>
      <c r="N351" s="1">
        <v>31</v>
      </c>
      <c r="O351" s="1">
        <v>43</v>
      </c>
      <c r="P351" s="1" t="s">
        <v>102</v>
      </c>
      <c r="R351" s="13" t="s">
        <v>803</v>
      </c>
      <c r="T351" s="17">
        <v>360</v>
      </c>
      <c r="AR351" s="1" t="s">
        <v>342</v>
      </c>
      <c r="AT351" s="1" t="s">
        <v>43</v>
      </c>
      <c r="AZ351" s="1">
        <v>2</v>
      </c>
      <c r="BA351" s="1" t="s">
        <v>90</v>
      </c>
      <c r="BB351" s="1" t="s">
        <v>45</v>
      </c>
      <c r="BC351" s="1" t="s">
        <v>806</v>
      </c>
      <c r="BE351" s="13" t="s">
        <v>803</v>
      </c>
      <c r="BF351" s="1" t="s">
        <v>805</v>
      </c>
    </row>
    <row r="352" spans="1:58" ht="15.75">
      <c r="A352" s="1" t="s">
        <v>801</v>
      </c>
      <c r="B352" s="1" t="s">
        <v>801</v>
      </c>
      <c r="C352" s="1" t="s">
        <v>802</v>
      </c>
      <c r="E352" s="1" t="s">
        <v>807</v>
      </c>
      <c r="F352" s="1">
        <v>1</v>
      </c>
      <c r="K352" s="1" t="s">
        <v>37</v>
      </c>
      <c r="M352" s="1" t="s">
        <v>38</v>
      </c>
      <c r="N352" s="1">
        <v>91</v>
      </c>
      <c r="O352" s="1">
        <v>151</v>
      </c>
      <c r="P352" s="1" t="s">
        <v>40</v>
      </c>
      <c r="R352" s="13" t="s">
        <v>808</v>
      </c>
      <c r="T352" s="17">
        <v>600</v>
      </c>
      <c r="AR352" s="1" t="s">
        <v>40</v>
      </c>
      <c r="AT352" s="1" t="s">
        <v>43</v>
      </c>
      <c r="AZ352" s="1">
        <v>1</v>
      </c>
      <c r="BA352" s="1" t="s">
        <v>44</v>
      </c>
      <c r="BB352" s="1" t="s">
        <v>45</v>
      </c>
      <c r="BE352" s="13" t="s">
        <v>808</v>
      </c>
      <c r="BF352" s="1" t="s">
        <v>809</v>
      </c>
    </row>
    <row r="353" spans="1:58" ht="15.75">
      <c r="A353" s="1" t="s">
        <v>801</v>
      </c>
      <c r="B353" s="1" t="s">
        <v>801</v>
      </c>
      <c r="C353" s="1" t="s">
        <v>802</v>
      </c>
      <c r="D353" s="1" t="s">
        <v>144</v>
      </c>
      <c r="E353" s="1" t="s">
        <v>146</v>
      </c>
      <c r="F353" s="1">
        <v>1</v>
      </c>
      <c r="G353" s="1">
        <v>2004</v>
      </c>
      <c r="H353" s="1">
        <v>2006</v>
      </c>
      <c r="K353" s="1" t="s">
        <v>37</v>
      </c>
      <c r="M353" s="1" t="s">
        <v>38</v>
      </c>
      <c r="N353" s="1">
        <v>91</v>
      </c>
      <c r="O353" s="1">
        <v>151</v>
      </c>
      <c r="P353" s="1" t="s">
        <v>77</v>
      </c>
      <c r="Q353" s="1" t="s">
        <v>1169</v>
      </c>
      <c r="R353" s="13" t="s">
        <v>808</v>
      </c>
      <c r="S353" s="1">
        <v>34</v>
      </c>
      <c r="T353" s="17">
        <v>330</v>
      </c>
      <c r="AR353" s="1" t="s">
        <v>694</v>
      </c>
      <c r="AT353" s="1" t="s">
        <v>43</v>
      </c>
      <c r="AZ353" s="1">
        <v>1</v>
      </c>
      <c r="BA353" s="1" t="s">
        <v>44</v>
      </c>
      <c r="BB353" s="1" t="s">
        <v>45</v>
      </c>
      <c r="BE353" s="13" t="s">
        <v>808</v>
      </c>
      <c r="BF353" s="1" t="s">
        <v>809</v>
      </c>
    </row>
    <row r="354" spans="1:58" ht="15.75">
      <c r="A354" s="1" t="s">
        <v>801</v>
      </c>
      <c r="B354" s="1" t="s">
        <v>801</v>
      </c>
      <c r="C354" s="1" t="s">
        <v>802</v>
      </c>
      <c r="D354" s="1" t="s">
        <v>120</v>
      </c>
      <c r="E354" s="1" t="s">
        <v>810</v>
      </c>
      <c r="F354" s="1">
        <v>1</v>
      </c>
      <c r="G354" s="1">
        <v>1988</v>
      </c>
      <c r="H354" s="1">
        <v>1988</v>
      </c>
      <c r="I354" s="1">
        <v>8</v>
      </c>
      <c r="K354" s="1" t="s">
        <v>37</v>
      </c>
      <c r="M354" s="1" t="s">
        <v>38</v>
      </c>
      <c r="N354" s="1">
        <v>102</v>
      </c>
      <c r="O354" s="1">
        <v>166</v>
      </c>
      <c r="P354" s="1" t="s">
        <v>51</v>
      </c>
      <c r="R354" s="13" t="s">
        <v>811</v>
      </c>
      <c r="V354" s="17">
        <v>50</v>
      </c>
      <c r="AM354" s="3">
        <v>50</v>
      </c>
      <c r="AR354" s="1" t="s">
        <v>52</v>
      </c>
      <c r="AT354" s="1" t="s">
        <v>737</v>
      </c>
      <c r="AZ354" s="1">
        <v>2</v>
      </c>
      <c r="BA354" s="1" t="s">
        <v>44</v>
      </c>
      <c r="BB354" s="1" t="s">
        <v>45</v>
      </c>
      <c r="BE354" s="13" t="s">
        <v>811</v>
      </c>
      <c r="BF354" s="1" t="s">
        <v>812</v>
      </c>
    </row>
    <row r="355" spans="1:58" ht="15.75">
      <c r="A355" s="1" t="s">
        <v>801</v>
      </c>
      <c r="B355" s="1" t="s">
        <v>801</v>
      </c>
      <c r="C355" s="1" t="s">
        <v>802</v>
      </c>
      <c r="K355" s="1" t="s">
        <v>37</v>
      </c>
      <c r="M355" s="1" t="s">
        <v>38</v>
      </c>
      <c r="N355" s="1">
        <v>116</v>
      </c>
      <c r="O355" s="1">
        <v>186</v>
      </c>
      <c r="P355" s="1" t="s">
        <v>40</v>
      </c>
      <c r="R355" s="13" t="s">
        <v>813</v>
      </c>
      <c r="T355" s="17">
        <v>400</v>
      </c>
      <c r="AR355" s="1" t="s">
        <v>82</v>
      </c>
      <c r="AT355" s="1" t="s">
        <v>43</v>
      </c>
      <c r="AZ355" s="1">
        <v>2</v>
      </c>
      <c r="BA355" s="1" t="s">
        <v>44</v>
      </c>
      <c r="BB355" s="1" t="s">
        <v>45</v>
      </c>
      <c r="BE355" s="13" t="s">
        <v>813</v>
      </c>
      <c r="BF355" s="1" t="s">
        <v>814</v>
      </c>
    </row>
    <row r="356" spans="1:58" ht="15.75">
      <c r="A356" s="1" t="s">
        <v>801</v>
      </c>
      <c r="B356" s="1" t="s">
        <v>801</v>
      </c>
      <c r="C356" s="1" t="s">
        <v>802</v>
      </c>
      <c r="E356" s="11" t="s">
        <v>815</v>
      </c>
      <c r="F356" s="11"/>
      <c r="K356" s="1" t="s">
        <v>48</v>
      </c>
      <c r="M356" s="1" t="s">
        <v>49</v>
      </c>
      <c r="N356" s="1">
        <v>126</v>
      </c>
      <c r="O356" s="1">
        <v>202</v>
      </c>
      <c r="P356" s="1" t="s">
        <v>51</v>
      </c>
      <c r="R356" s="13" t="s">
        <v>816</v>
      </c>
      <c r="T356" s="17">
        <v>110</v>
      </c>
      <c r="AB356" s="3">
        <v>20</v>
      </c>
      <c r="AR356" s="1" t="s">
        <v>817</v>
      </c>
      <c r="BA356" s="1" t="s">
        <v>90</v>
      </c>
      <c r="BB356" s="1" t="s">
        <v>45</v>
      </c>
      <c r="BE356" s="13" t="s">
        <v>816</v>
      </c>
      <c r="BF356" s="1" t="s">
        <v>818</v>
      </c>
    </row>
    <row r="357" spans="1:58" ht="15.75">
      <c r="A357" s="1" t="s">
        <v>801</v>
      </c>
      <c r="B357" s="1" t="s">
        <v>801</v>
      </c>
      <c r="C357" s="1" t="s">
        <v>802</v>
      </c>
      <c r="D357" s="1" t="s">
        <v>75</v>
      </c>
      <c r="E357" s="11" t="s">
        <v>819</v>
      </c>
      <c r="F357" s="11"/>
      <c r="K357" s="1" t="s">
        <v>48</v>
      </c>
      <c r="M357" s="1" t="s">
        <v>49</v>
      </c>
      <c r="N357" s="1">
        <v>126</v>
      </c>
      <c r="O357" s="1">
        <v>202</v>
      </c>
      <c r="P357" s="1" t="s">
        <v>51</v>
      </c>
      <c r="R357" s="13" t="s">
        <v>816</v>
      </c>
      <c r="T357" s="17">
        <v>140</v>
      </c>
      <c r="AB357" s="3">
        <v>40</v>
      </c>
      <c r="AR357" s="1" t="s">
        <v>817</v>
      </c>
      <c r="BA357" s="1" t="s">
        <v>90</v>
      </c>
      <c r="BB357" s="1" t="s">
        <v>45</v>
      </c>
      <c r="BE357" s="13" t="s">
        <v>816</v>
      </c>
      <c r="BF357" s="1" t="s">
        <v>818</v>
      </c>
    </row>
    <row r="358" spans="1:58" ht="15.75">
      <c r="A358" s="1" t="s">
        <v>801</v>
      </c>
      <c r="B358" s="1" t="s">
        <v>801</v>
      </c>
      <c r="C358" s="1" t="s">
        <v>802</v>
      </c>
      <c r="D358" s="1" t="s">
        <v>59</v>
      </c>
      <c r="E358" s="1" t="s">
        <v>59</v>
      </c>
      <c r="K358" s="1" t="s">
        <v>37</v>
      </c>
      <c r="M358" s="1" t="s">
        <v>38</v>
      </c>
      <c r="N358" s="1">
        <v>126</v>
      </c>
      <c r="O358" s="1">
        <v>202</v>
      </c>
      <c r="P358" s="1" t="s">
        <v>102</v>
      </c>
      <c r="R358" s="13" t="s">
        <v>816</v>
      </c>
      <c r="V358" s="17">
        <v>355</v>
      </c>
      <c r="Y358" s="3">
        <v>380</v>
      </c>
      <c r="AM358" s="3">
        <v>330</v>
      </c>
      <c r="AR358" s="1" t="s">
        <v>342</v>
      </c>
      <c r="AT358" s="1" t="s">
        <v>194</v>
      </c>
      <c r="AZ358" s="1">
        <v>2</v>
      </c>
      <c r="BA358" s="1" t="s">
        <v>90</v>
      </c>
      <c r="BB358" s="1" t="s">
        <v>45</v>
      </c>
      <c r="BE358" s="13" t="s">
        <v>816</v>
      </c>
      <c r="BF358" s="1" t="s">
        <v>818</v>
      </c>
    </row>
    <row r="359" spans="1:58" ht="15.75">
      <c r="A359" s="1" t="s">
        <v>801</v>
      </c>
      <c r="B359" s="1" t="s">
        <v>801</v>
      </c>
      <c r="C359" s="1" t="s">
        <v>802</v>
      </c>
      <c r="D359" s="1" t="s">
        <v>105</v>
      </c>
      <c r="E359" s="1" t="s">
        <v>820</v>
      </c>
      <c r="K359" s="1" t="s">
        <v>37</v>
      </c>
      <c r="M359" s="1" t="s">
        <v>38</v>
      </c>
      <c r="N359" s="1">
        <v>130</v>
      </c>
      <c r="O359" s="1">
        <v>208</v>
      </c>
      <c r="P359" s="1" t="s">
        <v>51</v>
      </c>
      <c r="R359" s="13" t="s">
        <v>821</v>
      </c>
      <c r="T359" s="17">
        <v>260</v>
      </c>
      <c r="AB359" s="3">
        <v>160</v>
      </c>
      <c r="AR359" s="1" t="s">
        <v>52</v>
      </c>
      <c r="AT359" s="1" t="s">
        <v>134</v>
      </c>
      <c r="AZ359" s="1">
        <v>2</v>
      </c>
      <c r="BA359" s="1" t="s">
        <v>90</v>
      </c>
      <c r="BB359" s="1" t="s">
        <v>45</v>
      </c>
      <c r="BC359" s="1" t="s">
        <v>822</v>
      </c>
      <c r="BE359" s="13" t="s">
        <v>821</v>
      </c>
      <c r="BF359" s="4" t="s">
        <v>823</v>
      </c>
    </row>
    <row r="360" spans="1:58" ht="15.75">
      <c r="A360" s="1" t="s">
        <v>801</v>
      </c>
      <c r="B360" s="1" t="s">
        <v>801</v>
      </c>
      <c r="C360" s="1" t="s">
        <v>802</v>
      </c>
      <c r="K360" s="1" t="s">
        <v>37</v>
      </c>
      <c r="M360" s="1" t="s">
        <v>38</v>
      </c>
      <c r="N360" s="1">
        <v>133</v>
      </c>
      <c r="O360" s="1">
        <v>211</v>
      </c>
      <c r="P360" s="1" t="s">
        <v>40</v>
      </c>
      <c r="R360" s="13" t="s">
        <v>824</v>
      </c>
      <c r="T360" s="17">
        <v>850</v>
      </c>
      <c r="AR360" s="1" t="s">
        <v>825</v>
      </c>
      <c r="AT360" s="1" t="s">
        <v>43</v>
      </c>
      <c r="BA360" s="1" t="s">
        <v>44</v>
      </c>
      <c r="BB360" s="1" t="s">
        <v>45</v>
      </c>
      <c r="BE360" s="13" t="s">
        <v>824</v>
      </c>
      <c r="BF360" s="1" t="s">
        <v>826</v>
      </c>
    </row>
    <row r="361" spans="1:58" ht="15.75">
      <c r="A361" s="1" t="s">
        <v>801</v>
      </c>
      <c r="B361" s="1" t="s">
        <v>801</v>
      </c>
      <c r="C361" s="1" t="s">
        <v>802</v>
      </c>
      <c r="D361" s="1" t="s">
        <v>63</v>
      </c>
      <c r="E361" s="1" t="s">
        <v>63</v>
      </c>
      <c r="G361" s="1">
        <v>2000</v>
      </c>
      <c r="H361" s="1">
        <v>2000</v>
      </c>
      <c r="K361" s="1" t="s">
        <v>37</v>
      </c>
      <c r="M361" s="1" t="s">
        <v>49</v>
      </c>
      <c r="N361" s="1">
        <v>168</v>
      </c>
      <c r="O361" s="1">
        <v>264</v>
      </c>
      <c r="P361" s="1" t="s">
        <v>51</v>
      </c>
      <c r="R361" s="13" t="s">
        <v>64</v>
      </c>
      <c r="V361" s="17">
        <v>200</v>
      </c>
      <c r="AM361" s="3">
        <v>200</v>
      </c>
      <c r="AR361" s="1" t="s">
        <v>52</v>
      </c>
      <c r="AT361" s="1" t="s">
        <v>56</v>
      </c>
      <c r="BA361" s="1" t="s">
        <v>65</v>
      </c>
      <c r="BB361" s="1" t="s">
        <v>65</v>
      </c>
      <c r="BC361" s="1" t="s">
        <v>827</v>
      </c>
      <c r="BE361" s="13" t="s">
        <v>64</v>
      </c>
      <c r="BF361" s="5" t="s">
        <v>66</v>
      </c>
    </row>
    <row r="362" spans="1:58" ht="15.75">
      <c r="A362" s="1" t="s">
        <v>801</v>
      </c>
      <c r="B362" s="1" t="s">
        <v>801</v>
      </c>
      <c r="C362" s="1" t="s">
        <v>802</v>
      </c>
      <c r="D362" s="1" t="s">
        <v>144</v>
      </c>
      <c r="E362" s="1" t="s">
        <v>2037</v>
      </c>
      <c r="G362" s="1">
        <v>1990</v>
      </c>
      <c r="H362" s="1">
        <v>1990</v>
      </c>
      <c r="K362" s="1" t="s">
        <v>37</v>
      </c>
      <c r="M362" s="1" t="s">
        <v>38</v>
      </c>
      <c r="N362" s="1">
        <v>217</v>
      </c>
      <c r="O362" s="1">
        <v>353</v>
      </c>
      <c r="P362" s="1" t="s">
        <v>40</v>
      </c>
      <c r="R362" s="13" t="s">
        <v>828</v>
      </c>
      <c r="Y362" s="3">
        <v>400</v>
      </c>
      <c r="AR362" s="1" t="s">
        <v>82</v>
      </c>
      <c r="AT362" s="1" t="s">
        <v>56</v>
      </c>
      <c r="AZ362" s="1">
        <v>2</v>
      </c>
      <c r="BA362" s="1" t="s">
        <v>90</v>
      </c>
      <c r="BB362" s="1" t="s">
        <v>45</v>
      </c>
      <c r="BC362" s="1" t="s">
        <v>829</v>
      </c>
      <c r="BE362" s="13" t="s">
        <v>828</v>
      </c>
      <c r="BF362" s="1" t="s">
        <v>830</v>
      </c>
    </row>
    <row r="363" spans="1:58" ht="15.75">
      <c r="A363" s="1" t="s">
        <v>801</v>
      </c>
      <c r="B363" s="1" t="s">
        <v>801</v>
      </c>
      <c r="C363" s="1" t="s">
        <v>802</v>
      </c>
      <c r="D363" s="1" t="s">
        <v>144</v>
      </c>
      <c r="E363" s="1" t="s">
        <v>1873</v>
      </c>
      <c r="F363" s="1">
        <v>1</v>
      </c>
      <c r="G363" s="1">
        <v>2005</v>
      </c>
      <c r="H363" s="1">
        <v>2005</v>
      </c>
      <c r="K363" s="1" t="s">
        <v>37</v>
      </c>
      <c r="M363" s="1" t="s">
        <v>38</v>
      </c>
      <c r="N363" s="1">
        <v>223</v>
      </c>
      <c r="O363" s="1">
        <v>365</v>
      </c>
      <c r="P363" s="1" t="s">
        <v>77</v>
      </c>
      <c r="Q363" s="1" t="s">
        <v>1169</v>
      </c>
      <c r="R363" s="13" t="s">
        <v>831</v>
      </c>
      <c r="S363" s="1">
        <v>30</v>
      </c>
      <c r="T363" s="17">
        <v>31.9</v>
      </c>
      <c r="V363" s="17">
        <v>3.14</v>
      </c>
      <c r="AR363" s="1" t="s">
        <v>78</v>
      </c>
      <c r="AT363" s="1" t="s">
        <v>832</v>
      </c>
      <c r="AZ363" s="1">
        <v>1</v>
      </c>
      <c r="BA363" s="1" t="s">
        <v>44</v>
      </c>
      <c r="BB363" s="1" t="s">
        <v>45</v>
      </c>
      <c r="BC363" s="1" t="s">
        <v>833</v>
      </c>
      <c r="BE363" s="13" t="s">
        <v>831</v>
      </c>
      <c r="BF363" s="1" t="s">
        <v>834</v>
      </c>
    </row>
    <row r="364" spans="1:58" ht="15.75">
      <c r="A364" s="1" t="s">
        <v>801</v>
      </c>
      <c r="B364" s="1" t="s">
        <v>801</v>
      </c>
      <c r="C364" s="1" t="s">
        <v>802</v>
      </c>
      <c r="D364" s="1" t="s">
        <v>120</v>
      </c>
      <c r="E364" s="1" t="s">
        <v>810</v>
      </c>
      <c r="F364" s="1">
        <v>1</v>
      </c>
      <c r="G364" s="1">
        <v>2004</v>
      </c>
      <c r="H364" s="1">
        <v>2004</v>
      </c>
      <c r="K364" s="1" t="s">
        <v>37</v>
      </c>
      <c r="M364" s="1" t="s">
        <v>38</v>
      </c>
      <c r="N364" s="1">
        <v>223</v>
      </c>
      <c r="O364" s="1">
        <v>365</v>
      </c>
      <c r="P364" s="1" t="s">
        <v>77</v>
      </c>
      <c r="Q364" s="1" t="s">
        <v>1169</v>
      </c>
      <c r="R364" s="13" t="s">
        <v>831</v>
      </c>
      <c r="S364" s="1">
        <v>25</v>
      </c>
      <c r="T364" s="17">
        <v>15.9</v>
      </c>
      <c r="V364" s="17">
        <v>2.04</v>
      </c>
      <c r="AR364" s="1" t="s">
        <v>78</v>
      </c>
      <c r="AT364" s="1" t="s">
        <v>832</v>
      </c>
      <c r="AZ364" s="1">
        <v>1</v>
      </c>
      <c r="BA364" s="1" t="s">
        <v>44</v>
      </c>
      <c r="BB364" s="1" t="s">
        <v>45</v>
      </c>
      <c r="BC364" s="1" t="s">
        <v>833</v>
      </c>
      <c r="BE364" s="13" t="s">
        <v>831</v>
      </c>
      <c r="BF364" s="1" t="s">
        <v>834</v>
      </c>
    </row>
    <row r="365" spans="1:58" ht="15.75">
      <c r="A365" s="1" t="s">
        <v>801</v>
      </c>
      <c r="B365" s="1" t="s">
        <v>801</v>
      </c>
      <c r="C365" s="1" t="s">
        <v>802</v>
      </c>
      <c r="D365" s="1" t="s">
        <v>144</v>
      </c>
      <c r="E365" s="1" t="s">
        <v>146</v>
      </c>
      <c r="F365" s="1">
        <v>1</v>
      </c>
      <c r="G365" s="1">
        <v>2003</v>
      </c>
      <c r="H365" s="1">
        <v>2003</v>
      </c>
      <c r="K365" s="1" t="s">
        <v>37</v>
      </c>
      <c r="M365" s="1" t="s">
        <v>38</v>
      </c>
      <c r="N365" s="1">
        <v>223</v>
      </c>
      <c r="O365" s="1">
        <v>365</v>
      </c>
      <c r="P365" s="1" t="s">
        <v>77</v>
      </c>
      <c r="Q365" s="1" t="s">
        <v>1169</v>
      </c>
      <c r="R365" s="13" t="s">
        <v>831</v>
      </c>
      <c r="S365" s="1">
        <v>24</v>
      </c>
      <c r="T365" s="17">
        <v>7.3</v>
      </c>
      <c r="V365" s="17">
        <v>1.71</v>
      </c>
      <c r="AR365" s="1" t="s">
        <v>78</v>
      </c>
      <c r="AT365" s="1" t="s">
        <v>832</v>
      </c>
      <c r="AZ365" s="1">
        <v>1</v>
      </c>
      <c r="BA365" s="1" t="s">
        <v>44</v>
      </c>
      <c r="BB365" s="1" t="s">
        <v>45</v>
      </c>
      <c r="BC365" s="1" t="s">
        <v>833</v>
      </c>
      <c r="BE365" s="13" t="s">
        <v>831</v>
      </c>
      <c r="BF365" s="1" t="s">
        <v>834</v>
      </c>
    </row>
    <row r="366" spans="1:58" ht="15.75">
      <c r="A366" s="1" t="s">
        <v>801</v>
      </c>
      <c r="B366" s="1" t="s">
        <v>801</v>
      </c>
      <c r="C366" s="1" t="s">
        <v>802</v>
      </c>
      <c r="D366" s="1" t="s">
        <v>84</v>
      </c>
      <c r="E366" s="1" t="s">
        <v>835</v>
      </c>
      <c r="K366" s="1" t="s">
        <v>48</v>
      </c>
      <c r="M366" s="4" t="s">
        <v>49</v>
      </c>
      <c r="N366" s="1">
        <v>226</v>
      </c>
      <c r="O366" s="1">
        <v>369</v>
      </c>
      <c r="P366" s="1" t="s">
        <v>51</v>
      </c>
      <c r="R366" s="13" t="s">
        <v>836</v>
      </c>
      <c r="V366" s="17">
        <v>1.5</v>
      </c>
      <c r="Y366" s="3">
        <v>2</v>
      </c>
      <c r="AM366" s="3">
        <v>1</v>
      </c>
      <c r="AR366" s="1" t="s">
        <v>837</v>
      </c>
      <c r="AT366" s="1" t="s">
        <v>172</v>
      </c>
      <c r="BA366" s="1" t="s">
        <v>65</v>
      </c>
      <c r="BB366" s="1" t="s">
        <v>65</v>
      </c>
      <c r="BD366" s="1" t="s">
        <v>838</v>
      </c>
      <c r="BE366" s="13" t="s">
        <v>836</v>
      </c>
      <c r="BF366" s="1" t="s">
        <v>839</v>
      </c>
    </row>
    <row r="367" spans="1:58" ht="15.75">
      <c r="A367" s="1" t="s">
        <v>840</v>
      </c>
      <c r="B367" s="1" t="s">
        <v>840</v>
      </c>
      <c r="C367" s="1" t="s">
        <v>1989</v>
      </c>
      <c r="D367" s="1" t="s">
        <v>448</v>
      </c>
      <c r="E367" s="1" t="s">
        <v>841</v>
      </c>
      <c r="G367" s="1">
        <v>1983</v>
      </c>
      <c r="H367" s="1">
        <v>1984</v>
      </c>
      <c r="K367" s="1" t="s">
        <v>37</v>
      </c>
      <c r="M367" s="1" t="s">
        <v>38</v>
      </c>
      <c r="N367" s="1">
        <v>70</v>
      </c>
      <c r="O367" s="1">
        <v>115</v>
      </c>
      <c r="P367" s="1" t="s">
        <v>51</v>
      </c>
      <c r="Q367" s="1" t="s">
        <v>1169</v>
      </c>
      <c r="R367" s="13" t="s">
        <v>236</v>
      </c>
      <c r="T367" s="17">
        <v>20</v>
      </c>
      <c r="V367" s="17">
        <v>11.5</v>
      </c>
      <c r="Y367" s="3">
        <v>14</v>
      </c>
      <c r="AJ367" s="3">
        <v>11.5</v>
      </c>
      <c r="AR367" s="1" t="s">
        <v>133</v>
      </c>
      <c r="AT367" s="1" t="s">
        <v>140</v>
      </c>
      <c r="AZ367" s="1">
        <v>1</v>
      </c>
      <c r="BA367" s="1" t="s">
        <v>44</v>
      </c>
      <c r="BB367" s="1" t="s">
        <v>45</v>
      </c>
      <c r="BE367" s="13" t="s">
        <v>236</v>
      </c>
      <c r="BF367" s="1" t="s">
        <v>238</v>
      </c>
    </row>
    <row r="368" spans="1:58" ht="15.75">
      <c r="A368" s="1" t="s">
        <v>840</v>
      </c>
      <c r="B368" s="1" t="s">
        <v>840</v>
      </c>
      <c r="C368" s="1" t="s">
        <v>1989</v>
      </c>
      <c r="D368" s="1" t="s">
        <v>2048</v>
      </c>
      <c r="E368" s="1" t="s">
        <v>2049</v>
      </c>
      <c r="K368" s="1" t="s">
        <v>48</v>
      </c>
      <c r="M368" s="1" t="s">
        <v>49</v>
      </c>
      <c r="N368" s="1">
        <v>170</v>
      </c>
      <c r="O368" s="1">
        <v>267</v>
      </c>
      <c r="P368" s="1" t="s">
        <v>51</v>
      </c>
      <c r="R368" s="13" t="s">
        <v>842</v>
      </c>
      <c r="T368" s="17">
        <v>75</v>
      </c>
      <c r="AR368" s="1" t="s">
        <v>843</v>
      </c>
      <c r="AT368" s="1" t="s">
        <v>43</v>
      </c>
      <c r="BA368" s="1" t="s">
        <v>44</v>
      </c>
      <c r="BB368" s="1" t="s">
        <v>45</v>
      </c>
      <c r="BE368" s="13" t="s">
        <v>842</v>
      </c>
      <c r="BF368" s="5" t="s">
        <v>844</v>
      </c>
    </row>
    <row r="369" spans="1:58" ht="15.75">
      <c r="A369" s="1" t="s">
        <v>845</v>
      </c>
      <c r="B369" s="1" t="s">
        <v>1099</v>
      </c>
      <c r="C369" s="1" t="s">
        <v>846</v>
      </c>
      <c r="D369" s="1" t="s">
        <v>120</v>
      </c>
      <c r="E369" s="1" t="s">
        <v>2030</v>
      </c>
      <c r="K369" s="1" t="s">
        <v>37</v>
      </c>
      <c r="M369" s="1" t="s">
        <v>38</v>
      </c>
      <c r="N369" s="1">
        <v>62</v>
      </c>
      <c r="O369" s="1">
        <v>99</v>
      </c>
      <c r="P369" s="1" t="s">
        <v>40</v>
      </c>
      <c r="R369" s="13" t="s">
        <v>847</v>
      </c>
      <c r="T369" s="17">
        <v>460</v>
      </c>
      <c r="AR369" s="1" t="s">
        <v>848</v>
      </c>
      <c r="AT369" s="1" t="s">
        <v>43</v>
      </c>
      <c r="AZ369" s="1">
        <v>2</v>
      </c>
      <c r="BA369" s="1" t="s">
        <v>44</v>
      </c>
      <c r="BB369" s="1" t="s">
        <v>45</v>
      </c>
      <c r="BC369" s="1" t="s">
        <v>141</v>
      </c>
      <c r="BE369" s="13" t="s">
        <v>847</v>
      </c>
      <c r="BF369" s="1" t="s">
        <v>849</v>
      </c>
    </row>
    <row r="370" spans="1:58" ht="15.75">
      <c r="A370" s="1" t="s">
        <v>845</v>
      </c>
      <c r="B370" s="1" t="s">
        <v>1099</v>
      </c>
      <c r="C370" s="1" t="s">
        <v>846</v>
      </c>
      <c r="D370" s="1" t="s">
        <v>264</v>
      </c>
      <c r="E370" s="1" t="s">
        <v>850</v>
      </c>
      <c r="G370" s="1">
        <v>1993</v>
      </c>
      <c r="H370" s="1">
        <v>1993</v>
      </c>
      <c r="I370" s="1">
        <v>5</v>
      </c>
      <c r="J370" s="1">
        <v>8</v>
      </c>
      <c r="K370" s="1" t="s">
        <v>37</v>
      </c>
      <c r="M370" s="1" t="s">
        <v>38</v>
      </c>
      <c r="N370" s="1">
        <v>69</v>
      </c>
      <c r="O370" s="1">
        <v>114</v>
      </c>
      <c r="P370" s="1" t="s">
        <v>77</v>
      </c>
      <c r="Q370" s="1" t="s">
        <v>1169</v>
      </c>
      <c r="R370" s="13" t="s">
        <v>851</v>
      </c>
      <c r="S370" s="1">
        <v>3</v>
      </c>
      <c r="T370" s="17">
        <v>500</v>
      </c>
      <c r="AB370" s="3">
        <v>40</v>
      </c>
      <c r="AR370" s="1" t="s">
        <v>852</v>
      </c>
      <c r="AT370" s="1" t="s">
        <v>134</v>
      </c>
      <c r="AZ370" s="1">
        <v>1</v>
      </c>
      <c r="BA370" s="1" t="s">
        <v>44</v>
      </c>
      <c r="BB370" s="1" t="s">
        <v>45</v>
      </c>
      <c r="BC370" s="1" t="s">
        <v>853</v>
      </c>
      <c r="BE370" s="13" t="s">
        <v>851</v>
      </c>
      <c r="BF370" s="1" t="s">
        <v>854</v>
      </c>
    </row>
    <row r="371" spans="1:58" ht="15.75">
      <c r="A371" s="1" t="s">
        <v>845</v>
      </c>
      <c r="B371" s="1" t="s">
        <v>1099</v>
      </c>
      <c r="C371" s="1" t="s">
        <v>846</v>
      </c>
      <c r="D371" s="1" t="s">
        <v>120</v>
      </c>
      <c r="E371" s="1" t="s">
        <v>553</v>
      </c>
      <c r="F371" s="1">
        <v>1</v>
      </c>
      <c r="G371" s="1">
        <v>1980</v>
      </c>
      <c r="H371" s="1">
        <v>1990</v>
      </c>
      <c r="K371" s="1" t="s">
        <v>37</v>
      </c>
      <c r="M371" s="1" t="s">
        <v>38</v>
      </c>
      <c r="N371" s="1">
        <v>69</v>
      </c>
      <c r="O371" s="1">
        <v>114</v>
      </c>
      <c r="P371" s="1" t="s">
        <v>102</v>
      </c>
      <c r="R371" s="13" t="s">
        <v>851</v>
      </c>
      <c r="S371" s="1">
        <v>5</v>
      </c>
      <c r="V371" s="17">
        <v>100</v>
      </c>
      <c r="AM371" s="3">
        <v>100</v>
      </c>
      <c r="AR371" s="1" t="s">
        <v>103</v>
      </c>
      <c r="AT371" s="1" t="s">
        <v>267</v>
      </c>
      <c r="AZ371" s="1">
        <v>2</v>
      </c>
      <c r="BA371" s="1" t="s">
        <v>44</v>
      </c>
      <c r="BB371" s="1" t="s">
        <v>45</v>
      </c>
      <c r="BC371" s="1" t="s">
        <v>855</v>
      </c>
      <c r="BE371" s="13" t="s">
        <v>851</v>
      </c>
      <c r="BF371" s="1" t="s">
        <v>854</v>
      </c>
    </row>
    <row r="372" spans="1:58" ht="15.75">
      <c r="A372" s="1" t="s">
        <v>845</v>
      </c>
      <c r="B372" s="1" t="s">
        <v>1099</v>
      </c>
      <c r="C372" s="1" t="s">
        <v>846</v>
      </c>
      <c r="D372" s="1" t="s">
        <v>120</v>
      </c>
      <c r="E372" s="1" t="s">
        <v>553</v>
      </c>
      <c r="F372" s="1">
        <v>1</v>
      </c>
      <c r="I372" s="1">
        <v>6</v>
      </c>
      <c r="J372" s="1">
        <v>9</v>
      </c>
      <c r="K372" s="1" t="s">
        <v>37</v>
      </c>
      <c r="M372" s="1" t="s">
        <v>38</v>
      </c>
      <c r="N372" s="1">
        <v>74</v>
      </c>
      <c r="O372" s="1">
        <v>123</v>
      </c>
      <c r="P372" s="1" t="s">
        <v>77</v>
      </c>
      <c r="Q372" s="1" t="s">
        <v>1169</v>
      </c>
      <c r="R372" s="13" t="s">
        <v>856</v>
      </c>
      <c r="S372" s="1">
        <v>5</v>
      </c>
      <c r="T372" s="17">
        <v>120</v>
      </c>
      <c r="V372" s="17">
        <v>35</v>
      </c>
      <c r="AJ372" s="3">
        <v>35</v>
      </c>
      <c r="AR372" s="1" t="s">
        <v>857</v>
      </c>
      <c r="AT372" s="1" t="s">
        <v>140</v>
      </c>
      <c r="AZ372" s="1">
        <v>1</v>
      </c>
      <c r="BA372" s="1" t="s">
        <v>44</v>
      </c>
      <c r="BB372" s="1" t="s">
        <v>45</v>
      </c>
      <c r="BC372" s="1" t="s">
        <v>858</v>
      </c>
      <c r="BE372" s="13" t="s">
        <v>856</v>
      </c>
      <c r="BF372" s="1" t="s">
        <v>859</v>
      </c>
    </row>
    <row r="373" spans="1:58" ht="15.75">
      <c r="A373" s="1" t="s">
        <v>845</v>
      </c>
      <c r="B373" s="1" t="s">
        <v>1099</v>
      </c>
      <c r="C373" s="1" t="s">
        <v>846</v>
      </c>
      <c r="D373" s="1" t="s">
        <v>120</v>
      </c>
      <c r="E373" s="1" t="s">
        <v>553</v>
      </c>
      <c r="F373" s="1">
        <v>1</v>
      </c>
      <c r="G373" s="1">
        <v>1980</v>
      </c>
      <c r="H373" s="1">
        <v>1990</v>
      </c>
      <c r="K373" s="1" t="s">
        <v>37</v>
      </c>
      <c r="M373" s="1" t="s">
        <v>38</v>
      </c>
      <c r="N373" s="1">
        <v>74</v>
      </c>
      <c r="O373" s="1">
        <v>123</v>
      </c>
      <c r="P373" s="1" t="s">
        <v>102</v>
      </c>
      <c r="R373" s="13" t="s">
        <v>856</v>
      </c>
      <c r="T373" s="17">
        <v>750</v>
      </c>
      <c r="AB373" s="3">
        <v>140</v>
      </c>
      <c r="AR373" s="1" t="s">
        <v>103</v>
      </c>
      <c r="AT373" s="1" t="s">
        <v>134</v>
      </c>
      <c r="AZ373" s="1">
        <v>2</v>
      </c>
      <c r="BA373" s="1" t="s">
        <v>44</v>
      </c>
      <c r="BB373" s="1" t="s">
        <v>45</v>
      </c>
      <c r="BC373" s="1" t="s">
        <v>855</v>
      </c>
      <c r="BE373" s="13" t="s">
        <v>856</v>
      </c>
      <c r="BF373" s="1" t="s">
        <v>860</v>
      </c>
    </row>
    <row r="374" spans="1:58" ht="15.75">
      <c r="A374" s="1" t="s">
        <v>845</v>
      </c>
      <c r="B374" s="1" t="s">
        <v>1099</v>
      </c>
      <c r="C374" s="1" t="s">
        <v>846</v>
      </c>
      <c r="D374" s="1" t="s">
        <v>120</v>
      </c>
      <c r="E374" s="1" t="s">
        <v>553</v>
      </c>
      <c r="F374" s="1">
        <v>1</v>
      </c>
      <c r="G374" s="1">
        <v>1995</v>
      </c>
      <c r="H374" s="1">
        <v>1995</v>
      </c>
      <c r="K374" s="1" t="s">
        <v>37</v>
      </c>
      <c r="M374" s="1" t="s">
        <v>38</v>
      </c>
      <c r="N374" s="1">
        <v>94</v>
      </c>
      <c r="O374" s="1">
        <v>160</v>
      </c>
      <c r="P374" s="1" t="s">
        <v>102</v>
      </c>
      <c r="R374" s="13" t="s">
        <v>861</v>
      </c>
      <c r="S374" s="1">
        <v>20</v>
      </c>
      <c r="V374" s="17">
        <v>122</v>
      </c>
      <c r="AM374" s="3">
        <v>122</v>
      </c>
      <c r="AR374" s="1" t="s">
        <v>103</v>
      </c>
      <c r="AT374" s="1" t="s">
        <v>56</v>
      </c>
      <c r="AZ374" s="1">
        <v>1</v>
      </c>
      <c r="BA374" s="1" t="s">
        <v>44</v>
      </c>
      <c r="BB374" s="1" t="s">
        <v>45</v>
      </c>
      <c r="BE374" s="13" t="s">
        <v>861</v>
      </c>
      <c r="BF374" s="1" t="s">
        <v>862</v>
      </c>
    </row>
    <row r="375" spans="1:58" ht="15.75">
      <c r="A375" s="1" t="s">
        <v>845</v>
      </c>
      <c r="B375" s="1" t="s">
        <v>1099</v>
      </c>
      <c r="C375" s="1" t="s">
        <v>846</v>
      </c>
      <c r="D375" s="1" t="s">
        <v>120</v>
      </c>
      <c r="E375" s="20" t="s">
        <v>1401</v>
      </c>
      <c r="F375" s="1">
        <v>1</v>
      </c>
      <c r="G375" s="1">
        <v>1994</v>
      </c>
      <c r="H375" s="1">
        <v>1995</v>
      </c>
      <c r="K375" s="1" t="s">
        <v>37</v>
      </c>
      <c r="M375" s="1" t="s">
        <v>38</v>
      </c>
      <c r="N375" s="1">
        <v>94</v>
      </c>
      <c r="O375" s="1">
        <v>160</v>
      </c>
      <c r="P375" s="1" t="s">
        <v>102</v>
      </c>
      <c r="R375" s="13" t="s">
        <v>861</v>
      </c>
      <c r="S375" s="1">
        <v>34</v>
      </c>
      <c r="V375" s="17">
        <v>245</v>
      </c>
      <c r="AM375" s="3">
        <v>245</v>
      </c>
      <c r="AR375" s="1" t="s">
        <v>103</v>
      </c>
      <c r="AT375" s="1" t="s">
        <v>56</v>
      </c>
      <c r="AZ375" s="1">
        <v>1</v>
      </c>
      <c r="BA375" s="1" t="s">
        <v>44</v>
      </c>
      <c r="BB375" s="1" t="s">
        <v>45</v>
      </c>
      <c r="BE375" s="13" t="s">
        <v>861</v>
      </c>
      <c r="BF375" s="1" t="s">
        <v>862</v>
      </c>
    </row>
    <row r="376" spans="1:58" ht="15.75">
      <c r="A376" s="1" t="s">
        <v>845</v>
      </c>
      <c r="B376" s="1" t="s">
        <v>1099</v>
      </c>
      <c r="C376" s="1" t="s">
        <v>846</v>
      </c>
      <c r="D376" s="1" t="s">
        <v>75</v>
      </c>
      <c r="E376" s="1" t="s">
        <v>312</v>
      </c>
      <c r="G376" s="1">
        <v>1999</v>
      </c>
      <c r="H376" s="1">
        <v>2002</v>
      </c>
      <c r="K376" s="1" t="s">
        <v>48</v>
      </c>
      <c r="M376" s="1" t="s">
        <v>49</v>
      </c>
      <c r="N376" s="1">
        <v>134</v>
      </c>
      <c r="O376" s="1">
        <v>212</v>
      </c>
      <c r="P376" s="1" t="s">
        <v>51</v>
      </c>
      <c r="R376" s="13" t="s">
        <v>700</v>
      </c>
      <c r="T376" s="17">
        <v>460</v>
      </c>
      <c r="V376" s="17">
        <v>22.5</v>
      </c>
      <c r="Y376" s="3">
        <v>40</v>
      </c>
      <c r="AM376" s="3">
        <v>5</v>
      </c>
      <c r="AR376" s="1" t="s">
        <v>252</v>
      </c>
      <c r="AT376" s="1" t="s">
        <v>56</v>
      </c>
      <c r="AZ376" s="1">
        <v>1</v>
      </c>
      <c r="BA376" s="1" t="s">
        <v>44</v>
      </c>
      <c r="BB376" s="1" t="s">
        <v>45</v>
      </c>
      <c r="BE376" s="13" t="s">
        <v>700</v>
      </c>
      <c r="BF376" s="1" t="s">
        <v>702</v>
      </c>
    </row>
    <row r="377" spans="1:58" ht="15.75">
      <c r="A377" s="1" t="s">
        <v>845</v>
      </c>
      <c r="B377" s="1" t="s">
        <v>1099</v>
      </c>
      <c r="C377" s="1" t="s">
        <v>846</v>
      </c>
      <c r="D377" s="1" t="s">
        <v>120</v>
      </c>
      <c r="E377" s="1" t="s">
        <v>121</v>
      </c>
      <c r="G377" s="1">
        <v>2001</v>
      </c>
      <c r="H377" s="1">
        <v>2001</v>
      </c>
      <c r="K377" s="1" t="s">
        <v>37</v>
      </c>
      <c r="M377" s="1" t="s">
        <v>38</v>
      </c>
      <c r="N377" s="1">
        <v>135</v>
      </c>
      <c r="O377" s="1">
        <v>216</v>
      </c>
      <c r="P377" s="1" t="s">
        <v>51</v>
      </c>
      <c r="R377" s="13" t="s">
        <v>138</v>
      </c>
      <c r="V377" s="17">
        <v>1</v>
      </c>
      <c r="W377" s="17" t="s">
        <v>1982</v>
      </c>
      <c r="AJ377" s="3">
        <v>1</v>
      </c>
      <c r="AL377" s="3" t="s">
        <v>1982</v>
      </c>
      <c r="AR377" s="1" t="s">
        <v>52</v>
      </c>
      <c r="AT377" s="1" t="s">
        <v>140</v>
      </c>
      <c r="AZ377" s="1">
        <v>1</v>
      </c>
      <c r="BA377" s="1" t="s">
        <v>65</v>
      </c>
      <c r="BB377" s="1" t="s">
        <v>65</v>
      </c>
      <c r="BC377" s="1" t="s">
        <v>141</v>
      </c>
      <c r="BE377" s="13" t="s">
        <v>138</v>
      </c>
      <c r="BF377" s="1" t="s">
        <v>143</v>
      </c>
    </row>
    <row r="378" spans="1:58" ht="15.75">
      <c r="A378" s="1" t="s">
        <v>845</v>
      </c>
      <c r="B378" s="1" t="s">
        <v>1099</v>
      </c>
      <c r="C378" s="1" t="s">
        <v>846</v>
      </c>
      <c r="D378" s="1" t="s">
        <v>113</v>
      </c>
      <c r="E378" s="1" t="s">
        <v>863</v>
      </c>
      <c r="K378" s="1" t="s">
        <v>37</v>
      </c>
      <c r="M378" s="1" t="s">
        <v>38</v>
      </c>
      <c r="N378" s="1">
        <v>147</v>
      </c>
      <c r="O378" s="1">
        <v>232</v>
      </c>
      <c r="P378" s="1" t="s">
        <v>51</v>
      </c>
      <c r="R378" s="13" t="s">
        <v>864</v>
      </c>
      <c r="V378" s="17">
        <v>150</v>
      </c>
      <c r="AM378" s="3">
        <v>150</v>
      </c>
      <c r="AR378" s="1" t="s">
        <v>252</v>
      </c>
      <c r="AT378" s="1" t="s">
        <v>56</v>
      </c>
      <c r="AZ378" s="1">
        <v>1</v>
      </c>
      <c r="BA378" s="1" t="s">
        <v>44</v>
      </c>
      <c r="BB378" s="1" t="s">
        <v>45</v>
      </c>
      <c r="BC378" s="1" t="s">
        <v>865</v>
      </c>
      <c r="BE378" s="13" t="s">
        <v>864</v>
      </c>
      <c r="BF378" s="1" t="s">
        <v>866</v>
      </c>
    </row>
    <row r="379" spans="1:58" ht="15.75">
      <c r="A379" s="1" t="s">
        <v>845</v>
      </c>
      <c r="B379" s="1" t="s">
        <v>1099</v>
      </c>
      <c r="C379" s="1" t="s">
        <v>846</v>
      </c>
      <c r="D379" s="1" t="s">
        <v>113</v>
      </c>
      <c r="E379" s="1" t="s">
        <v>867</v>
      </c>
      <c r="K379" s="1" t="s">
        <v>37</v>
      </c>
      <c r="M379" s="1" t="s">
        <v>38</v>
      </c>
      <c r="N379" s="1">
        <v>148</v>
      </c>
      <c r="O379" s="1">
        <v>233</v>
      </c>
      <c r="P379" s="1" t="s">
        <v>51</v>
      </c>
      <c r="R379" s="13" t="s">
        <v>704</v>
      </c>
      <c r="AM379" s="3" t="s">
        <v>868</v>
      </c>
      <c r="AR379" s="1" t="s">
        <v>52</v>
      </c>
      <c r="AT379" s="1" t="s">
        <v>56</v>
      </c>
      <c r="AZ379" s="1">
        <v>2</v>
      </c>
      <c r="BA379" s="1" t="s">
        <v>44</v>
      </c>
      <c r="BB379" s="1" t="s">
        <v>45</v>
      </c>
      <c r="BE379" s="13" t="s">
        <v>704</v>
      </c>
      <c r="BF379" s="1" t="s">
        <v>869</v>
      </c>
    </row>
    <row r="380" spans="1:58" ht="15.75">
      <c r="A380" s="1" t="s">
        <v>845</v>
      </c>
      <c r="B380" s="1" t="s">
        <v>1099</v>
      </c>
      <c r="C380" s="1" t="s">
        <v>846</v>
      </c>
      <c r="D380" s="1" t="s">
        <v>113</v>
      </c>
      <c r="E380" s="1" t="s">
        <v>870</v>
      </c>
      <c r="K380" s="1" t="s">
        <v>37</v>
      </c>
      <c r="M380" s="1" t="s">
        <v>38</v>
      </c>
      <c r="N380" s="1">
        <v>148</v>
      </c>
      <c r="O380" s="1">
        <v>233</v>
      </c>
      <c r="P380" s="1" t="s">
        <v>51</v>
      </c>
      <c r="R380" s="13" t="s">
        <v>704</v>
      </c>
      <c r="T380" s="17">
        <v>300</v>
      </c>
      <c r="AM380" s="3" t="s">
        <v>741</v>
      </c>
      <c r="AR380" s="1" t="s">
        <v>52</v>
      </c>
      <c r="AT380" s="1" t="s">
        <v>56</v>
      </c>
      <c r="AZ380" s="1">
        <v>2</v>
      </c>
      <c r="BA380" s="1" t="s">
        <v>44</v>
      </c>
      <c r="BB380" s="1" t="s">
        <v>45</v>
      </c>
      <c r="BE380" s="13" t="s">
        <v>704</v>
      </c>
      <c r="BF380" s="1" t="s">
        <v>869</v>
      </c>
    </row>
    <row r="381" spans="1:58" ht="15.75">
      <c r="A381" s="1" t="s">
        <v>845</v>
      </c>
      <c r="B381" s="1" t="s">
        <v>1099</v>
      </c>
      <c r="C381" s="1" t="s">
        <v>846</v>
      </c>
      <c r="D381" s="1" t="s">
        <v>120</v>
      </c>
      <c r="E381" s="1" t="s">
        <v>553</v>
      </c>
      <c r="F381" s="1">
        <v>1</v>
      </c>
      <c r="G381" s="1">
        <v>1998</v>
      </c>
      <c r="H381" s="1">
        <v>1999</v>
      </c>
      <c r="K381" s="1" t="s">
        <v>37</v>
      </c>
      <c r="M381" s="1" t="s">
        <v>38</v>
      </c>
      <c r="N381" s="1">
        <v>154</v>
      </c>
      <c r="O381" s="1">
        <v>239</v>
      </c>
      <c r="P381" s="1" t="s">
        <v>102</v>
      </c>
      <c r="R381" s="13" t="s">
        <v>871</v>
      </c>
      <c r="T381" s="17">
        <v>289</v>
      </c>
      <c r="V381" s="17">
        <v>228</v>
      </c>
      <c r="AB381" s="3">
        <v>54</v>
      </c>
      <c r="AJ381" s="3">
        <v>228</v>
      </c>
      <c r="AR381" s="1" t="s">
        <v>103</v>
      </c>
      <c r="AT381" s="1" t="s">
        <v>79</v>
      </c>
      <c r="BA381" s="1" t="s">
        <v>44</v>
      </c>
      <c r="BB381" s="1" t="s">
        <v>45</v>
      </c>
      <c r="BD381" s="1" t="s">
        <v>872</v>
      </c>
      <c r="BE381" s="13" t="s">
        <v>871</v>
      </c>
      <c r="BF381" s="1" t="s">
        <v>873</v>
      </c>
    </row>
    <row r="382" spans="1:58" ht="15.75">
      <c r="A382" s="1" t="s">
        <v>845</v>
      </c>
      <c r="B382" s="1" t="s">
        <v>1099</v>
      </c>
      <c r="C382" s="1" t="s">
        <v>846</v>
      </c>
      <c r="D382" s="1" t="s">
        <v>120</v>
      </c>
      <c r="E382" s="1" t="s">
        <v>553</v>
      </c>
      <c r="F382" s="1">
        <v>1</v>
      </c>
      <c r="G382" s="1">
        <v>1998</v>
      </c>
      <c r="H382" s="1">
        <v>1999</v>
      </c>
      <c r="K382" s="1" t="s">
        <v>37</v>
      </c>
      <c r="M382" s="1" t="s">
        <v>38</v>
      </c>
      <c r="N382" s="1">
        <v>154</v>
      </c>
      <c r="O382" s="1">
        <v>239</v>
      </c>
      <c r="P382" s="1" t="s">
        <v>102</v>
      </c>
      <c r="R382" s="13" t="s">
        <v>871</v>
      </c>
      <c r="T382" s="17">
        <v>839</v>
      </c>
      <c r="V382" s="17">
        <v>663</v>
      </c>
      <c r="AB382" s="3">
        <v>156</v>
      </c>
      <c r="AJ382" s="3">
        <v>663</v>
      </c>
      <c r="AR382" s="1" t="s">
        <v>103</v>
      </c>
      <c r="AT382" s="1" t="s">
        <v>79</v>
      </c>
      <c r="BA382" s="1" t="s">
        <v>44</v>
      </c>
      <c r="BB382" s="1" t="s">
        <v>45</v>
      </c>
      <c r="BD382" s="1" t="s">
        <v>874</v>
      </c>
      <c r="BE382" s="13" t="s">
        <v>871</v>
      </c>
      <c r="BF382" s="1" t="s">
        <v>873</v>
      </c>
    </row>
    <row r="383" spans="1:58" ht="15.75">
      <c r="A383" s="1" t="s">
        <v>845</v>
      </c>
      <c r="B383" s="1" t="s">
        <v>1099</v>
      </c>
      <c r="C383" s="1" t="s">
        <v>846</v>
      </c>
      <c r="D383" s="1" t="s">
        <v>120</v>
      </c>
      <c r="E383" s="1" t="s">
        <v>553</v>
      </c>
      <c r="F383" s="1">
        <v>1</v>
      </c>
      <c r="G383" s="1">
        <v>1998</v>
      </c>
      <c r="H383" s="1">
        <v>1999</v>
      </c>
      <c r="K383" s="1" t="s">
        <v>37</v>
      </c>
      <c r="M383" s="1" t="s">
        <v>38</v>
      </c>
      <c r="N383" s="1">
        <v>154</v>
      </c>
      <c r="O383" s="1">
        <v>239</v>
      </c>
      <c r="P383" s="1" t="s">
        <v>102</v>
      </c>
      <c r="R383" s="13" t="s">
        <v>871</v>
      </c>
      <c r="T383" s="17">
        <v>526</v>
      </c>
      <c r="V383" s="17">
        <v>416</v>
      </c>
      <c r="AB383" s="3">
        <v>98</v>
      </c>
      <c r="AJ383" s="3">
        <v>416</v>
      </c>
      <c r="AR383" s="1" t="s">
        <v>103</v>
      </c>
      <c r="AT383" s="1" t="s">
        <v>79</v>
      </c>
      <c r="BA383" s="1" t="s">
        <v>44</v>
      </c>
      <c r="BB383" s="1" t="s">
        <v>45</v>
      </c>
      <c r="BD383" s="1" t="s">
        <v>875</v>
      </c>
      <c r="BE383" s="13" t="s">
        <v>871</v>
      </c>
      <c r="BF383" s="1" t="s">
        <v>873</v>
      </c>
    </row>
    <row r="384" spans="1:58" ht="15.75">
      <c r="A384" s="1" t="s">
        <v>845</v>
      </c>
      <c r="B384" s="1" t="s">
        <v>1099</v>
      </c>
      <c r="C384" s="1" t="s">
        <v>846</v>
      </c>
      <c r="K384" s="1" t="s">
        <v>48</v>
      </c>
      <c r="M384" s="1" t="s">
        <v>49</v>
      </c>
      <c r="N384" s="1">
        <v>185</v>
      </c>
      <c r="O384" s="1">
        <v>291</v>
      </c>
      <c r="P384" s="1" t="s">
        <v>51</v>
      </c>
      <c r="R384" s="13" t="s">
        <v>152</v>
      </c>
      <c r="AB384" s="3">
        <v>10</v>
      </c>
      <c r="AM384" s="3" t="s">
        <v>446</v>
      </c>
      <c r="AR384" s="1" t="s">
        <v>252</v>
      </c>
      <c r="AT384" s="1" t="s">
        <v>56</v>
      </c>
      <c r="BA384" s="1" t="s">
        <v>90</v>
      </c>
      <c r="BB384" s="1" t="s">
        <v>45</v>
      </c>
      <c r="BE384" s="13" t="s">
        <v>152</v>
      </c>
      <c r="BF384" s="1" t="s">
        <v>152</v>
      </c>
    </row>
    <row r="385" spans="1:58" ht="15.75">
      <c r="A385" s="1" t="s">
        <v>845</v>
      </c>
      <c r="B385" s="1" t="s">
        <v>1099</v>
      </c>
      <c r="C385" s="1" t="s">
        <v>846</v>
      </c>
      <c r="D385" s="1" t="s">
        <v>120</v>
      </c>
      <c r="E385" s="1" t="s">
        <v>553</v>
      </c>
      <c r="F385" s="1">
        <v>1</v>
      </c>
      <c r="G385" s="1">
        <v>1984</v>
      </c>
      <c r="H385" s="1">
        <v>1984</v>
      </c>
      <c r="K385" s="1" t="s">
        <v>37</v>
      </c>
      <c r="M385" s="1" t="s">
        <v>38</v>
      </c>
      <c r="N385" s="1">
        <v>217</v>
      </c>
      <c r="O385" s="1">
        <v>353</v>
      </c>
      <c r="P385" s="1" t="s">
        <v>40</v>
      </c>
      <c r="R385" s="13" t="s">
        <v>828</v>
      </c>
      <c r="T385" s="17">
        <v>120</v>
      </c>
      <c r="V385" s="17">
        <v>35</v>
      </c>
      <c r="AP385" s="3">
        <v>35</v>
      </c>
      <c r="AR385" s="1" t="s">
        <v>614</v>
      </c>
      <c r="AT385" s="1" t="s">
        <v>18</v>
      </c>
      <c r="AZ385" s="1">
        <v>2</v>
      </c>
      <c r="BA385" s="1" t="s">
        <v>90</v>
      </c>
      <c r="BB385" s="1" t="s">
        <v>45</v>
      </c>
      <c r="BE385" s="13" t="s">
        <v>828</v>
      </c>
      <c r="BF385" s="1" t="s">
        <v>830</v>
      </c>
    </row>
    <row r="386" spans="1:58" ht="15.75">
      <c r="A386" s="1" t="s">
        <v>845</v>
      </c>
      <c r="B386" s="1" t="s">
        <v>1099</v>
      </c>
      <c r="C386" s="1" t="s">
        <v>846</v>
      </c>
      <c r="D386" s="1" t="s">
        <v>1312</v>
      </c>
      <c r="E386" s="4" t="s">
        <v>1313</v>
      </c>
      <c r="F386" s="4"/>
      <c r="G386" s="1">
        <v>2001</v>
      </c>
      <c r="H386" s="1">
        <v>2001</v>
      </c>
      <c r="K386" s="1" t="s">
        <v>37</v>
      </c>
      <c r="M386" s="1" t="s">
        <v>38</v>
      </c>
      <c r="N386" s="1">
        <v>220</v>
      </c>
      <c r="O386" s="1">
        <v>360</v>
      </c>
      <c r="P386" s="1" t="s">
        <v>77</v>
      </c>
      <c r="Q386" s="1" t="s">
        <v>1169</v>
      </c>
      <c r="R386" s="13" t="s">
        <v>876</v>
      </c>
      <c r="S386" s="1">
        <v>6</v>
      </c>
      <c r="T386" s="17">
        <v>580</v>
      </c>
      <c r="V386" s="17">
        <v>60</v>
      </c>
      <c r="AG386" s="3">
        <v>60</v>
      </c>
      <c r="AR386" s="1" t="s">
        <v>276</v>
      </c>
      <c r="AT386" s="1" t="s">
        <v>718</v>
      </c>
      <c r="AY386" s="1" t="s">
        <v>877</v>
      </c>
      <c r="AZ386" s="1">
        <v>1</v>
      </c>
      <c r="BA386" s="1" t="s">
        <v>44</v>
      </c>
      <c r="BB386" s="1" t="s">
        <v>45</v>
      </c>
      <c r="BE386" s="13" t="s">
        <v>876</v>
      </c>
      <c r="BF386" s="1" t="s">
        <v>878</v>
      </c>
    </row>
    <row r="387" spans="1:58" ht="15.75">
      <c r="A387" s="1" t="s">
        <v>879</v>
      </c>
      <c r="B387" s="1" t="s">
        <v>1100</v>
      </c>
      <c r="C387" s="1" t="s">
        <v>880</v>
      </c>
      <c r="D387" s="1" t="s">
        <v>120</v>
      </c>
      <c r="E387" s="1" t="s">
        <v>881</v>
      </c>
      <c r="F387" s="1">
        <v>1</v>
      </c>
      <c r="K387" s="1" t="s">
        <v>37</v>
      </c>
      <c r="M387" s="1" t="s">
        <v>38</v>
      </c>
      <c r="N387" s="1">
        <v>40</v>
      </c>
      <c r="O387" s="1">
        <v>57</v>
      </c>
      <c r="P387" s="1" t="s">
        <v>51</v>
      </c>
      <c r="R387" s="13" t="s">
        <v>882</v>
      </c>
      <c r="T387" s="17">
        <v>320</v>
      </c>
      <c r="V387" s="17">
        <v>300</v>
      </c>
      <c r="Y387" s="3">
        <v>320</v>
      </c>
      <c r="AM387" s="3">
        <v>280</v>
      </c>
      <c r="AR387" s="1" t="s">
        <v>52</v>
      </c>
      <c r="AT387" s="1" t="s">
        <v>56</v>
      </c>
      <c r="AZ387" s="1">
        <v>2</v>
      </c>
      <c r="BA387" s="1" t="s">
        <v>44</v>
      </c>
      <c r="BB387" s="1" t="s">
        <v>45</v>
      </c>
      <c r="BC387" s="1" t="s">
        <v>883</v>
      </c>
      <c r="BE387" s="13" t="s">
        <v>882</v>
      </c>
      <c r="BF387" s="1" t="s">
        <v>884</v>
      </c>
    </row>
    <row r="388" spans="1:58" ht="15.75">
      <c r="A388" s="1" t="s">
        <v>879</v>
      </c>
      <c r="B388" s="1" t="s">
        <v>1100</v>
      </c>
      <c r="C388" s="1" t="s">
        <v>880</v>
      </c>
      <c r="K388" s="1" t="s">
        <v>37</v>
      </c>
      <c r="M388" s="1" t="s">
        <v>38</v>
      </c>
      <c r="N388" s="1">
        <v>47</v>
      </c>
      <c r="O388" s="1">
        <v>77</v>
      </c>
      <c r="P388" s="1" t="s">
        <v>40</v>
      </c>
      <c r="R388" s="13" t="s">
        <v>205</v>
      </c>
      <c r="T388" s="17">
        <v>600</v>
      </c>
      <c r="AR388" s="1" t="s">
        <v>885</v>
      </c>
      <c r="AT388" s="1" t="s">
        <v>43</v>
      </c>
      <c r="AZ388" s="1">
        <v>2</v>
      </c>
      <c r="BA388" s="1" t="s">
        <v>90</v>
      </c>
      <c r="BB388" s="1" t="s">
        <v>45</v>
      </c>
      <c r="BE388" s="13" t="s">
        <v>205</v>
      </c>
      <c r="BF388" s="1" t="s">
        <v>886</v>
      </c>
    </row>
    <row r="389" spans="1:58" ht="15.75">
      <c r="A389" s="1" t="s">
        <v>879</v>
      </c>
      <c r="B389" s="1" t="s">
        <v>1100</v>
      </c>
      <c r="C389" s="1" t="s">
        <v>880</v>
      </c>
      <c r="K389" s="1" t="s">
        <v>37</v>
      </c>
      <c r="M389" s="1" t="s">
        <v>49</v>
      </c>
      <c r="N389" s="1">
        <v>47</v>
      </c>
      <c r="O389" s="1">
        <v>77</v>
      </c>
      <c r="P389" s="1" t="s">
        <v>40</v>
      </c>
      <c r="R389" s="13" t="s">
        <v>205</v>
      </c>
      <c r="T389" s="19"/>
      <c r="U389" s="19"/>
      <c r="V389" s="17">
        <v>321.86880000000002</v>
      </c>
      <c r="Y389" s="12"/>
      <c r="Z389" s="12"/>
      <c r="AA389" s="12"/>
      <c r="AD389" s="12"/>
      <c r="AE389" s="12"/>
      <c r="AF389" s="12"/>
      <c r="AG389" s="12"/>
      <c r="AH389" s="12"/>
      <c r="AI389" s="12"/>
      <c r="AJ389" s="12"/>
      <c r="AK389" s="12"/>
      <c r="AL389" s="12"/>
      <c r="AM389" s="12">
        <v>321.86880000000002</v>
      </c>
      <c r="AN389" s="12"/>
      <c r="AO389" s="12"/>
      <c r="AP389" s="12"/>
      <c r="AQ389" s="12"/>
      <c r="AR389" s="1" t="s">
        <v>82</v>
      </c>
      <c r="AT389" s="1" t="s">
        <v>56</v>
      </c>
      <c r="AZ389" s="1">
        <v>2</v>
      </c>
      <c r="BA389" s="1" t="s">
        <v>90</v>
      </c>
      <c r="BB389" s="1" t="s">
        <v>45</v>
      </c>
      <c r="BE389" s="13" t="s">
        <v>205</v>
      </c>
      <c r="BF389" s="1" t="s">
        <v>887</v>
      </c>
    </row>
    <row r="390" spans="1:58" ht="15.75">
      <c r="A390" s="1" t="s">
        <v>879</v>
      </c>
      <c r="B390" s="1" t="s">
        <v>1100</v>
      </c>
      <c r="C390" s="1" t="s">
        <v>880</v>
      </c>
      <c r="K390" s="1" t="s">
        <v>37</v>
      </c>
      <c r="M390" s="1" t="s">
        <v>38</v>
      </c>
      <c r="N390" s="1">
        <v>47</v>
      </c>
      <c r="O390" s="1">
        <v>77</v>
      </c>
      <c r="P390" s="1" t="s">
        <v>40</v>
      </c>
      <c r="R390" s="13" t="s">
        <v>205</v>
      </c>
      <c r="T390" s="19">
        <v>643.73760000000004</v>
      </c>
      <c r="U390" s="19"/>
      <c r="V390" s="19"/>
      <c r="W390" s="19"/>
      <c r="X390" s="19"/>
      <c r="Y390" s="12"/>
      <c r="Z390" s="12"/>
      <c r="AA390" s="12"/>
      <c r="AD390" s="12">
        <v>160.93440000000001</v>
      </c>
      <c r="AE390" s="12"/>
      <c r="AF390" s="12"/>
      <c r="AG390" s="12"/>
      <c r="AH390" s="12"/>
      <c r="AI390" s="12"/>
      <c r="AJ390" s="12"/>
      <c r="AK390" s="12"/>
      <c r="AL390" s="12"/>
      <c r="AM390" s="12"/>
      <c r="AN390" s="12"/>
      <c r="AO390" s="12"/>
      <c r="AP390" s="12"/>
      <c r="AQ390" s="12"/>
      <c r="AR390" s="1" t="s">
        <v>82</v>
      </c>
      <c r="AT390" s="1" t="s">
        <v>43</v>
      </c>
      <c r="AZ390" s="1">
        <v>2</v>
      </c>
      <c r="BA390" s="1" t="s">
        <v>90</v>
      </c>
      <c r="BB390" s="1" t="s">
        <v>45</v>
      </c>
      <c r="BE390" s="13" t="s">
        <v>205</v>
      </c>
      <c r="BF390" s="1" t="s">
        <v>887</v>
      </c>
    </row>
    <row r="391" spans="1:58" ht="15.75">
      <c r="A391" s="1" t="s">
        <v>879</v>
      </c>
      <c r="B391" s="1" t="s">
        <v>1100</v>
      </c>
      <c r="C391" s="1" t="s">
        <v>880</v>
      </c>
      <c r="D391" s="1" t="s">
        <v>120</v>
      </c>
      <c r="E391" s="20" t="s">
        <v>1405</v>
      </c>
      <c r="F391" s="20">
        <v>1</v>
      </c>
      <c r="G391" s="1">
        <v>1997</v>
      </c>
      <c r="H391" s="1">
        <v>1997</v>
      </c>
      <c r="K391" s="1" t="s">
        <v>37</v>
      </c>
      <c r="M391" s="1" t="s">
        <v>38</v>
      </c>
      <c r="N391" s="1">
        <v>77</v>
      </c>
      <c r="O391" s="1">
        <v>129</v>
      </c>
      <c r="P391" s="1" t="s">
        <v>102</v>
      </c>
      <c r="R391" s="13" t="s">
        <v>888</v>
      </c>
      <c r="S391" s="1">
        <v>3</v>
      </c>
      <c r="T391" s="17">
        <v>128</v>
      </c>
      <c r="AR391" s="1" t="s">
        <v>103</v>
      </c>
      <c r="AT391" s="1" t="s">
        <v>43</v>
      </c>
      <c r="AZ391" s="1">
        <v>1</v>
      </c>
      <c r="BA391" s="1" t="s">
        <v>44</v>
      </c>
      <c r="BB391" s="1" t="s">
        <v>45</v>
      </c>
      <c r="BE391" s="13" t="s">
        <v>888</v>
      </c>
      <c r="BF391" s="1" t="s">
        <v>889</v>
      </c>
    </row>
    <row r="392" spans="1:58" ht="15.75">
      <c r="A392" s="1" t="s">
        <v>879</v>
      </c>
      <c r="B392" s="1" t="s">
        <v>1100</v>
      </c>
      <c r="C392" s="1" t="s">
        <v>880</v>
      </c>
      <c r="D392" s="1" t="s">
        <v>113</v>
      </c>
      <c r="E392" s="1" t="s">
        <v>890</v>
      </c>
      <c r="G392" s="1">
        <v>2003</v>
      </c>
      <c r="H392" s="1">
        <v>2003</v>
      </c>
      <c r="I392" s="1">
        <v>8</v>
      </c>
      <c r="J392" s="1">
        <v>8</v>
      </c>
      <c r="K392" s="1" t="s">
        <v>37</v>
      </c>
      <c r="M392" s="1" t="s">
        <v>38</v>
      </c>
      <c r="N392" s="1">
        <v>80</v>
      </c>
      <c r="O392" s="1">
        <v>133</v>
      </c>
      <c r="P392" s="1" t="s">
        <v>77</v>
      </c>
      <c r="Q392" s="1" t="s">
        <v>1169</v>
      </c>
      <c r="R392" s="13" t="s">
        <v>891</v>
      </c>
      <c r="S392" s="1">
        <v>14</v>
      </c>
      <c r="T392" s="17">
        <v>225</v>
      </c>
      <c r="V392" s="17">
        <v>132</v>
      </c>
      <c r="AB392" s="3">
        <v>8</v>
      </c>
      <c r="AR392" s="1" t="s">
        <v>694</v>
      </c>
      <c r="AT392" s="1" t="s">
        <v>134</v>
      </c>
      <c r="AY392" s="1" t="s">
        <v>523</v>
      </c>
      <c r="AZ392" s="1">
        <v>2</v>
      </c>
      <c r="BA392" s="1" t="s">
        <v>44</v>
      </c>
      <c r="BB392" s="1" t="s">
        <v>45</v>
      </c>
      <c r="BD392" s="1" t="s">
        <v>892</v>
      </c>
      <c r="BE392" s="13" t="s">
        <v>891</v>
      </c>
      <c r="BF392" s="1" t="s">
        <v>893</v>
      </c>
    </row>
    <row r="393" spans="1:58" ht="15.75">
      <c r="A393" s="1" t="s">
        <v>879</v>
      </c>
      <c r="B393" s="1" t="s">
        <v>1100</v>
      </c>
      <c r="C393" s="1" t="s">
        <v>880</v>
      </c>
      <c r="D393" s="1" t="s">
        <v>197</v>
      </c>
      <c r="E393" s="1" t="s">
        <v>895</v>
      </c>
      <c r="G393" s="1">
        <v>2005</v>
      </c>
      <c r="H393" s="1">
        <v>2005</v>
      </c>
      <c r="K393" s="1" t="s">
        <v>37</v>
      </c>
      <c r="M393" s="1" t="s">
        <v>38</v>
      </c>
      <c r="N393" s="1">
        <v>90</v>
      </c>
      <c r="O393" s="1">
        <v>150</v>
      </c>
      <c r="P393" s="1" t="s">
        <v>77</v>
      </c>
      <c r="Q393" s="1" t="s">
        <v>1169</v>
      </c>
      <c r="R393" s="13" t="s">
        <v>896</v>
      </c>
      <c r="S393" s="1">
        <v>21</v>
      </c>
      <c r="V393" s="17">
        <v>100</v>
      </c>
      <c r="AG393" s="3">
        <v>100</v>
      </c>
      <c r="AR393" s="1" t="s">
        <v>694</v>
      </c>
      <c r="AT393" s="1" t="s">
        <v>16</v>
      </c>
      <c r="BA393" s="1" t="s">
        <v>44</v>
      </c>
      <c r="BB393" s="1" t="s">
        <v>45</v>
      </c>
      <c r="BE393" s="13" t="s">
        <v>896</v>
      </c>
      <c r="BF393" s="1" t="s">
        <v>897</v>
      </c>
    </row>
    <row r="394" spans="1:58" ht="15.75">
      <c r="A394" s="1" t="s">
        <v>879</v>
      </c>
      <c r="B394" s="1" t="s">
        <v>1100</v>
      </c>
      <c r="C394" s="1" t="s">
        <v>880</v>
      </c>
      <c r="D394" s="1" t="s">
        <v>120</v>
      </c>
      <c r="E394" s="1" t="s">
        <v>881</v>
      </c>
      <c r="F394" s="1">
        <v>1</v>
      </c>
      <c r="G394" s="1">
        <v>1998</v>
      </c>
      <c r="H394" s="1">
        <v>1998</v>
      </c>
      <c r="I394" s="1">
        <v>6</v>
      </c>
      <c r="J394" s="1">
        <v>8</v>
      </c>
      <c r="K394" s="1" t="s">
        <v>37</v>
      </c>
      <c r="M394" s="1" t="s">
        <v>38</v>
      </c>
      <c r="N394" s="1">
        <v>95</v>
      </c>
      <c r="O394" s="1">
        <v>159</v>
      </c>
      <c r="P394" s="1" t="s">
        <v>77</v>
      </c>
      <c r="Q394" s="1" t="s">
        <v>1169</v>
      </c>
      <c r="R394" s="13" t="s">
        <v>898</v>
      </c>
      <c r="S394" s="1">
        <v>17</v>
      </c>
      <c r="T394" s="17">
        <v>540</v>
      </c>
      <c r="V394" s="17">
        <v>223</v>
      </c>
      <c r="AB394" s="3">
        <v>39</v>
      </c>
      <c r="AG394" s="3">
        <v>223</v>
      </c>
      <c r="AJ394" s="3">
        <v>164</v>
      </c>
      <c r="AR394" s="1" t="s">
        <v>349</v>
      </c>
      <c r="AT394" s="1" t="s">
        <v>128</v>
      </c>
      <c r="AY394" s="1" t="s">
        <v>899</v>
      </c>
      <c r="AZ394" s="1">
        <v>1</v>
      </c>
      <c r="BA394" s="1" t="s">
        <v>44</v>
      </c>
      <c r="BB394" s="1" t="s">
        <v>45</v>
      </c>
      <c r="BE394" s="13" t="s">
        <v>898</v>
      </c>
      <c r="BF394" s="1" t="s">
        <v>900</v>
      </c>
    </row>
    <row r="395" spans="1:58" ht="15.75">
      <c r="A395" s="1" t="s">
        <v>879</v>
      </c>
      <c r="B395" s="1" t="s">
        <v>1100</v>
      </c>
      <c r="C395" s="1" t="s">
        <v>880</v>
      </c>
      <c r="D395" s="1" t="s">
        <v>105</v>
      </c>
      <c r="E395" s="1" t="s">
        <v>1413</v>
      </c>
      <c r="G395" s="1">
        <v>1999</v>
      </c>
      <c r="H395" s="1">
        <v>1999</v>
      </c>
      <c r="I395" s="1">
        <v>6</v>
      </c>
      <c r="J395" s="1">
        <v>8</v>
      </c>
      <c r="K395" s="1" t="s">
        <v>37</v>
      </c>
      <c r="M395" s="1" t="s">
        <v>38</v>
      </c>
      <c r="N395" s="1">
        <v>96</v>
      </c>
      <c r="O395" s="1">
        <v>158</v>
      </c>
      <c r="P395" s="1" t="s">
        <v>77</v>
      </c>
      <c r="Q395" s="1" t="s">
        <v>1169</v>
      </c>
      <c r="R395" s="13" t="s">
        <v>901</v>
      </c>
      <c r="S395" s="1">
        <v>5</v>
      </c>
      <c r="T395" s="17">
        <v>238</v>
      </c>
      <c r="V395" s="17">
        <v>89</v>
      </c>
      <c r="AB395" s="3">
        <v>14</v>
      </c>
      <c r="AG395" s="3">
        <v>89</v>
      </c>
      <c r="AR395" s="1" t="s">
        <v>349</v>
      </c>
      <c r="AT395" s="1" t="s">
        <v>902</v>
      </c>
      <c r="AY395" s="1" t="s">
        <v>903</v>
      </c>
      <c r="AZ395" s="1">
        <v>1</v>
      </c>
      <c r="BA395" s="1" t="s">
        <v>44</v>
      </c>
      <c r="BB395" s="1" t="s">
        <v>45</v>
      </c>
      <c r="BE395" s="13" t="s">
        <v>901</v>
      </c>
      <c r="BF395" s="1" t="s">
        <v>904</v>
      </c>
    </row>
    <row r="396" spans="1:58" ht="15.75">
      <c r="A396" s="1" t="s">
        <v>879</v>
      </c>
      <c r="B396" s="1" t="s">
        <v>1100</v>
      </c>
      <c r="C396" s="1" t="s">
        <v>880</v>
      </c>
      <c r="D396" s="1" t="s">
        <v>120</v>
      </c>
      <c r="E396" s="1" t="s">
        <v>881</v>
      </c>
      <c r="F396" s="1">
        <v>1</v>
      </c>
      <c r="G396" s="1">
        <v>2002</v>
      </c>
      <c r="H396" s="1">
        <v>2002</v>
      </c>
      <c r="I396" s="1">
        <v>6</v>
      </c>
      <c r="J396" s="1">
        <v>8</v>
      </c>
      <c r="K396" s="1" t="s">
        <v>37</v>
      </c>
      <c r="M396" s="1" t="s">
        <v>38</v>
      </c>
      <c r="N396" s="1">
        <v>97</v>
      </c>
      <c r="O396" s="1">
        <v>155</v>
      </c>
      <c r="P396" s="1" t="s">
        <v>77</v>
      </c>
      <c r="Q396" s="1" t="s">
        <v>1169</v>
      </c>
      <c r="R396" s="13" t="s">
        <v>905</v>
      </c>
      <c r="S396" s="1">
        <v>14</v>
      </c>
      <c r="T396" s="17">
        <v>590</v>
      </c>
      <c r="V396" s="17">
        <v>319.7</v>
      </c>
      <c r="AB396" s="3">
        <v>67</v>
      </c>
      <c r="AG396" s="3">
        <v>319.7</v>
      </c>
      <c r="AR396" s="1" t="s">
        <v>349</v>
      </c>
      <c r="AT396" s="1" t="s">
        <v>902</v>
      </c>
      <c r="AZ396" s="1">
        <v>1</v>
      </c>
      <c r="BA396" s="1" t="s">
        <v>44</v>
      </c>
      <c r="BB396" s="1" t="s">
        <v>45</v>
      </c>
      <c r="BE396" s="13" t="s">
        <v>905</v>
      </c>
      <c r="BF396" s="6" t="s">
        <v>906</v>
      </c>
    </row>
    <row r="397" spans="1:58" ht="15.75">
      <c r="A397" s="1" t="s">
        <v>879</v>
      </c>
      <c r="B397" s="1" t="s">
        <v>1100</v>
      </c>
      <c r="C397" s="1" t="s">
        <v>880</v>
      </c>
      <c r="D397" s="1" t="s">
        <v>120</v>
      </c>
      <c r="E397" s="1" t="s">
        <v>881</v>
      </c>
      <c r="F397" s="1">
        <v>1</v>
      </c>
      <c r="G397" s="1">
        <v>2003</v>
      </c>
      <c r="H397" s="1">
        <v>2003</v>
      </c>
      <c r="I397" s="1">
        <v>6</v>
      </c>
      <c r="J397" s="1">
        <v>8</v>
      </c>
      <c r="K397" s="1" t="s">
        <v>37</v>
      </c>
      <c r="M397" s="1" t="s">
        <v>38</v>
      </c>
      <c r="N397" s="1">
        <v>97</v>
      </c>
      <c r="O397" s="1">
        <v>155</v>
      </c>
      <c r="P397" s="1" t="s">
        <v>77</v>
      </c>
      <c r="Q397" s="1" t="s">
        <v>1169</v>
      </c>
      <c r="R397" s="13" t="s">
        <v>905</v>
      </c>
      <c r="S397" s="1">
        <v>22</v>
      </c>
      <c r="T397" s="17">
        <v>430</v>
      </c>
      <c r="V397" s="17">
        <v>170.5</v>
      </c>
      <c r="AB397" s="3">
        <v>24</v>
      </c>
      <c r="AG397" s="3">
        <v>170.5</v>
      </c>
      <c r="AR397" s="1" t="s">
        <v>907</v>
      </c>
      <c r="AT397" s="1" t="s">
        <v>902</v>
      </c>
      <c r="AY397" s="1" t="s">
        <v>908</v>
      </c>
      <c r="AZ397" s="1">
        <v>1</v>
      </c>
      <c r="BA397" s="1" t="s">
        <v>44</v>
      </c>
      <c r="BB397" s="1" t="s">
        <v>45</v>
      </c>
      <c r="BE397" s="13" t="s">
        <v>905</v>
      </c>
      <c r="BF397" s="6" t="s">
        <v>906</v>
      </c>
    </row>
    <row r="398" spans="1:58" ht="15.75">
      <c r="A398" s="1" t="s">
        <v>879</v>
      </c>
      <c r="B398" s="1" t="s">
        <v>1100</v>
      </c>
      <c r="C398" s="1" t="s">
        <v>880</v>
      </c>
      <c r="D398" s="1" t="s">
        <v>120</v>
      </c>
      <c r="E398" s="1" t="s">
        <v>881</v>
      </c>
      <c r="F398" s="1">
        <v>1</v>
      </c>
      <c r="G398" s="1">
        <v>2003</v>
      </c>
      <c r="H398" s="1">
        <v>2003</v>
      </c>
      <c r="I398" s="1">
        <v>7</v>
      </c>
      <c r="J398" s="1">
        <v>8</v>
      </c>
      <c r="K398" s="1" t="s">
        <v>37</v>
      </c>
      <c r="M398" s="1" t="s">
        <v>38</v>
      </c>
      <c r="N398" s="1">
        <v>98</v>
      </c>
      <c r="O398" s="1">
        <v>156</v>
      </c>
      <c r="P398" s="1" t="s">
        <v>77</v>
      </c>
      <c r="Q398" s="1" t="s">
        <v>1169</v>
      </c>
      <c r="R398" s="13" t="s">
        <v>909</v>
      </c>
      <c r="S398" s="1">
        <v>13</v>
      </c>
      <c r="T398" s="17">
        <v>276</v>
      </c>
      <c r="V398" s="17">
        <v>155.19999999999999</v>
      </c>
      <c r="AB398" s="3">
        <v>68</v>
      </c>
      <c r="AG398" s="3">
        <v>155.19999999999999</v>
      </c>
      <c r="AR398" s="1" t="s">
        <v>349</v>
      </c>
      <c r="AT398" s="1" t="s">
        <v>134</v>
      </c>
      <c r="AY398" s="1" t="s">
        <v>910</v>
      </c>
      <c r="AZ398" s="1">
        <v>1</v>
      </c>
      <c r="BA398" s="1" t="s">
        <v>44</v>
      </c>
      <c r="BB398" s="1" t="s">
        <v>45</v>
      </c>
      <c r="BE398" s="13" t="s">
        <v>909</v>
      </c>
      <c r="BF398" s="1" t="s">
        <v>911</v>
      </c>
    </row>
    <row r="399" spans="1:58" ht="15.75">
      <c r="A399" s="1" t="s">
        <v>879</v>
      </c>
      <c r="B399" s="1" t="s">
        <v>1100</v>
      </c>
      <c r="C399" s="1" t="s">
        <v>880</v>
      </c>
      <c r="D399" s="1" t="s">
        <v>120</v>
      </c>
      <c r="E399" s="20" t="s">
        <v>1401</v>
      </c>
      <c r="F399" s="20">
        <v>1</v>
      </c>
      <c r="K399" s="1" t="s">
        <v>37</v>
      </c>
      <c r="M399" s="1" t="s">
        <v>38</v>
      </c>
      <c r="N399" s="1">
        <v>125</v>
      </c>
      <c r="O399" s="1">
        <v>201</v>
      </c>
      <c r="P399" s="1" t="s">
        <v>51</v>
      </c>
      <c r="R399" s="13" t="s">
        <v>367</v>
      </c>
      <c r="T399" s="17">
        <v>90</v>
      </c>
      <c r="V399" s="17">
        <v>25</v>
      </c>
      <c r="Y399" s="3">
        <v>40</v>
      </c>
      <c r="AM399" s="3">
        <v>10</v>
      </c>
      <c r="AR399" s="1" t="s">
        <v>52</v>
      </c>
      <c r="AT399" s="1" t="s">
        <v>56</v>
      </c>
      <c r="AZ399" s="1">
        <v>2</v>
      </c>
      <c r="BA399" s="1" t="s">
        <v>65</v>
      </c>
      <c r="BB399" s="1" t="s">
        <v>65</v>
      </c>
      <c r="BE399" s="13" t="s">
        <v>367</v>
      </c>
      <c r="BF399" s="1" t="s">
        <v>369</v>
      </c>
    </row>
    <row r="400" spans="1:58" ht="15.75">
      <c r="A400" s="1" t="s">
        <v>879</v>
      </c>
      <c r="B400" s="1" t="s">
        <v>1100</v>
      </c>
      <c r="C400" s="1" t="s">
        <v>880</v>
      </c>
      <c r="D400" s="1" t="s">
        <v>120</v>
      </c>
      <c r="E400" s="1" t="s">
        <v>881</v>
      </c>
      <c r="F400" s="1">
        <v>1</v>
      </c>
      <c r="G400" s="1">
        <v>2001</v>
      </c>
      <c r="H400" s="1">
        <v>2001</v>
      </c>
      <c r="K400" s="1" t="s">
        <v>37</v>
      </c>
      <c r="M400" s="1" t="s">
        <v>38</v>
      </c>
      <c r="N400" s="1">
        <v>128</v>
      </c>
      <c r="O400" s="1">
        <v>204</v>
      </c>
      <c r="P400" s="1" t="s">
        <v>102</v>
      </c>
      <c r="R400" s="13" t="s">
        <v>912</v>
      </c>
      <c r="S400" s="1">
        <v>28</v>
      </c>
      <c r="V400" s="17">
        <v>162.85499999999999</v>
      </c>
      <c r="AR400" s="1" t="s">
        <v>913</v>
      </c>
      <c r="AT400" s="1" t="s">
        <v>12</v>
      </c>
      <c r="AZ400" s="1">
        <v>1</v>
      </c>
      <c r="BA400" s="1" t="s">
        <v>44</v>
      </c>
      <c r="BB400" s="1" t="s">
        <v>45</v>
      </c>
      <c r="BD400" s="1" t="s">
        <v>914</v>
      </c>
      <c r="BE400" s="13" t="s">
        <v>912</v>
      </c>
      <c r="BF400" s="4" t="s">
        <v>915</v>
      </c>
    </row>
    <row r="401" spans="1:58" ht="15.75">
      <c r="A401" s="1" t="s">
        <v>879</v>
      </c>
      <c r="B401" s="1" t="s">
        <v>1100</v>
      </c>
      <c r="C401" s="1" t="s">
        <v>880</v>
      </c>
      <c r="D401" s="1" t="s">
        <v>120</v>
      </c>
      <c r="E401" s="1" t="s">
        <v>881</v>
      </c>
      <c r="F401" s="1">
        <v>1</v>
      </c>
      <c r="G401" s="1">
        <v>2002</v>
      </c>
      <c r="H401" s="1">
        <v>2002</v>
      </c>
      <c r="K401" s="1" t="s">
        <v>37</v>
      </c>
      <c r="M401" s="1" t="s">
        <v>38</v>
      </c>
      <c r="N401" s="1">
        <v>128</v>
      </c>
      <c r="O401" s="1">
        <v>204</v>
      </c>
      <c r="P401" s="1" t="s">
        <v>102</v>
      </c>
      <c r="R401" s="13" t="s">
        <v>912</v>
      </c>
      <c r="S401" s="1">
        <v>10</v>
      </c>
      <c r="V401" s="17">
        <v>175.54499999999999</v>
      </c>
      <c r="AR401" s="1" t="s">
        <v>913</v>
      </c>
      <c r="AT401" s="1" t="s">
        <v>12</v>
      </c>
      <c r="AZ401" s="1">
        <v>1</v>
      </c>
      <c r="BA401" s="1" t="s">
        <v>44</v>
      </c>
      <c r="BB401" s="1" t="s">
        <v>45</v>
      </c>
      <c r="BD401" s="1" t="s">
        <v>914</v>
      </c>
      <c r="BE401" s="13" t="s">
        <v>912</v>
      </c>
      <c r="BF401" s="4" t="s">
        <v>915</v>
      </c>
    </row>
    <row r="402" spans="1:58" ht="15.75">
      <c r="A402" s="1" t="s">
        <v>879</v>
      </c>
      <c r="B402" s="1" t="s">
        <v>1100</v>
      </c>
      <c r="C402" s="1" t="s">
        <v>880</v>
      </c>
      <c r="D402" s="1" t="s">
        <v>120</v>
      </c>
      <c r="E402" s="1" t="s">
        <v>881</v>
      </c>
      <c r="F402" s="1">
        <v>1</v>
      </c>
      <c r="G402" s="1">
        <v>2001</v>
      </c>
      <c r="H402" s="1">
        <v>2001</v>
      </c>
      <c r="K402" s="1" t="s">
        <v>37</v>
      </c>
      <c r="M402" s="1" t="s">
        <v>38</v>
      </c>
      <c r="N402" s="1">
        <v>135</v>
      </c>
      <c r="O402" s="1">
        <v>216</v>
      </c>
      <c r="P402" s="1" t="s">
        <v>51</v>
      </c>
      <c r="R402" s="13" t="s">
        <v>138</v>
      </c>
      <c r="V402" s="17">
        <v>2</v>
      </c>
      <c r="W402" s="17" t="s">
        <v>1982</v>
      </c>
      <c r="AJ402" s="3">
        <v>2</v>
      </c>
      <c r="AL402" s="3" t="s">
        <v>1982</v>
      </c>
      <c r="AR402" s="1" t="s">
        <v>52</v>
      </c>
      <c r="AT402" s="1" t="s">
        <v>140</v>
      </c>
      <c r="AZ402" s="1">
        <v>1</v>
      </c>
      <c r="BA402" s="1" t="s">
        <v>65</v>
      </c>
      <c r="BB402" s="1" t="s">
        <v>65</v>
      </c>
      <c r="BC402" s="1" t="s">
        <v>141</v>
      </c>
      <c r="BE402" s="13" t="s">
        <v>138</v>
      </c>
      <c r="BF402" s="1" t="s">
        <v>143</v>
      </c>
    </row>
    <row r="403" spans="1:58" ht="15.75">
      <c r="A403" s="1" t="s">
        <v>879</v>
      </c>
      <c r="B403" s="1" t="s">
        <v>1100</v>
      </c>
      <c r="C403" s="1" t="s">
        <v>880</v>
      </c>
      <c r="D403" s="1" t="s">
        <v>144</v>
      </c>
      <c r="E403" s="1" t="s">
        <v>916</v>
      </c>
      <c r="F403" s="1">
        <v>1</v>
      </c>
      <c r="G403" s="1">
        <v>2001</v>
      </c>
      <c r="H403" s="1">
        <v>2001</v>
      </c>
      <c r="K403" s="1" t="s">
        <v>37</v>
      </c>
      <c r="M403" s="1" t="s">
        <v>38</v>
      </c>
      <c r="N403" s="1">
        <v>135</v>
      </c>
      <c r="O403" s="1">
        <v>216</v>
      </c>
      <c r="P403" s="1" t="s">
        <v>51</v>
      </c>
      <c r="R403" s="13" t="s">
        <v>138</v>
      </c>
      <c r="V403" s="17">
        <v>2</v>
      </c>
      <c r="W403" s="17" t="s">
        <v>1982</v>
      </c>
      <c r="AJ403" s="3">
        <v>2</v>
      </c>
      <c r="AL403" s="3" t="s">
        <v>1982</v>
      </c>
      <c r="AR403" s="1" t="s">
        <v>52</v>
      </c>
      <c r="AT403" s="1" t="s">
        <v>140</v>
      </c>
      <c r="AZ403" s="1">
        <v>1</v>
      </c>
      <c r="BA403" s="1" t="s">
        <v>65</v>
      </c>
      <c r="BB403" s="1" t="s">
        <v>65</v>
      </c>
      <c r="BC403" s="1" t="s">
        <v>141</v>
      </c>
      <c r="BE403" s="13" t="s">
        <v>138</v>
      </c>
      <c r="BF403" s="1" t="s">
        <v>143</v>
      </c>
    </row>
    <row r="404" spans="1:58" ht="15.75">
      <c r="A404" s="1" t="s">
        <v>879</v>
      </c>
      <c r="B404" s="1" t="s">
        <v>1100</v>
      </c>
      <c r="C404" s="1" t="s">
        <v>880</v>
      </c>
      <c r="D404" s="1" t="s">
        <v>75</v>
      </c>
      <c r="E404" s="1" t="s">
        <v>335</v>
      </c>
      <c r="G404" s="1">
        <v>2001</v>
      </c>
      <c r="H404" s="1">
        <v>2004</v>
      </c>
      <c r="K404" s="1" t="s">
        <v>37</v>
      </c>
      <c r="M404" s="1" t="s">
        <v>38</v>
      </c>
      <c r="N404" s="1">
        <v>140</v>
      </c>
      <c r="O404" s="1">
        <v>222</v>
      </c>
      <c r="P404" s="1" t="s">
        <v>77</v>
      </c>
      <c r="Q404" s="1" t="s">
        <v>1169</v>
      </c>
      <c r="R404" s="13" t="s">
        <v>917</v>
      </c>
      <c r="S404" s="1">
        <v>10</v>
      </c>
      <c r="T404" s="17">
        <v>200</v>
      </c>
      <c r="V404" s="17">
        <v>61</v>
      </c>
      <c r="AB404" s="3">
        <v>20</v>
      </c>
      <c r="AG404" s="3">
        <v>61</v>
      </c>
      <c r="AR404" s="1" t="s">
        <v>694</v>
      </c>
      <c r="AT404" s="1" t="s">
        <v>134</v>
      </c>
      <c r="AY404" s="1" t="s">
        <v>918</v>
      </c>
      <c r="BA404" s="1" t="s">
        <v>44</v>
      </c>
      <c r="BB404" s="1" t="s">
        <v>45</v>
      </c>
      <c r="BE404" s="13" t="s">
        <v>917</v>
      </c>
      <c r="BF404" s="1" t="s">
        <v>919</v>
      </c>
    </row>
    <row r="405" spans="1:58" ht="15.75">
      <c r="A405" s="1" t="s">
        <v>879</v>
      </c>
      <c r="B405" s="1" t="s">
        <v>1100</v>
      </c>
      <c r="C405" s="1" t="s">
        <v>880</v>
      </c>
      <c r="D405" s="1" t="s">
        <v>120</v>
      </c>
      <c r="E405" s="1" t="s">
        <v>620</v>
      </c>
      <c r="F405" s="1">
        <v>1</v>
      </c>
      <c r="G405" s="1">
        <v>1960</v>
      </c>
      <c r="H405" s="1">
        <v>1960</v>
      </c>
      <c r="K405" s="1" t="s">
        <v>37</v>
      </c>
      <c r="M405" s="1" t="s">
        <v>38</v>
      </c>
      <c r="N405" s="1">
        <v>145</v>
      </c>
      <c r="O405" s="1">
        <v>229</v>
      </c>
      <c r="P405" s="1" t="s">
        <v>102</v>
      </c>
      <c r="R405" s="13" t="s">
        <v>920</v>
      </c>
      <c r="V405" s="17">
        <v>87.5</v>
      </c>
      <c r="AJ405" s="3">
        <v>87.5</v>
      </c>
      <c r="AM405" s="3">
        <v>135</v>
      </c>
      <c r="AR405" s="1" t="s">
        <v>103</v>
      </c>
      <c r="AT405" s="1" t="s">
        <v>140</v>
      </c>
      <c r="AZ405" s="1">
        <v>2</v>
      </c>
      <c r="BA405" s="1" t="s">
        <v>90</v>
      </c>
      <c r="BB405" s="1" t="s">
        <v>45</v>
      </c>
      <c r="BE405" s="13" t="s">
        <v>920</v>
      </c>
      <c r="BF405" s="1" t="s">
        <v>921</v>
      </c>
    </row>
    <row r="406" spans="1:58" ht="15.75">
      <c r="A406" s="1" t="s">
        <v>879</v>
      </c>
      <c r="B406" s="1" t="s">
        <v>1100</v>
      </c>
      <c r="C406" s="1" t="s">
        <v>880</v>
      </c>
      <c r="D406" s="1" t="s">
        <v>120</v>
      </c>
      <c r="E406" s="1" t="s">
        <v>881</v>
      </c>
      <c r="F406" s="1">
        <v>1</v>
      </c>
      <c r="G406" s="1">
        <v>1960</v>
      </c>
      <c r="H406" s="1">
        <v>1960</v>
      </c>
      <c r="I406" s="1">
        <v>7</v>
      </c>
      <c r="K406" s="1" t="s">
        <v>37</v>
      </c>
      <c r="M406" s="1" t="s">
        <v>38</v>
      </c>
      <c r="N406" s="1">
        <v>145</v>
      </c>
      <c r="O406" s="1">
        <v>229</v>
      </c>
      <c r="P406" s="1" t="s">
        <v>102</v>
      </c>
      <c r="R406" s="13" t="s">
        <v>920</v>
      </c>
      <c r="T406" s="17">
        <v>480</v>
      </c>
      <c r="V406" s="17">
        <v>250</v>
      </c>
      <c r="AB406" s="3">
        <v>320</v>
      </c>
      <c r="AJ406" s="3">
        <v>250</v>
      </c>
      <c r="AR406" s="1" t="s">
        <v>103</v>
      </c>
      <c r="AT406" s="1" t="s">
        <v>922</v>
      </c>
      <c r="AZ406" s="1">
        <v>1</v>
      </c>
      <c r="BA406" s="1" t="s">
        <v>90</v>
      </c>
      <c r="BB406" s="1" t="s">
        <v>45</v>
      </c>
      <c r="BD406" s="1" t="s">
        <v>923</v>
      </c>
      <c r="BE406" s="13" t="s">
        <v>920</v>
      </c>
      <c r="BF406" s="1" t="s">
        <v>921</v>
      </c>
    </row>
    <row r="407" spans="1:58" ht="15.75">
      <c r="A407" s="1" t="s">
        <v>879</v>
      </c>
      <c r="B407" s="1" t="s">
        <v>1100</v>
      </c>
      <c r="C407" s="1" t="s">
        <v>880</v>
      </c>
      <c r="D407" s="1" t="s">
        <v>120</v>
      </c>
      <c r="E407" s="1" t="s">
        <v>881</v>
      </c>
      <c r="F407" s="1">
        <v>1</v>
      </c>
      <c r="G407" s="1">
        <v>1960</v>
      </c>
      <c r="H407" s="1">
        <v>1960</v>
      </c>
      <c r="K407" s="1" t="s">
        <v>37</v>
      </c>
      <c r="M407" s="1" t="s">
        <v>38</v>
      </c>
      <c r="N407" s="1">
        <v>145</v>
      </c>
      <c r="O407" s="1">
        <v>229</v>
      </c>
      <c r="P407" s="1" t="s">
        <v>102</v>
      </c>
      <c r="R407" s="13" t="s">
        <v>920</v>
      </c>
      <c r="V407" s="17">
        <v>70</v>
      </c>
      <c r="Y407" s="3">
        <v>135</v>
      </c>
      <c r="AJ407" s="3">
        <v>70</v>
      </c>
      <c r="AR407" s="1" t="s">
        <v>103</v>
      </c>
      <c r="AT407" s="1" t="s">
        <v>140</v>
      </c>
      <c r="AZ407" s="1">
        <v>2</v>
      </c>
      <c r="BA407" s="1" t="s">
        <v>90</v>
      </c>
      <c r="BB407" s="1" t="s">
        <v>45</v>
      </c>
      <c r="BD407" s="1" t="s">
        <v>924</v>
      </c>
      <c r="BE407" s="13" t="s">
        <v>920</v>
      </c>
      <c r="BF407" s="1" t="s">
        <v>921</v>
      </c>
    </row>
    <row r="408" spans="1:58" ht="15.75">
      <c r="A408" s="1" t="s">
        <v>879</v>
      </c>
      <c r="B408" s="1" t="s">
        <v>1100</v>
      </c>
      <c r="C408" s="1" t="s">
        <v>880</v>
      </c>
      <c r="D408" s="1" t="s">
        <v>84</v>
      </c>
      <c r="E408" s="20" t="s">
        <v>1095</v>
      </c>
      <c r="F408" s="20">
        <v>1</v>
      </c>
      <c r="G408" s="1">
        <v>1960</v>
      </c>
      <c r="H408" s="1">
        <v>1960</v>
      </c>
      <c r="K408" s="1" t="s">
        <v>37</v>
      </c>
      <c r="M408" s="1" t="s">
        <v>38</v>
      </c>
      <c r="N408" s="1">
        <v>145</v>
      </c>
      <c r="O408" s="1">
        <v>229</v>
      </c>
      <c r="P408" s="1" t="s">
        <v>102</v>
      </c>
      <c r="R408" s="13" t="s">
        <v>920</v>
      </c>
      <c r="V408" s="17">
        <v>40</v>
      </c>
      <c r="AJ408" s="3">
        <v>40</v>
      </c>
      <c r="AM408" s="3">
        <v>91</v>
      </c>
      <c r="AR408" s="1" t="s">
        <v>103</v>
      </c>
      <c r="AT408" s="1" t="s">
        <v>140</v>
      </c>
      <c r="AZ408" s="1">
        <v>2</v>
      </c>
      <c r="BA408" s="1" t="s">
        <v>90</v>
      </c>
      <c r="BB408" s="1" t="s">
        <v>45</v>
      </c>
      <c r="BE408" s="13" t="s">
        <v>920</v>
      </c>
      <c r="BF408" s="1" t="s">
        <v>921</v>
      </c>
    </row>
    <row r="409" spans="1:58" ht="15.75">
      <c r="A409" s="1" t="s">
        <v>879</v>
      </c>
      <c r="B409" s="1" t="s">
        <v>1100</v>
      </c>
      <c r="C409" s="1" t="s">
        <v>880</v>
      </c>
      <c r="D409" s="1" t="s">
        <v>120</v>
      </c>
      <c r="E409" s="20" t="s">
        <v>1405</v>
      </c>
      <c r="F409" s="20">
        <v>1</v>
      </c>
      <c r="G409" s="1">
        <v>1960</v>
      </c>
      <c r="H409" s="1">
        <v>1960</v>
      </c>
      <c r="K409" s="1" t="s">
        <v>37</v>
      </c>
      <c r="M409" s="1" t="s">
        <v>38</v>
      </c>
      <c r="N409" s="1">
        <v>145</v>
      </c>
      <c r="O409" s="1">
        <v>229</v>
      </c>
      <c r="P409" s="1" t="s">
        <v>102</v>
      </c>
      <c r="R409" s="13" t="s">
        <v>920</v>
      </c>
      <c r="T409" s="17">
        <v>190</v>
      </c>
      <c r="V409" s="17">
        <v>92</v>
      </c>
      <c r="AJ409" s="3">
        <v>92</v>
      </c>
      <c r="AR409" s="1" t="s">
        <v>103</v>
      </c>
      <c r="AT409" s="1" t="s">
        <v>140</v>
      </c>
      <c r="AZ409" s="1">
        <v>2</v>
      </c>
      <c r="BA409" s="1" t="s">
        <v>90</v>
      </c>
      <c r="BB409" s="1" t="s">
        <v>45</v>
      </c>
      <c r="BE409" s="13" t="s">
        <v>920</v>
      </c>
      <c r="BF409" s="1" t="s">
        <v>921</v>
      </c>
    </row>
    <row r="410" spans="1:58" ht="15.75">
      <c r="A410" s="1" t="s">
        <v>879</v>
      </c>
      <c r="B410" s="1" t="s">
        <v>1100</v>
      </c>
      <c r="C410" s="1" t="s">
        <v>880</v>
      </c>
      <c r="D410" s="1" t="s">
        <v>120</v>
      </c>
      <c r="E410" s="20" t="s">
        <v>1401</v>
      </c>
      <c r="F410" s="1">
        <v>1</v>
      </c>
      <c r="G410" s="1">
        <v>1960</v>
      </c>
      <c r="H410" s="1">
        <v>1960</v>
      </c>
      <c r="K410" s="1" t="s">
        <v>37</v>
      </c>
      <c r="M410" s="1" t="s">
        <v>38</v>
      </c>
      <c r="N410" s="1">
        <v>145</v>
      </c>
      <c r="O410" s="1">
        <v>229</v>
      </c>
      <c r="P410" s="1" t="s">
        <v>102</v>
      </c>
      <c r="R410" s="13" t="s">
        <v>920</v>
      </c>
      <c r="T410" s="17">
        <v>170</v>
      </c>
      <c r="V410" s="17">
        <v>148</v>
      </c>
      <c r="AJ410" s="3">
        <v>148</v>
      </c>
      <c r="AR410" s="1" t="s">
        <v>103</v>
      </c>
      <c r="AT410" s="1" t="s">
        <v>140</v>
      </c>
      <c r="AZ410" s="1">
        <v>2</v>
      </c>
      <c r="BA410" s="1" t="s">
        <v>90</v>
      </c>
      <c r="BB410" s="1" t="s">
        <v>45</v>
      </c>
      <c r="BE410" s="13" t="s">
        <v>920</v>
      </c>
      <c r="BF410" s="1" t="s">
        <v>921</v>
      </c>
    </row>
    <row r="411" spans="1:58" ht="15.75">
      <c r="A411" s="1" t="s">
        <v>879</v>
      </c>
      <c r="B411" s="1" t="s">
        <v>1100</v>
      </c>
      <c r="C411" s="1" t="s">
        <v>880</v>
      </c>
      <c r="D411" s="1" t="s">
        <v>120</v>
      </c>
      <c r="E411" s="1" t="s">
        <v>881</v>
      </c>
      <c r="F411" s="1">
        <v>1</v>
      </c>
      <c r="G411" s="1">
        <v>1960</v>
      </c>
      <c r="H411" s="1">
        <v>1960</v>
      </c>
      <c r="I411" s="1">
        <v>11</v>
      </c>
      <c r="J411" s="1">
        <v>2</v>
      </c>
      <c r="K411" s="1" t="s">
        <v>48</v>
      </c>
      <c r="M411" s="1" t="s">
        <v>49</v>
      </c>
      <c r="N411" s="1">
        <v>145</v>
      </c>
      <c r="O411" s="1">
        <v>229</v>
      </c>
      <c r="P411" s="1" t="s">
        <v>102</v>
      </c>
      <c r="R411" s="13" t="s">
        <v>920</v>
      </c>
      <c r="V411" s="17">
        <v>80</v>
      </c>
      <c r="AM411" s="3">
        <v>80</v>
      </c>
      <c r="AR411" s="1" t="s">
        <v>103</v>
      </c>
      <c r="AT411" s="1" t="s">
        <v>56</v>
      </c>
      <c r="AZ411" s="1">
        <v>2</v>
      </c>
      <c r="BA411" s="1" t="s">
        <v>90</v>
      </c>
      <c r="BB411" s="1" t="s">
        <v>45</v>
      </c>
      <c r="BE411" s="13" t="s">
        <v>920</v>
      </c>
      <c r="BF411" s="1" t="s">
        <v>921</v>
      </c>
    </row>
    <row r="412" spans="1:58" ht="15.75">
      <c r="A412" s="1" t="s">
        <v>879</v>
      </c>
      <c r="B412" s="1" t="s">
        <v>1100</v>
      </c>
      <c r="C412" s="1" t="s">
        <v>880</v>
      </c>
      <c r="K412" s="1" t="s">
        <v>37</v>
      </c>
      <c r="M412" s="1" t="s">
        <v>38</v>
      </c>
      <c r="N412" s="1">
        <v>146</v>
      </c>
      <c r="O412" s="1">
        <v>230</v>
      </c>
      <c r="P412" s="1" t="s">
        <v>40</v>
      </c>
      <c r="R412" s="13" t="s">
        <v>539</v>
      </c>
      <c r="T412" s="17">
        <v>640</v>
      </c>
      <c r="AR412" s="1" t="s">
        <v>925</v>
      </c>
      <c r="AT412" s="1" t="s">
        <v>43</v>
      </c>
      <c r="AZ412" s="1">
        <v>2</v>
      </c>
      <c r="BA412" s="1" t="s">
        <v>90</v>
      </c>
      <c r="BB412" s="1" t="s">
        <v>45</v>
      </c>
      <c r="BE412" s="13" t="s">
        <v>539</v>
      </c>
      <c r="BF412" s="1" t="s">
        <v>926</v>
      </c>
    </row>
    <row r="413" spans="1:58" ht="15.75">
      <c r="A413" s="1" t="s">
        <v>879</v>
      </c>
      <c r="B413" s="1" t="s">
        <v>1100</v>
      </c>
      <c r="C413" s="1" t="s">
        <v>880</v>
      </c>
      <c r="D413" s="1" t="s">
        <v>35</v>
      </c>
      <c r="E413" s="1" t="s">
        <v>927</v>
      </c>
      <c r="G413" s="1">
        <v>2008</v>
      </c>
      <c r="H413" s="1">
        <v>2008</v>
      </c>
      <c r="I413" s="1">
        <v>7</v>
      </c>
      <c r="J413" s="1">
        <v>7</v>
      </c>
      <c r="K413" s="1" t="s">
        <v>37</v>
      </c>
      <c r="M413" s="1" t="s">
        <v>38</v>
      </c>
      <c r="N413" s="1">
        <v>164</v>
      </c>
      <c r="O413" s="1">
        <v>258</v>
      </c>
      <c r="P413" s="1" t="s">
        <v>77</v>
      </c>
      <c r="R413" s="13" t="s">
        <v>928</v>
      </c>
      <c r="S413" s="1">
        <v>23</v>
      </c>
      <c r="T413" s="17">
        <v>132</v>
      </c>
      <c r="V413" s="17">
        <v>52</v>
      </c>
      <c r="AG413" s="3">
        <v>52</v>
      </c>
      <c r="AR413" s="1" t="s">
        <v>694</v>
      </c>
      <c r="AT413" s="1" t="s">
        <v>16</v>
      </c>
      <c r="BA413" s="1" t="s">
        <v>65</v>
      </c>
      <c r="BB413" s="1" t="s">
        <v>65</v>
      </c>
      <c r="BD413" s="1" t="s">
        <v>1396</v>
      </c>
      <c r="BE413" s="13" t="s">
        <v>928</v>
      </c>
      <c r="BF413" s="1" t="s">
        <v>929</v>
      </c>
    </row>
    <row r="414" spans="1:58" ht="15.75">
      <c r="A414" s="1" t="s">
        <v>879</v>
      </c>
      <c r="B414" s="1" t="s">
        <v>1100</v>
      </c>
      <c r="C414" s="1" t="s">
        <v>880</v>
      </c>
      <c r="D414" s="1" t="s">
        <v>35</v>
      </c>
      <c r="E414" s="1" t="s">
        <v>930</v>
      </c>
      <c r="G414" s="1">
        <v>2008</v>
      </c>
      <c r="H414" s="1">
        <v>2008</v>
      </c>
      <c r="I414" s="1">
        <v>7</v>
      </c>
      <c r="J414" s="1">
        <v>7</v>
      </c>
      <c r="K414" s="1" t="s">
        <v>37</v>
      </c>
      <c r="M414" s="1" t="s">
        <v>38</v>
      </c>
      <c r="N414" s="1">
        <v>164</v>
      </c>
      <c r="O414" s="1">
        <v>258</v>
      </c>
      <c r="P414" s="1" t="s">
        <v>77</v>
      </c>
      <c r="R414" s="13" t="s">
        <v>928</v>
      </c>
      <c r="S414" s="1">
        <v>23</v>
      </c>
      <c r="T414" s="17">
        <v>98</v>
      </c>
      <c r="V414" s="17">
        <v>25</v>
      </c>
      <c r="AG414" s="3">
        <v>25</v>
      </c>
      <c r="AR414" s="1" t="s">
        <v>694</v>
      </c>
      <c r="AT414" s="1" t="s">
        <v>16</v>
      </c>
      <c r="BA414" s="1" t="s">
        <v>65</v>
      </c>
      <c r="BB414" s="1" t="s">
        <v>65</v>
      </c>
      <c r="BD414" s="1" t="s">
        <v>1397</v>
      </c>
      <c r="BE414" s="13" t="s">
        <v>928</v>
      </c>
      <c r="BF414" s="1" t="s">
        <v>929</v>
      </c>
    </row>
    <row r="415" spans="1:58" ht="15.75">
      <c r="A415" s="1" t="s">
        <v>879</v>
      </c>
      <c r="B415" s="1" t="s">
        <v>1100</v>
      </c>
      <c r="C415" s="1" t="s">
        <v>880</v>
      </c>
      <c r="K415" s="1" t="s">
        <v>48</v>
      </c>
      <c r="M415" s="1" t="s">
        <v>49</v>
      </c>
      <c r="N415" s="1">
        <v>185</v>
      </c>
      <c r="O415" s="1">
        <v>291</v>
      </c>
      <c r="P415" s="1" t="s">
        <v>51</v>
      </c>
      <c r="R415" s="13" t="s">
        <v>152</v>
      </c>
      <c r="V415" s="17">
        <v>15</v>
      </c>
      <c r="Y415" s="3">
        <v>20</v>
      </c>
      <c r="AM415" s="3">
        <v>10</v>
      </c>
      <c r="AR415" s="1" t="s">
        <v>252</v>
      </c>
      <c r="AT415" s="1" t="s">
        <v>56</v>
      </c>
      <c r="BA415" s="1" t="s">
        <v>90</v>
      </c>
      <c r="BB415" s="1" t="s">
        <v>45</v>
      </c>
      <c r="BE415" s="13" t="s">
        <v>152</v>
      </c>
      <c r="BF415" s="1" t="s">
        <v>152</v>
      </c>
    </row>
    <row r="416" spans="1:58" ht="15.75">
      <c r="A416" s="1" t="s">
        <v>879</v>
      </c>
      <c r="B416" s="1" t="s">
        <v>1100</v>
      </c>
      <c r="C416" s="1" t="s">
        <v>880</v>
      </c>
      <c r="D416" s="1" t="s">
        <v>120</v>
      </c>
      <c r="E416" s="20" t="s">
        <v>1407</v>
      </c>
      <c r="F416" s="20">
        <v>1</v>
      </c>
      <c r="K416" s="1" t="s">
        <v>37</v>
      </c>
      <c r="M416" s="1" t="s">
        <v>38</v>
      </c>
      <c r="N416" s="1">
        <v>199</v>
      </c>
      <c r="O416" s="1">
        <v>318</v>
      </c>
      <c r="P416" s="1" t="s">
        <v>51</v>
      </c>
      <c r="R416" s="13" t="s">
        <v>931</v>
      </c>
      <c r="V416" s="17">
        <v>175</v>
      </c>
      <c r="AG416" s="3">
        <v>175</v>
      </c>
      <c r="AR416" s="1" t="s">
        <v>52</v>
      </c>
      <c r="AT416" s="1" t="s">
        <v>932</v>
      </c>
      <c r="AZ416" s="1">
        <v>2</v>
      </c>
      <c r="BA416" s="1" t="s">
        <v>44</v>
      </c>
      <c r="BB416" s="1" t="s">
        <v>45</v>
      </c>
      <c r="BE416" s="13" t="s">
        <v>931</v>
      </c>
      <c r="BF416" s="1" t="s">
        <v>933</v>
      </c>
    </row>
    <row r="417" spans="1:58" ht="15.75">
      <c r="A417" s="1" t="s">
        <v>879</v>
      </c>
      <c r="B417" s="1" t="s">
        <v>1100</v>
      </c>
      <c r="C417" s="1" t="s">
        <v>880</v>
      </c>
      <c r="D417" s="1" t="s">
        <v>120</v>
      </c>
      <c r="E417" s="20" t="s">
        <v>1407</v>
      </c>
      <c r="F417" s="20">
        <v>1</v>
      </c>
      <c r="K417" s="1" t="s">
        <v>37</v>
      </c>
      <c r="M417" s="1" t="s">
        <v>38</v>
      </c>
      <c r="N417" s="1">
        <v>199</v>
      </c>
      <c r="O417" s="1">
        <v>318</v>
      </c>
      <c r="P417" s="1" t="s">
        <v>51</v>
      </c>
      <c r="R417" s="13" t="s">
        <v>931</v>
      </c>
      <c r="V417" s="17">
        <v>37</v>
      </c>
      <c r="AM417" s="3">
        <v>37</v>
      </c>
      <c r="AR417" s="1" t="s">
        <v>52</v>
      </c>
      <c r="AT417" s="1" t="s">
        <v>56</v>
      </c>
      <c r="AZ417" s="1">
        <v>2</v>
      </c>
      <c r="BA417" s="1" t="s">
        <v>44</v>
      </c>
      <c r="BB417" s="1" t="s">
        <v>45</v>
      </c>
      <c r="BE417" s="13" t="s">
        <v>931</v>
      </c>
      <c r="BF417" s="1" t="s">
        <v>933</v>
      </c>
    </row>
    <row r="418" spans="1:58" ht="15.75">
      <c r="A418" s="1" t="s">
        <v>879</v>
      </c>
      <c r="B418" s="1" t="s">
        <v>1100</v>
      </c>
      <c r="C418" s="1" t="s">
        <v>880</v>
      </c>
      <c r="K418" s="1" t="s">
        <v>37</v>
      </c>
      <c r="M418" s="1" t="s">
        <v>38</v>
      </c>
      <c r="N418" s="1">
        <v>199</v>
      </c>
      <c r="O418" s="1">
        <v>318</v>
      </c>
      <c r="P418" s="1" t="s">
        <v>51</v>
      </c>
      <c r="R418" s="13" t="s">
        <v>931</v>
      </c>
      <c r="Y418" s="3">
        <v>40</v>
      </c>
      <c r="AR418" s="1" t="s">
        <v>52</v>
      </c>
      <c r="AT418" s="1" t="s">
        <v>56</v>
      </c>
      <c r="AZ418" s="1">
        <v>2</v>
      </c>
      <c r="BA418" s="1" t="s">
        <v>44</v>
      </c>
      <c r="BB418" s="1" t="s">
        <v>45</v>
      </c>
      <c r="BE418" s="13" t="s">
        <v>931</v>
      </c>
      <c r="BF418" s="1" t="s">
        <v>933</v>
      </c>
    </row>
    <row r="419" spans="1:58" ht="15.75">
      <c r="A419" s="1" t="s">
        <v>879</v>
      </c>
      <c r="B419" s="1" t="s">
        <v>1100</v>
      </c>
      <c r="C419" s="1" t="s">
        <v>880</v>
      </c>
      <c r="D419" s="1" t="s">
        <v>120</v>
      </c>
      <c r="E419" s="1" t="s">
        <v>881</v>
      </c>
      <c r="F419" s="1">
        <v>1</v>
      </c>
      <c r="G419" s="1">
        <v>1998</v>
      </c>
      <c r="H419" s="1">
        <v>1998</v>
      </c>
      <c r="K419" s="1" t="s">
        <v>37</v>
      </c>
      <c r="M419" s="1" t="s">
        <v>38</v>
      </c>
      <c r="N419" s="1">
        <v>216</v>
      </c>
      <c r="O419" s="1">
        <v>350</v>
      </c>
      <c r="P419" s="1" t="s">
        <v>51</v>
      </c>
      <c r="R419" s="13" t="s">
        <v>122</v>
      </c>
      <c r="V419" s="17">
        <v>33</v>
      </c>
      <c r="AM419" s="3">
        <v>33</v>
      </c>
      <c r="AR419" s="1" t="s">
        <v>52</v>
      </c>
      <c r="AT419" s="1" t="s">
        <v>56</v>
      </c>
      <c r="AZ419" s="1">
        <v>2</v>
      </c>
      <c r="BA419" s="1" t="s">
        <v>44</v>
      </c>
      <c r="BB419" s="1" t="s">
        <v>45</v>
      </c>
      <c r="BE419" s="13" t="s">
        <v>122</v>
      </c>
      <c r="BF419" s="1" t="s">
        <v>123</v>
      </c>
    </row>
    <row r="420" spans="1:58" ht="15.75">
      <c r="A420" s="1" t="s">
        <v>879</v>
      </c>
      <c r="B420" s="1" t="s">
        <v>1100</v>
      </c>
      <c r="C420" s="1" t="s">
        <v>880</v>
      </c>
      <c r="D420" s="1" t="s">
        <v>120</v>
      </c>
      <c r="E420" s="1" t="s">
        <v>881</v>
      </c>
      <c r="F420" s="1">
        <v>1</v>
      </c>
      <c r="G420" s="1">
        <v>1998</v>
      </c>
      <c r="H420" s="1">
        <v>1998</v>
      </c>
      <c r="K420" s="1" t="s">
        <v>37</v>
      </c>
      <c r="M420" s="1" t="s">
        <v>38</v>
      </c>
      <c r="N420" s="1">
        <v>216</v>
      </c>
      <c r="O420" s="1">
        <v>350</v>
      </c>
      <c r="P420" s="1" t="s">
        <v>51</v>
      </c>
      <c r="R420" s="13" t="s">
        <v>122</v>
      </c>
      <c r="V420" s="17">
        <v>20</v>
      </c>
      <c r="AM420" s="3">
        <v>20</v>
      </c>
      <c r="AR420" s="1" t="s">
        <v>52</v>
      </c>
      <c r="AT420" s="1" t="s">
        <v>56</v>
      </c>
      <c r="AZ420" s="1">
        <v>2</v>
      </c>
      <c r="BA420" s="1" t="s">
        <v>44</v>
      </c>
      <c r="BB420" s="1" t="s">
        <v>45</v>
      </c>
      <c r="BE420" s="13" t="s">
        <v>122</v>
      </c>
      <c r="BF420" s="1" t="s">
        <v>123</v>
      </c>
    </row>
    <row r="421" spans="1:58" ht="15.75">
      <c r="A421" s="1" t="s">
        <v>879</v>
      </c>
      <c r="B421" s="1" t="s">
        <v>1100</v>
      </c>
      <c r="C421" s="1" t="s">
        <v>880</v>
      </c>
      <c r="D421" s="4" t="s">
        <v>120</v>
      </c>
      <c r="E421" s="1" t="s">
        <v>881</v>
      </c>
      <c r="F421" s="1">
        <v>1</v>
      </c>
      <c r="G421" s="1">
        <v>2010</v>
      </c>
      <c r="H421" s="1">
        <v>2011</v>
      </c>
      <c r="K421" s="1" t="s">
        <v>37</v>
      </c>
      <c r="M421" s="1" t="s">
        <v>38</v>
      </c>
      <c r="O421" s="1">
        <v>347</v>
      </c>
      <c r="P421" s="1" t="s">
        <v>77</v>
      </c>
      <c r="Q421" s="1" t="s">
        <v>1169</v>
      </c>
      <c r="R421" s="13" t="s">
        <v>1094</v>
      </c>
      <c r="S421" s="1">
        <f>41+28</f>
        <v>69</v>
      </c>
      <c r="T421" s="17">
        <v>351</v>
      </c>
      <c r="AR421" s="1" t="s">
        <v>694</v>
      </c>
      <c r="AT421" s="4" t="s">
        <v>43</v>
      </c>
      <c r="AY421" s="4" t="s">
        <v>1107</v>
      </c>
      <c r="BA421" s="4" t="s">
        <v>44</v>
      </c>
      <c r="BB421" s="4" t="s">
        <v>45</v>
      </c>
      <c r="BC421" s="4" t="s">
        <v>1105</v>
      </c>
      <c r="BE421" s="13" t="s">
        <v>1094</v>
      </c>
      <c r="BF421" s="1" t="s">
        <v>1094</v>
      </c>
    </row>
    <row r="422" spans="1:58" ht="15.75">
      <c r="A422" s="1" t="s">
        <v>879</v>
      </c>
      <c r="B422" s="1" t="s">
        <v>1100</v>
      </c>
      <c r="C422" s="1" t="s">
        <v>880</v>
      </c>
      <c r="D422" s="4" t="s">
        <v>84</v>
      </c>
      <c r="E422" s="4" t="s">
        <v>1095</v>
      </c>
      <c r="F422" s="4">
        <v>1</v>
      </c>
      <c r="G422" s="1">
        <v>2010</v>
      </c>
      <c r="H422" s="1">
        <v>2011</v>
      </c>
      <c r="K422" s="1" t="s">
        <v>37</v>
      </c>
      <c r="M422" s="1" t="s">
        <v>38</v>
      </c>
      <c r="O422" s="1">
        <v>347</v>
      </c>
      <c r="P422" s="1" t="s">
        <v>77</v>
      </c>
      <c r="R422" s="13" t="s">
        <v>1094</v>
      </c>
      <c r="S422" s="1">
        <f>14+9</f>
        <v>23</v>
      </c>
      <c r="T422" s="17">
        <v>232</v>
      </c>
      <c r="AR422" s="1" t="s">
        <v>694</v>
      </c>
      <c r="AT422" s="4" t="s">
        <v>43</v>
      </c>
      <c r="AY422" s="4" t="s">
        <v>1106</v>
      </c>
      <c r="BA422" s="4" t="s">
        <v>44</v>
      </c>
      <c r="BB422" s="4" t="s">
        <v>45</v>
      </c>
      <c r="BC422" s="4" t="s">
        <v>1105</v>
      </c>
      <c r="BE422" s="13" t="s">
        <v>1094</v>
      </c>
      <c r="BF422" s="1" t="s">
        <v>1094</v>
      </c>
    </row>
    <row r="423" spans="1:58" ht="15.75">
      <c r="A423" s="1" t="s">
        <v>879</v>
      </c>
      <c r="B423" s="1" t="s">
        <v>1100</v>
      </c>
      <c r="C423" s="1" t="s">
        <v>880</v>
      </c>
      <c r="D423" s="4" t="s">
        <v>1408</v>
      </c>
      <c r="E423" s="4" t="s">
        <v>1096</v>
      </c>
      <c r="F423" s="4"/>
      <c r="G423" s="1">
        <v>2011</v>
      </c>
      <c r="H423" s="1">
        <v>2011</v>
      </c>
      <c r="K423" s="1" t="s">
        <v>37</v>
      </c>
      <c r="M423" s="1" t="s">
        <v>38</v>
      </c>
      <c r="O423" s="1">
        <v>347</v>
      </c>
      <c r="P423" s="1" t="s">
        <v>77</v>
      </c>
      <c r="R423" s="13" t="s">
        <v>1094</v>
      </c>
      <c r="S423" s="1">
        <v>17</v>
      </c>
      <c r="T423" s="17">
        <v>177</v>
      </c>
      <c r="AR423" s="1" t="s">
        <v>694</v>
      </c>
      <c r="AT423" s="4" t="s">
        <v>43</v>
      </c>
      <c r="AY423" s="37" t="s">
        <v>1108</v>
      </c>
      <c r="BA423" s="4" t="s">
        <v>44</v>
      </c>
      <c r="BB423" s="4" t="s">
        <v>45</v>
      </c>
      <c r="BC423" s="4" t="s">
        <v>1105</v>
      </c>
      <c r="BE423" s="13" t="s">
        <v>1094</v>
      </c>
      <c r="BF423" s="1" t="s">
        <v>1094</v>
      </c>
    </row>
    <row r="424" spans="1:58" ht="15.75">
      <c r="A424" s="1" t="s">
        <v>879</v>
      </c>
      <c r="B424" s="1" t="s">
        <v>1100</v>
      </c>
      <c r="C424" s="1" t="s">
        <v>880</v>
      </c>
      <c r="D424" s="4" t="s">
        <v>197</v>
      </c>
      <c r="E424" s="4" t="s">
        <v>1420</v>
      </c>
      <c r="F424" s="4"/>
      <c r="G424" s="1">
        <v>2011</v>
      </c>
      <c r="H424" s="1">
        <v>2011</v>
      </c>
      <c r="K424" s="1" t="s">
        <v>37</v>
      </c>
      <c r="M424" s="1" t="s">
        <v>38</v>
      </c>
      <c r="O424" s="1">
        <v>347</v>
      </c>
      <c r="P424" s="1" t="s">
        <v>77</v>
      </c>
      <c r="Q424" s="1" t="s">
        <v>1169</v>
      </c>
      <c r="R424" s="13" t="s">
        <v>1094</v>
      </c>
      <c r="S424" s="1">
        <v>21</v>
      </c>
      <c r="T424" s="17">
        <v>192</v>
      </c>
      <c r="AR424" s="1" t="s">
        <v>694</v>
      </c>
      <c r="AT424" s="4" t="s">
        <v>43</v>
      </c>
      <c r="AY424" s="37" t="s">
        <v>1109</v>
      </c>
      <c r="BA424" s="4" t="s">
        <v>44</v>
      </c>
      <c r="BB424" s="4" t="s">
        <v>45</v>
      </c>
      <c r="BC424" s="4" t="s">
        <v>1105</v>
      </c>
      <c r="BE424" s="13" t="s">
        <v>1094</v>
      </c>
      <c r="BF424" s="1" t="s">
        <v>1094</v>
      </c>
    </row>
    <row r="425" spans="1:58" ht="15.75">
      <c r="A425" s="1" t="s">
        <v>879</v>
      </c>
      <c r="B425" s="1" t="s">
        <v>1100</v>
      </c>
      <c r="C425" s="1" t="s">
        <v>880</v>
      </c>
      <c r="D425" s="4" t="s">
        <v>144</v>
      </c>
      <c r="E425" s="4" t="s">
        <v>916</v>
      </c>
      <c r="F425" s="4">
        <v>1</v>
      </c>
      <c r="G425" s="1">
        <v>2010</v>
      </c>
      <c r="H425" s="1">
        <v>2010</v>
      </c>
      <c r="K425" s="1" t="s">
        <v>37</v>
      </c>
      <c r="M425" s="1" t="s">
        <v>38</v>
      </c>
      <c r="O425" s="1">
        <v>347</v>
      </c>
      <c r="P425" s="1" t="s">
        <v>77</v>
      </c>
      <c r="Q425" s="1" t="s">
        <v>1169</v>
      </c>
      <c r="R425" s="13" t="s">
        <v>1094</v>
      </c>
      <c r="S425" s="1">
        <f>21+26</f>
        <v>47</v>
      </c>
      <c r="T425" s="17">
        <v>426</v>
      </c>
      <c r="AR425" s="1" t="s">
        <v>694</v>
      </c>
      <c r="AT425" s="4" t="s">
        <v>43</v>
      </c>
      <c r="AY425" s="4" t="s">
        <v>1110</v>
      </c>
      <c r="BA425" s="4" t="s">
        <v>44</v>
      </c>
      <c r="BB425" s="4" t="s">
        <v>45</v>
      </c>
      <c r="BC425" s="4" t="s">
        <v>1105</v>
      </c>
      <c r="BE425" s="13" t="s">
        <v>1094</v>
      </c>
      <c r="BF425" s="1" t="s">
        <v>1094</v>
      </c>
    </row>
    <row r="426" spans="1:58" ht="15.75">
      <c r="A426" s="1" t="s">
        <v>879</v>
      </c>
      <c r="B426" s="1" t="s">
        <v>1100</v>
      </c>
      <c r="C426" s="1" t="s">
        <v>880</v>
      </c>
      <c r="D426" s="4" t="s">
        <v>105</v>
      </c>
      <c r="E426" s="4" t="s">
        <v>1413</v>
      </c>
      <c r="F426" s="4"/>
      <c r="G426" s="1">
        <v>2010</v>
      </c>
      <c r="H426" s="1">
        <v>2011</v>
      </c>
      <c r="K426" s="1" t="s">
        <v>37</v>
      </c>
      <c r="M426" s="1" t="s">
        <v>38</v>
      </c>
      <c r="O426" s="1">
        <v>347</v>
      </c>
      <c r="P426" s="1" t="s">
        <v>77</v>
      </c>
      <c r="Q426" s="1" t="s">
        <v>1169</v>
      </c>
      <c r="R426" s="13" t="s">
        <v>1094</v>
      </c>
      <c r="S426" s="1">
        <f>17+18</f>
        <v>35</v>
      </c>
      <c r="T426" s="17">
        <v>233</v>
      </c>
      <c r="AR426" s="1" t="s">
        <v>694</v>
      </c>
      <c r="AT426" s="4" t="s">
        <v>43</v>
      </c>
      <c r="AY426" s="4" t="s">
        <v>1111</v>
      </c>
      <c r="BA426" s="4" t="s">
        <v>44</v>
      </c>
      <c r="BB426" s="4" t="s">
        <v>45</v>
      </c>
      <c r="BC426" s="4" t="s">
        <v>1105</v>
      </c>
      <c r="BE426" s="13" t="s">
        <v>1094</v>
      </c>
      <c r="BF426" s="1" t="s">
        <v>1094</v>
      </c>
    </row>
    <row r="427" spans="1:58" ht="15.75">
      <c r="A427" s="1" t="s">
        <v>879</v>
      </c>
      <c r="B427" s="1" t="s">
        <v>1100</v>
      </c>
      <c r="C427" s="1" t="s">
        <v>880</v>
      </c>
      <c r="D427" s="4" t="s">
        <v>105</v>
      </c>
      <c r="E427" s="4" t="s">
        <v>1409</v>
      </c>
      <c r="F427" s="4"/>
      <c r="G427" s="1">
        <v>2011</v>
      </c>
      <c r="H427" s="1">
        <v>2011</v>
      </c>
      <c r="K427" s="1" t="s">
        <v>37</v>
      </c>
      <c r="M427" s="1" t="s">
        <v>38</v>
      </c>
      <c r="O427" s="1">
        <v>347</v>
      </c>
      <c r="P427" s="1" t="s">
        <v>77</v>
      </c>
      <c r="Q427" s="1" t="s">
        <v>1169</v>
      </c>
      <c r="R427" s="13" t="s">
        <v>1094</v>
      </c>
      <c r="S427" s="1">
        <v>14</v>
      </c>
      <c r="T427" s="17">
        <v>211</v>
      </c>
      <c r="AR427" s="1" t="s">
        <v>694</v>
      </c>
      <c r="AT427" s="4" t="s">
        <v>43</v>
      </c>
      <c r="AY427" s="37" t="s">
        <v>1112</v>
      </c>
      <c r="BA427" s="4" t="s">
        <v>44</v>
      </c>
      <c r="BB427" s="4" t="s">
        <v>45</v>
      </c>
      <c r="BC427" s="4" t="s">
        <v>1105</v>
      </c>
      <c r="BE427" s="13" t="s">
        <v>1094</v>
      </c>
      <c r="BF427" s="1" t="s">
        <v>1094</v>
      </c>
    </row>
    <row r="428" spans="1:58" ht="15.75">
      <c r="A428" s="1" t="s">
        <v>879</v>
      </c>
      <c r="B428" s="1" t="s">
        <v>1100</v>
      </c>
      <c r="C428" s="1" t="s">
        <v>880</v>
      </c>
      <c r="D428" s="4" t="s">
        <v>105</v>
      </c>
      <c r="E428" s="4" t="s">
        <v>1404</v>
      </c>
      <c r="F428" s="4"/>
      <c r="G428" s="1">
        <v>2011</v>
      </c>
      <c r="H428" s="1">
        <v>2011</v>
      </c>
      <c r="K428" s="1" t="s">
        <v>37</v>
      </c>
      <c r="M428" s="1" t="s">
        <v>38</v>
      </c>
      <c r="O428" s="1">
        <v>347</v>
      </c>
      <c r="P428" s="1" t="s">
        <v>77</v>
      </c>
      <c r="Q428" s="1" t="s">
        <v>1169</v>
      </c>
      <c r="R428" s="13" t="s">
        <v>1094</v>
      </c>
      <c r="S428" s="1">
        <v>9</v>
      </c>
      <c r="T428" s="17">
        <v>215</v>
      </c>
      <c r="AR428" s="1" t="s">
        <v>694</v>
      </c>
      <c r="AT428" s="4" t="s">
        <v>43</v>
      </c>
      <c r="AY428" s="37" t="s">
        <v>1113</v>
      </c>
      <c r="BA428" s="4" t="s">
        <v>44</v>
      </c>
      <c r="BB428" s="4" t="s">
        <v>45</v>
      </c>
      <c r="BC428" s="4" t="s">
        <v>1105</v>
      </c>
      <c r="BE428" s="13" t="s">
        <v>1094</v>
      </c>
      <c r="BF428" s="1" t="s">
        <v>1094</v>
      </c>
    </row>
    <row r="429" spans="1:58" ht="15.75">
      <c r="A429" s="1" t="s">
        <v>879</v>
      </c>
      <c r="B429" s="1" t="s">
        <v>1100</v>
      </c>
      <c r="C429" s="1" t="s">
        <v>880</v>
      </c>
      <c r="D429" s="4" t="s">
        <v>105</v>
      </c>
      <c r="E429" s="4" t="s">
        <v>1097</v>
      </c>
      <c r="F429" s="4"/>
      <c r="G429" s="1">
        <v>2011</v>
      </c>
      <c r="H429" s="1">
        <v>2011</v>
      </c>
      <c r="K429" s="1" t="s">
        <v>37</v>
      </c>
      <c r="M429" s="1" t="s">
        <v>38</v>
      </c>
      <c r="O429" s="1">
        <v>347</v>
      </c>
      <c r="P429" s="1" t="s">
        <v>77</v>
      </c>
      <c r="Q429" s="1" t="s">
        <v>1169</v>
      </c>
      <c r="R429" s="13" t="s">
        <v>1094</v>
      </c>
      <c r="S429" s="1">
        <v>3</v>
      </c>
      <c r="T429" s="17">
        <v>86</v>
      </c>
      <c r="AR429" s="1" t="s">
        <v>694</v>
      </c>
      <c r="AT429" s="4" t="s">
        <v>43</v>
      </c>
      <c r="AY429" s="37" t="s">
        <v>1114</v>
      </c>
      <c r="BA429" s="4" t="s">
        <v>44</v>
      </c>
      <c r="BB429" s="4" t="s">
        <v>45</v>
      </c>
      <c r="BC429" s="4" t="s">
        <v>1105</v>
      </c>
      <c r="BE429" s="13" t="s">
        <v>1094</v>
      </c>
      <c r="BF429" s="1" t="s">
        <v>1094</v>
      </c>
    </row>
    <row r="430" spans="1:58" ht="15.75">
      <c r="A430" s="1" t="s">
        <v>879</v>
      </c>
      <c r="B430" s="1" t="s">
        <v>1100</v>
      </c>
      <c r="C430" s="1" t="s">
        <v>880</v>
      </c>
      <c r="D430" s="4" t="s">
        <v>120</v>
      </c>
      <c r="E430" s="4" t="s">
        <v>620</v>
      </c>
      <c r="F430" s="4">
        <v>1</v>
      </c>
      <c r="G430" s="1">
        <v>2011</v>
      </c>
      <c r="H430" s="1">
        <v>2011</v>
      </c>
      <c r="K430" s="1" t="s">
        <v>37</v>
      </c>
      <c r="M430" s="1" t="s">
        <v>38</v>
      </c>
      <c r="O430" s="1">
        <v>347</v>
      </c>
      <c r="P430" s="1" t="s">
        <v>77</v>
      </c>
      <c r="Q430" s="1" t="s">
        <v>1169</v>
      </c>
      <c r="R430" s="13" t="s">
        <v>1094</v>
      </c>
      <c r="S430" s="1">
        <v>16</v>
      </c>
      <c r="T430" s="17">
        <v>296</v>
      </c>
      <c r="AR430" s="1" t="s">
        <v>694</v>
      </c>
      <c r="AT430" s="4" t="s">
        <v>43</v>
      </c>
      <c r="AY430" s="37" t="s">
        <v>1115</v>
      </c>
      <c r="BA430" s="4" t="s">
        <v>44</v>
      </c>
      <c r="BB430" s="4" t="s">
        <v>45</v>
      </c>
      <c r="BC430" s="4" t="s">
        <v>1105</v>
      </c>
      <c r="BE430" s="13" t="s">
        <v>1094</v>
      </c>
      <c r="BF430" s="1" t="s">
        <v>1094</v>
      </c>
    </row>
    <row r="431" spans="1:58" ht="15.75">
      <c r="A431" s="1" t="s">
        <v>879</v>
      </c>
      <c r="B431" s="1" t="s">
        <v>1100</v>
      </c>
      <c r="C431" s="1" t="s">
        <v>880</v>
      </c>
      <c r="D431" s="4" t="s">
        <v>120</v>
      </c>
      <c r="E431" s="4" t="s">
        <v>1415</v>
      </c>
      <c r="F431" s="4">
        <v>1</v>
      </c>
      <c r="G431" s="1">
        <v>2011</v>
      </c>
      <c r="H431" s="1">
        <v>2011</v>
      </c>
      <c r="K431" s="1" t="s">
        <v>37</v>
      </c>
      <c r="M431" s="1" t="s">
        <v>38</v>
      </c>
      <c r="O431" s="1">
        <v>347</v>
      </c>
      <c r="P431" s="1" t="s">
        <v>77</v>
      </c>
      <c r="Q431" s="1" t="s">
        <v>1169</v>
      </c>
      <c r="R431" s="13" t="s">
        <v>1094</v>
      </c>
      <c r="S431" s="1">
        <v>2</v>
      </c>
      <c r="T431" s="17">
        <v>107</v>
      </c>
      <c r="AR431" s="1" t="s">
        <v>694</v>
      </c>
      <c r="AT431" s="4" t="s">
        <v>43</v>
      </c>
      <c r="AY431" s="37" t="s">
        <v>1116</v>
      </c>
      <c r="BA431" s="4" t="s">
        <v>44</v>
      </c>
      <c r="BB431" s="4" t="s">
        <v>45</v>
      </c>
      <c r="BC431" s="4" t="s">
        <v>1105</v>
      </c>
      <c r="BE431" s="13" t="s">
        <v>1094</v>
      </c>
      <c r="BF431" s="1" t="s">
        <v>1094</v>
      </c>
    </row>
    <row r="432" spans="1:58" ht="15.75">
      <c r="A432" s="1" t="s">
        <v>879</v>
      </c>
      <c r="B432" s="1" t="s">
        <v>1100</v>
      </c>
      <c r="C432" s="1" t="s">
        <v>880</v>
      </c>
      <c r="D432" s="4" t="s">
        <v>120</v>
      </c>
      <c r="E432" s="4" t="s">
        <v>1401</v>
      </c>
      <c r="F432" s="4">
        <v>1</v>
      </c>
      <c r="G432" s="1">
        <v>2010</v>
      </c>
      <c r="H432" s="1">
        <v>2010</v>
      </c>
      <c r="K432" s="1" t="s">
        <v>37</v>
      </c>
      <c r="M432" s="1" t="s">
        <v>38</v>
      </c>
      <c r="O432" s="1">
        <v>347</v>
      </c>
      <c r="P432" s="1" t="s">
        <v>77</v>
      </c>
      <c r="Q432" s="1" t="s">
        <v>1169</v>
      </c>
      <c r="R432" s="13" t="s">
        <v>1094</v>
      </c>
      <c r="S432" s="1">
        <v>21</v>
      </c>
      <c r="T432" s="19">
        <f>780/1.1</f>
        <v>709.09090909090901</v>
      </c>
      <c r="U432" s="19"/>
      <c r="AR432" s="1" t="s">
        <v>694</v>
      </c>
      <c r="AT432" s="4" t="s">
        <v>43</v>
      </c>
      <c r="AY432" s="37" t="s">
        <v>1117</v>
      </c>
      <c r="BA432" s="4" t="s">
        <v>44</v>
      </c>
      <c r="BB432" s="4" t="s">
        <v>45</v>
      </c>
      <c r="BC432" s="4" t="s">
        <v>1105</v>
      </c>
      <c r="BE432" s="13" t="s">
        <v>1094</v>
      </c>
      <c r="BF432" s="1" t="s">
        <v>1094</v>
      </c>
    </row>
    <row r="433" spans="1:58" ht="15.75">
      <c r="A433" s="1" t="s">
        <v>879</v>
      </c>
      <c r="B433" s="1" t="s">
        <v>1100</v>
      </c>
      <c r="C433" s="1" t="s">
        <v>880</v>
      </c>
      <c r="D433" s="4" t="s">
        <v>144</v>
      </c>
      <c r="E433" s="4" t="s">
        <v>916</v>
      </c>
      <c r="F433" s="4">
        <v>1</v>
      </c>
      <c r="G433" s="1">
        <v>2011</v>
      </c>
      <c r="H433" s="1">
        <v>2011</v>
      </c>
      <c r="K433" s="1" t="s">
        <v>37</v>
      </c>
      <c r="M433" s="1" t="s">
        <v>38</v>
      </c>
      <c r="O433" s="1">
        <v>341</v>
      </c>
      <c r="P433" s="1" t="s">
        <v>77</v>
      </c>
      <c r="R433" s="13" t="s">
        <v>1121</v>
      </c>
      <c r="S433" s="1">
        <v>10</v>
      </c>
      <c r="T433" s="19">
        <v>250</v>
      </c>
      <c r="U433" s="19"/>
      <c r="V433" s="17">
        <v>133</v>
      </c>
      <c r="X433" s="17">
        <v>69</v>
      </c>
      <c r="AR433" s="1" t="s">
        <v>694</v>
      </c>
      <c r="AS433" s="1" t="s">
        <v>1244</v>
      </c>
      <c r="AT433" s="4" t="s">
        <v>1118</v>
      </c>
      <c r="AY433" s="4" t="s">
        <v>1119</v>
      </c>
      <c r="BA433" s="4" t="s">
        <v>44</v>
      </c>
      <c r="BB433" s="4" t="s">
        <v>45</v>
      </c>
      <c r="BC433" s="4" t="s">
        <v>1120</v>
      </c>
      <c r="BE433" s="13" t="s">
        <v>1121</v>
      </c>
      <c r="BF433" s="1"/>
    </row>
    <row r="434" spans="1:58" ht="15.75">
      <c r="A434" s="1" t="s">
        <v>934</v>
      </c>
      <c r="B434" s="1" t="s">
        <v>934</v>
      </c>
      <c r="C434" s="1" t="s">
        <v>935</v>
      </c>
      <c r="D434" s="1" t="s">
        <v>120</v>
      </c>
      <c r="E434" s="1" t="s">
        <v>299</v>
      </c>
      <c r="F434" s="1">
        <v>1</v>
      </c>
      <c r="G434" s="1">
        <v>1987</v>
      </c>
      <c r="H434" s="1">
        <v>1987</v>
      </c>
      <c r="K434" s="1" t="s">
        <v>37</v>
      </c>
      <c r="M434" s="1" t="s">
        <v>38</v>
      </c>
      <c r="N434" s="1">
        <v>16</v>
      </c>
      <c r="O434" s="1">
        <v>22</v>
      </c>
      <c r="P434" s="1" t="s">
        <v>40</v>
      </c>
      <c r="R434" s="13" t="s">
        <v>300</v>
      </c>
      <c r="T434" s="17">
        <v>15</v>
      </c>
      <c r="AR434" s="1" t="s">
        <v>82</v>
      </c>
      <c r="AT434" s="1" t="s">
        <v>43</v>
      </c>
      <c r="AZ434" s="1">
        <v>2</v>
      </c>
      <c r="BA434" s="1" t="s">
        <v>65</v>
      </c>
      <c r="BB434" s="1" t="s">
        <v>65</v>
      </c>
      <c r="BE434" s="13" t="s">
        <v>300</v>
      </c>
      <c r="BF434" s="1" t="s">
        <v>301</v>
      </c>
    </row>
    <row r="435" spans="1:58" ht="15.75">
      <c r="A435" s="1" t="s">
        <v>934</v>
      </c>
      <c r="B435" s="1" t="s">
        <v>934</v>
      </c>
      <c r="C435" s="1" t="s">
        <v>935</v>
      </c>
      <c r="D435" s="1" t="s">
        <v>254</v>
      </c>
      <c r="E435" s="1" t="s">
        <v>2010</v>
      </c>
      <c r="G435" s="1">
        <v>1998</v>
      </c>
      <c r="H435" s="1">
        <v>1998</v>
      </c>
      <c r="K435" s="1" t="s">
        <v>37</v>
      </c>
      <c r="M435" s="1" t="s">
        <v>38</v>
      </c>
      <c r="N435" s="1">
        <v>17</v>
      </c>
      <c r="O435" s="1">
        <v>25</v>
      </c>
      <c r="P435" s="1" t="s">
        <v>102</v>
      </c>
      <c r="R435" s="13" t="s">
        <v>936</v>
      </c>
      <c r="S435" s="1">
        <v>6</v>
      </c>
      <c r="T435" s="17">
        <v>35</v>
      </c>
      <c r="AB435" s="3">
        <v>1</v>
      </c>
      <c r="AR435" s="1" t="s">
        <v>103</v>
      </c>
      <c r="AT435" s="1" t="s">
        <v>134</v>
      </c>
      <c r="BA435" s="1" t="s">
        <v>44</v>
      </c>
      <c r="BB435" s="1" t="s">
        <v>45</v>
      </c>
      <c r="BE435" s="13" t="s">
        <v>936</v>
      </c>
      <c r="BF435" s="1" t="s">
        <v>937</v>
      </c>
    </row>
    <row r="436" spans="1:58" ht="15.75">
      <c r="A436" s="1" t="s">
        <v>934</v>
      </c>
      <c r="B436" s="1" t="s">
        <v>934</v>
      </c>
      <c r="C436" s="1" t="s">
        <v>935</v>
      </c>
      <c r="D436" s="1" t="s">
        <v>120</v>
      </c>
      <c r="E436" s="1" t="s">
        <v>310</v>
      </c>
      <c r="F436" s="1">
        <v>1</v>
      </c>
      <c r="G436" s="10">
        <v>1981</v>
      </c>
      <c r="H436" s="1">
        <v>1981</v>
      </c>
      <c r="K436" s="1" t="s">
        <v>37</v>
      </c>
      <c r="M436" s="1" t="s">
        <v>38</v>
      </c>
      <c r="N436" s="1">
        <v>22</v>
      </c>
      <c r="O436" s="1">
        <v>31</v>
      </c>
      <c r="P436" s="1" t="s">
        <v>51</v>
      </c>
      <c r="R436" s="13" t="s">
        <v>938</v>
      </c>
      <c r="Y436" s="3">
        <v>2</v>
      </c>
      <c r="AR436" s="1" t="s">
        <v>52</v>
      </c>
      <c r="AT436" s="1" t="s">
        <v>56</v>
      </c>
      <c r="AZ436" s="1">
        <v>2</v>
      </c>
      <c r="BA436" s="1" t="s">
        <v>65</v>
      </c>
      <c r="BB436" s="1" t="s">
        <v>65</v>
      </c>
      <c r="BE436" s="13" t="s">
        <v>938</v>
      </c>
      <c r="BF436" s="1" t="s">
        <v>939</v>
      </c>
    </row>
    <row r="437" spans="1:58">
      <c r="A437" s="1" t="s">
        <v>934</v>
      </c>
      <c r="B437" s="1" t="s">
        <v>934</v>
      </c>
      <c r="C437" s="1" t="s">
        <v>935</v>
      </c>
      <c r="D437" s="1" t="s">
        <v>293</v>
      </c>
      <c r="E437" s="1" t="s">
        <v>940</v>
      </c>
      <c r="K437" s="1" t="s">
        <v>37</v>
      </c>
      <c r="M437" s="1" t="s">
        <v>38</v>
      </c>
      <c r="N437" s="1">
        <v>24</v>
      </c>
      <c r="O437" s="1">
        <v>36</v>
      </c>
      <c r="P437" s="1" t="s">
        <v>40</v>
      </c>
      <c r="R437" s="20" t="s">
        <v>1754</v>
      </c>
      <c r="Y437" s="3">
        <v>15</v>
      </c>
      <c r="AR437" s="1" t="s">
        <v>82</v>
      </c>
      <c r="AT437" s="1" t="s">
        <v>56</v>
      </c>
      <c r="AZ437" s="1">
        <v>2</v>
      </c>
      <c r="BA437" s="1" t="s">
        <v>90</v>
      </c>
      <c r="BB437" s="1" t="s">
        <v>45</v>
      </c>
      <c r="BE437" s="20" t="s">
        <v>1754</v>
      </c>
      <c r="BF437" s="1" t="s">
        <v>941</v>
      </c>
    </row>
    <row r="438" spans="1:58" ht="15.75">
      <c r="A438" s="1" t="s">
        <v>934</v>
      </c>
      <c r="B438" s="1" t="s">
        <v>934</v>
      </c>
      <c r="C438" s="1" t="s">
        <v>935</v>
      </c>
      <c r="D438" s="1" t="s">
        <v>2047</v>
      </c>
      <c r="E438" s="1" t="s">
        <v>2046</v>
      </c>
      <c r="G438" s="1">
        <v>2009</v>
      </c>
      <c r="H438" s="1">
        <v>2009</v>
      </c>
      <c r="K438" s="1" t="s">
        <v>37</v>
      </c>
      <c r="M438" s="1" t="s">
        <v>38</v>
      </c>
      <c r="N438" s="1">
        <v>43</v>
      </c>
      <c r="O438" s="1">
        <v>68</v>
      </c>
      <c r="P438" s="1" t="s">
        <v>77</v>
      </c>
      <c r="Q438" s="1" t="s">
        <v>1169</v>
      </c>
      <c r="R438" s="13" t="s">
        <v>942</v>
      </c>
      <c r="S438" s="1">
        <v>2</v>
      </c>
      <c r="T438" s="17">
        <v>12.2</v>
      </c>
      <c r="Y438" s="3">
        <v>5</v>
      </c>
      <c r="AB438" s="3">
        <v>6.9</v>
      </c>
      <c r="AM438" s="3" t="s">
        <v>943</v>
      </c>
      <c r="AR438" s="1" t="s">
        <v>78</v>
      </c>
      <c r="AT438" s="1" t="s">
        <v>134</v>
      </c>
      <c r="AZ438" s="1">
        <v>2</v>
      </c>
      <c r="BA438" s="1" t="s">
        <v>65</v>
      </c>
      <c r="BB438" s="1" t="s">
        <v>65</v>
      </c>
      <c r="BC438" s="1" t="s">
        <v>944</v>
      </c>
      <c r="BE438" s="13" t="s">
        <v>942</v>
      </c>
      <c r="BF438" s="1" t="s">
        <v>945</v>
      </c>
    </row>
    <row r="439" spans="1:58" ht="15.75">
      <c r="A439" s="1" t="s">
        <v>934</v>
      </c>
      <c r="B439" s="1" t="s">
        <v>934</v>
      </c>
      <c r="C439" s="1" t="s">
        <v>935</v>
      </c>
      <c r="K439" s="1" t="s">
        <v>37</v>
      </c>
      <c r="M439" s="1" t="s">
        <v>38</v>
      </c>
      <c r="N439" s="1">
        <v>49</v>
      </c>
      <c r="O439" s="1">
        <v>79</v>
      </c>
      <c r="P439" s="1" t="s">
        <v>40</v>
      </c>
      <c r="R439" s="13" t="s">
        <v>89</v>
      </c>
      <c r="V439" s="17">
        <v>20</v>
      </c>
      <c r="AM439" s="3">
        <v>20</v>
      </c>
      <c r="AR439" s="1" t="s">
        <v>59</v>
      </c>
      <c r="AT439" s="1" t="s">
        <v>438</v>
      </c>
      <c r="AZ439" s="1">
        <v>2</v>
      </c>
      <c r="BA439" s="1" t="s">
        <v>90</v>
      </c>
      <c r="BB439" s="1" t="s">
        <v>45</v>
      </c>
      <c r="BE439" s="13" t="s">
        <v>89</v>
      </c>
      <c r="BF439" s="1" t="s">
        <v>946</v>
      </c>
    </row>
    <row r="440" spans="1:58" ht="15.75">
      <c r="A440" s="1" t="s">
        <v>934</v>
      </c>
      <c r="B440" s="1" t="s">
        <v>934</v>
      </c>
      <c r="C440" s="1" t="s">
        <v>935</v>
      </c>
      <c r="D440" s="1" t="s">
        <v>1733</v>
      </c>
      <c r="E440" s="1" t="s">
        <v>2017</v>
      </c>
      <c r="G440" s="1">
        <v>1998</v>
      </c>
      <c r="H440" s="1">
        <v>1998</v>
      </c>
      <c r="K440" s="1" t="s">
        <v>37</v>
      </c>
      <c r="M440" s="1" t="s">
        <v>38</v>
      </c>
      <c r="N440" s="1">
        <v>51</v>
      </c>
      <c r="O440" s="1">
        <v>83</v>
      </c>
      <c r="P440" s="1" t="s">
        <v>77</v>
      </c>
      <c r="Q440" s="1" t="s">
        <v>1169</v>
      </c>
      <c r="R440" s="13" t="s">
        <v>947</v>
      </c>
      <c r="S440" s="1">
        <v>14</v>
      </c>
      <c r="V440" s="17">
        <v>29</v>
      </c>
      <c r="AJ440" s="3">
        <v>29</v>
      </c>
      <c r="AR440" s="1" t="s">
        <v>948</v>
      </c>
      <c r="AT440" s="1" t="s">
        <v>12</v>
      </c>
      <c r="BA440" s="1" t="s">
        <v>44</v>
      </c>
      <c r="BB440" s="1" t="s">
        <v>45</v>
      </c>
      <c r="BE440" s="13" t="s">
        <v>947</v>
      </c>
      <c r="BF440" s="1" t="s">
        <v>949</v>
      </c>
    </row>
    <row r="441" spans="1:58" ht="15.75">
      <c r="A441" s="1" t="s">
        <v>934</v>
      </c>
      <c r="B441" s="1" t="s">
        <v>934</v>
      </c>
      <c r="C441" s="1" t="s">
        <v>935</v>
      </c>
      <c r="D441" s="1" t="s">
        <v>1733</v>
      </c>
      <c r="E441" s="1" t="s">
        <v>2017</v>
      </c>
      <c r="G441" s="1">
        <v>1997</v>
      </c>
      <c r="H441" s="1">
        <v>1997</v>
      </c>
      <c r="K441" s="1" t="s">
        <v>37</v>
      </c>
      <c r="M441" s="1" t="s">
        <v>38</v>
      </c>
      <c r="N441" s="1">
        <v>51</v>
      </c>
      <c r="O441" s="1">
        <v>83</v>
      </c>
      <c r="P441" s="1" t="s">
        <v>102</v>
      </c>
      <c r="R441" s="13" t="s">
        <v>947</v>
      </c>
      <c r="S441" s="1">
        <v>11</v>
      </c>
      <c r="T441" s="17">
        <v>100</v>
      </c>
      <c r="AB441" s="3">
        <v>20</v>
      </c>
      <c r="AR441" s="1" t="s">
        <v>670</v>
      </c>
      <c r="AT441" s="1" t="s">
        <v>950</v>
      </c>
      <c r="BA441" s="1" t="s">
        <v>44</v>
      </c>
      <c r="BB441" s="1" t="s">
        <v>45</v>
      </c>
      <c r="BD441" s="1" t="s">
        <v>951</v>
      </c>
      <c r="BE441" s="13" t="s">
        <v>947</v>
      </c>
      <c r="BF441" s="1" t="s">
        <v>949</v>
      </c>
    </row>
    <row r="442" spans="1:58" ht="15.75">
      <c r="A442" s="1" t="s">
        <v>934</v>
      </c>
      <c r="B442" s="1" t="s">
        <v>934</v>
      </c>
      <c r="C442" s="1" t="s">
        <v>935</v>
      </c>
      <c r="D442" s="1" t="s">
        <v>1733</v>
      </c>
      <c r="E442" s="1" t="s">
        <v>2017</v>
      </c>
      <c r="G442" s="1">
        <v>1998</v>
      </c>
      <c r="H442" s="1">
        <v>1998</v>
      </c>
      <c r="K442" s="1" t="s">
        <v>37</v>
      </c>
      <c r="M442" s="1" t="s">
        <v>38</v>
      </c>
      <c r="N442" s="1">
        <v>51</v>
      </c>
      <c r="O442" s="1">
        <v>83</v>
      </c>
      <c r="P442" s="1" t="s">
        <v>102</v>
      </c>
      <c r="R442" s="13" t="s">
        <v>947</v>
      </c>
      <c r="S442" s="1">
        <v>18</v>
      </c>
      <c r="T442" s="17">
        <v>90</v>
      </c>
      <c r="AB442" s="3">
        <v>4</v>
      </c>
      <c r="AR442" s="1" t="s">
        <v>670</v>
      </c>
      <c r="AT442" s="1" t="s">
        <v>950</v>
      </c>
      <c r="BA442" s="1" t="s">
        <v>44</v>
      </c>
      <c r="BB442" s="1" t="s">
        <v>45</v>
      </c>
      <c r="BD442" s="1" t="s">
        <v>951</v>
      </c>
      <c r="BE442" s="13" t="s">
        <v>947</v>
      </c>
      <c r="BF442" s="1" t="s">
        <v>949</v>
      </c>
    </row>
    <row r="443" spans="1:58" ht="15.75">
      <c r="A443" s="1" t="s">
        <v>934</v>
      </c>
      <c r="B443" s="1" t="s">
        <v>934</v>
      </c>
      <c r="C443" s="1" t="s">
        <v>935</v>
      </c>
      <c r="K443" s="1" t="s">
        <v>37</v>
      </c>
      <c r="M443" s="1" t="s">
        <v>38</v>
      </c>
      <c r="N443" s="1">
        <v>57</v>
      </c>
      <c r="O443" s="1">
        <v>94</v>
      </c>
      <c r="P443" s="1" t="s">
        <v>40</v>
      </c>
      <c r="R443" s="13" t="s">
        <v>95</v>
      </c>
      <c r="T443" s="17">
        <v>15</v>
      </c>
      <c r="AB443" s="3">
        <v>2</v>
      </c>
      <c r="AR443" s="1" t="s">
        <v>59</v>
      </c>
      <c r="AT443" s="1" t="s">
        <v>134</v>
      </c>
      <c r="AZ443" s="1">
        <v>2</v>
      </c>
      <c r="BA443" s="1" t="s">
        <v>90</v>
      </c>
      <c r="BB443" s="1" t="s">
        <v>45</v>
      </c>
      <c r="BC443" s="1" t="s">
        <v>952</v>
      </c>
      <c r="BE443" s="13" t="s">
        <v>95</v>
      </c>
      <c r="BF443" s="1" t="s">
        <v>339</v>
      </c>
    </row>
    <row r="444" spans="1:58" ht="15.75">
      <c r="A444" s="1" t="s">
        <v>934</v>
      </c>
      <c r="B444" s="1" t="s">
        <v>934</v>
      </c>
      <c r="C444" s="1" t="s">
        <v>935</v>
      </c>
      <c r="K444" s="1" t="s">
        <v>37</v>
      </c>
      <c r="M444" s="1" t="s">
        <v>38</v>
      </c>
      <c r="N444" s="1">
        <v>108</v>
      </c>
      <c r="O444" s="1">
        <v>176</v>
      </c>
      <c r="P444" s="1" t="s">
        <v>51</v>
      </c>
      <c r="R444" s="13" t="s">
        <v>953</v>
      </c>
      <c r="T444" s="17">
        <v>51</v>
      </c>
      <c r="AR444" s="1" t="s">
        <v>954</v>
      </c>
      <c r="AT444" s="1" t="s">
        <v>43</v>
      </c>
      <c r="BA444" s="1" t="s">
        <v>44</v>
      </c>
      <c r="BB444" s="1" t="s">
        <v>45</v>
      </c>
      <c r="BE444" s="13" t="s">
        <v>953</v>
      </c>
      <c r="BF444" s="1" t="s">
        <v>955</v>
      </c>
    </row>
    <row r="445" spans="1:58" ht="15.75">
      <c r="A445" s="1" t="s">
        <v>934</v>
      </c>
      <c r="B445" s="1" t="s">
        <v>934</v>
      </c>
      <c r="C445" s="1" t="s">
        <v>935</v>
      </c>
      <c r="K445" s="1" t="s">
        <v>37</v>
      </c>
      <c r="M445" s="1" t="s">
        <v>38</v>
      </c>
      <c r="N445" s="1">
        <v>108</v>
      </c>
      <c r="O445" s="1">
        <v>176</v>
      </c>
      <c r="P445" s="1" t="s">
        <v>51</v>
      </c>
      <c r="R445" s="13" t="s">
        <v>953</v>
      </c>
      <c r="T445" s="17">
        <v>21</v>
      </c>
      <c r="AR445" s="1" t="s">
        <v>956</v>
      </c>
      <c r="AT445" s="1" t="s">
        <v>43</v>
      </c>
      <c r="BA445" s="1" t="s">
        <v>44</v>
      </c>
      <c r="BB445" s="1" t="s">
        <v>45</v>
      </c>
      <c r="BE445" s="13" t="s">
        <v>953</v>
      </c>
      <c r="BF445" s="1" t="s">
        <v>955</v>
      </c>
    </row>
    <row r="446" spans="1:58" ht="15.75">
      <c r="A446" s="1" t="s">
        <v>934</v>
      </c>
      <c r="B446" s="1" t="s">
        <v>934</v>
      </c>
      <c r="C446" s="1" t="s">
        <v>935</v>
      </c>
      <c r="D446" s="1" t="s">
        <v>113</v>
      </c>
      <c r="E446" s="1" t="s">
        <v>957</v>
      </c>
      <c r="G446" s="1">
        <v>1997</v>
      </c>
      <c r="H446" s="1">
        <v>1998</v>
      </c>
      <c r="K446" s="1" t="s">
        <v>48</v>
      </c>
      <c r="M446" s="1" t="s">
        <v>49</v>
      </c>
      <c r="N446" s="1">
        <v>111</v>
      </c>
      <c r="O446" s="1">
        <v>179</v>
      </c>
      <c r="P446" s="1" t="s">
        <v>40</v>
      </c>
      <c r="R446" s="13" t="s">
        <v>958</v>
      </c>
      <c r="T446" s="17">
        <v>700</v>
      </c>
      <c r="Y446" s="3">
        <v>10</v>
      </c>
      <c r="AR446" s="1" t="s">
        <v>59</v>
      </c>
      <c r="AT446" s="1" t="s">
        <v>56</v>
      </c>
      <c r="AZ446" s="1">
        <v>2</v>
      </c>
      <c r="BA446" s="1" t="s">
        <v>44</v>
      </c>
      <c r="BB446" s="1" t="s">
        <v>45</v>
      </c>
      <c r="BE446" s="13" t="s">
        <v>958</v>
      </c>
      <c r="BF446" s="1" t="s">
        <v>959</v>
      </c>
    </row>
    <row r="447" spans="1:58" ht="15.75">
      <c r="A447" s="1" t="s">
        <v>934</v>
      </c>
      <c r="B447" s="1" t="s">
        <v>934</v>
      </c>
      <c r="C447" s="1" t="s">
        <v>935</v>
      </c>
      <c r="D447" s="1" t="s">
        <v>120</v>
      </c>
      <c r="E447" s="20" t="s">
        <v>1401</v>
      </c>
      <c r="F447" s="20">
        <v>1</v>
      </c>
      <c r="G447" s="1">
        <v>1988</v>
      </c>
      <c r="H447" s="1">
        <v>1988</v>
      </c>
      <c r="K447" s="1" t="s">
        <v>37</v>
      </c>
      <c r="M447" s="1" t="s">
        <v>38</v>
      </c>
      <c r="N447" s="1">
        <v>125</v>
      </c>
      <c r="O447" s="1">
        <v>201</v>
      </c>
      <c r="P447" s="1" t="s">
        <v>51</v>
      </c>
      <c r="R447" s="13" t="s">
        <v>367</v>
      </c>
      <c r="T447" s="17">
        <v>38</v>
      </c>
      <c r="Y447" s="3">
        <v>5</v>
      </c>
      <c r="AR447" s="1" t="s">
        <v>52</v>
      </c>
      <c r="AT447" s="1" t="s">
        <v>56</v>
      </c>
      <c r="AZ447" s="1">
        <v>2</v>
      </c>
      <c r="BA447" s="1" t="s">
        <v>65</v>
      </c>
      <c r="BB447" s="1" t="s">
        <v>65</v>
      </c>
      <c r="BE447" s="13" t="s">
        <v>367</v>
      </c>
      <c r="BF447" s="1" t="s">
        <v>369</v>
      </c>
    </row>
    <row r="448" spans="1:58" ht="15.75">
      <c r="A448" s="1" t="s">
        <v>934</v>
      </c>
      <c r="B448" s="1" t="s">
        <v>934</v>
      </c>
      <c r="C448" s="1" t="s">
        <v>935</v>
      </c>
      <c r="D448" s="1" t="s">
        <v>144</v>
      </c>
      <c r="E448" s="1" t="s">
        <v>145</v>
      </c>
      <c r="F448" s="1">
        <v>1</v>
      </c>
      <c r="K448" s="1" t="s">
        <v>37</v>
      </c>
      <c r="M448" s="1" t="s">
        <v>38</v>
      </c>
      <c r="N448" s="1">
        <v>132</v>
      </c>
      <c r="O448" s="1">
        <v>210</v>
      </c>
      <c r="P448" s="1" t="s">
        <v>40</v>
      </c>
      <c r="R448" s="13" t="s">
        <v>960</v>
      </c>
      <c r="V448" s="17">
        <v>13</v>
      </c>
      <c r="AM448" s="3">
        <v>13</v>
      </c>
      <c r="AR448" s="1" t="s">
        <v>59</v>
      </c>
      <c r="AT448" s="1" t="s">
        <v>438</v>
      </c>
      <c r="AZ448" s="1">
        <v>2</v>
      </c>
      <c r="BA448" s="1" t="s">
        <v>44</v>
      </c>
      <c r="BB448" s="1" t="s">
        <v>45</v>
      </c>
      <c r="BE448" s="13" t="s">
        <v>960</v>
      </c>
      <c r="BF448" s="1" t="s">
        <v>961</v>
      </c>
    </row>
    <row r="449" spans="1:58" ht="15.75">
      <c r="A449" s="1" t="s">
        <v>934</v>
      </c>
      <c r="B449" s="1" t="s">
        <v>934</v>
      </c>
      <c r="C449" s="1" t="s">
        <v>935</v>
      </c>
      <c r="D449" s="1" t="s">
        <v>120</v>
      </c>
      <c r="E449" s="1" t="s">
        <v>121</v>
      </c>
      <c r="F449" s="1">
        <v>1</v>
      </c>
      <c r="G449" s="1">
        <v>2001</v>
      </c>
      <c r="H449" s="1">
        <v>2001</v>
      </c>
      <c r="K449" s="1" t="s">
        <v>37</v>
      </c>
      <c r="M449" s="1" t="s">
        <v>38</v>
      </c>
      <c r="N449" s="1">
        <v>135</v>
      </c>
      <c r="O449" s="1">
        <v>216</v>
      </c>
      <c r="P449" s="1" t="s">
        <v>51</v>
      </c>
      <c r="R449" s="13" t="s">
        <v>138</v>
      </c>
      <c r="V449" s="17">
        <v>1</v>
      </c>
      <c r="W449" s="17" t="s">
        <v>1982</v>
      </c>
      <c r="AJ449" s="3">
        <v>1</v>
      </c>
      <c r="AL449" s="3" t="s">
        <v>1982</v>
      </c>
      <c r="AR449" s="1" t="s">
        <v>52</v>
      </c>
      <c r="AT449" s="1" t="s">
        <v>140</v>
      </c>
      <c r="AZ449" s="1">
        <v>1</v>
      </c>
      <c r="BA449" s="1" t="s">
        <v>65</v>
      </c>
      <c r="BB449" s="1" t="s">
        <v>65</v>
      </c>
      <c r="BC449" s="1" t="s">
        <v>141</v>
      </c>
      <c r="BE449" s="13" t="s">
        <v>138</v>
      </c>
      <c r="BF449" s="1" t="s">
        <v>143</v>
      </c>
    </row>
    <row r="450" spans="1:58" ht="15.75">
      <c r="A450" s="1" t="s">
        <v>934</v>
      </c>
      <c r="B450" s="1" t="s">
        <v>934</v>
      </c>
      <c r="C450" s="1" t="s">
        <v>935</v>
      </c>
      <c r="K450" s="1" t="s">
        <v>48</v>
      </c>
      <c r="M450" s="1" t="s">
        <v>49</v>
      </c>
      <c r="N450" s="1">
        <v>185</v>
      </c>
      <c r="O450" s="1">
        <v>291</v>
      </c>
      <c r="P450" s="1" t="s">
        <v>51</v>
      </c>
      <c r="R450" s="13" t="s">
        <v>152</v>
      </c>
      <c r="Y450" s="3">
        <v>20</v>
      </c>
      <c r="AM450" s="3">
        <v>10</v>
      </c>
      <c r="AR450" s="1" t="s">
        <v>153</v>
      </c>
      <c r="AT450" s="1" t="s">
        <v>56</v>
      </c>
      <c r="BA450" s="1" t="s">
        <v>90</v>
      </c>
      <c r="BB450" s="1" t="s">
        <v>45</v>
      </c>
      <c r="BE450" s="13" t="s">
        <v>152</v>
      </c>
      <c r="BF450" s="1" t="s">
        <v>152</v>
      </c>
    </row>
    <row r="451" spans="1:58" ht="15.75">
      <c r="A451" s="1" t="s">
        <v>934</v>
      </c>
      <c r="B451" s="1" t="s">
        <v>934</v>
      </c>
      <c r="C451" s="1" t="s">
        <v>935</v>
      </c>
      <c r="D451" s="1" t="s">
        <v>144</v>
      </c>
      <c r="E451" s="1" t="s">
        <v>2043</v>
      </c>
      <c r="F451" s="1">
        <v>1</v>
      </c>
      <c r="G451" s="1">
        <v>1990</v>
      </c>
      <c r="H451" s="1">
        <v>1990</v>
      </c>
      <c r="K451" s="1" t="s">
        <v>37</v>
      </c>
      <c r="M451" s="1" t="s">
        <v>38</v>
      </c>
      <c r="N451" s="1">
        <v>195</v>
      </c>
      <c r="O451" s="1">
        <v>314</v>
      </c>
      <c r="P451" s="1" t="s">
        <v>51</v>
      </c>
      <c r="R451" s="13" t="s">
        <v>154</v>
      </c>
      <c r="T451" s="17">
        <v>45</v>
      </c>
      <c r="V451" s="17">
        <v>10</v>
      </c>
      <c r="AR451" s="1" t="s">
        <v>52</v>
      </c>
      <c r="AT451" s="1" t="s">
        <v>43</v>
      </c>
      <c r="AZ451" s="1">
        <v>2</v>
      </c>
      <c r="BA451" s="1" t="s">
        <v>65</v>
      </c>
      <c r="BB451" s="1" t="s">
        <v>65</v>
      </c>
      <c r="BE451" s="13" t="s">
        <v>154</v>
      </c>
      <c r="BF451" s="1" t="s">
        <v>155</v>
      </c>
    </row>
    <row r="452" spans="1:58" ht="15.75">
      <c r="A452" s="1" t="s">
        <v>934</v>
      </c>
      <c r="B452" s="1" t="s">
        <v>934</v>
      </c>
      <c r="C452" s="1" t="s">
        <v>935</v>
      </c>
      <c r="D452" s="1" t="s">
        <v>144</v>
      </c>
      <c r="E452" s="1" t="s">
        <v>2043</v>
      </c>
      <c r="F452" s="1">
        <v>1</v>
      </c>
      <c r="G452" s="1">
        <v>1992</v>
      </c>
      <c r="H452" s="1">
        <v>1992</v>
      </c>
      <c r="K452" s="1" t="s">
        <v>37</v>
      </c>
      <c r="M452" s="1" t="s">
        <v>38</v>
      </c>
      <c r="N452" s="1">
        <v>195</v>
      </c>
      <c r="O452" s="1">
        <v>314</v>
      </c>
      <c r="P452" s="1" t="s">
        <v>51</v>
      </c>
      <c r="R452" s="13" t="s">
        <v>154</v>
      </c>
      <c r="T452" s="17">
        <v>25</v>
      </c>
      <c r="V452" s="17">
        <v>5</v>
      </c>
      <c r="AR452" s="1" t="s">
        <v>52</v>
      </c>
      <c r="AT452" s="1" t="s">
        <v>43</v>
      </c>
      <c r="AZ452" s="1">
        <v>2</v>
      </c>
      <c r="BA452" s="1" t="s">
        <v>65</v>
      </c>
      <c r="BB452" s="1" t="s">
        <v>65</v>
      </c>
      <c r="BE452" s="13" t="s">
        <v>154</v>
      </c>
      <c r="BF452" s="1" t="s">
        <v>155</v>
      </c>
    </row>
    <row r="453" spans="1:58" ht="15.75">
      <c r="A453" s="1" t="s">
        <v>934</v>
      </c>
      <c r="B453" s="1" t="s">
        <v>934</v>
      </c>
      <c r="C453" s="1" t="s">
        <v>935</v>
      </c>
      <c r="D453" s="1" t="s">
        <v>84</v>
      </c>
      <c r="E453" s="1" t="s">
        <v>158</v>
      </c>
      <c r="F453" s="1">
        <v>1</v>
      </c>
      <c r="G453" s="1">
        <v>1984</v>
      </c>
      <c r="H453" s="1">
        <v>1984</v>
      </c>
      <c r="I453" s="1">
        <v>6</v>
      </c>
      <c r="K453" s="1" t="s">
        <v>37</v>
      </c>
      <c r="M453" s="1" t="s">
        <v>38</v>
      </c>
      <c r="N453" s="1">
        <v>200</v>
      </c>
      <c r="O453" s="1">
        <v>320</v>
      </c>
      <c r="P453" s="1" t="s">
        <v>51</v>
      </c>
      <c r="R453" s="13" t="s">
        <v>394</v>
      </c>
      <c r="Y453" s="3">
        <v>1</v>
      </c>
      <c r="AR453" s="1" t="s">
        <v>52</v>
      </c>
      <c r="AT453" s="1" t="s">
        <v>56</v>
      </c>
      <c r="AZ453" s="1">
        <v>2</v>
      </c>
      <c r="BA453" s="1" t="s">
        <v>65</v>
      </c>
      <c r="BB453" s="1" t="s">
        <v>65</v>
      </c>
      <c r="BE453" s="13" t="s">
        <v>394</v>
      </c>
      <c r="BF453" s="1" t="s">
        <v>395</v>
      </c>
    </row>
    <row r="454" spans="1:58" ht="15.75">
      <c r="A454" s="1" t="s">
        <v>934</v>
      </c>
      <c r="B454" s="1" t="s">
        <v>934</v>
      </c>
      <c r="C454" s="1" t="s">
        <v>935</v>
      </c>
      <c r="D454" s="1" t="s">
        <v>120</v>
      </c>
      <c r="E454" s="1" t="s">
        <v>121</v>
      </c>
      <c r="F454" s="1">
        <v>1</v>
      </c>
      <c r="G454" s="1">
        <v>1999</v>
      </c>
      <c r="H454" s="1">
        <v>2006</v>
      </c>
      <c r="I454" s="1">
        <v>6</v>
      </c>
      <c r="J454" s="1">
        <v>6</v>
      </c>
      <c r="K454" s="1" t="s">
        <v>37</v>
      </c>
      <c r="M454" s="1" t="s">
        <v>38</v>
      </c>
      <c r="N454" s="1">
        <v>203</v>
      </c>
      <c r="O454" s="1">
        <v>324</v>
      </c>
      <c r="P454" s="1" t="s">
        <v>77</v>
      </c>
      <c r="Q454" s="1" t="s">
        <v>1169</v>
      </c>
      <c r="R454" s="13" t="s">
        <v>400</v>
      </c>
      <c r="S454" s="1">
        <v>11</v>
      </c>
      <c r="T454" s="19">
        <v>51.844999999999999</v>
      </c>
      <c r="U454" s="19"/>
      <c r="V454" s="17">
        <v>18.399999999999999</v>
      </c>
      <c r="AG454" s="3">
        <v>18.399999999999999</v>
      </c>
      <c r="AR454" s="1" t="s">
        <v>397</v>
      </c>
      <c r="AT454" s="1" t="s">
        <v>962</v>
      </c>
      <c r="BA454" s="1" t="s">
        <v>44</v>
      </c>
      <c r="BB454" s="1" t="s">
        <v>45</v>
      </c>
      <c r="BE454" s="13" t="s">
        <v>400</v>
      </c>
      <c r="BF454" s="1" t="s">
        <v>402</v>
      </c>
    </row>
    <row r="455" spans="1:58" ht="15.75">
      <c r="A455" s="1" t="s">
        <v>934</v>
      </c>
      <c r="B455" s="1" t="s">
        <v>934</v>
      </c>
      <c r="C455" s="1" t="s">
        <v>935</v>
      </c>
      <c r="D455" s="1" t="s">
        <v>120</v>
      </c>
      <c r="E455" s="1" t="s">
        <v>121</v>
      </c>
      <c r="F455" s="1">
        <v>1</v>
      </c>
      <c r="G455" s="1">
        <v>1987</v>
      </c>
      <c r="H455" s="1">
        <v>1987</v>
      </c>
      <c r="I455" s="1">
        <v>6</v>
      </c>
      <c r="J455" s="1">
        <v>7</v>
      </c>
      <c r="K455" s="1" t="s">
        <v>37</v>
      </c>
      <c r="M455" s="1" t="s">
        <v>38</v>
      </c>
      <c r="N455" s="1">
        <v>213</v>
      </c>
      <c r="O455" s="1">
        <v>351</v>
      </c>
      <c r="P455" s="1" t="s">
        <v>77</v>
      </c>
      <c r="Q455" s="1" t="s">
        <v>1169</v>
      </c>
      <c r="R455" s="13" t="s">
        <v>156</v>
      </c>
      <c r="S455" s="1">
        <v>3</v>
      </c>
      <c r="AM455" s="3">
        <v>10</v>
      </c>
      <c r="AN455" s="3" t="s">
        <v>1981</v>
      </c>
      <c r="AR455" s="1" t="s">
        <v>78</v>
      </c>
      <c r="AT455" s="1" t="s">
        <v>56</v>
      </c>
      <c r="AZ455" s="1">
        <v>1</v>
      </c>
      <c r="BA455" s="1" t="s">
        <v>44</v>
      </c>
      <c r="BB455" s="1" t="s">
        <v>45</v>
      </c>
      <c r="BE455" s="13" t="s">
        <v>156</v>
      </c>
      <c r="BF455" s="1" t="s">
        <v>157</v>
      </c>
    </row>
    <row r="456" spans="1:58" ht="15.75">
      <c r="A456" s="1" t="s">
        <v>934</v>
      </c>
      <c r="B456" s="1" t="s">
        <v>934</v>
      </c>
      <c r="C456" s="1" t="s">
        <v>935</v>
      </c>
      <c r="D456" s="1" t="s">
        <v>120</v>
      </c>
      <c r="E456" s="1" t="s">
        <v>121</v>
      </c>
      <c r="F456" s="1">
        <v>1</v>
      </c>
      <c r="G456" s="1">
        <v>1998</v>
      </c>
      <c r="H456" s="1">
        <v>1998</v>
      </c>
      <c r="K456" s="1" t="s">
        <v>37</v>
      </c>
      <c r="M456" s="1" t="s">
        <v>38</v>
      </c>
      <c r="N456" s="1">
        <v>216</v>
      </c>
      <c r="O456" s="1">
        <v>350</v>
      </c>
      <c r="P456" s="1" t="s">
        <v>51</v>
      </c>
      <c r="R456" s="13" t="s">
        <v>122</v>
      </c>
      <c r="V456" s="17">
        <v>20</v>
      </c>
      <c r="Y456" s="3">
        <v>35</v>
      </c>
      <c r="AM456" s="3">
        <v>5</v>
      </c>
      <c r="AR456" s="1" t="s">
        <v>52</v>
      </c>
      <c r="AT456" s="1" t="s">
        <v>56</v>
      </c>
      <c r="AZ456" s="1">
        <v>2</v>
      </c>
      <c r="BA456" s="1" t="s">
        <v>44</v>
      </c>
      <c r="BB456" s="1" t="s">
        <v>45</v>
      </c>
      <c r="BC456" s="1" t="s">
        <v>963</v>
      </c>
      <c r="BE456" s="13" t="s">
        <v>122</v>
      </c>
      <c r="BF456" s="1" t="s">
        <v>123</v>
      </c>
    </row>
    <row r="457" spans="1:58" ht="15.75">
      <c r="A457" s="1" t="s">
        <v>934</v>
      </c>
      <c r="B457" s="1" t="s">
        <v>934</v>
      </c>
      <c r="C457" s="1" t="s">
        <v>935</v>
      </c>
      <c r="D457" s="1" t="s">
        <v>84</v>
      </c>
      <c r="E457" s="1" t="s">
        <v>158</v>
      </c>
      <c r="F457" s="1">
        <v>1</v>
      </c>
      <c r="G457" s="1">
        <v>1984</v>
      </c>
      <c r="H457" s="1">
        <v>1984</v>
      </c>
      <c r="I457" s="1">
        <v>6</v>
      </c>
      <c r="K457" s="1" t="s">
        <v>37</v>
      </c>
      <c r="M457" s="1" t="s">
        <v>38</v>
      </c>
      <c r="N457" s="1">
        <v>218</v>
      </c>
      <c r="O457" s="1">
        <v>359</v>
      </c>
      <c r="P457" s="1" t="s">
        <v>51</v>
      </c>
      <c r="R457" s="13" t="s">
        <v>159</v>
      </c>
      <c r="V457" s="17">
        <v>27</v>
      </c>
      <c r="Y457" s="3">
        <v>28</v>
      </c>
      <c r="AB457" s="3">
        <v>1</v>
      </c>
      <c r="AC457" s="3" t="s">
        <v>1982</v>
      </c>
      <c r="AM457" s="3">
        <v>26</v>
      </c>
      <c r="AR457" s="1" t="s">
        <v>52</v>
      </c>
      <c r="AT457" s="1" t="s">
        <v>56</v>
      </c>
      <c r="AZ457" s="1">
        <v>2</v>
      </c>
      <c r="BA457" s="1" t="s">
        <v>65</v>
      </c>
      <c r="BB457" s="1" t="s">
        <v>65</v>
      </c>
      <c r="BE457" s="13" t="s">
        <v>159</v>
      </c>
      <c r="BF457" s="1" t="s">
        <v>161</v>
      </c>
    </row>
    <row r="458" spans="1:58" ht="15.75">
      <c r="A458" s="4" t="s">
        <v>934</v>
      </c>
      <c r="B458" s="4" t="s">
        <v>934</v>
      </c>
      <c r="C458" s="4" t="s">
        <v>935</v>
      </c>
      <c r="D458" s="4" t="s">
        <v>264</v>
      </c>
      <c r="E458" s="1" t="s">
        <v>1122</v>
      </c>
      <c r="G458" s="1">
        <v>2009</v>
      </c>
      <c r="H458" s="1">
        <v>2011</v>
      </c>
      <c r="I458" s="1">
        <v>7</v>
      </c>
      <c r="J458" s="1">
        <v>8</v>
      </c>
      <c r="K458" s="4" t="s">
        <v>37</v>
      </c>
      <c r="L458" s="4"/>
      <c r="M458" s="4" t="s">
        <v>38</v>
      </c>
      <c r="O458" s="1">
        <v>206</v>
      </c>
      <c r="P458" s="4" t="s">
        <v>77</v>
      </c>
      <c r="R458" s="13" t="s">
        <v>1125</v>
      </c>
      <c r="S458" s="1">
        <v>9</v>
      </c>
      <c r="T458" s="17">
        <v>60</v>
      </c>
      <c r="V458" s="17">
        <v>20</v>
      </c>
      <c r="AR458" s="4" t="s">
        <v>1123</v>
      </c>
      <c r="AS458" s="4"/>
      <c r="AT458" s="4" t="s">
        <v>1124</v>
      </c>
      <c r="BA458" s="4" t="s">
        <v>44</v>
      </c>
      <c r="BB458" s="4" t="s">
        <v>45</v>
      </c>
      <c r="BD458" s="1" t="s">
        <v>1343</v>
      </c>
      <c r="BE458" s="13" t="s">
        <v>1125</v>
      </c>
      <c r="BF458" s="1"/>
    </row>
    <row r="459" spans="1:58" ht="15.75">
      <c r="A459" s="15" t="s">
        <v>964</v>
      </c>
      <c r="B459" s="15" t="s">
        <v>964</v>
      </c>
      <c r="C459" s="16" t="s">
        <v>965</v>
      </c>
      <c r="D459" s="1" t="s">
        <v>113</v>
      </c>
      <c r="E459" s="16" t="s">
        <v>966</v>
      </c>
      <c r="F459" s="16"/>
      <c r="G459" s="1">
        <v>2002</v>
      </c>
      <c r="H459" s="1">
        <v>2004</v>
      </c>
      <c r="I459" s="1">
        <v>5</v>
      </c>
      <c r="J459" s="1">
        <v>9</v>
      </c>
      <c r="K459" s="1" t="s">
        <v>37</v>
      </c>
      <c r="M459" s="1" t="s">
        <v>38</v>
      </c>
      <c r="N459" s="1">
        <v>46</v>
      </c>
      <c r="O459" s="1">
        <v>76</v>
      </c>
      <c r="P459" s="4" t="s">
        <v>102</v>
      </c>
      <c r="Q459" s="4"/>
      <c r="R459" s="13" t="s">
        <v>967</v>
      </c>
      <c r="V459" s="17">
        <v>4.7E-2</v>
      </c>
      <c r="AR459" s="1" t="s">
        <v>968</v>
      </c>
      <c r="BA459" s="1" t="s">
        <v>44</v>
      </c>
      <c r="BB459" s="1" t="s">
        <v>45</v>
      </c>
      <c r="BE459" s="13" t="s">
        <v>967</v>
      </c>
    </row>
    <row r="460" spans="1:58" ht="15.75">
      <c r="A460" s="1" t="s">
        <v>969</v>
      </c>
      <c r="B460" s="1" t="s">
        <v>1098</v>
      </c>
      <c r="C460" s="1" t="s">
        <v>970</v>
      </c>
      <c r="D460" s="1" t="s">
        <v>75</v>
      </c>
      <c r="E460" s="1" t="s">
        <v>971</v>
      </c>
      <c r="G460" s="1">
        <v>1987</v>
      </c>
      <c r="H460" s="1">
        <v>1987</v>
      </c>
      <c r="K460" s="1" t="s">
        <v>48</v>
      </c>
      <c r="M460" s="1" t="s">
        <v>49</v>
      </c>
      <c r="N460" s="1">
        <v>11</v>
      </c>
      <c r="O460" s="1">
        <v>17</v>
      </c>
      <c r="P460" s="1" t="s">
        <v>40</v>
      </c>
      <c r="R460" s="13" t="s">
        <v>972</v>
      </c>
      <c r="AB460" s="3">
        <v>0.5</v>
      </c>
      <c r="AC460" s="3" t="s">
        <v>1982</v>
      </c>
      <c r="AR460" s="1" t="s">
        <v>59</v>
      </c>
      <c r="AT460" s="1" t="s">
        <v>56</v>
      </c>
      <c r="AZ460" s="1">
        <v>2</v>
      </c>
      <c r="BA460" s="1" t="s">
        <v>90</v>
      </c>
      <c r="BB460" s="1" t="s">
        <v>45</v>
      </c>
      <c r="BE460" s="13" t="s">
        <v>972</v>
      </c>
      <c r="BF460" s="1" t="s">
        <v>973</v>
      </c>
    </row>
    <row r="461" spans="1:58" ht="15.75">
      <c r="A461" s="1" t="s">
        <v>969</v>
      </c>
      <c r="B461" s="1" t="s">
        <v>1098</v>
      </c>
      <c r="C461" s="1" t="s">
        <v>970</v>
      </c>
      <c r="D461" s="1" t="s">
        <v>120</v>
      </c>
      <c r="E461" s="1" t="s">
        <v>375</v>
      </c>
      <c r="K461" s="1" t="s">
        <v>48</v>
      </c>
      <c r="M461" s="1" t="s">
        <v>49</v>
      </c>
      <c r="N461" s="1">
        <v>12</v>
      </c>
      <c r="O461" s="1">
        <v>18</v>
      </c>
      <c r="P461" s="1" t="s">
        <v>51</v>
      </c>
      <c r="R461" s="13" t="s">
        <v>974</v>
      </c>
      <c r="Y461" s="3">
        <v>2</v>
      </c>
      <c r="AR461" s="1" t="s">
        <v>975</v>
      </c>
      <c r="AT461" s="1" t="s">
        <v>56</v>
      </c>
      <c r="AZ461" s="1">
        <v>2</v>
      </c>
      <c r="BA461" s="1" t="s">
        <v>44</v>
      </c>
      <c r="BB461" s="1" t="s">
        <v>45</v>
      </c>
      <c r="BE461" s="13" t="s">
        <v>974</v>
      </c>
      <c r="BF461" s="1" t="s">
        <v>976</v>
      </c>
    </row>
    <row r="462" spans="1:58" ht="15.75">
      <c r="A462" s="1" t="s">
        <v>969</v>
      </c>
      <c r="B462" s="1" t="s">
        <v>1098</v>
      </c>
      <c r="C462" s="1" t="s">
        <v>970</v>
      </c>
      <c r="D462" s="1" t="s">
        <v>254</v>
      </c>
      <c r="E462" s="1" t="s">
        <v>2012</v>
      </c>
      <c r="K462" s="1" t="s">
        <v>48</v>
      </c>
      <c r="M462" s="1" t="s">
        <v>49</v>
      </c>
      <c r="N462" s="1">
        <v>12</v>
      </c>
      <c r="O462" s="1">
        <v>18</v>
      </c>
      <c r="P462" s="1" t="s">
        <v>51</v>
      </c>
      <c r="R462" s="13" t="s">
        <v>974</v>
      </c>
      <c r="AM462" s="3" t="s">
        <v>977</v>
      </c>
      <c r="AR462" s="1" t="s">
        <v>153</v>
      </c>
      <c r="AT462" s="1" t="s">
        <v>56</v>
      </c>
      <c r="AZ462" s="1">
        <v>2</v>
      </c>
      <c r="BA462" s="1" t="s">
        <v>44</v>
      </c>
      <c r="BB462" s="1" t="s">
        <v>45</v>
      </c>
      <c r="BE462" s="13" t="s">
        <v>974</v>
      </c>
      <c r="BF462" s="1" t="s">
        <v>978</v>
      </c>
    </row>
    <row r="463" spans="1:58" ht="15.75">
      <c r="A463" s="1" t="s">
        <v>969</v>
      </c>
      <c r="B463" s="1" t="s">
        <v>1098</v>
      </c>
      <c r="C463" s="1" t="s">
        <v>970</v>
      </c>
      <c r="D463" s="1" t="s">
        <v>75</v>
      </c>
      <c r="E463" s="1" t="s">
        <v>312</v>
      </c>
      <c r="K463" s="1" t="s">
        <v>48</v>
      </c>
      <c r="M463" s="1" t="s">
        <v>49</v>
      </c>
      <c r="N463" s="1">
        <v>29</v>
      </c>
      <c r="O463" s="1">
        <v>42</v>
      </c>
      <c r="P463" s="1" t="s">
        <v>51</v>
      </c>
      <c r="R463" s="13" t="s">
        <v>55</v>
      </c>
      <c r="Y463" s="3">
        <v>2</v>
      </c>
      <c r="AR463" s="1" t="s">
        <v>979</v>
      </c>
      <c r="AT463" s="1" t="s">
        <v>56</v>
      </c>
      <c r="AZ463" s="1">
        <v>2</v>
      </c>
      <c r="BA463" s="1" t="s">
        <v>44</v>
      </c>
      <c r="BB463" s="1" t="s">
        <v>45</v>
      </c>
      <c r="BE463" s="13" t="s">
        <v>55</v>
      </c>
      <c r="BF463" s="4" t="s">
        <v>57</v>
      </c>
    </row>
    <row r="464" spans="1:58" ht="15.75">
      <c r="A464" s="1" t="s">
        <v>969</v>
      </c>
      <c r="B464" s="1" t="s">
        <v>1098</v>
      </c>
      <c r="C464" s="1" t="s">
        <v>970</v>
      </c>
      <c r="D464" s="1" t="s">
        <v>113</v>
      </c>
      <c r="E464" s="1" t="s">
        <v>2007</v>
      </c>
      <c r="K464" s="1" t="s">
        <v>37</v>
      </c>
      <c r="M464" s="1" t="s">
        <v>38</v>
      </c>
      <c r="N464" s="1">
        <v>55</v>
      </c>
      <c r="O464" s="1">
        <v>88</v>
      </c>
      <c r="P464" s="1" t="s">
        <v>40</v>
      </c>
      <c r="R464" s="13" t="s">
        <v>980</v>
      </c>
      <c r="V464" s="17">
        <v>20</v>
      </c>
      <c r="Y464" s="3">
        <v>20</v>
      </c>
      <c r="AR464" s="1" t="s">
        <v>981</v>
      </c>
      <c r="AT464" s="1" t="s">
        <v>56</v>
      </c>
      <c r="AZ464" s="1">
        <v>2</v>
      </c>
      <c r="BA464" s="1" t="s">
        <v>44</v>
      </c>
      <c r="BB464" s="1" t="s">
        <v>45</v>
      </c>
      <c r="BE464" s="13" t="s">
        <v>980</v>
      </c>
      <c r="BF464" s="1" t="s">
        <v>982</v>
      </c>
    </row>
    <row r="465" spans="1:58" ht="15.75">
      <c r="A465" s="1" t="s">
        <v>969</v>
      </c>
      <c r="B465" s="1" t="s">
        <v>1098</v>
      </c>
      <c r="C465" s="1" t="s">
        <v>970</v>
      </c>
      <c r="D465" s="1" t="s">
        <v>113</v>
      </c>
      <c r="E465" s="1" t="s">
        <v>983</v>
      </c>
      <c r="K465" s="1" t="s">
        <v>37</v>
      </c>
      <c r="M465" s="1" t="s">
        <v>38</v>
      </c>
      <c r="N465" s="1">
        <v>64</v>
      </c>
      <c r="O465" s="1">
        <v>101</v>
      </c>
      <c r="P465" s="1" t="s">
        <v>40</v>
      </c>
      <c r="R465" s="13" t="s">
        <v>984</v>
      </c>
      <c r="T465" s="17">
        <v>4</v>
      </c>
      <c r="AB465" s="3">
        <v>3.5</v>
      </c>
      <c r="AR465" s="1" t="s">
        <v>985</v>
      </c>
      <c r="AT465" s="1" t="s">
        <v>134</v>
      </c>
      <c r="AZ465" s="1">
        <v>2</v>
      </c>
      <c r="BA465" s="1" t="s">
        <v>44</v>
      </c>
      <c r="BB465" s="1" t="s">
        <v>45</v>
      </c>
      <c r="BC465" s="1" t="s">
        <v>986</v>
      </c>
      <c r="BE465" s="13" t="s">
        <v>984</v>
      </c>
      <c r="BF465" s="1" t="s">
        <v>987</v>
      </c>
    </row>
    <row r="466" spans="1:58" ht="15.75">
      <c r="A466" s="1" t="s">
        <v>969</v>
      </c>
      <c r="B466" s="1" t="s">
        <v>1098</v>
      </c>
      <c r="C466" s="1" t="s">
        <v>970</v>
      </c>
      <c r="D466" s="1" t="s">
        <v>113</v>
      </c>
      <c r="E466" s="1" t="s">
        <v>983</v>
      </c>
      <c r="K466" s="1" t="s">
        <v>37</v>
      </c>
      <c r="M466" s="1" t="s">
        <v>38</v>
      </c>
      <c r="N466" s="1">
        <v>64</v>
      </c>
      <c r="O466" s="1">
        <v>101</v>
      </c>
      <c r="P466" s="1" t="s">
        <v>40</v>
      </c>
      <c r="R466" s="13" t="s">
        <v>984</v>
      </c>
      <c r="T466" s="17">
        <v>12</v>
      </c>
      <c r="AB466" s="3">
        <v>10.5</v>
      </c>
      <c r="AR466" s="1" t="s">
        <v>985</v>
      </c>
      <c r="AT466" s="1" t="s">
        <v>134</v>
      </c>
      <c r="AZ466" s="1">
        <v>2</v>
      </c>
      <c r="BA466" s="1" t="s">
        <v>44</v>
      </c>
      <c r="BB466" s="1" t="s">
        <v>45</v>
      </c>
      <c r="BC466" s="1" t="s">
        <v>986</v>
      </c>
      <c r="BE466" s="13" t="s">
        <v>984</v>
      </c>
      <c r="BF466" s="1" t="s">
        <v>987</v>
      </c>
    </row>
    <row r="467" spans="1:58" ht="15.75">
      <c r="A467" s="1" t="s">
        <v>969</v>
      </c>
      <c r="B467" s="1" t="s">
        <v>1098</v>
      </c>
      <c r="C467" s="1" t="s">
        <v>970</v>
      </c>
      <c r="K467" s="1" t="s">
        <v>37</v>
      </c>
      <c r="M467" s="1" t="s">
        <v>38</v>
      </c>
      <c r="N467" s="1">
        <v>71</v>
      </c>
      <c r="O467" s="1">
        <v>120</v>
      </c>
      <c r="P467" s="1" t="s">
        <v>40</v>
      </c>
      <c r="R467" s="13" t="s">
        <v>988</v>
      </c>
      <c r="T467" s="17">
        <v>8</v>
      </c>
      <c r="AD467" s="3">
        <v>4.0999999999999996</v>
      </c>
      <c r="AR467" s="1" t="s">
        <v>59</v>
      </c>
      <c r="AT467" s="1" t="s">
        <v>43</v>
      </c>
      <c r="BA467" s="1" t="s">
        <v>65</v>
      </c>
      <c r="BB467" s="1" t="s">
        <v>65</v>
      </c>
      <c r="BD467" s="1" t="s">
        <v>989</v>
      </c>
      <c r="BE467" s="13" t="s">
        <v>988</v>
      </c>
      <c r="BF467" s="1" t="s">
        <v>990</v>
      </c>
    </row>
    <row r="468" spans="1:58" ht="15.75">
      <c r="A468" s="1" t="s">
        <v>969</v>
      </c>
      <c r="B468" s="1" t="s">
        <v>1098</v>
      </c>
      <c r="C468" s="1" t="s">
        <v>970</v>
      </c>
      <c r="D468" s="1" t="s">
        <v>113</v>
      </c>
      <c r="E468" s="1" t="s">
        <v>991</v>
      </c>
      <c r="G468" s="1">
        <v>1979</v>
      </c>
      <c r="H468" s="1">
        <v>1982</v>
      </c>
      <c r="I468" s="1">
        <v>6</v>
      </c>
      <c r="J468" s="1">
        <v>9</v>
      </c>
      <c r="K468" s="1" t="s">
        <v>37</v>
      </c>
      <c r="M468" s="1" t="s">
        <v>38</v>
      </c>
      <c r="N468" s="1">
        <v>173</v>
      </c>
      <c r="O468" s="1">
        <v>274</v>
      </c>
      <c r="P468" s="1" t="s">
        <v>40</v>
      </c>
      <c r="R468" s="13" t="s">
        <v>992</v>
      </c>
      <c r="V468" s="17">
        <v>3</v>
      </c>
      <c r="AM468" s="3">
        <v>3</v>
      </c>
      <c r="AR468" s="1" t="s">
        <v>993</v>
      </c>
      <c r="AT468" s="1" t="s">
        <v>56</v>
      </c>
      <c r="AZ468" s="1">
        <v>1</v>
      </c>
      <c r="BA468" s="1" t="s">
        <v>44</v>
      </c>
      <c r="BB468" s="1" t="s">
        <v>45</v>
      </c>
      <c r="BC468" s="1" t="s">
        <v>994</v>
      </c>
      <c r="BE468" s="13" t="s">
        <v>992</v>
      </c>
      <c r="BF468" s="1" t="s">
        <v>995</v>
      </c>
    </row>
    <row r="469" spans="1:58" ht="15.75">
      <c r="A469" s="1" t="s">
        <v>969</v>
      </c>
      <c r="B469" s="1" t="s">
        <v>1098</v>
      </c>
      <c r="C469" s="1" t="s">
        <v>970</v>
      </c>
      <c r="K469" s="1" t="s">
        <v>48</v>
      </c>
      <c r="M469" s="1" t="s">
        <v>49</v>
      </c>
      <c r="N469" s="1">
        <v>185</v>
      </c>
      <c r="O469" s="1">
        <v>291</v>
      </c>
      <c r="P469" s="1" t="s">
        <v>51</v>
      </c>
      <c r="R469" s="13" t="s">
        <v>152</v>
      </c>
      <c r="V469" s="17">
        <v>15</v>
      </c>
      <c r="Y469" s="3">
        <v>20</v>
      </c>
      <c r="AM469" s="3">
        <v>10</v>
      </c>
      <c r="AR469" s="1" t="s">
        <v>153</v>
      </c>
      <c r="AT469" s="1" t="s">
        <v>56</v>
      </c>
      <c r="BA469" s="1" t="s">
        <v>90</v>
      </c>
      <c r="BB469" s="1" t="s">
        <v>45</v>
      </c>
      <c r="BE469" s="13" t="s">
        <v>152</v>
      </c>
      <c r="BF469" s="1" t="s">
        <v>152</v>
      </c>
    </row>
    <row r="470" spans="1:58" ht="15.75">
      <c r="A470" s="1" t="s">
        <v>969</v>
      </c>
      <c r="B470" s="1" t="s">
        <v>1098</v>
      </c>
      <c r="C470" s="1" t="s">
        <v>970</v>
      </c>
      <c r="D470" s="1" t="s">
        <v>254</v>
      </c>
      <c r="E470" s="1" t="s">
        <v>996</v>
      </c>
      <c r="G470" s="1">
        <v>1986</v>
      </c>
      <c r="H470" s="1">
        <v>1993</v>
      </c>
      <c r="I470" s="1">
        <v>11</v>
      </c>
      <c r="J470" s="1">
        <v>2</v>
      </c>
      <c r="K470" s="1" t="s">
        <v>48</v>
      </c>
      <c r="M470" s="1" t="s">
        <v>997</v>
      </c>
      <c r="N470" s="1">
        <v>191</v>
      </c>
      <c r="O470" s="1">
        <v>302</v>
      </c>
      <c r="P470" s="1" t="s">
        <v>51</v>
      </c>
      <c r="R470" s="13" t="s">
        <v>998</v>
      </c>
      <c r="Y470" s="3">
        <v>5</v>
      </c>
      <c r="AR470" s="1" t="s">
        <v>52</v>
      </c>
      <c r="AT470" s="1" t="s">
        <v>56</v>
      </c>
      <c r="AZ470" s="1">
        <v>1</v>
      </c>
      <c r="BA470" s="1" t="s">
        <v>44</v>
      </c>
      <c r="BB470" s="1" t="s">
        <v>45</v>
      </c>
      <c r="BC470" s="1" t="s">
        <v>999</v>
      </c>
      <c r="BE470" s="13" t="s">
        <v>998</v>
      </c>
      <c r="BF470" s="1" t="s">
        <v>1000</v>
      </c>
    </row>
    <row r="471" spans="1:58" ht="15.75">
      <c r="A471" s="1" t="s">
        <v>969</v>
      </c>
      <c r="B471" s="1" t="s">
        <v>1098</v>
      </c>
      <c r="C471" s="1" t="s">
        <v>970</v>
      </c>
      <c r="D471" s="1" t="s">
        <v>120</v>
      </c>
      <c r="E471" s="1" t="s">
        <v>1001</v>
      </c>
      <c r="F471" s="1">
        <v>1</v>
      </c>
      <c r="K471" s="1" t="s">
        <v>37</v>
      </c>
      <c r="M471" s="1" t="s">
        <v>38</v>
      </c>
      <c r="N471" s="1">
        <v>229</v>
      </c>
      <c r="O471" s="1">
        <v>327</v>
      </c>
      <c r="P471" s="1" t="s">
        <v>77</v>
      </c>
      <c r="Q471" s="1" t="s">
        <v>1169</v>
      </c>
      <c r="R471" s="13" t="s">
        <v>2134</v>
      </c>
      <c r="T471" s="17">
        <v>9</v>
      </c>
      <c r="V471" s="17">
        <v>4.5</v>
      </c>
      <c r="AM471" s="3">
        <v>4.5</v>
      </c>
      <c r="AR471" s="1" t="s">
        <v>78</v>
      </c>
      <c r="AT471" s="1" t="s">
        <v>43</v>
      </c>
      <c r="AZ471" s="1">
        <v>1</v>
      </c>
      <c r="BA471" s="1" t="s">
        <v>65</v>
      </c>
      <c r="BB471" s="1" t="s">
        <v>65</v>
      </c>
      <c r="BC471" s="1" t="s">
        <v>994</v>
      </c>
      <c r="BE471" s="13" t="s">
        <v>2134</v>
      </c>
      <c r="BF471" s="1" t="s">
        <v>1002</v>
      </c>
    </row>
    <row r="472" spans="1:58" ht="15.75">
      <c r="A472" s="1" t="s">
        <v>1003</v>
      </c>
      <c r="B472" s="1" t="s">
        <v>1003</v>
      </c>
      <c r="C472" s="1" t="s">
        <v>1004</v>
      </c>
      <c r="D472" s="1" t="s">
        <v>75</v>
      </c>
      <c r="E472" s="1" t="s">
        <v>441</v>
      </c>
      <c r="K472" s="1" t="s">
        <v>37</v>
      </c>
      <c r="M472" s="1" t="s">
        <v>38</v>
      </c>
      <c r="N472" s="1">
        <v>60</v>
      </c>
      <c r="O472" s="1">
        <v>97</v>
      </c>
      <c r="P472" s="1" t="s">
        <v>51</v>
      </c>
      <c r="R472" s="13" t="s">
        <v>442</v>
      </c>
      <c r="T472" s="17">
        <v>18</v>
      </c>
      <c r="V472" s="17">
        <v>5.5</v>
      </c>
      <c r="AJ472" s="3">
        <v>5.5</v>
      </c>
      <c r="AR472" s="1" t="s">
        <v>133</v>
      </c>
      <c r="AT472" s="1" t="s">
        <v>140</v>
      </c>
      <c r="AZ472" s="1">
        <v>1</v>
      </c>
      <c r="BA472" s="1" t="s">
        <v>44</v>
      </c>
      <c r="BB472" s="1" t="s">
        <v>45</v>
      </c>
      <c r="BC472" s="1" t="s">
        <v>443</v>
      </c>
      <c r="BE472" s="13" t="s">
        <v>442</v>
      </c>
      <c r="BF472" s="1" t="s">
        <v>444</v>
      </c>
    </row>
    <row r="473" spans="1:58" ht="15.75">
      <c r="A473" s="1" t="s">
        <v>1003</v>
      </c>
      <c r="B473" s="1" t="s">
        <v>1003</v>
      </c>
      <c r="C473" s="1" t="s">
        <v>1004</v>
      </c>
      <c r="D473" s="1" t="s">
        <v>75</v>
      </c>
      <c r="E473" s="1" t="s">
        <v>1005</v>
      </c>
      <c r="K473" s="1" t="s">
        <v>37</v>
      </c>
      <c r="M473" s="1" t="s">
        <v>38</v>
      </c>
      <c r="N473" s="1">
        <v>83</v>
      </c>
      <c r="O473" s="1">
        <v>138</v>
      </c>
      <c r="P473" s="1" t="s">
        <v>51</v>
      </c>
      <c r="R473" s="13" t="s">
        <v>1006</v>
      </c>
      <c r="V473" s="17">
        <v>6.5</v>
      </c>
      <c r="Y473" s="3">
        <v>8</v>
      </c>
      <c r="AM473" s="3">
        <v>5</v>
      </c>
      <c r="AR473" s="1" t="s">
        <v>133</v>
      </c>
      <c r="AT473" s="1" t="s">
        <v>56</v>
      </c>
      <c r="AZ473" s="1">
        <v>2</v>
      </c>
      <c r="BA473" s="1" t="s">
        <v>90</v>
      </c>
      <c r="BB473" s="1" t="s">
        <v>45</v>
      </c>
      <c r="BC473" s="1" t="s">
        <v>1007</v>
      </c>
      <c r="BE473" s="13" t="s">
        <v>1006</v>
      </c>
      <c r="BF473" s="1" t="s">
        <v>1008</v>
      </c>
    </row>
    <row r="474" spans="1:58" ht="15.75">
      <c r="A474" s="1" t="s">
        <v>1003</v>
      </c>
      <c r="B474" s="1" t="s">
        <v>1003</v>
      </c>
      <c r="C474" s="1" t="s">
        <v>1004</v>
      </c>
      <c r="D474" s="1" t="s">
        <v>75</v>
      </c>
      <c r="E474" s="1" t="s">
        <v>1009</v>
      </c>
      <c r="K474" s="1" t="s">
        <v>37</v>
      </c>
      <c r="M474" s="1" t="s">
        <v>38</v>
      </c>
      <c r="N474" s="1">
        <v>83</v>
      </c>
      <c r="O474" s="1">
        <v>138</v>
      </c>
      <c r="P474" s="1" t="s">
        <v>51</v>
      </c>
      <c r="R474" s="13" t="s">
        <v>1006</v>
      </c>
      <c r="Y474" s="3">
        <v>0.3</v>
      </c>
      <c r="AR474" s="1" t="s">
        <v>133</v>
      </c>
      <c r="AT474" s="1" t="s">
        <v>56</v>
      </c>
      <c r="AZ474" s="1">
        <v>2</v>
      </c>
      <c r="BA474" s="1" t="s">
        <v>65</v>
      </c>
      <c r="BB474" s="1" t="s">
        <v>65</v>
      </c>
      <c r="BE474" s="13" t="s">
        <v>1006</v>
      </c>
      <c r="BF474" s="1" t="s">
        <v>1010</v>
      </c>
    </row>
    <row r="475" spans="1:58" ht="15.75">
      <c r="A475" s="1" t="s">
        <v>1003</v>
      </c>
      <c r="B475" s="1" t="s">
        <v>1003</v>
      </c>
      <c r="C475" s="1" t="s">
        <v>1004</v>
      </c>
      <c r="D475" s="1" t="s">
        <v>75</v>
      </c>
      <c r="E475" s="1" t="s">
        <v>1011</v>
      </c>
      <c r="G475" s="1">
        <v>1992</v>
      </c>
      <c r="H475" s="1">
        <v>1992</v>
      </c>
      <c r="K475" s="1" t="s">
        <v>37</v>
      </c>
      <c r="M475" s="1" t="s">
        <v>38</v>
      </c>
      <c r="N475" s="1">
        <v>104</v>
      </c>
      <c r="O475" s="1">
        <v>170</v>
      </c>
      <c r="P475" s="1" t="s">
        <v>51</v>
      </c>
      <c r="R475" s="13" t="s">
        <v>1012</v>
      </c>
      <c r="T475" s="17">
        <v>30</v>
      </c>
      <c r="Y475" s="3">
        <v>5</v>
      </c>
      <c r="AR475" s="1" t="s">
        <v>52</v>
      </c>
      <c r="AT475" s="1" t="s">
        <v>56</v>
      </c>
      <c r="AZ475" s="1">
        <v>2</v>
      </c>
      <c r="BA475" s="1" t="s">
        <v>65</v>
      </c>
      <c r="BB475" s="1" t="s">
        <v>65</v>
      </c>
      <c r="BE475" s="13" t="s">
        <v>1012</v>
      </c>
      <c r="BF475" s="1" t="s">
        <v>1013</v>
      </c>
    </row>
    <row r="476" spans="1:58" ht="15.75">
      <c r="A476" s="1" t="s">
        <v>1003</v>
      </c>
      <c r="B476" s="1" t="s">
        <v>1003</v>
      </c>
      <c r="C476" s="1" t="s">
        <v>1004</v>
      </c>
      <c r="D476" s="1" t="s">
        <v>75</v>
      </c>
      <c r="E476" s="1" t="s">
        <v>1014</v>
      </c>
      <c r="G476" s="1">
        <v>1992</v>
      </c>
      <c r="H476" s="1">
        <v>1992</v>
      </c>
      <c r="K476" s="1" t="s">
        <v>37</v>
      </c>
      <c r="M476" s="1" t="s">
        <v>38</v>
      </c>
      <c r="N476" s="1">
        <v>104</v>
      </c>
      <c r="O476" s="1">
        <v>170</v>
      </c>
      <c r="P476" s="1" t="s">
        <v>51</v>
      </c>
      <c r="R476" s="13" t="s">
        <v>1012</v>
      </c>
      <c r="V476" s="17">
        <v>25</v>
      </c>
      <c r="AM476" s="3">
        <v>25</v>
      </c>
      <c r="AR476" s="1" t="s">
        <v>52</v>
      </c>
      <c r="AT476" s="1" t="s">
        <v>56</v>
      </c>
      <c r="AZ476" s="1">
        <v>2</v>
      </c>
      <c r="BA476" s="1" t="s">
        <v>65</v>
      </c>
      <c r="BB476" s="1" t="s">
        <v>65</v>
      </c>
      <c r="BE476" s="13" t="s">
        <v>1012</v>
      </c>
      <c r="BF476" s="1" t="s">
        <v>1013</v>
      </c>
    </row>
    <row r="477" spans="1:58" ht="15.75">
      <c r="A477" s="1" t="s">
        <v>1003</v>
      </c>
      <c r="B477" s="1" t="s">
        <v>1003</v>
      </c>
      <c r="C477" s="1" t="s">
        <v>1004</v>
      </c>
      <c r="D477" s="1" t="s">
        <v>1015</v>
      </c>
      <c r="E477" s="1" t="s">
        <v>1016</v>
      </c>
      <c r="K477" s="1" t="s">
        <v>37</v>
      </c>
      <c r="M477" s="1" t="s">
        <v>38</v>
      </c>
      <c r="N477" s="1">
        <v>106</v>
      </c>
      <c r="O477" s="1">
        <v>174</v>
      </c>
      <c r="P477" s="1" t="s">
        <v>51</v>
      </c>
      <c r="R477" s="13" t="s">
        <v>776</v>
      </c>
      <c r="V477" s="17">
        <v>3</v>
      </c>
      <c r="AJ477" s="3">
        <v>3</v>
      </c>
      <c r="AR477" s="1" t="s">
        <v>133</v>
      </c>
      <c r="AT477" s="1" t="s">
        <v>140</v>
      </c>
      <c r="AZ477" s="1">
        <v>2</v>
      </c>
      <c r="BA477" s="1" t="s">
        <v>90</v>
      </c>
      <c r="BB477" s="1" t="s">
        <v>45</v>
      </c>
      <c r="BE477" s="13" t="s">
        <v>776</v>
      </c>
      <c r="BF477" s="1" t="s">
        <v>1017</v>
      </c>
    </row>
    <row r="478" spans="1:58" ht="15.75">
      <c r="A478" s="1" t="s">
        <v>1003</v>
      </c>
      <c r="B478" s="1" t="s">
        <v>1003</v>
      </c>
      <c r="C478" s="1" t="s">
        <v>1004</v>
      </c>
      <c r="D478" s="1" t="s">
        <v>105</v>
      </c>
      <c r="E478" s="1" t="s">
        <v>1018</v>
      </c>
      <c r="K478" s="1" t="s">
        <v>37</v>
      </c>
      <c r="M478" s="1" t="s">
        <v>49</v>
      </c>
      <c r="N478" s="1">
        <v>150</v>
      </c>
      <c r="O478" s="1">
        <v>235</v>
      </c>
      <c r="P478" s="1" t="s">
        <v>51</v>
      </c>
      <c r="R478" s="13" t="s">
        <v>107</v>
      </c>
      <c r="V478" s="17">
        <v>3</v>
      </c>
      <c r="AM478" s="3">
        <v>3</v>
      </c>
      <c r="AR478" s="1" t="s">
        <v>133</v>
      </c>
      <c r="AT478" s="1" t="s">
        <v>56</v>
      </c>
      <c r="AZ478" s="1">
        <v>1</v>
      </c>
      <c r="BA478" s="1" t="s">
        <v>90</v>
      </c>
      <c r="BB478" s="1" t="s">
        <v>45</v>
      </c>
      <c r="BC478" s="1" t="s">
        <v>1019</v>
      </c>
      <c r="BE478" s="13" t="s">
        <v>107</v>
      </c>
      <c r="BF478" s="1" t="s">
        <v>108</v>
      </c>
    </row>
    <row r="479" spans="1:58" ht="15.75">
      <c r="A479" s="1" t="s">
        <v>1003</v>
      </c>
      <c r="B479" s="1" t="s">
        <v>1003</v>
      </c>
      <c r="C479" s="1" t="s">
        <v>1004</v>
      </c>
      <c r="D479" s="1" t="s">
        <v>105</v>
      </c>
      <c r="E479" s="1" t="s">
        <v>1018</v>
      </c>
      <c r="K479" s="1" t="s">
        <v>37</v>
      </c>
      <c r="M479" s="1" t="s">
        <v>38</v>
      </c>
      <c r="N479" s="1">
        <v>150</v>
      </c>
      <c r="O479" s="1">
        <v>235</v>
      </c>
      <c r="P479" s="1" t="s">
        <v>51</v>
      </c>
      <c r="R479" s="13" t="s">
        <v>107</v>
      </c>
      <c r="Y479" s="3">
        <v>3.5</v>
      </c>
      <c r="AR479" s="1" t="s">
        <v>133</v>
      </c>
      <c r="AT479" s="1" t="s">
        <v>56</v>
      </c>
      <c r="AZ479" s="1">
        <v>1</v>
      </c>
      <c r="BA479" s="1" t="s">
        <v>90</v>
      </c>
      <c r="BB479" s="1" t="s">
        <v>45</v>
      </c>
      <c r="BC479" s="1" t="s">
        <v>1019</v>
      </c>
      <c r="BE479" s="13" t="s">
        <v>107</v>
      </c>
      <c r="BF479" s="1" t="s">
        <v>108</v>
      </c>
    </row>
    <row r="480" spans="1:58" ht="15.75">
      <c r="A480" s="1" t="s">
        <v>1003</v>
      </c>
      <c r="B480" s="1" t="s">
        <v>1003</v>
      </c>
      <c r="C480" s="1" t="s">
        <v>1004</v>
      </c>
      <c r="D480" s="1" t="s">
        <v>105</v>
      </c>
      <c r="E480" s="1" t="s">
        <v>106</v>
      </c>
      <c r="G480" s="1">
        <v>1999</v>
      </c>
      <c r="H480" s="1">
        <v>1999</v>
      </c>
      <c r="K480" s="1" t="s">
        <v>37</v>
      </c>
      <c r="M480" s="1" t="s">
        <v>38</v>
      </c>
      <c r="N480" s="1">
        <v>150</v>
      </c>
      <c r="O480" s="1">
        <v>235</v>
      </c>
      <c r="P480" s="1" t="s">
        <v>51</v>
      </c>
      <c r="R480" s="13" t="s">
        <v>107</v>
      </c>
      <c r="T480" s="17">
        <v>9.5</v>
      </c>
      <c r="AR480" s="1" t="s">
        <v>133</v>
      </c>
      <c r="AT480" s="1" t="s">
        <v>43</v>
      </c>
      <c r="AZ480" s="1">
        <v>1</v>
      </c>
      <c r="BA480" s="1" t="s">
        <v>90</v>
      </c>
      <c r="BB480" s="1" t="s">
        <v>45</v>
      </c>
      <c r="BE480" s="13" t="s">
        <v>107</v>
      </c>
      <c r="BF480" s="1" t="s">
        <v>108</v>
      </c>
    </row>
    <row r="481" spans="1:58" ht="15.75">
      <c r="A481" s="1" t="s">
        <v>1003</v>
      </c>
      <c r="B481" s="1" t="s">
        <v>1003</v>
      </c>
      <c r="C481" s="1" t="s">
        <v>1004</v>
      </c>
      <c r="D481" s="1" t="s">
        <v>625</v>
      </c>
      <c r="E481" s="1" t="s">
        <v>2025</v>
      </c>
      <c r="K481" s="1" t="s">
        <v>37</v>
      </c>
      <c r="M481" s="1" t="s">
        <v>38</v>
      </c>
      <c r="N481" s="1">
        <v>150</v>
      </c>
      <c r="O481" s="1">
        <v>235</v>
      </c>
      <c r="P481" s="1" t="s">
        <v>51</v>
      </c>
      <c r="R481" s="13" t="s">
        <v>107</v>
      </c>
      <c r="T481" s="17">
        <v>30</v>
      </c>
      <c r="AB481" s="3">
        <v>20</v>
      </c>
      <c r="AR481" s="1" t="s">
        <v>133</v>
      </c>
      <c r="AT481" s="1" t="s">
        <v>134</v>
      </c>
      <c r="AZ481" s="1">
        <v>2</v>
      </c>
      <c r="BA481" s="1" t="s">
        <v>90</v>
      </c>
      <c r="BB481" s="1" t="s">
        <v>45</v>
      </c>
      <c r="BC481" s="1" t="s">
        <v>1020</v>
      </c>
      <c r="BE481" s="13" t="s">
        <v>107</v>
      </c>
      <c r="BF481" s="1" t="s">
        <v>108</v>
      </c>
    </row>
    <row r="482" spans="1:58" ht="15.75">
      <c r="A482" s="1" t="s">
        <v>1003</v>
      </c>
      <c r="B482" s="1" t="s">
        <v>1003</v>
      </c>
      <c r="C482" s="1" t="s">
        <v>1004</v>
      </c>
      <c r="K482" s="1" t="s">
        <v>37</v>
      </c>
      <c r="M482" s="1" t="s">
        <v>38</v>
      </c>
      <c r="N482" s="1">
        <v>151</v>
      </c>
      <c r="O482" s="1">
        <v>236</v>
      </c>
      <c r="P482" s="1" t="s">
        <v>40</v>
      </c>
      <c r="R482" s="13" t="s">
        <v>462</v>
      </c>
      <c r="T482" s="17">
        <v>20</v>
      </c>
      <c r="AR482" s="1" t="s">
        <v>59</v>
      </c>
      <c r="AT482" s="1" t="s">
        <v>43</v>
      </c>
      <c r="AZ482" s="1">
        <v>2</v>
      </c>
      <c r="BA482" s="1" t="s">
        <v>44</v>
      </c>
      <c r="BB482" s="1" t="s">
        <v>45</v>
      </c>
      <c r="BE482" s="13" t="s">
        <v>462</v>
      </c>
      <c r="BF482" s="1" t="s">
        <v>1021</v>
      </c>
    </row>
    <row r="483" spans="1:58" ht="15.75">
      <c r="A483" s="1" t="s">
        <v>1003</v>
      </c>
      <c r="B483" s="1" t="s">
        <v>1003</v>
      </c>
      <c r="C483" s="1" t="s">
        <v>1004</v>
      </c>
      <c r="D483" s="1" t="s">
        <v>105</v>
      </c>
      <c r="E483" s="1" t="s">
        <v>106</v>
      </c>
      <c r="K483" s="1" t="s">
        <v>1141</v>
      </c>
      <c r="M483" s="1" t="s">
        <v>38</v>
      </c>
      <c r="N483" s="1">
        <v>158</v>
      </c>
      <c r="O483" s="1">
        <v>246</v>
      </c>
      <c r="P483" s="1" t="s">
        <v>51</v>
      </c>
      <c r="R483" s="13" t="s">
        <v>477</v>
      </c>
      <c r="T483" s="17">
        <v>10</v>
      </c>
      <c r="AR483" s="1" t="s">
        <v>52</v>
      </c>
      <c r="AT483" s="1" t="s">
        <v>43</v>
      </c>
      <c r="AZ483" s="1">
        <v>2</v>
      </c>
      <c r="BA483" s="1" t="s">
        <v>90</v>
      </c>
      <c r="BB483" s="1" t="s">
        <v>45</v>
      </c>
      <c r="BD483" s="1" t="s">
        <v>1375</v>
      </c>
      <c r="BE483" s="13" t="s">
        <v>477</v>
      </c>
      <c r="BF483" s="1" t="s">
        <v>1022</v>
      </c>
    </row>
    <row r="484" spans="1:58" ht="15.75">
      <c r="A484" s="1" t="s">
        <v>1003</v>
      </c>
      <c r="B484" s="1" t="s">
        <v>1003</v>
      </c>
      <c r="C484" s="1" t="s">
        <v>1004</v>
      </c>
      <c r="D484" s="1" t="s">
        <v>105</v>
      </c>
      <c r="E484" s="1" t="s">
        <v>106</v>
      </c>
      <c r="K484" s="1" t="s">
        <v>1363</v>
      </c>
      <c r="M484" s="1" t="s">
        <v>38</v>
      </c>
      <c r="N484" s="1">
        <v>158</v>
      </c>
      <c r="O484" s="1">
        <v>246</v>
      </c>
      <c r="P484" s="1" t="s">
        <v>51</v>
      </c>
      <c r="R484" s="13" t="s">
        <v>477</v>
      </c>
      <c r="V484" s="17">
        <v>30</v>
      </c>
      <c r="AJ484" s="3">
        <v>30</v>
      </c>
      <c r="AR484" s="1" t="s">
        <v>52</v>
      </c>
      <c r="AT484" s="1" t="s">
        <v>140</v>
      </c>
      <c r="AZ484" s="1">
        <v>2</v>
      </c>
      <c r="BA484" s="1" t="s">
        <v>90</v>
      </c>
      <c r="BB484" s="1" t="s">
        <v>45</v>
      </c>
      <c r="BD484" s="1" t="s">
        <v>1376</v>
      </c>
      <c r="BE484" s="13" t="s">
        <v>477</v>
      </c>
      <c r="BF484" s="1" t="s">
        <v>1023</v>
      </c>
    </row>
    <row r="485" spans="1:58" ht="15.75">
      <c r="A485" s="1" t="s">
        <v>1003</v>
      </c>
      <c r="B485" s="1" t="s">
        <v>1003</v>
      </c>
      <c r="C485" s="1" t="s">
        <v>1004</v>
      </c>
      <c r="D485" s="1" t="s">
        <v>113</v>
      </c>
      <c r="E485" s="1" t="s">
        <v>114</v>
      </c>
      <c r="G485" s="1">
        <v>2003</v>
      </c>
      <c r="H485" s="1">
        <v>2004</v>
      </c>
      <c r="I485" s="1">
        <v>6</v>
      </c>
      <c r="J485" s="1">
        <v>7</v>
      </c>
      <c r="K485" s="1" t="s">
        <v>37</v>
      </c>
      <c r="M485" s="1" t="s">
        <v>38</v>
      </c>
      <c r="N485" s="1">
        <v>177</v>
      </c>
      <c r="O485" s="1">
        <v>279</v>
      </c>
      <c r="P485" s="1" t="s">
        <v>77</v>
      </c>
      <c r="Q485" s="1" t="s">
        <v>1169</v>
      </c>
      <c r="R485" s="13" t="s">
        <v>1024</v>
      </c>
      <c r="S485" s="1">
        <v>10</v>
      </c>
      <c r="T485" s="17">
        <v>23.9</v>
      </c>
      <c r="V485" s="17">
        <v>6.9</v>
      </c>
      <c r="AJ485" s="3">
        <v>6.9</v>
      </c>
      <c r="AR485" s="1" t="s">
        <v>78</v>
      </c>
      <c r="AT485" s="1" t="s">
        <v>140</v>
      </c>
      <c r="AY485" s="1" t="s">
        <v>1025</v>
      </c>
      <c r="BA485" s="1" t="s">
        <v>44</v>
      </c>
      <c r="BB485" s="1" t="s">
        <v>45</v>
      </c>
      <c r="BD485" s="1" t="s">
        <v>1026</v>
      </c>
      <c r="BE485" s="13" t="s">
        <v>1024</v>
      </c>
      <c r="BF485" s="6" t="s">
        <v>1027</v>
      </c>
    </row>
    <row r="486" spans="1:58" ht="15.75">
      <c r="A486" s="1" t="s">
        <v>1003</v>
      </c>
      <c r="B486" s="1" t="s">
        <v>1003</v>
      </c>
      <c r="C486" s="1" t="s">
        <v>1004</v>
      </c>
      <c r="D486" s="1" t="s">
        <v>75</v>
      </c>
      <c r="E486" s="1" t="s">
        <v>441</v>
      </c>
      <c r="G486" s="1">
        <v>1990</v>
      </c>
      <c r="H486" s="1">
        <v>1990</v>
      </c>
      <c r="K486" s="1" t="s">
        <v>37</v>
      </c>
      <c r="M486" s="1" t="s">
        <v>49</v>
      </c>
      <c r="N486" s="1">
        <v>178</v>
      </c>
      <c r="O486" s="1">
        <v>283</v>
      </c>
      <c r="P486" s="1" t="s">
        <v>51</v>
      </c>
      <c r="R486" s="13" t="s">
        <v>482</v>
      </c>
      <c r="V486" s="17">
        <v>0.75</v>
      </c>
      <c r="AM486" s="3">
        <v>0.75</v>
      </c>
      <c r="AR486" s="1" t="s">
        <v>1028</v>
      </c>
      <c r="AT486" s="1" t="s">
        <v>56</v>
      </c>
      <c r="AZ486" s="1">
        <v>2</v>
      </c>
      <c r="BA486" s="1" t="s">
        <v>44</v>
      </c>
      <c r="BB486" s="1" t="s">
        <v>45</v>
      </c>
      <c r="BE486" s="13" t="s">
        <v>482</v>
      </c>
      <c r="BF486" s="1" t="s">
        <v>483</v>
      </c>
    </row>
    <row r="487" spans="1:58" ht="15.75">
      <c r="A487" s="1" t="s">
        <v>1003</v>
      </c>
      <c r="B487" s="1" t="s">
        <v>1003</v>
      </c>
      <c r="C487" s="1" t="s">
        <v>1004</v>
      </c>
      <c r="D487" s="1" t="s">
        <v>1029</v>
      </c>
      <c r="E487" s="1" t="s">
        <v>1030</v>
      </c>
      <c r="K487" s="1" t="s">
        <v>37</v>
      </c>
      <c r="M487" s="1" t="s">
        <v>38</v>
      </c>
      <c r="N487" s="1">
        <v>187</v>
      </c>
      <c r="O487" s="1">
        <v>293</v>
      </c>
      <c r="P487" s="1" t="s">
        <v>51</v>
      </c>
      <c r="R487" s="13" t="s">
        <v>1031</v>
      </c>
      <c r="T487" s="17">
        <v>2</v>
      </c>
      <c r="Y487" s="3">
        <v>0.2</v>
      </c>
      <c r="AR487" s="1" t="s">
        <v>133</v>
      </c>
      <c r="AT487" s="1" t="s">
        <v>56</v>
      </c>
      <c r="AZ487" s="1">
        <v>1</v>
      </c>
      <c r="BA487" s="1" t="s">
        <v>44</v>
      </c>
      <c r="BB487" s="1" t="s">
        <v>45</v>
      </c>
      <c r="BE487" s="13" t="s">
        <v>1031</v>
      </c>
      <c r="BF487" s="1" t="s">
        <v>1032</v>
      </c>
    </row>
    <row r="488" spans="1:58" ht="15.75">
      <c r="A488" s="1" t="s">
        <v>1003</v>
      </c>
      <c r="B488" s="1" t="s">
        <v>1003</v>
      </c>
      <c r="C488" s="1" t="s">
        <v>1004</v>
      </c>
      <c r="D488" s="1" t="s">
        <v>1029</v>
      </c>
      <c r="E488" s="1" t="s">
        <v>2029</v>
      </c>
      <c r="K488" s="1" t="s">
        <v>37</v>
      </c>
      <c r="M488" s="1" t="s">
        <v>38</v>
      </c>
      <c r="N488" s="1">
        <v>188</v>
      </c>
      <c r="O488" s="1">
        <v>294</v>
      </c>
      <c r="P488" s="1" t="s">
        <v>51</v>
      </c>
      <c r="R488" s="13" t="s">
        <v>1033</v>
      </c>
      <c r="V488" s="17">
        <v>3</v>
      </c>
      <c r="AJ488" s="3">
        <v>3</v>
      </c>
      <c r="AR488" s="1" t="s">
        <v>1034</v>
      </c>
      <c r="AT488" s="1" t="s">
        <v>140</v>
      </c>
      <c r="AZ488" s="1">
        <v>1</v>
      </c>
      <c r="BA488" s="1" t="s">
        <v>44</v>
      </c>
      <c r="BB488" s="1" t="s">
        <v>45</v>
      </c>
      <c r="BE488" s="13" t="s">
        <v>1033</v>
      </c>
      <c r="BF488" s="1" t="s">
        <v>1035</v>
      </c>
    </row>
    <row r="489" spans="1:58" ht="15.75">
      <c r="A489" s="1" t="s">
        <v>1036</v>
      </c>
      <c r="B489" s="1" t="s">
        <v>1036</v>
      </c>
      <c r="C489" s="1" t="s">
        <v>1991</v>
      </c>
      <c r="D489" s="1" t="s">
        <v>84</v>
      </c>
      <c r="E489" s="1" t="s">
        <v>1037</v>
      </c>
      <c r="G489" s="1">
        <v>2003</v>
      </c>
      <c r="H489" s="1">
        <v>2003</v>
      </c>
      <c r="K489" s="1" t="s">
        <v>37</v>
      </c>
      <c r="M489" s="1" t="s">
        <v>49</v>
      </c>
      <c r="N489" s="1">
        <v>3</v>
      </c>
      <c r="O489" s="1">
        <v>7</v>
      </c>
      <c r="P489" s="1" t="s">
        <v>51</v>
      </c>
      <c r="R489" s="13" t="s">
        <v>421</v>
      </c>
      <c r="T489" s="17">
        <v>5</v>
      </c>
      <c r="V489" s="17">
        <v>0.5</v>
      </c>
      <c r="AR489" s="1" t="s">
        <v>52</v>
      </c>
      <c r="AT489" s="1" t="s">
        <v>43</v>
      </c>
      <c r="BA489" s="1" t="s">
        <v>65</v>
      </c>
      <c r="BB489" s="1" t="s">
        <v>65</v>
      </c>
      <c r="BC489" s="1" t="s">
        <v>422</v>
      </c>
      <c r="BE489" s="13" t="s">
        <v>421</v>
      </c>
      <c r="BF489" s="6" t="s">
        <v>423</v>
      </c>
    </row>
    <row r="490" spans="1:58" ht="15.75">
      <c r="A490" s="1" t="s">
        <v>1036</v>
      </c>
      <c r="B490" s="1" t="s">
        <v>1036</v>
      </c>
      <c r="C490" s="1" t="s">
        <v>1991</v>
      </c>
      <c r="D490" s="1" t="s">
        <v>84</v>
      </c>
      <c r="E490" s="1" t="s">
        <v>85</v>
      </c>
      <c r="F490" s="1">
        <v>1</v>
      </c>
      <c r="K490" s="1" t="s">
        <v>37</v>
      </c>
      <c r="M490" s="1" t="s">
        <v>38</v>
      </c>
      <c r="N490" s="1">
        <v>26</v>
      </c>
      <c r="O490" s="1">
        <v>38</v>
      </c>
      <c r="P490" s="1" t="s">
        <v>51</v>
      </c>
      <c r="R490" s="13" t="s">
        <v>86</v>
      </c>
      <c r="T490" s="17">
        <v>25</v>
      </c>
      <c r="AD490" s="3">
        <v>20</v>
      </c>
      <c r="AR490" s="1" t="s">
        <v>87</v>
      </c>
      <c r="AT490" s="1" t="s">
        <v>43</v>
      </c>
      <c r="BA490" s="1" t="s">
        <v>44</v>
      </c>
      <c r="BB490" s="1" t="s">
        <v>45</v>
      </c>
      <c r="BE490" s="13" t="s">
        <v>86</v>
      </c>
      <c r="BF490" s="1" t="s">
        <v>88</v>
      </c>
    </row>
    <row r="491" spans="1:58" ht="15.75">
      <c r="A491" s="1" t="s">
        <v>1036</v>
      </c>
      <c r="B491" s="1" t="s">
        <v>1036</v>
      </c>
      <c r="C491" s="1" t="s">
        <v>1991</v>
      </c>
      <c r="D491" s="1" t="s">
        <v>84</v>
      </c>
      <c r="E491" s="1" t="s">
        <v>1038</v>
      </c>
      <c r="K491" s="1" t="s">
        <v>37</v>
      </c>
      <c r="M491" s="1" t="s">
        <v>49</v>
      </c>
      <c r="N491" s="1">
        <v>42</v>
      </c>
      <c r="O491" s="1">
        <v>63</v>
      </c>
      <c r="P491" s="1" t="s">
        <v>51</v>
      </c>
      <c r="R491" s="13" t="s">
        <v>1039</v>
      </c>
      <c r="T491" s="17">
        <v>53</v>
      </c>
      <c r="AR491" s="1" t="s">
        <v>52</v>
      </c>
      <c r="AT491" s="1" t="s">
        <v>43</v>
      </c>
      <c r="BA491" s="1" t="s">
        <v>65</v>
      </c>
      <c r="BB491" s="1" t="s">
        <v>65</v>
      </c>
      <c r="BE491" s="13" t="s">
        <v>1039</v>
      </c>
      <c r="BF491" s="1" t="s">
        <v>1040</v>
      </c>
    </row>
    <row r="492" spans="1:58" ht="15.75">
      <c r="A492" s="1" t="s">
        <v>1036</v>
      </c>
      <c r="B492" s="1" t="s">
        <v>1036</v>
      </c>
      <c r="C492" s="1" t="s">
        <v>1991</v>
      </c>
      <c r="D492" s="1" t="s">
        <v>448</v>
      </c>
      <c r="E492" s="1" t="s">
        <v>841</v>
      </c>
      <c r="G492" s="1">
        <v>1983</v>
      </c>
      <c r="H492" s="1">
        <v>1984</v>
      </c>
      <c r="I492" s="1">
        <v>5</v>
      </c>
      <c r="J492" s="1">
        <v>6</v>
      </c>
      <c r="K492" s="1" t="s">
        <v>37</v>
      </c>
      <c r="M492" s="1" t="s">
        <v>38</v>
      </c>
      <c r="N492" s="1">
        <v>70</v>
      </c>
      <c r="O492" s="1">
        <v>115</v>
      </c>
      <c r="P492" s="1" t="s">
        <v>51</v>
      </c>
      <c r="R492" s="13" t="s">
        <v>236</v>
      </c>
      <c r="V492" s="17">
        <v>13.1</v>
      </c>
      <c r="Y492" s="3">
        <v>17</v>
      </c>
      <c r="AJ492" s="3">
        <v>13.1</v>
      </c>
      <c r="AM492" s="3">
        <v>9</v>
      </c>
      <c r="AR492" s="1" t="s">
        <v>52</v>
      </c>
      <c r="AT492" s="1" t="s">
        <v>56</v>
      </c>
      <c r="AZ492" s="1">
        <v>1</v>
      </c>
      <c r="BA492" s="1" t="s">
        <v>44</v>
      </c>
      <c r="BB492" s="1" t="s">
        <v>45</v>
      </c>
      <c r="BC492" s="1" t="s">
        <v>1041</v>
      </c>
      <c r="BE492" s="13" t="s">
        <v>236</v>
      </c>
      <c r="BF492" s="1" t="s">
        <v>238</v>
      </c>
    </row>
    <row r="493" spans="1:58" ht="15.75">
      <c r="A493" s="1" t="s">
        <v>1036</v>
      </c>
      <c r="B493" s="1" t="s">
        <v>1036</v>
      </c>
      <c r="C493" s="1" t="s">
        <v>1991</v>
      </c>
      <c r="K493" s="1" t="s">
        <v>37</v>
      </c>
      <c r="M493" s="1" t="s">
        <v>38</v>
      </c>
      <c r="N493" s="1">
        <v>76</v>
      </c>
      <c r="O493" s="1">
        <v>127</v>
      </c>
      <c r="P493" s="1" t="s">
        <v>51</v>
      </c>
      <c r="R493" s="13" t="s">
        <v>98</v>
      </c>
      <c r="AM493" s="3">
        <v>25</v>
      </c>
      <c r="AN493" s="3" t="s">
        <v>1982</v>
      </c>
      <c r="AR493" s="1" t="s">
        <v>52</v>
      </c>
      <c r="AT493" s="1" t="s">
        <v>56</v>
      </c>
      <c r="BA493" s="1" t="s">
        <v>44</v>
      </c>
      <c r="BB493" s="1" t="s">
        <v>45</v>
      </c>
      <c r="BE493" s="13" t="s">
        <v>98</v>
      </c>
      <c r="BF493" s="1" t="s">
        <v>99</v>
      </c>
    </row>
    <row r="494" spans="1:58" ht="15.75">
      <c r="A494" s="1" t="s">
        <v>1036</v>
      </c>
      <c r="B494" s="1" t="s">
        <v>1036</v>
      </c>
      <c r="C494" s="1" t="s">
        <v>1991</v>
      </c>
      <c r="D494" s="1" t="s">
        <v>592</v>
      </c>
      <c r="E494" s="1" t="s">
        <v>2009</v>
      </c>
      <c r="K494" s="1" t="s">
        <v>37</v>
      </c>
      <c r="M494" s="1" t="s">
        <v>38</v>
      </c>
      <c r="N494" s="1">
        <v>78</v>
      </c>
      <c r="O494" s="1">
        <v>128</v>
      </c>
      <c r="P494" s="1" t="s">
        <v>51</v>
      </c>
      <c r="R494" s="13" t="s">
        <v>1042</v>
      </c>
      <c r="T494" s="17">
        <v>45</v>
      </c>
      <c r="AR494" s="1" t="s">
        <v>87</v>
      </c>
      <c r="AT494" s="1" t="s">
        <v>43</v>
      </c>
      <c r="BA494" s="1" t="s">
        <v>44</v>
      </c>
      <c r="BB494" s="1" t="s">
        <v>45</v>
      </c>
      <c r="BE494" s="13" t="s">
        <v>1042</v>
      </c>
      <c r="BF494" s="1" t="s">
        <v>1043</v>
      </c>
    </row>
    <row r="495" spans="1:58" ht="15.75">
      <c r="A495" s="1" t="s">
        <v>1036</v>
      </c>
      <c r="B495" s="1" t="s">
        <v>1036</v>
      </c>
      <c r="C495" s="1" t="s">
        <v>1991</v>
      </c>
      <c r="D495" s="1" t="s">
        <v>592</v>
      </c>
      <c r="E495" s="1" t="s">
        <v>2009</v>
      </c>
      <c r="K495" s="1" t="s">
        <v>37</v>
      </c>
      <c r="M495" s="1" t="s">
        <v>38</v>
      </c>
      <c r="N495" s="1">
        <v>78</v>
      </c>
      <c r="O495" s="1">
        <v>128</v>
      </c>
      <c r="P495" s="1" t="s">
        <v>51</v>
      </c>
      <c r="R495" s="13" t="s">
        <v>1042</v>
      </c>
      <c r="T495" s="17">
        <v>35</v>
      </c>
      <c r="AR495" s="1" t="s">
        <v>87</v>
      </c>
      <c r="AT495" s="1" t="s">
        <v>43</v>
      </c>
      <c r="BA495" s="1" t="s">
        <v>44</v>
      </c>
      <c r="BB495" s="1" t="s">
        <v>45</v>
      </c>
      <c r="BE495" s="13" t="s">
        <v>1042</v>
      </c>
      <c r="BF495" s="1" t="s">
        <v>1043</v>
      </c>
    </row>
    <row r="496" spans="1:58" ht="15.75">
      <c r="A496" s="1" t="s">
        <v>1036</v>
      </c>
      <c r="B496" s="1" t="s">
        <v>1036</v>
      </c>
      <c r="C496" s="1" t="s">
        <v>1991</v>
      </c>
      <c r="D496" s="1" t="s">
        <v>592</v>
      </c>
      <c r="E496" s="1" t="s">
        <v>2009</v>
      </c>
      <c r="K496" s="1" t="s">
        <v>37</v>
      </c>
      <c r="M496" s="1" t="s">
        <v>38</v>
      </c>
      <c r="N496" s="1">
        <v>78</v>
      </c>
      <c r="O496" s="1">
        <v>128</v>
      </c>
      <c r="P496" s="1" t="s">
        <v>51</v>
      </c>
      <c r="R496" s="13" t="s">
        <v>1042</v>
      </c>
      <c r="T496" s="17">
        <v>30</v>
      </c>
      <c r="AR496" s="1" t="s">
        <v>87</v>
      </c>
      <c r="AT496" s="1" t="s">
        <v>43</v>
      </c>
      <c r="BA496" s="1" t="s">
        <v>44</v>
      </c>
      <c r="BB496" s="1" t="s">
        <v>45</v>
      </c>
      <c r="BE496" s="13" t="s">
        <v>1042</v>
      </c>
      <c r="BF496" s="1" t="s">
        <v>1043</v>
      </c>
    </row>
    <row r="497" spans="1:58" ht="15.75">
      <c r="A497" s="1" t="s">
        <v>1036</v>
      </c>
      <c r="B497" s="1" t="s">
        <v>1036</v>
      </c>
      <c r="C497" s="1" t="s">
        <v>1991</v>
      </c>
      <c r="D497" s="1" t="s">
        <v>1044</v>
      </c>
      <c r="E497" s="1" t="s">
        <v>2021</v>
      </c>
      <c r="K497" s="1" t="s">
        <v>37</v>
      </c>
      <c r="M497" s="1" t="s">
        <v>49</v>
      </c>
      <c r="N497" s="1">
        <v>82</v>
      </c>
      <c r="O497" s="1">
        <v>139</v>
      </c>
      <c r="P497" s="1" t="s">
        <v>51</v>
      </c>
      <c r="R497" s="13" t="s">
        <v>1045</v>
      </c>
      <c r="T497" s="17">
        <v>0.5</v>
      </c>
      <c r="AB497" s="3">
        <v>0.1</v>
      </c>
      <c r="AR497" s="1" t="s">
        <v>1046</v>
      </c>
      <c r="AT497" s="1" t="s">
        <v>134</v>
      </c>
      <c r="AZ497" s="1">
        <v>1</v>
      </c>
      <c r="BA497" s="1" t="s">
        <v>44</v>
      </c>
      <c r="BB497" s="1" t="s">
        <v>45</v>
      </c>
      <c r="BE497" s="13" t="s">
        <v>1045</v>
      </c>
      <c r="BF497" s="7" t="s">
        <v>1047</v>
      </c>
    </row>
    <row r="498" spans="1:58" ht="15.75">
      <c r="A498" s="1" t="s">
        <v>1036</v>
      </c>
      <c r="B498" s="1" t="s">
        <v>1036</v>
      </c>
      <c r="C498" s="1" t="s">
        <v>1991</v>
      </c>
      <c r="D498" s="1" t="s">
        <v>1048</v>
      </c>
      <c r="E498" s="1" t="s">
        <v>1049</v>
      </c>
      <c r="G498" s="1">
        <v>1986</v>
      </c>
      <c r="H498" s="1">
        <v>1987</v>
      </c>
      <c r="I498" s="1">
        <v>5</v>
      </c>
      <c r="J498" s="1">
        <v>6</v>
      </c>
      <c r="K498" s="1" t="s">
        <v>37</v>
      </c>
      <c r="M498" s="1" t="s">
        <v>38</v>
      </c>
      <c r="N498" s="1">
        <v>85</v>
      </c>
      <c r="O498" s="1">
        <v>142</v>
      </c>
      <c r="P498" s="1" t="s">
        <v>51</v>
      </c>
      <c r="R498" s="13" t="s">
        <v>1050</v>
      </c>
      <c r="V498" s="17">
        <v>2.5</v>
      </c>
      <c r="Y498" s="3">
        <v>3</v>
      </c>
      <c r="AM498" s="3">
        <v>2</v>
      </c>
      <c r="AR498" s="1" t="s">
        <v>133</v>
      </c>
      <c r="AT498" s="1" t="s">
        <v>56</v>
      </c>
      <c r="AZ498" s="1">
        <v>1</v>
      </c>
      <c r="BA498" s="1" t="s">
        <v>44</v>
      </c>
      <c r="BB498" s="1" t="s">
        <v>45</v>
      </c>
      <c r="BE498" s="13" t="s">
        <v>1050</v>
      </c>
      <c r="BF498" s="1" t="s">
        <v>1051</v>
      </c>
    </row>
    <row r="499" spans="1:58" ht="15.75">
      <c r="A499" s="1" t="s">
        <v>1036</v>
      </c>
      <c r="B499" s="1" t="s">
        <v>1036</v>
      </c>
      <c r="C499" s="1" t="s">
        <v>1991</v>
      </c>
      <c r="D499" s="1" t="s">
        <v>105</v>
      </c>
      <c r="E499" s="1" t="s">
        <v>1018</v>
      </c>
      <c r="K499" s="1" t="s">
        <v>37</v>
      </c>
      <c r="M499" s="1" t="s">
        <v>38</v>
      </c>
      <c r="N499" s="1">
        <v>150</v>
      </c>
      <c r="O499" s="1">
        <v>235</v>
      </c>
      <c r="P499" s="1" t="s">
        <v>51</v>
      </c>
      <c r="R499" s="13" t="s">
        <v>107</v>
      </c>
      <c r="V499" s="17">
        <v>15.5</v>
      </c>
      <c r="AM499" s="3">
        <v>15.5</v>
      </c>
      <c r="AR499" s="1" t="s">
        <v>52</v>
      </c>
      <c r="AT499" s="1" t="s">
        <v>56</v>
      </c>
      <c r="AZ499" s="1">
        <v>2</v>
      </c>
      <c r="BA499" s="1" t="s">
        <v>90</v>
      </c>
      <c r="BB499" s="1" t="s">
        <v>45</v>
      </c>
      <c r="BC499" s="1" t="s">
        <v>1052</v>
      </c>
      <c r="BE499" s="13" t="s">
        <v>107</v>
      </c>
      <c r="BF499" s="1" t="s">
        <v>1053</v>
      </c>
    </row>
    <row r="500" spans="1:58" ht="15.75">
      <c r="A500" s="1" t="s">
        <v>1036</v>
      </c>
      <c r="B500" s="1" t="s">
        <v>1036</v>
      </c>
      <c r="C500" s="1" t="s">
        <v>1991</v>
      </c>
      <c r="K500" s="1" t="s">
        <v>48</v>
      </c>
      <c r="M500" s="1" t="s">
        <v>38</v>
      </c>
      <c r="N500" s="1">
        <v>185</v>
      </c>
      <c r="O500" s="1">
        <v>291</v>
      </c>
      <c r="P500" s="1" t="s">
        <v>51</v>
      </c>
      <c r="R500" s="13" t="s">
        <v>152</v>
      </c>
      <c r="Y500" s="3">
        <v>10</v>
      </c>
      <c r="AR500" s="1" t="s">
        <v>52</v>
      </c>
      <c r="AT500" s="1" t="s">
        <v>56</v>
      </c>
      <c r="BA500" s="1" t="s">
        <v>90</v>
      </c>
      <c r="BB500" s="1" t="s">
        <v>45</v>
      </c>
      <c r="BE500" s="13" t="s">
        <v>152</v>
      </c>
      <c r="BF500" s="1" t="s">
        <v>152</v>
      </c>
    </row>
    <row r="501" spans="1:58" ht="15.75">
      <c r="A501" s="1" t="s">
        <v>1036</v>
      </c>
      <c r="B501" s="1" t="s">
        <v>1036</v>
      </c>
      <c r="C501" s="1" t="s">
        <v>1991</v>
      </c>
      <c r="D501" s="1" t="s">
        <v>578</v>
      </c>
      <c r="E501" s="1" t="s">
        <v>1054</v>
      </c>
      <c r="K501" s="1" t="s">
        <v>37</v>
      </c>
      <c r="M501" s="1" t="s">
        <v>38</v>
      </c>
      <c r="N501" s="1">
        <v>207</v>
      </c>
      <c r="O501" s="1">
        <v>337</v>
      </c>
      <c r="P501" s="1" t="s">
        <v>51</v>
      </c>
      <c r="R501" s="13" t="s">
        <v>1055</v>
      </c>
      <c r="V501" s="17">
        <v>20</v>
      </c>
      <c r="Y501" s="3">
        <v>25</v>
      </c>
      <c r="AM501" s="3">
        <v>15</v>
      </c>
      <c r="AR501" s="1" t="s">
        <v>1056</v>
      </c>
      <c r="AT501" s="1" t="s">
        <v>56</v>
      </c>
      <c r="AZ501" s="1">
        <v>2</v>
      </c>
      <c r="BA501" s="1" t="s">
        <v>44</v>
      </c>
      <c r="BB501" s="1" t="s">
        <v>45</v>
      </c>
      <c r="BE501" s="13" t="s">
        <v>1055</v>
      </c>
      <c r="BF501" s="1" t="s">
        <v>1057</v>
      </c>
    </row>
    <row r="502" spans="1:58" ht="15.75">
      <c r="A502" s="1" t="s">
        <v>1036</v>
      </c>
      <c r="B502" s="1" t="s">
        <v>1036</v>
      </c>
      <c r="C502" s="1" t="s">
        <v>1991</v>
      </c>
      <c r="D502" s="1" t="s">
        <v>59</v>
      </c>
      <c r="E502" s="1" t="s">
        <v>59</v>
      </c>
      <c r="K502" s="1" t="s">
        <v>37</v>
      </c>
      <c r="M502" s="1" t="s">
        <v>38</v>
      </c>
      <c r="N502" s="1">
        <v>229</v>
      </c>
      <c r="O502" s="1">
        <v>326</v>
      </c>
      <c r="P502" s="1" t="s">
        <v>51</v>
      </c>
      <c r="R502" s="13" t="s">
        <v>2135</v>
      </c>
      <c r="T502" s="17">
        <v>60</v>
      </c>
      <c r="AR502" s="1" t="s">
        <v>1058</v>
      </c>
      <c r="AT502" s="1" t="s">
        <v>43</v>
      </c>
      <c r="BA502" s="1" t="s">
        <v>65</v>
      </c>
      <c r="BB502" s="1" t="s">
        <v>65</v>
      </c>
      <c r="BE502" s="13" t="s">
        <v>2135</v>
      </c>
      <c r="BF502" s="1" t="s">
        <v>1059</v>
      </c>
    </row>
    <row r="503" spans="1:58" ht="15.75">
      <c r="A503" s="1" t="s">
        <v>1036</v>
      </c>
      <c r="B503" s="1" t="s">
        <v>1036</v>
      </c>
      <c r="C503" s="1" t="s">
        <v>1991</v>
      </c>
      <c r="D503" s="1" t="s">
        <v>578</v>
      </c>
      <c r="E503" s="1" t="s">
        <v>1054</v>
      </c>
      <c r="G503" s="1">
        <v>1994</v>
      </c>
      <c r="H503" s="1">
        <v>1994</v>
      </c>
      <c r="K503" s="1" t="s">
        <v>37</v>
      </c>
      <c r="M503" s="1" t="s">
        <v>38</v>
      </c>
      <c r="N503" s="1">
        <v>27</v>
      </c>
      <c r="O503" s="1">
        <v>40</v>
      </c>
      <c r="P503" s="1" t="s">
        <v>77</v>
      </c>
      <c r="Q503" s="1" t="s">
        <v>1169</v>
      </c>
      <c r="R503" s="13" t="s">
        <v>1060</v>
      </c>
      <c r="V503" s="17">
        <v>16</v>
      </c>
      <c r="AJ503" s="3">
        <v>16</v>
      </c>
      <c r="AR503" s="1" t="s">
        <v>78</v>
      </c>
      <c r="AT503" s="1" t="s">
        <v>140</v>
      </c>
      <c r="AZ503" s="1">
        <v>2</v>
      </c>
      <c r="BA503" s="1" t="s">
        <v>65</v>
      </c>
      <c r="BB503" s="1" t="s">
        <v>65</v>
      </c>
      <c r="BC503" s="1" t="s">
        <v>1061</v>
      </c>
      <c r="BE503" s="13" t="s">
        <v>1060</v>
      </c>
      <c r="BF503" s="1" t="s">
        <v>1062</v>
      </c>
    </row>
    <row r="504" spans="1:58" ht="15.75">
      <c r="A504" s="1" t="s">
        <v>1036</v>
      </c>
      <c r="B504" s="1" t="s">
        <v>1036</v>
      </c>
      <c r="C504" s="1" t="s">
        <v>1991</v>
      </c>
      <c r="D504" s="1" t="s">
        <v>419</v>
      </c>
      <c r="E504" s="1" t="s">
        <v>2036</v>
      </c>
      <c r="K504" s="1" t="s">
        <v>37</v>
      </c>
      <c r="M504" s="1" t="s">
        <v>38</v>
      </c>
      <c r="N504" s="1">
        <v>49</v>
      </c>
      <c r="O504" s="1">
        <v>79</v>
      </c>
      <c r="P504" s="1" t="s">
        <v>102</v>
      </c>
      <c r="R504" s="13" t="s">
        <v>89</v>
      </c>
      <c r="V504" s="17">
        <v>4</v>
      </c>
      <c r="AM504" s="3">
        <v>4</v>
      </c>
      <c r="AR504" s="1" t="s">
        <v>1063</v>
      </c>
      <c r="AT504" s="1" t="s">
        <v>56</v>
      </c>
      <c r="AZ504" s="1">
        <v>2</v>
      </c>
      <c r="BA504" s="1" t="s">
        <v>44</v>
      </c>
      <c r="BB504" s="1" t="s">
        <v>45</v>
      </c>
      <c r="BE504" s="13" t="s">
        <v>89</v>
      </c>
      <c r="BF504" s="1" t="s">
        <v>1064</v>
      </c>
    </row>
    <row r="505" spans="1:58" ht="15.75">
      <c r="A505" s="1" t="s">
        <v>1036</v>
      </c>
      <c r="B505" s="1" t="s">
        <v>1036</v>
      </c>
      <c r="C505" s="1" t="s">
        <v>1991</v>
      </c>
      <c r="D505" s="1" t="s">
        <v>84</v>
      </c>
      <c r="E505" s="1" t="s">
        <v>109</v>
      </c>
      <c r="F505" s="1">
        <v>1</v>
      </c>
      <c r="G505" s="1">
        <v>1961</v>
      </c>
      <c r="H505" s="1">
        <v>1963</v>
      </c>
      <c r="K505" s="1" t="s">
        <v>37</v>
      </c>
      <c r="M505" s="1" t="s">
        <v>38</v>
      </c>
      <c r="N505" s="1">
        <v>160</v>
      </c>
      <c r="O505" s="1">
        <v>249</v>
      </c>
      <c r="P505" s="1" t="s">
        <v>102</v>
      </c>
      <c r="R505" s="13" t="s">
        <v>110</v>
      </c>
      <c r="S505" s="1">
        <v>27</v>
      </c>
      <c r="T505" s="17">
        <v>24.5</v>
      </c>
      <c r="AR505" s="1" t="s">
        <v>103</v>
      </c>
      <c r="AT505" s="1" t="s">
        <v>43</v>
      </c>
      <c r="AY505" s="1" t="s">
        <v>493</v>
      </c>
      <c r="AZ505" s="1">
        <v>2</v>
      </c>
      <c r="BA505" s="1" t="s">
        <v>44</v>
      </c>
      <c r="BB505" s="1" t="s">
        <v>45</v>
      </c>
      <c r="BE505" s="13" t="s">
        <v>110</v>
      </c>
      <c r="BF505" s="1" t="s">
        <v>1065</v>
      </c>
    </row>
    <row r="506" spans="1:58" ht="15.75">
      <c r="A506" s="1" t="s">
        <v>1036</v>
      </c>
      <c r="B506" s="1" t="s">
        <v>1036</v>
      </c>
      <c r="C506" s="1" t="s">
        <v>1991</v>
      </c>
      <c r="D506" s="1" t="s">
        <v>578</v>
      </c>
      <c r="E506" s="1" t="s">
        <v>762</v>
      </c>
      <c r="G506" s="1">
        <v>2002</v>
      </c>
      <c r="H506" s="1">
        <v>2002</v>
      </c>
      <c r="K506" s="1" t="s">
        <v>37</v>
      </c>
      <c r="M506" s="1" t="s">
        <v>38</v>
      </c>
      <c r="N506" s="1">
        <v>28</v>
      </c>
      <c r="O506" s="1">
        <v>39</v>
      </c>
      <c r="P506" s="1" t="s">
        <v>40</v>
      </c>
      <c r="R506" s="13" t="s">
        <v>763</v>
      </c>
      <c r="V506" s="17">
        <v>27.5</v>
      </c>
      <c r="Y506" s="3">
        <v>40</v>
      </c>
      <c r="AM506" s="3">
        <v>15</v>
      </c>
      <c r="AR506" s="1" t="s">
        <v>1066</v>
      </c>
      <c r="AT506" s="1" t="s">
        <v>56</v>
      </c>
      <c r="BA506" s="1" t="s">
        <v>65</v>
      </c>
      <c r="BB506" s="1" t="s">
        <v>65</v>
      </c>
      <c r="BE506" s="13" t="s">
        <v>763</v>
      </c>
      <c r="BF506" s="1" t="s">
        <v>764</v>
      </c>
    </row>
    <row r="507" spans="1:58" ht="15.75">
      <c r="A507" s="1" t="s">
        <v>1036</v>
      </c>
      <c r="B507" s="1" t="s">
        <v>1036</v>
      </c>
      <c r="C507" s="1" t="s">
        <v>1991</v>
      </c>
      <c r="D507" s="1" t="s">
        <v>419</v>
      </c>
      <c r="E507" s="1" t="s">
        <v>2036</v>
      </c>
      <c r="K507" s="1" t="s">
        <v>37</v>
      </c>
      <c r="M507" s="1" t="s">
        <v>38</v>
      </c>
      <c r="N507" s="1">
        <v>49</v>
      </c>
      <c r="O507" s="1">
        <v>79</v>
      </c>
      <c r="P507" s="1" t="s">
        <v>40</v>
      </c>
      <c r="R507" s="13" t="s">
        <v>89</v>
      </c>
      <c r="T507" s="17">
        <v>67</v>
      </c>
      <c r="AR507" s="1" t="s">
        <v>1067</v>
      </c>
      <c r="AT507" s="1" t="s">
        <v>43</v>
      </c>
      <c r="AZ507" s="1">
        <v>2</v>
      </c>
      <c r="BA507" s="1" t="s">
        <v>90</v>
      </c>
      <c r="BB507" s="1" t="s">
        <v>45</v>
      </c>
      <c r="BC507" s="1" t="s">
        <v>1068</v>
      </c>
      <c r="BE507" s="13" t="s">
        <v>89</v>
      </c>
      <c r="BF507" s="1" t="s">
        <v>1069</v>
      </c>
    </row>
    <row r="508" spans="1:58" ht="15.75">
      <c r="A508" s="1" t="s">
        <v>1036</v>
      </c>
      <c r="B508" s="1" t="s">
        <v>1036</v>
      </c>
      <c r="C508" s="1" t="s">
        <v>1991</v>
      </c>
      <c r="D508" s="1" t="s">
        <v>448</v>
      </c>
      <c r="E508" s="1" t="s">
        <v>2019</v>
      </c>
      <c r="K508" s="1" t="s">
        <v>37</v>
      </c>
      <c r="M508" s="1" t="s">
        <v>38</v>
      </c>
      <c r="N508" s="1">
        <v>57</v>
      </c>
      <c r="O508" s="1">
        <v>94</v>
      </c>
      <c r="P508" s="1" t="s">
        <v>40</v>
      </c>
      <c r="R508" s="13" t="s">
        <v>95</v>
      </c>
      <c r="T508" s="17">
        <v>15</v>
      </c>
      <c r="AB508" s="3">
        <v>10</v>
      </c>
      <c r="AR508" s="1" t="s">
        <v>59</v>
      </c>
      <c r="AT508" s="1" t="s">
        <v>134</v>
      </c>
      <c r="AZ508" s="1">
        <v>2</v>
      </c>
      <c r="BA508" s="1" t="s">
        <v>90</v>
      </c>
      <c r="BB508" s="1" t="s">
        <v>45</v>
      </c>
      <c r="BE508" s="13" t="s">
        <v>95</v>
      </c>
      <c r="BF508" s="1" t="s">
        <v>1070</v>
      </c>
    </row>
    <row r="509" spans="1:58" ht="15.75">
      <c r="A509" s="1" t="s">
        <v>1036</v>
      </c>
      <c r="B509" s="1" t="s">
        <v>1036</v>
      </c>
      <c r="C509" s="1" t="s">
        <v>1991</v>
      </c>
      <c r="D509" s="1" t="s">
        <v>419</v>
      </c>
      <c r="E509" s="1" t="s">
        <v>2036</v>
      </c>
      <c r="K509" s="1" t="s">
        <v>37</v>
      </c>
      <c r="M509" s="1" t="s">
        <v>38</v>
      </c>
      <c r="N509" s="1">
        <v>57</v>
      </c>
      <c r="O509" s="1">
        <v>94</v>
      </c>
      <c r="P509" s="1" t="s">
        <v>40</v>
      </c>
      <c r="R509" s="13" t="s">
        <v>95</v>
      </c>
      <c r="T509" s="17">
        <v>70</v>
      </c>
      <c r="AR509" s="1" t="s">
        <v>59</v>
      </c>
      <c r="AT509" s="1" t="s">
        <v>43</v>
      </c>
      <c r="AZ509" s="1">
        <v>2</v>
      </c>
      <c r="BA509" s="1" t="s">
        <v>90</v>
      </c>
      <c r="BB509" s="1" t="s">
        <v>45</v>
      </c>
      <c r="BE509" s="13" t="s">
        <v>95</v>
      </c>
      <c r="BF509" s="1" t="s">
        <v>1070</v>
      </c>
    </row>
    <row r="510" spans="1:58" ht="15.75">
      <c r="A510" s="1" t="s">
        <v>1036</v>
      </c>
      <c r="B510" s="1" t="s">
        <v>1036</v>
      </c>
      <c r="C510" s="1" t="s">
        <v>1991</v>
      </c>
      <c r="D510" s="1" t="s">
        <v>75</v>
      </c>
      <c r="E510" s="1" t="s">
        <v>467</v>
      </c>
      <c r="I510" s="1">
        <v>7</v>
      </c>
      <c r="J510" s="1">
        <v>10</v>
      </c>
      <c r="K510" s="1" t="s">
        <v>48</v>
      </c>
      <c r="M510" s="1" t="s">
        <v>49</v>
      </c>
      <c r="N510" s="1">
        <v>189</v>
      </c>
      <c r="O510" s="1">
        <v>295</v>
      </c>
      <c r="P510" s="1" t="s">
        <v>40</v>
      </c>
      <c r="R510" s="13" t="s">
        <v>1071</v>
      </c>
      <c r="Y510" s="3">
        <v>1</v>
      </c>
      <c r="AR510" s="1" t="s">
        <v>59</v>
      </c>
      <c r="AT510" s="1" t="s">
        <v>56</v>
      </c>
      <c r="AZ510" s="1">
        <v>2</v>
      </c>
      <c r="BA510" s="1" t="s">
        <v>90</v>
      </c>
      <c r="BB510" s="1" t="s">
        <v>45</v>
      </c>
      <c r="BE510" s="13" t="s">
        <v>1071</v>
      </c>
      <c r="BF510" s="1" t="s">
        <v>1072</v>
      </c>
    </row>
    <row r="511" spans="1:58" s="14" customFormat="1" ht="15.75">
      <c r="A511" s="1" t="s">
        <v>1036</v>
      </c>
      <c r="B511" s="1" t="s">
        <v>1036</v>
      </c>
      <c r="C511" s="1" t="s">
        <v>1991</v>
      </c>
      <c r="D511" s="1"/>
      <c r="E511" s="1"/>
      <c r="F511" s="1"/>
      <c r="G511" s="1"/>
      <c r="H511" s="1"/>
      <c r="I511" s="1"/>
      <c r="J511" s="1"/>
      <c r="K511" s="1" t="s">
        <v>48</v>
      </c>
      <c r="L511" s="1"/>
      <c r="M511" s="1" t="s">
        <v>49</v>
      </c>
      <c r="N511" s="1">
        <v>189</v>
      </c>
      <c r="O511" s="1">
        <v>295</v>
      </c>
      <c r="P511" s="1" t="s">
        <v>40</v>
      </c>
      <c r="Q511" s="1"/>
      <c r="R511" s="13" t="s">
        <v>1071</v>
      </c>
      <c r="S511" s="1"/>
      <c r="T511" s="17"/>
      <c r="U511" s="17"/>
      <c r="V511" s="17"/>
      <c r="W511" s="17"/>
      <c r="X511" s="17"/>
      <c r="Y511" s="3">
        <v>2</v>
      </c>
      <c r="Z511" s="3"/>
      <c r="AA511" s="3"/>
      <c r="AB511" s="3"/>
      <c r="AC511" s="3"/>
      <c r="AD511" s="3"/>
      <c r="AE511" s="3"/>
      <c r="AF511" s="3"/>
      <c r="AG511" s="3"/>
      <c r="AH511" s="3"/>
      <c r="AI511" s="3"/>
      <c r="AJ511" s="3"/>
      <c r="AK511" s="3"/>
      <c r="AL511" s="3"/>
      <c r="AM511" s="3"/>
      <c r="AN511" s="3"/>
      <c r="AO511" s="3"/>
      <c r="AP511" s="3"/>
      <c r="AQ511" s="3"/>
      <c r="AR511" s="1" t="s">
        <v>59</v>
      </c>
      <c r="AS511" s="1"/>
      <c r="AT511" s="1" t="s">
        <v>56</v>
      </c>
      <c r="AU511" s="1"/>
      <c r="AV511" s="1"/>
      <c r="AW511" s="1"/>
      <c r="AX511" s="1"/>
      <c r="AY511" s="1"/>
      <c r="AZ511" s="1">
        <v>2</v>
      </c>
      <c r="BA511" s="1" t="s">
        <v>90</v>
      </c>
      <c r="BB511" s="1" t="s">
        <v>45</v>
      </c>
      <c r="BC511" s="1"/>
      <c r="BD511" s="1"/>
      <c r="BE511" s="13" t="s">
        <v>1071</v>
      </c>
      <c r="BF511" s="1" t="s">
        <v>1073</v>
      </c>
    </row>
    <row r="512" spans="1:58">
      <c r="A512" s="1" t="s">
        <v>1036</v>
      </c>
      <c r="B512" s="1" t="s">
        <v>1036</v>
      </c>
      <c r="C512" s="1" t="s">
        <v>1991</v>
      </c>
      <c r="D512" s="1" t="s">
        <v>84</v>
      </c>
      <c r="E512" s="1" t="s">
        <v>1074</v>
      </c>
      <c r="F512" s="1">
        <v>1</v>
      </c>
      <c r="G512" s="1">
        <v>2006</v>
      </c>
      <c r="H512" s="1">
        <v>2006</v>
      </c>
      <c r="K512" s="1" t="s">
        <v>1141</v>
      </c>
      <c r="M512" s="1" t="s">
        <v>38</v>
      </c>
      <c r="O512" s="1">
        <v>251</v>
      </c>
      <c r="P512" s="1" t="s">
        <v>77</v>
      </c>
      <c r="Q512" s="1" t="s">
        <v>1169</v>
      </c>
      <c r="R512" s="20" t="s">
        <v>1381</v>
      </c>
      <c r="S512" s="1">
        <v>47</v>
      </c>
      <c r="V512" s="17">
        <v>10.5</v>
      </c>
      <c r="X512" s="17">
        <v>1.2</v>
      </c>
      <c r="AR512" s="1" t="s">
        <v>127</v>
      </c>
      <c r="AS512" s="1" t="s">
        <v>1236</v>
      </c>
      <c r="AT512" s="1" t="s">
        <v>12</v>
      </c>
      <c r="BA512" s="1" t="s">
        <v>44</v>
      </c>
      <c r="BB512" s="1" t="s">
        <v>45</v>
      </c>
      <c r="BD512" s="1" t="s">
        <v>1380</v>
      </c>
      <c r="BE512" s="20" t="s">
        <v>1381</v>
      </c>
      <c r="BF512" s="20" t="s">
        <v>1381</v>
      </c>
    </row>
    <row r="513" spans="1:58">
      <c r="A513" s="1" t="s">
        <v>1036</v>
      </c>
      <c r="B513" s="1" t="s">
        <v>1036</v>
      </c>
      <c r="C513" s="1" t="s">
        <v>1991</v>
      </c>
      <c r="D513" s="1" t="s">
        <v>84</v>
      </c>
      <c r="E513" s="1" t="s">
        <v>1074</v>
      </c>
      <c r="F513" s="1">
        <v>1</v>
      </c>
      <c r="G513" s="1">
        <v>2007</v>
      </c>
      <c r="H513" s="1">
        <v>2007</v>
      </c>
      <c r="K513" s="1" t="s">
        <v>1382</v>
      </c>
      <c r="M513" s="1" t="s">
        <v>38</v>
      </c>
      <c r="O513" s="1">
        <v>251</v>
      </c>
      <c r="P513" s="1" t="s">
        <v>77</v>
      </c>
      <c r="Q513" s="1" t="s">
        <v>1169</v>
      </c>
      <c r="R513" s="20" t="s">
        <v>1381</v>
      </c>
      <c r="S513" s="1">
        <v>15</v>
      </c>
      <c r="T513" s="17">
        <v>54</v>
      </c>
      <c r="V513" s="17">
        <v>12.9</v>
      </c>
      <c r="X513" s="17">
        <v>3.5</v>
      </c>
      <c r="AR513" s="1" t="s">
        <v>127</v>
      </c>
      <c r="AS513" s="1" t="s">
        <v>1236</v>
      </c>
      <c r="AT513" s="1" t="s">
        <v>12</v>
      </c>
      <c r="BA513" s="1" t="s">
        <v>44</v>
      </c>
      <c r="BB513" s="1" t="s">
        <v>45</v>
      </c>
      <c r="BD513" s="1" t="s">
        <v>1388</v>
      </c>
      <c r="BE513" s="20" t="s">
        <v>1381</v>
      </c>
      <c r="BF513" s="20" t="s">
        <v>1381</v>
      </c>
    </row>
    <row r="514" spans="1:58">
      <c r="A514" s="1" t="s">
        <v>1036</v>
      </c>
      <c r="B514" s="1" t="s">
        <v>1036</v>
      </c>
      <c r="C514" s="1" t="s">
        <v>1991</v>
      </c>
      <c r="D514" s="1" t="s">
        <v>84</v>
      </c>
      <c r="E514" s="1" t="s">
        <v>486</v>
      </c>
      <c r="F514" s="1">
        <v>1</v>
      </c>
      <c r="G514" s="1">
        <v>2007</v>
      </c>
      <c r="H514" s="1">
        <v>2007</v>
      </c>
      <c r="K514" s="1" t="s">
        <v>1382</v>
      </c>
      <c r="M514" s="1" t="s">
        <v>38</v>
      </c>
      <c r="O514" s="1">
        <v>251</v>
      </c>
      <c r="P514" s="1" t="s">
        <v>77</v>
      </c>
      <c r="Q514" s="1" t="s">
        <v>1169</v>
      </c>
      <c r="R514" s="20" t="s">
        <v>1381</v>
      </c>
      <c r="S514" s="1">
        <v>32</v>
      </c>
      <c r="V514" s="17">
        <v>6.7</v>
      </c>
      <c r="X514" s="17">
        <v>1.4</v>
      </c>
      <c r="AR514" s="1" t="s">
        <v>127</v>
      </c>
      <c r="AS514" s="1" t="s">
        <v>1236</v>
      </c>
      <c r="AT514" s="1" t="s">
        <v>128</v>
      </c>
      <c r="BA514" s="1" t="s">
        <v>44</v>
      </c>
      <c r="BB514" s="1" t="s">
        <v>45</v>
      </c>
      <c r="BD514" s="1" t="s">
        <v>1383</v>
      </c>
      <c r="BE514" s="20" t="s">
        <v>1381</v>
      </c>
      <c r="BF514" s="20" t="s">
        <v>1381</v>
      </c>
    </row>
    <row r="515" spans="1:58">
      <c r="A515" s="1" t="s">
        <v>1036</v>
      </c>
      <c r="B515" s="1" t="s">
        <v>1036</v>
      </c>
      <c r="C515" s="1" t="s">
        <v>1991</v>
      </c>
      <c r="D515" s="1" t="s">
        <v>84</v>
      </c>
      <c r="E515" s="1" t="s">
        <v>486</v>
      </c>
      <c r="F515" s="1">
        <v>1</v>
      </c>
      <c r="G515" s="1">
        <v>2008</v>
      </c>
      <c r="H515" s="1">
        <v>2008</v>
      </c>
      <c r="K515" s="1" t="s">
        <v>1385</v>
      </c>
      <c r="M515" s="1" t="s">
        <v>38</v>
      </c>
      <c r="O515" s="1">
        <v>251</v>
      </c>
      <c r="P515" s="1" t="s">
        <v>77</v>
      </c>
      <c r="Q515" s="1" t="s">
        <v>1169</v>
      </c>
      <c r="R515" s="20" t="s">
        <v>1381</v>
      </c>
      <c r="S515" s="1">
        <v>23</v>
      </c>
      <c r="V515" s="17">
        <v>6.6</v>
      </c>
      <c r="X515" s="17">
        <v>1.5</v>
      </c>
      <c r="AR515" s="1" t="s">
        <v>127</v>
      </c>
      <c r="AS515" s="1" t="s">
        <v>1236</v>
      </c>
      <c r="AT515" s="1" t="s">
        <v>12</v>
      </c>
      <c r="BA515" s="1" t="s">
        <v>44</v>
      </c>
      <c r="BB515" s="1" t="s">
        <v>45</v>
      </c>
      <c r="BD515" s="1" t="s">
        <v>1384</v>
      </c>
      <c r="BE515" s="20" t="s">
        <v>1381</v>
      </c>
      <c r="BF515" s="20" t="s">
        <v>1381</v>
      </c>
    </row>
    <row r="516" spans="1:58" ht="15.75">
      <c r="A516" s="1" t="s">
        <v>1075</v>
      </c>
      <c r="B516" s="1" t="s">
        <v>1075</v>
      </c>
      <c r="C516" s="1" t="s">
        <v>1076</v>
      </c>
      <c r="D516" s="1" t="s">
        <v>515</v>
      </c>
      <c r="E516" s="1" t="s">
        <v>516</v>
      </c>
      <c r="G516" s="1">
        <v>1988</v>
      </c>
      <c r="H516" s="1">
        <v>1999</v>
      </c>
      <c r="K516" s="1" t="s">
        <v>48</v>
      </c>
      <c r="M516" s="4" t="s">
        <v>49</v>
      </c>
      <c r="N516" s="1">
        <v>117</v>
      </c>
      <c r="O516" s="1">
        <v>187</v>
      </c>
      <c r="P516" s="1" t="s">
        <v>40</v>
      </c>
      <c r="R516" s="13" t="s">
        <v>517</v>
      </c>
      <c r="T516" s="17">
        <v>1</v>
      </c>
      <c r="AR516" s="1" t="s">
        <v>518</v>
      </c>
      <c r="BA516" s="1" t="s">
        <v>44</v>
      </c>
      <c r="BB516" s="1" t="s">
        <v>45</v>
      </c>
      <c r="BE516" s="13" t="s">
        <v>517</v>
      </c>
    </row>
    <row r="517" spans="1:58" ht="15.75">
      <c r="A517" s="1" t="s">
        <v>1077</v>
      </c>
      <c r="B517" s="1" t="s">
        <v>1077</v>
      </c>
      <c r="C517" s="1" t="s">
        <v>196</v>
      </c>
      <c r="D517" s="1" t="s">
        <v>197</v>
      </c>
      <c r="E517" s="1" t="s">
        <v>198</v>
      </c>
      <c r="G517" s="1">
        <v>1997</v>
      </c>
      <c r="H517" s="1">
        <v>1997</v>
      </c>
      <c r="K517" s="1" t="s">
        <v>48</v>
      </c>
      <c r="M517" s="1" t="s">
        <v>49</v>
      </c>
      <c r="N517" s="1">
        <v>8</v>
      </c>
      <c r="O517" s="1">
        <v>13</v>
      </c>
      <c r="P517" s="1" t="s">
        <v>51</v>
      </c>
      <c r="R517" s="13" t="s">
        <v>199</v>
      </c>
      <c r="Y517" s="3">
        <v>10</v>
      </c>
      <c r="AR517" s="1" t="s">
        <v>153</v>
      </c>
      <c r="AT517" s="1" t="s">
        <v>56</v>
      </c>
      <c r="BA517" s="1" t="s">
        <v>44</v>
      </c>
      <c r="BB517" s="1" t="s">
        <v>45</v>
      </c>
      <c r="BD517" s="1" t="s">
        <v>1078</v>
      </c>
      <c r="BE517" s="13" t="s">
        <v>199</v>
      </c>
      <c r="BF517" s="1" t="s">
        <v>200</v>
      </c>
    </row>
    <row r="518" spans="1:58" ht="15.75">
      <c r="A518" s="1" t="s">
        <v>1077</v>
      </c>
      <c r="B518" s="1" t="s">
        <v>1077</v>
      </c>
      <c r="C518" s="1" t="s">
        <v>1079</v>
      </c>
      <c r="K518" s="1" t="s">
        <v>48</v>
      </c>
      <c r="M518" s="1" t="s">
        <v>49</v>
      </c>
      <c r="N518" s="1">
        <v>32</v>
      </c>
      <c r="O518" s="1">
        <v>44</v>
      </c>
      <c r="P518" s="1" t="s">
        <v>40</v>
      </c>
      <c r="R518" s="13" t="s">
        <v>1080</v>
      </c>
      <c r="V518" s="17">
        <v>1.6</v>
      </c>
      <c r="AM518" s="3">
        <v>1.6</v>
      </c>
      <c r="AR518" s="1" t="s">
        <v>82</v>
      </c>
      <c r="AT518" s="1" t="s">
        <v>267</v>
      </c>
      <c r="BA518" s="1" t="s">
        <v>44</v>
      </c>
      <c r="BB518" s="1" t="s">
        <v>45</v>
      </c>
      <c r="BD518" s="1" t="s">
        <v>1081</v>
      </c>
      <c r="BE518" s="13" t="s">
        <v>1080</v>
      </c>
      <c r="BF518" s="1" t="s">
        <v>1082</v>
      </c>
    </row>
    <row r="519" spans="1:58" ht="15.75">
      <c r="A519" s="1" t="s">
        <v>1077</v>
      </c>
      <c r="B519" s="1" t="s">
        <v>1077</v>
      </c>
      <c r="C519" s="1" t="s">
        <v>1079</v>
      </c>
      <c r="D519" s="1" t="s">
        <v>113</v>
      </c>
      <c r="E519" s="1" t="s">
        <v>2005</v>
      </c>
      <c r="G519" s="1">
        <v>2002</v>
      </c>
      <c r="H519" s="1">
        <v>2003</v>
      </c>
      <c r="K519" s="1" t="s">
        <v>48</v>
      </c>
      <c r="M519" s="1" t="s">
        <v>49</v>
      </c>
      <c r="N519" s="1">
        <v>129</v>
      </c>
      <c r="O519" s="1">
        <v>205</v>
      </c>
      <c r="P519" s="1" t="s">
        <v>77</v>
      </c>
      <c r="R519" s="13" t="s">
        <v>1083</v>
      </c>
      <c r="S519" s="1">
        <v>82</v>
      </c>
      <c r="V519" s="17">
        <v>0.58250000000000002</v>
      </c>
      <c r="Y519" s="3">
        <v>0.91100000000000003</v>
      </c>
      <c r="AM519" s="3">
        <v>0.254</v>
      </c>
      <c r="AR519" s="1" t="s">
        <v>78</v>
      </c>
      <c r="AT519" s="1" t="s">
        <v>194</v>
      </c>
      <c r="AY519" s="1" t="s">
        <v>1084</v>
      </c>
      <c r="BA519" s="1" t="s">
        <v>44</v>
      </c>
      <c r="BB519" s="1" t="s">
        <v>45</v>
      </c>
      <c r="BE519" s="13" t="s">
        <v>1083</v>
      </c>
      <c r="BF519" s="1" t="s">
        <v>1085</v>
      </c>
    </row>
    <row r="520" spans="1:58" ht="15.75">
      <c r="A520" s="1" t="s">
        <v>1077</v>
      </c>
      <c r="B520" s="1" t="s">
        <v>1077</v>
      </c>
      <c r="C520" s="1" t="s">
        <v>1079</v>
      </c>
      <c r="D520" s="1" t="s">
        <v>224</v>
      </c>
      <c r="E520" s="1" t="s">
        <v>2020</v>
      </c>
      <c r="G520" s="1">
        <v>1999</v>
      </c>
      <c r="H520" s="1">
        <v>1999</v>
      </c>
      <c r="K520" s="1" t="s">
        <v>48</v>
      </c>
      <c r="M520" s="1" t="s">
        <v>49</v>
      </c>
      <c r="N520" s="1">
        <v>205</v>
      </c>
      <c r="O520" s="1">
        <v>332</v>
      </c>
      <c r="P520" s="1" t="s">
        <v>40</v>
      </c>
      <c r="R520" s="13" t="s">
        <v>1086</v>
      </c>
      <c r="T520" s="17">
        <v>15</v>
      </c>
      <c r="AB520" s="3">
        <v>9</v>
      </c>
      <c r="AR520" s="1" t="s">
        <v>1087</v>
      </c>
      <c r="AT520" s="1" t="s">
        <v>134</v>
      </c>
      <c r="BA520" s="1" t="s">
        <v>44</v>
      </c>
      <c r="BB520" s="1" t="s">
        <v>45</v>
      </c>
      <c r="BD520" s="1" t="s">
        <v>1078</v>
      </c>
      <c r="BE520" s="13" t="s">
        <v>1086</v>
      </c>
      <c r="BF520" s="1" t="s">
        <v>1088</v>
      </c>
    </row>
    <row r="521" spans="1:58" ht="15.75">
      <c r="A521" s="1" t="s">
        <v>1077</v>
      </c>
      <c r="B521" s="1" t="s">
        <v>1077</v>
      </c>
      <c r="C521" s="1" t="s">
        <v>1079</v>
      </c>
      <c r="D521" s="1" t="s">
        <v>224</v>
      </c>
      <c r="E521" s="1" t="s">
        <v>2020</v>
      </c>
      <c r="G521" s="1">
        <v>1999</v>
      </c>
      <c r="H521" s="1">
        <v>1999</v>
      </c>
      <c r="K521" s="1" t="s">
        <v>48</v>
      </c>
      <c r="M521" s="1" t="s">
        <v>49</v>
      </c>
      <c r="N521" s="1">
        <v>228</v>
      </c>
      <c r="O521" s="1">
        <v>372</v>
      </c>
      <c r="P521" s="1" t="s">
        <v>51</v>
      </c>
      <c r="R521" s="13" t="s">
        <v>1089</v>
      </c>
      <c r="T521" s="17">
        <v>20</v>
      </c>
      <c r="AB521" s="3">
        <v>1</v>
      </c>
      <c r="AD521" s="3">
        <v>18</v>
      </c>
      <c r="AR521" s="1" t="s">
        <v>153</v>
      </c>
      <c r="AT521" s="1" t="s">
        <v>43</v>
      </c>
      <c r="BA521" s="1" t="s">
        <v>44</v>
      </c>
      <c r="BB521" s="1" t="s">
        <v>45</v>
      </c>
      <c r="BE521" s="13" t="s">
        <v>1089</v>
      </c>
      <c r="BF521" s="1" t="s">
        <v>1090</v>
      </c>
    </row>
    <row r="522" spans="1:58" ht="16.5" customHeight="1">
      <c r="A522" s="1" t="s">
        <v>1998</v>
      </c>
      <c r="B522" s="1" t="s">
        <v>653</v>
      </c>
      <c r="C522" s="1" t="s">
        <v>654</v>
      </c>
      <c r="D522" s="1" t="s">
        <v>75</v>
      </c>
      <c r="E522" s="1" t="s">
        <v>357</v>
      </c>
      <c r="G522" s="1">
        <v>2013</v>
      </c>
      <c r="H522" s="1">
        <v>2013</v>
      </c>
      <c r="K522" s="1" t="s">
        <v>37</v>
      </c>
      <c r="M522" s="1" t="s">
        <v>38</v>
      </c>
      <c r="O522" s="1">
        <v>70</v>
      </c>
      <c r="P522" s="1" t="s">
        <v>77</v>
      </c>
      <c r="Q522" s="1" t="s">
        <v>1169</v>
      </c>
      <c r="R522" s="20" t="s">
        <v>1139</v>
      </c>
      <c r="S522" s="1">
        <v>47</v>
      </c>
      <c r="T522" s="17">
        <v>57.6</v>
      </c>
      <c r="AB522" s="3">
        <v>3</v>
      </c>
      <c r="AG522" s="3">
        <v>21.6</v>
      </c>
      <c r="AI522" s="3">
        <v>1.4</v>
      </c>
      <c r="AR522" s="4" t="s">
        <v>694</v>
      </c>
      <c r="AS522" s="4" t="s">
        <v>1235</v>
      </c>
      <c r="AT522" s="4" t="s">
        <v>1231</v>
      </c>
      <c r="AY522" s="4"/>
      <c r="BA522" s="4" t="s">
        <v>65</v>
      </c>
      <c r="BB522" s="4" t="s">
        <v>65</v>
      </c>
      <c r="BC522" s="4" t="s">
        <v>1138</v>
      </c>
      <c r="BD522" s="4" t="s">
        <v>1137</v>
      </c>
      <c r="BE522" s="20" t="s">
        <v>1139</v>
      </c>
      <c r="BF522" s="1"/>
    </row>
    <row r="523" spans="1:58" ht="15.75" customHeight="1">
      <c r="A523" s="1" t="s">
        <v>1998</v>
      </c>
      <c r="B523" s="1" t="s">
        <v>653</v>
      </c>
      <c r="C523" s="1" t="s">
        <v>654</v>
      </c>
      <c r="D523" s="1" t="s">
        <v>1312</v>
      </c>
      <c r="E523" s="1" t="s">
        <v>1140</v>
      </c>
      <c r="G523" s="1">
        <v>2015</v>
      </c>
      <c r="H523" s="1">
        <v>2015</v>
      </c>
      <c r="K523" s="1" t="s">
        <v>1141</v>
      </c>
      <c r="M523" s="1" t="s">
        <v>38</v>
      </c>
      <c r="O523" s="1">
        <v>330</v>
      </c>
      <c r="P523" s="1" t="s">
        <v>77</v>
      </c>
      <c r="Q523" s="1" t="s">
        <v>1169</v>
      </c>
      <c r="R523" s="20" t="s">
        <v>1143</v>
      </c>
      <c r="S523" s="1">
        <v>9</v>
      </c>
      <c r="Y523" s="3">
        <v>23</v>
      </c>
      <c r="Z523" s="3" t="s">
        <v>1983</v>
      </c>
      <c r="AR523" s="1" t="s">
        <v>694</v>
      </c>
      <c r="AT523" s="1" t="s">
        <v>1814</v>
      </c>
      <c r="BA523" s="1" t="s">
        <v>44</v>
      </c>
      <c r="BB523" s="1" t="s">
        <v>45</v>
      </c>
      <c r="BC523" s="4" t="s">
        <v>1169</v>
      </c>
      <c r="BD523" s="1" t="s">
        <v>1142</v>
      </c>
      <c r="BE523" s="20" t="s">
        <v>1143</v>
      </c>
      <c r="BF523" s="1"/>
    </row>
    <row r="524" spans="1:58" ht="11.25" customHeight="1">
      <c r="A524" s="1" t="s">
        <v>1998</v>
      </c>
      <c r="B524" s="4" t="s">
        <v>653</v>
      </c>
      <c r="C524" s="4" t="s">
        <v>654</v>
      </c>
      <c r="D524" s="4" t="s">
        <v>75</v>
      </c>
      <c r="E524" s="4" t="s">
        <v>1144</v>
      </c>
      <c r="F524" s="4"/>
      <c r="G524" s="1">
        <v>2009</v>
      </c>
      <c r="H524" s="1">
        <v>2009</v>
      </c>
      <c r="K524" s="4" t="s">
        <v>1147</v>
      </c>
      <c r="M524" s="4" t="s">
        <v>38</v>
      </c>
      <c r="O524" s="1">
        <v>244</v>
      </c>
      <c r="P524" s="4" t="s">
        <v>77</v>
      </c>
      <c r="Q524" s="1" t="s">
        <v>1169</v>
      </c>
      <c r="R524" s="20" t="s">
        <v>1150</v>
      </c>
      <c r="S524" s="1">
        <v>19</v>
      </c>
      <c r="T524" s="17">
        <v>200</v>
      </c>
      <c r="U524" s="17" t="s">
        <v>1983</v>
      </c>
      <c r="AR524" s="4" t="s">
        <v>1148</v>
      </c>
      <c r="AS524" s="4"/>
      <c r="AT524" s="1" t="s">
        <v>1491</v>
      </c>
      <c r="BA524" s="1" t="s">
        <v>44</v>
      </c>
      <c r="BB524" s="1" t="s">
        <v>45</v>
      </c>
      <c r="BC524" s="1" t="s">
        <v>1842</v>
      </c>
      <c r="BD524" s="4" t="s">
        <v>1841</v>
      </c>
      <c r="BE524" s="20" t="s">
        <v>1150</v>
      </c>
      <c r="BF524" s="1"/>
    </row>
    <row r="525" spans="1:58" ht="11.25" customHeight="1">
      <c r="A525" s="1" t="s">
        <v>1998</v>
      </c>
      <c r="B525" s="4" t="s">
        <v>653</v>
      </c>
      <c r="C525" s="4" t="s">
        <v>654</v>
      </c>
      <c r="D525" s="4" t="s">
        <v>75</v>
      </c>
      <c r="E525" s="4" t="s">
        <v>1145</v>
      </c>
      <c r="F525" s="4"/>
      <c r="G525" s="1">
        <v>2009</v>
      </c>
      <c r="H525" s="1">
        <v>2009</v>
      </c>
      <c r="K525" s="4" t="s">
        <v>1147</v>
      </c>
      <c r="M525" s="4" t="s">
        <v>38</v>
      </c>
      <c r="O525" s="1">
        <v>244</v>
      </c>
      <c r="P525" s="4" t="s">
        <v>77</v>
      </c>
      <c r="Q525" s="1" t="s">
        <v>1169</v>
      </c>
      <c r="R525" s="20" t="s">
        <v>1150</v>
      </c>
      <c r="S525" s="1">
        <v>14</v>
      </c>
      <c r="T525" s="17">
        <v>170</v>
      </c>
      <c r="U525" s="17" t="s">
        <v>1983</v>
      </c>
      <c r="AR525" s="4" t="s">
        <v>1148</v>
      </c>
      <c r="AS525" s="4"/>
      <c r="AT525" s="1" t="s">
        <v>1491</v>
      </c>
      <c r="BA525" s="1" t="s">
        <v>44</v>
      </c>
      <c r="BB525" s="1" t="s">
        <v>45</v>
      </c>
      <c r="BC525" s="1" t="s">
        <v>1149</v>
      </c>
      <c r="BD525" s="4" t="s">
        <v>1841</v>
      </c>
      <c r="BE525" s="20" t="s">
        <v>1150</v>
      </c>
      <c r="BF525" s="1"/>
    </row>
    <row r="526" spans="1:58">
      <c r="A526" s="1" t="s">
        <v>1998</v>
      </c>
      <c r="B526" s="4" t="s">
        <v>653</v>
      </c>
      <c r="C526" s="4" t="s">
        <v>654</v>
      </c>
      <c r="D526" s="4" t="s">
        <v>75</v>
      </c>
      <c r="E526" s="4" t="s">
        <v>1146</v>
      </c>
      <c r="F526" s="4"/>
      <c r="G526" s="1">
        <v>2009</v>
      </c>
      <c r="H526" s="1">
        <v>2009</v>
      </c>
      <c r="K526" s="4" t="s">
        <v>1147</v>
      </c>
      <c r="M526" s="4" t="s">
        <v>38</v>
      </c>
      <c r="O526" s="1">
        <v>244</v>
      </c>
      <c r="P526" s="4" t="s">
        <v>77</v>
      </c>
      <c r="Q526" s="1" t="s">
        <v>1169</v>
      </c>
      <c r="R526" s="20" t="s">
        <v>1150</v>
      </c>
      <c r="S526" s="1">
        <v>14</v>
      </c>
      <c r="T526" s="17">
        <v>80</v>
      </c>
      <c r="U526" s="17" t="s">
        <v>1983</v>
      </c>
      <c r="AR526" s="4" t="s">
        <v>1148</v>
      </c>
      <c r="AS526" s="4"/>
      <c r="AT526" s="1" t="s">
        <v>1491</v>
      </c>
      <c r="BA526" s="1" t="s">
        <v>44</v>
      </c>
      <c r="BB526" s="1" t="s">
        <v>45</v>
      </c>
      <c r="BC526" s="1" t="s">
        <v>1149</v>
      </c>
      <c r="BD526" s="4" t="s">
        <v>1841</v>
      </c>
      <c r="BE526" s="20" t="s">
        <v>1150</v>
      </c>
      <c r="BF526" s="1"/>
    </row>
    <row r="527" spans="1:58">
      <c r="A527" s="1" t="s">
        <v>1998</v>
      </c>
      <c r="B527" s="1" t="s">
        <v>653</v>
      </c>
      <c r="C527" s="1" t="s">
        <v>654</v>
      </c>
      <c r="D527" s="4" t="s">
        <v>75</v>
      </c>
      <c r="E527" s="4" t="s">
        <v>1144</v>
      </c>
      <c r="F527" s="4"/>
      <c r="G527" s="1">
        <v>2008</v>
      </c>
      <c r="H527" s="1">
        <v>2010</v>
      </c>
      <c r="K527" s="4" t="s">
        <v>1153</v>
      </c>
      <c r="M527" s="4" t="s">
        <v>38</v>
      </c>
      <c r="O527" s="1">
        <v>245</v>
      </c>
      <c r="P527" s="4" t="s">
        <v>77</v>
      </c>
      <c r="Q527" s="1" t="s">
        <v>1169</v>
      </c>
      <c r="R527" s="20" t="s">
        <v>1154</v>
      </c>
      <c r="V527" s="17">
        <v>160.4</v>
      </c>
      <c r="X527" s="17">
        <v>6.4</v>
      </c>
      <c r="AG527" s="3">
        <v>160.4</v>
      </c>
      <c r="AI527" s="3">
        <v>6.4</v>
      </c>
      <c r="AR527" s="4" t="s">
        <v>694</v>
      </c>
      <c r="AS527" s="4"/>
      <c r="AT527" s="1" t="s">
        <v>398</v>
      </c>
      <c r="AY527" s="1" t="s">
        <v>1865</v>
      </c>
      <c r="BA527" s="1" t="s">
        <v>44</v>
      </c>
      <c r="BB527" s="1" t="s">
        <v>45</v>
      </c>
      <c r="BC527" s="20" t="s">
        <v>1151</v>
      </c>
      <c r="BD527" s="4" t="s">
        <v>1323</v>
      </c>
      <c r="BE527" s="20" t="s">
        <v>1154</v>
      </c>
      <c r="BF527" s="1"/>
    </row>
    <row r="528" spans="1:58">
      <c r="A528" s="1" t="s">
        <v>1998</v>
      </c>
      <c r="B528" s="1" t="s">
        <v>653</v>
      </c>
      <c r="C528" s="1" t="s">
        <v>654</v>
      </c>
      <c r="D528" s="4" t="s">
        <v>75</v>
      </c>
      <c r="E528" s="4" t="s">
        <v>1145</v>
      </c>
      <c r="F528" s="4"/>
      <c r="G528" s="1">
        <v>2008</v>
      </c>
      <c r="H528" s="1">
        <v>2010</v>
      </c>
      <c r="K528" s="4" t="s">
        <v>1153</v>
      </c>
      <c r="M528" s="4" t="s">
        <v>38</v>
      </c>
      <c r="O528" s="1">
        <v>245</v>
      </c>
      <c r="P528" s="4" t="s">
        <v>77</v>
      </c>
      <c r="Q528" s="1" t="s">
        <v>1169</v>
      </c>
      <c r="R528" s="20" t="s">
        <v>1154</v>
      </c>
      <c r="V528" s="17">
        <v>201.4</v>
      </c>
      <c r="X528" s="17">
        <v>6.9</v>
      </c>
      <c r="AG528" s="3">
        <v>201.4</v>
      </c>
      <c r="AI528" s="3">
        <v>6.9</v>
      </c>
      <c r="AR528" s="4" t="s">
        <v>694</v>
      </c>
      <c r="AS528" s="4"/>
      <c r="AT528" s="1" t="s">
        <v>1673</v>
      </c>
      <c r="AY528" s="1" t="s">
        <v>1866</v>
      </c>
      <c r="BA528" s="1" t="s">
        <v>44</v>
      </c>
      <c r="BB528" s="1" t="s">
        <v>45</v>
      </c>
      <c r="BC528" s="20" t="s">
        <v>1152</v>
      </c>
      <c r="BD528" s="4" t="s">
        <v>1323</v>
      </c>
      <c r="BE528" s="20" t="s">
        <v>1154</v>
      </c>
      <c r="BF528" s="1"/>
    </row>
    <row r="529" spans="1:58">
      <c r="A529" s="1" t="s">
        <v>1998</v>
      </c>
      <c r="B529" s="1" t="s">
        <v>653</v>
      </c>
      <c r="C529" s="1" t="s">
        <v>654</v>
      </c>
      <c r="D529" s="1" t="s">
        <v>1312</v>
      </c>
      <c r="E529" s="1" t="s">
        <v>1155</v>
      </c>
      <c r="G529" s="1">
        <v>2008</v>
      </c>
      <c r="H529" s="1">
        <v>2008</v>
      </c>
      <c r="K529" s="1" t="s">
        <v>1156</v>
      </c>
      <c r="M529" s="1" t="s">
        <v>38</v>
      </c>
      <c r="O529" s="1">
        <v>145</v>
      </c>
      <c r="P529" s="1" t="s">
        <v>77</v>
      </c>
      <c r="Q529" s="1" t="s">
        <v>1169</v>
      </c>
      <c r="R529" s="20" t="s">
        <v>1158</v>
      </c>
      <c r="S529" s="1">
        <v>4</v>
      </c>
      <c r="T529" s="17">
        <v>225</v>
      </c>
      <c r="U529" s="17" t="s">
        <v>1983</v>
      </c>
      <c r="AR529" s="1" t="s">
        <v>694</v>
      </c>
      <c r="AT529" s="1" t="s">
        <v>1491</v>
      </c>
      <c r="AY529" s="1" t="s">
        <v>1834</v>
      </c>
      <c r="BA529" s="1" t="s">
        <v>44</v>
      </c>
      <c r="BB529" s="1" t="s">
        <v>45</v>
      </c>
      <c r="BC529" s="1" t="s">
        <v>1833</v>
      </c>
      <c r="BD529" s="1" t="s">
        <v>1157</v>
      </c>
      <c r="BE529" s="20" t="s">
        <v>1158</v>
      </c>
      <c r="BF529" s="1"/>
    </row>
    <row r="530" spans="1:58">
      <c r="A530" s="1" t="s">
        <v>1998</v>
      </c>
      <c r="B530" s="1" t="s">
        <v>653</v>
      </c>
      <c r="C530" s="1" t="s">
        <v>654</v>
      </c>
      <c r="D530" s="1" t="s">
        <v>1312</v>
      </c>
      <c r="E530" s="1" t="s">
        <v>1155</v>
      </c>
      <c r="G530" s="1">
        <v>2009</v>
      </c>
      <c r="H530" s="1">
        <v>2009</v>
      </c>
      <c r="K530" s="1" t="s">
        <v>1156</v>
      </c>
      <c r="M530" s="1" t="s">
        <v>38</v>
      </c>
      <c r="O530" s="1">
        <v>145</v>
      </c>
      <c r="P530" s="1" t="s">
        <v>77</v>
      </c>
      <c r="Q530" s="1" t="s">
        <v>1169</v>
      </c>
      <c r="R530" s="20" t="s">
        <v>1158</v>
      </c>
      <c r="S530" s="1">
        <v>4</v>
      </c>
      <c r="T530" s="17">
        <v>730</v>
      </c>
      <c r="U530" s="17" t="s">
        <v>1983</v>
      </c>
      <c r="AR530" s="1" t="s">
        <v>694</v>
      </c>
      <c r="AT530" s="1" t="s">
        <v>1491</v>
      </c>
      <c r="AY530" s="1" t="s">
        <v>1453</v>
      </c>
      <c r="BA530" s="1" t="s">
        <v>44</v>
      </c>
      <c r="BB530" s="1" t="s">
        <v>45</v>
      </c>
      <c r="BC530" s="1" t="s">
        <v>1833</v>
      </c>
      <c r="BD530" s="1" t="s">
        <v>1157</v>
      </c>
      <c r="BE530" s="20" t="s">
        <v>1158</v>
      </c>
      <c r="BF530" s="1"/>
    </row>
    <row r="531" spans="1:58">
      <c r="A531" s="1" t="s">
        <v>1998</v>
      </c>
      <c r="B531" s="1" t="s">
        <v>653</v>
      </c>
      <c r="C531" s="1" t="s">
        <v>654</v>
      </c>
      <c r="D531" s="1" t="s">
        <v>1312</v>
      </c>
      <c r="E531" s="1" t="s">
        <v>1155</v>
      </c>
      <c r="G531" s="1">
        <v>2010</v>
      </c>
      <c r="H531" s="1">
        <v>2010</v>
      </c>
      <c r="K531" s="1" t="s">
        <v>1156</v>
      </c>
      <c r="M531" s="1" t="s">
        <v>38</v>
      </c>
      <c r="O531" s="1">
        <v>145</v>
      </c>
      <c r="P531" s="1" t="s">
        <v>77</v>
      </c>
      <c r="Q531" s="1" t="s">
        <v>1169</v>
      </c>
      <c r="R531" s="20" t="s">
        <v>1158</v>
      </c>
      <c r="S531" s="1">
        <v>10</v>
      </c>
      <c r="T531" s="17">
        <v>770</v>
      </c>
      <c r="U531" s="17" t="s">
        <v>1983</v>
      </c>
      <c r="AR531" s="1" t="s">
        <v>694</v>
      </c>
      <c r="AT531" s="1" t="s">
        <v>1491</v>
      </c>
      <c r="AY531" s="1" t="s">
        <v>1835</v>
      </c>
      <c r="BA531" s="1" t="s">
        <v>44</v>
      </c>
      <c r="BB531" s="1" t="s">
        <v>45</v>
      </c>
      <c r="BC531" s="1" t="s">
        <v>1833</v>
      </c>
      <c r="BD531" s="1" t="s">
        <v>1157</v>
      </c>
      <c r="BE531" s="20" t="s">
        <v>1158</v>
      </c>
      <c r="BF531" s="1"/>
    </row>
    <row r="532" spans="1:58">
      <c r="A532" s="4" t="s">
        <v>487</v>
      </c>
      <c r="B532" s="1" t="s">
        <v>1102</v>
      </c>
      <c r="C532" s="4" t="s">
        <v>488</v>
      </c>
      <c r="D532" s="4" t="s">
        <v>1160</v>
      </c>
      <c r="E532" s="1" t="s">
        <v>1159</v>
      </c>
      <c r="G532" s="1">
        <v>2010</v>
      </c>
      <c r="H532" s="1">
        <v>2012</v>
      </c>
      <c r="K532" s="4" t="s">
        <v>37</v>
      </c>
      <c r="M532" s="1" t="s">
        <v>49</v>
      </c>
      <c r="O532" s="1">
        <v>370</v>
      </c>
      <c r="P532" s="1" t="s">
        <v>51</v>
      </c>
      <c r="R532" s="20" t="s">
        <v>1164</v>
      </c>
      <c r="T532" s="17">
        <v>1.9850000000000001</v>
      </c>
      <c r="V532" s="17">
        <v>0.42499999999999999</v>
      </c>
      <c r="Y532" s="3">
        <v>0.35</v>
      </c>
      <c r="AJ532" s="3">
        <v>0.42499999999999999</v>
      </c>
      <c r="AP532" s="3">
        <v>0.20200000000000001</v>
      </c>
      <c r="AR532" s="4" t="s">
        <v>1161</v>
      </c>
      <c r="AS532" s="4" t="s">
        <v>1233</v>
      </c>
      <c r="AZ532" s="20"/>
      <c r="BA532" s="20" t="s">
        <v>44</v>
      </c>
      <c r="BB532" s="20" t="s">
        <v>45</v>
      </c>
      <c r="BC532" s="20" t="s">
        <v>1162</v>
      </c>
      <c r="BD532" s="4" t="s">
        <v>1163</v>
      </c>
      <c r="BE532" s="20" t="s">
        <v>1164</v>
      </c>
      <c r="BF532" s="1"/>
    </row>
    <row r="533" spans="1:58">
      <c r="A533" s="1" t="s">
        <v>1998</v>
      </c>
      <c r="B533" s="1" t="s">
        <v>653</v>
      </c>
      <c r="C533" s="1" t="s">
        <v>654</v>
      </c>
      <c r="D533" s="1" t="s">
        <v>35</v>
      </c>
      <c r="E533" s="4" t="s">
        <v>1165</v>
      </c>
      <c r="F533" s="4"/>
      <c r="G533" s="1">
        <v>2011</v>
      </c>
      <c r="H533" s="1">
        <v>2014</v>
      </c>
      <c r="K533" s="4" t="s">
        <v>2111</v>
      </c>
      <c r="M533" s="4" t="s">
        <v>38</v>
      </c>
      <c r="O533" s="1">
        <v>67</v>
      </c>
      <c r="P533" s="4" t="s">
        <v>77</v>
      </c>
      <c r="Q533" s="1" t="s">
        <v>1169</v>
      </c>
      <c r="R533" s="20" t="s">
        <v>1234</v>
      </c>
      <c r="S533" s="1">
        <v>115</v>
      </c>
      <c r="T533" s="17">
        <v>230</v>
      </c>
      <c r="V533" s="17">
        <v>27.66</v>
      </c>
      <c r="X533" s="17">
        <v>2.38</v>
      </c>
      <c r="AG533" s="3">
        <v>27.66</v>
      </c>
      <c r="AI533" s="3">
        <v>2.38</v>
      </c>
      <c r="AR533" s="4" t="s">
        <v>694</v>
      </c>
      <c r="AS533" s="4" t="s">
        <v>1236</v>
      </c>
      <c r="AT533" s="4" t="s">
        <v>1167</v>
      </c>
      <c r="AY533" s="4" t="s">
        <v>1238</v>
      </c>
      <c r="BA533" s="1" t="s">
        <v>44</v>
      </c>
      <c r="BB533" s="1" t="s">
        <v>45</v>
      </c>
      <c r="BC533" s="4" t="s">
        <v>1170</v>
      </c>
      <c r="BD533" s="4" t="s">
        <v>1171</v>
      </c>
      <c r="BE533" s="20" t="s">
        <v>1234</v>
      </c>
      <c r="BF533" s="1"/>
    </row>
    <row r="534" spans="1:58">
      <c r="A534" s="1" t="s">
        <v>1998</v>
      </c>
      <c r="B534" s="1" t="s">
        <v>653</v>
      </c>
      <c r="C534" s="1" t="s">
        <v>654</v>
      </c>
      <c r="D534" s="1" t="s">
        <v>35</v>
      </c>
      <c r="E534" s="4" t="s">
        <v>1165</v>
      </c>
      <c r="F534" s="4"/>
      <c r="G534" s="1">
        <v>2011</v>
      </c>
      <c r="H534" s="1">
        <v>2014</v>
      </c>
      <c r="K534" s="4" t="s">
        <v>2112</v>
      </c>
      <c r="M534" s="4" t="s">
        <v>38</v>
      </c>
      <c r="O534" s="1">
        <v>67</v>
      </c>
      <c r="P534" s="4" t="s">
        <v>77</v>
      </c>
      <c r="Q534" s="1" t="s">
        <v>1169</v>
      </c>
      <c r="R534" s="20" t="s">
        <v>1234</v>
      </c>
      <c r="S534" s="1">
        <v>33</v>
      </c>
      <c r="T534" s="17">
        <v>400</v>
      </c>
      <c r="V534" s="17">
        <v>303.7</v>
      </c>
      <c r="X534" s="17">
        <v>6.06</v>
      </c>
      <c r="AG534" s="3">
        <v>303.7</v>
      </c>
      <c r="AI534" s="3">
        <v>6.06</v>
      </c>
      <c r="AR534" s="4" t="s">
        <v>694</v>
      </c>
      <c r="AS534" s="4" t="s">
        <v>1236</v>
      </c>
      <c r="AT534" s="4" t="s">
        <v>1168</v>
      </c>
      <c r="AY534" s="4" t="s">
        <v>1237</v>
      </c>
      <c r="BA534" s="1" t="s">
        <v>44</v>
      </c>
      <c r="BB534" s="1" t="s">
        <v>45</v>
      </c>
      <c r="BC534" s="4" t="s">
        <v>1170</v>
      </c>
      <c r="BD534" s="4" t="s">
        <v>1171</v>
      </c>
      <c r="BE534" s="20" t="s">
        <v>1234</v>
      </c>
      <c r="BF534" s="1"/>
    </row>
    <row r="535" spans="1:58">
      <c r="A535" s="1" t="s">
        <v>1998</v>
      </c>
      <c r="B535" s="4" t="s">
        <v>653</v>
      </c>
      <c r="C535" s="4" t="s">
        <v>654</v>
      </c>
      <c r="D535" s="4" t="s">
        <v>35</v>
      </c>
      <c r="E535" s="4" t="s">
        <v>1166</v>
      </c>
      <c r="F535" s="4"/>
      <c r="G535" s="1">
        <v>2011</v>
      </c>
      <c r="H535" s="1">
        <v>2014</v>
      </c>
      <c r="K535" s="4" t="s">
        <v>2111</v>
      </c>
      <c r="M535" s="4" t="s">
        <v>38</v>
      </c>
      <c r="O535" s="1">
        <v>67</v>
      </c>
      <c r="P535" s="4" t="s">
        <v>77</v>
      </c>
      <c r="Q535" s="1" t="s">
        <v>1169</v>
      </c>
      <c r="R535" s="20" t="s">
        <v>1234</v>
      </c>
      <c r="S535" s="1">
        <v>179</v>
      </c>
      <c r="T535" s="17">
        <v>110</v>
      </c>
      <c r="V535" s="17">
        <v>36.700000000000003</v>
      </c>
      <c r="X535" s="17">
        <v>0.97</v>
      </c>
      <c r="AG535" s="3">
        <v>36.700000000000003</v>
      </c>
      <c r="AI535" s="3">
        <v>0.97</v>
      </c>
      <c r="AR535" s="4" t="s">
        <v>694</v>
      </c>
      <c r="AS535" s="4" t="s">
        <v>1236</v>
      </c>
      <c r="AT535" s="4" t="s">
        <v>1167</v>
      </c>
      <c r="AY535" s="4" t="s">
        <v>1239</v>
      </c>
      <c r="AZ535" s="20"/>
      <c r="BA535" s="1" t="s">
        <v>44</v>
      </c>
      <c r="BB535" s="1" t="s">
        <v>45</v>
      </c>
      <c r="BC535" s="4" t="s">
        <v>1170</v>
      </c>
      <c r="BD535" s="4" t="s">
        <v>1172</v>
      </c>
      <c r="BE535" s="20" t="s">
        <v>1234</v>
      </c>
      <c r="BF535" s="1"/>
    </row>
    <row r="536" spans="1:58">
      <c r="A536" s="1" t="s">
        <v>1998</v>
      </c>
      <c r="B536" s="4" t="s">
        <v>653</v>
      </c>
      <c r="C536" s="4" t="s">
        <v>654</v>
      </c>
      <c r="D536" s="4" t="s">
        <v>35</v>
      </c>
      <c r="E536" s="4" t="s">
        <v>1166</v>
      </c>
      <c r="F536" s="4"/>
      <c r="G536" s="1">
        <v>2011</v>
      </c>
      <c r="H536" s="1">
        <v>2014</v>
      </c>
      <c r="K536" s="4" t="s">
        <v>2112</v>
      </c>
      <c r="M536" s="4" t="s">
        <v>38</v>
      </c>
      <c r="O536" s="1">
        <v>67</v>
      </c>
      <c r="P536" s="4" t="s">
        <v>77</v>
      </c>
      <c r="Q536" s="1" t="s">
        <v>1169</v>
      </c>
      <c r="R536" s="20" t="s">
        <v>1234</v>
      </c>
      <c r="S536" s="1">
        <v>179</v>
      </c>
      <c r="T536" s="17">
        <v>230</v>
      </c>
      <c r="V536" s="17">
        <v>63.5</v>
      </c>
      <c r="X536" s="17">
        <v>1.68</v>
      </c>
      <c r="AG536" s="3">
        <v>63.5</v>
      </c>
      <c r="AI536" s="3">
        <v>1.68</v>
      </c>
      <c r="AR536" s="4" t="s">
        <v>694</v>
      </c>
      <c r="AS536" s="4" t="s">
        <v>1236</v>
      </c>
      <c r="AT536" s="4" t="s">
        <v>1168</v>
      </c>
      <c r="AY536" s="4" t="s">
        <v>1240</v>
      </c>
      <c r="AZ536" s="20"/>
      <c r="BA536" s="1" t="s">
        <v>44</v>
      </c>
      <c r="BB536" s="1" t="s">
        <v>45</v>
      </c>
      <c r="BC536" s="4" t="s">
        <v>1170</v>
      </c>
      <c r="BD536" s="4" t="s">
        <v>1171</v>
      </c>
      <c r="BE536" s="20" t="s">
        <v>1234</v>
      </c>
      <c r="BF536" s="1"/>
    </row>
    <row r="537" spans="1:58">
      <c r="A537" s="1" t="s">
        <v>1998</v>
      </c>
      <c r="B537" s="1" t="s">
        <v>653</v>
      </c>
      <c r="C537" s="1" t="s">
        <v>654</v>
      </c>
      <c r="D537" s="1" t="s">
        <v>35</v>
      </c>
      <c r="E537" s="4" t="s">
        <v>1173</v>
      </c>
      <c r="F537" s="4"/>
      <c r="G537" s="1">
        <v>2011</v>
      </c>
      <c r="H537" s="1">
        <v>2011</v>
      </c>
      <c r="K537" s="4" t="s">
        <v>1174</v>
      </c>
      <c r="M537" s="4" t="s">
        <v>38</v>
      </c>
      <c r="O537" s="1">
        <v>1</v>
      </c>
      <c r="P537" s="4" t="s">
        <v>77</v>
      </c>
      <c r="Q537" s="1" t="s">
        <v>1169</v>
      </c>
      <c r="R537" s="20" t="s">
        <v>1178</v>
      </c>
      <c r="S537" s="1">
        <v>8</v>
      </c>
      <c r="T537" s="17">
        <v>45</v>
      </c>
      <c r="U537" s="17" t="s">
        <v>1983</v>
      </c>
      <c r="V537" s="17">
        <v>4</v>
      </c>
      <c r="X537" s="17">
        <v>1.3</v>
      </c>
      <c r="AG537" s="3">
        <v>18.100000000000001</v>
      </c>
      <c r="AI537" s="3">
        <v>1</v>
      </c>
      <c r="AJ537" s="3">
        <v>4</v>
      </c>
      <c r="AL537" s="3">
        <v>1.3</v>
      </c>
      <c r="AR537" s="4" t="s">
        <v>694</v>
      </c>
      <c r="AS537" s="4" t="s">
        <v>1241</v>
      </c>
      <c r="AT537" s="4" t="s">
        <v>1844</v>
      </c>
      <c r="AY537" s="4" t="s">
        <v>1175</v>
      </c>
      <c r="BA537" s="1" t="s">
        <v>44</v>
      </c>
      <c r="BB537" s="1" t="s">
        <v>45</v>
      </c>
      <c r="BC537" s="4" t="s">
        <v>1170</v>
      </c>
      <c r="BE537" s="20" t="s">
        <v>1178</v>
      </c>
      <c r="BF537" s="1"/>
    </row>
    <row r="538" spans="1:58">
      <c r="A538" s="1" t="s">
        <v>1998</v>
      </c>
      <c r="B538" s="1" t="s">
        <v>653</v>
      </c>
      <c r="C538" s="1" t="s">
        <v>654</v>
      </c>
      <c r="D538" s="1" t="s">
        <v>35</v>
      </c>
      <c r="E538" s="4" t="s">
        <v>1173</v>
      </c>
      <c r="F538" s="4"/>
      <c r="G538" s="1">
        <v>2011</v>
      </c>
      <c r="H538" s="1">
        <v>2011</v>
      </c>
      <c r="K538" s="4" t="s">
        <v>1176</v>
      </c>
      <c r="M538" s="4" t="s">
        <v>38</v>
      </c>
      <c r="O538" s="1">
        <v>1</v>
      </c>
      <c r="P538" s="4" t="s">
        <v>77</v>
      </c>
      <c r="Q538" s="1" t="s">
        <v>1169</v>
      </c>
      <c r="R538" s="20" t="s">
        <v>1178</v>
      </c>
      <c r="S538" s="1">
        <v>6</v>
      </c>
      <c r="T538" s="17">
        <v>477.1</v>
      </c>
      <c r="V538" s="17">
        <v>370.9</v>
      </c>
      <c r="X538" s="17">
        <v>106.2</v>
      </c>
      <c r="AG538" s="3">
        <v>370.9</v>
      </c>
      <c r="AI538" s="3">
        <v>106.2</v>
      </c>
      <c r="AR538" s="4" t="s">
        <v>694</v>
      </c>
      <c r="AS538" s="4" t="s">
        <v>1241</v>
      </c>
      <c r="AT538" s="4" t="s">
        <v>1177</v>
      </c>
      <c r="AY538" s="4" t="s">
        <v>1242</v>
      </c>
      <c r="BA538" s="1" t="s">
        <v>44</v>
      </c>
      <c r="BB538" s="1" t="s">
        <v>45</v>
      </c>
      <c r="BC538" s="4" t="s">
        <v>1170</v>
      </c>
      <c r="BD538" s="4" t="s">
        <v>1243</v>
      </c>
      <c r="BE538" s="20" t="s">
        <v>1178</v>
      </c>
      <c r="BF538" s="1"/>
    </row>
    <row r="539" spans="1:58">
      <c r="A539" s="1" t="s">
        <v>2068</v>
      </c>
      <c r="B539" s="1" t="s">
        <v>1999</v>
      </c>
      <c r="C539" s="1" t="s">
        <v>724</v>
      </c>
      <c r="D539" s="1" t="s">
        <v>113</v>
      </c>
      <c r="E539" s="1" t="s">
        <v>1179</v>
      </c>
      <c r="G539" s="1">
        <v>2012</v>
      </c>
      <c r="H539" s="1">
        <v>2012</v>
      </c>
      <c r="K539" s="1" t="s">
        <v>1174</v>
      </c>
      <c r="M539" s="1" t="s">
        <v>38</v>
      </c>
      <c r="O539" s="1">
        <v>263</v>
      </c>
      <c r="P539" s="1" t="s">
        <v>102</v>
      </c>
      <c r="R539" s="20" t="s">
        <v>1185</v>
      </c>
      <c r="S539" s="1">
        <v>5</v>
      </c>
      <c r="V539" s="17">
        <v>684</v>
      </c>
      <c r="X539" s="17">
        <v>209</v>
      </c>
      <c r="AG539" s="3">
        <v>684</v>
      </c>
      <c r="AI539" s="3">
        <v>209</v>
      </c>
      <c r="AR539" s="1" t="s">
        <v>276</v>
      </c>
      <c r="AS539" s="4" t="s">
        <v>1241</v>
      </c>
      <c r="AT539" s="1" t="s">
        <v>1183</v>
      </c>
      <c r="AY539" s="1" t="s">
        <v>1180</v>
      </c>
      <c r="BA539" s="1" t="s">
        <v>44</v>
      </c>
      <c r="BB539" s="1" t="s">
        <v>45</v>
      </c>
      <c r="BE539" s="20" t="s">
        <v>1185</v>
      </c>
      <c r="BF539" s="1"/>
    </row>
    <row r="540" spans="1:58">
      <c r="A540" s="1" t="s">
        <v>2068</v>
      </c>
      <c r="B540" s="1" t="s">
        <v>1999</v>
      </c>
      <c r="C540" s="1" t="s">
        <v>724</v>
      </c>
      <c r="D540" s="1" t="s">
        <v>113</v>
      </c>
      <c r="E540" s="1" t="s">
        <v>114</v>
      </c>
      <c r="G540" s="1">
        <v>2012</v>
      </c>
      <c r="H540" s="1">
        <v>2012</v>
      </c>
      <c r="K540" s="1" t="s">
        <v>1174</v>
      </c>
      <c r="M540" s="1" t="s">
        <v>38</v>
      </c>
      <c r="O540" s="1">
        <v>263</v>
      </c>
      <c r="P540" s="1" t="s">
        <v>102</v>
      </c>
      <c r="R540" s="20" t="s">
        <v>1185</v>
      </c>
      <c r="S540" s="1">
        <v>5</v>
      </c>
      <c r="V540" s="17">
        <v>1086</v>
      </c>
      <c r="X540" s="17">
        <v>220</v>
      </c>
      <c r="AG540" s="3">
        <v>1086</v>
      </c>
      <c r="AI540" s="3">
        <v>220</v>
      </c>
      <c r="AR540" s="1" t="s">
        <v>276</v>
      </c>
      <c r="AS540" s="4" t="s">
        <v>1241</v>
      </c>
      <c r="AT540" s="1" t="s">
        <v>1183</v>
      </c>
      <c r="AY540" s="1" t="s">
        <v>1181</v>
      </c>
      <c r="AZ540" s="20"/>
      <c r="BA540" s="1" t="s">
        <v>44</v>
      </c>
      <c r="BB540" s="1" t="s">
        <v>45</v>
      </c>
      <c r="BC540" s="20"/>
      <c r="BD540" s="20"/>
      <c r="BE540" s="20" t="s">
        <v>1185</v>
      </c>
      <c r="BF540" s="1"/>
    </row>
    <row r="541" spans="1:58">
      <c r="A541" s="1" t="s">
        <v>2068</v>
      </c>
      <c r="B541" s="1" t="s">
        <v>1999</v>
      </c>
      <c r="C541" s="1" t="s">
        <v>724</v>
      </c>
      <c r="D541" s="1" t="s">
        <v>113</v>
      </c>
      <c r="E541" s="1" t="s">
        <v>1179</v>
      </c>
      <c r="G541" s="1">
        <v>2013</v>
      </c>
      <c r="H541" s="1">
        <v>2013</v>
      </c>
      <c r="K541" s="1" t="s">
        <v>1174</v>
      </c>
      <c r="M541" s="1" t="s">
        <v>38</v>
      </c>
      <c r="O541" s="1">
        <v>263</v>
      </c>
      <c r="P541" s="1" t="s">
        <v>102</v>
      </c>
      <c r="R541" s="20" t="s">
        <v>1185</v>
      </c>
      <c r="S541" s="1">
        <v>14</v>
      </c>
      <c r="V541" s="17">
        <v>587</v>
      </c>
      <c r="X541" s="17">
        <v>149</v>
      </c>
      <c r="AG541" s="3">
        <v>587</v>
      </c>
      <c r="AI541" s="3">
        <v>149</v>
      </c>
      <c r="AR541" s="1" t="s">
        <v>276</v>
      </c>
      <c r="AS541" s="4" t="s">
        <v>1241</v>
      </c>
      <c r="AT541" s="1" t="s">
        <v>1183</v>
      </c>
      <c r="AY541" s="1" t="s">
        <v>1184</v>
      </c>
      <c r="AZ541" s="20"/>
      <c r="BA541" s="1" t="s">
        <v>44</v>
      </c>
      <c r="BB541" s="1" t="s">
        <v>45</v>
      </c>
      <c r="BC541" s="20"/>
      <c r="BD541" s="20"/>
      <c r="BE541" s="20" t="s">
        <v>1185</v>
      </c>
      <c r="BF541" s="1"/>
    </row>
    <row r="542" spans="1:58">
      <c r="A542" s="1" t="s">
        <v>2068</v>
      </c>
      <c r="B542" s="1" t="s">
        <v>1999</v>
      </c>
      <c r="C542" s="1" t="s">
        <v>724</v>
      </c>
      <c r="D542" s="1" t="s">
        <v>113</v>
      </c>
      <c r="E542" s="1" t="s">
        <v>114</v>
      </c>
      <c r="G542" s="1">
        <v>2013</v>
      </c>
      <c r="H542" s="1">
        <v>2013</v>
      </c>
      <c r="K542" s="1" t="s">
        <v>1174</v>
      </c>
      <c r="M542" s="1" t="s">
        <v>38</v>
      </c>
      <c r="O542" s="1">
        <v>263</v>
      </c>
      <c r="P542" s="1" t="s">
        <v>102</v>
      </c>
      <c r="R542" s="20" t="s">
        <v>1185</v>
      </c>
      <c r="S542" s="1">
        <v>11</v>
      </c>
      <c r="V542" s="17">
        <v>983</v>
      </c>
      <c r="X542" s="17">
        <v>249</v>
      </c>
      <c r="AG542" s="3">
        <v>983</v>
      </c>
      <c r="AI542" s="3">
        <v>249</v>
      </c>
      <c r="AR542" s="1" t="s">
        <v>276</v>
      </c>
      <c r="AS542" s="4" t="s">
        <v>1241</v>
      </c>
      <c r="AT542" s="1" t="s">
        <v>1183</v>
      </c>
      <c r="AY542" s="1" t="s">
        <v>1182</v>
      </c>
      <c r="BA542" s="1" t="s">
        <v>44</v>
      </c>
      <c r="BB542" s="1" t="s">
        <v>45</v>
      </c>
      <c r="BE542" s="20" t="s">
        <v>1185</v>
      </c>
      <c r="BF542" s="1"/>
    </row>
    <row r="543" spans="1:58">
      <c r="A543" s="1" t="s">
        <v>2068</v>
      </c>
      <c r="B543" s="1" t="s">
        <v>1999</v>
      </c>
      <c r="C543" s="1" t="s">
        <v>724</v>
      </c>
      <c r="D543" s="1" t="s">
        <v>113</v>
      </c>
      <c r="E543" s="1" t="s">
        <v>1179</v>
      </c>
      <c r="G543" s="1">
        <v>2012</v>
      </c>
      <c r="H543" s="1">
        <v>2013</v>
      </c>
      <c r="K543" s="1" t="s">
        <v>1174</v>
      </c>
      <c r="M543" s="1" t="s">
        <v>38</v>
      </c>
      <c r="O543" s="1">
        <v>263</v>
      </c>
      <c r="P543" s="1" t="s">
        <v>102</v>
      </c>
      <c r="R543" s="20" t="s">
        <v>1185</v>
      </c>
      <c r="S543" s="1">
        <v>19</v>
      </c>
      <c r="T543" s="17">
        <v>970</v>
      </c>
      <c r="U543" s="17" t="s">
        <v>1983</v>
      </c>
      <c r="V543" s="17">
        <v>249.5</v>
      </c>
      <c r="AJ543" s="3">
        <v>249.5</v>
      </c>
      <c r="AR543" s="1" t="s">
        <v>276</v>
      </c>
      <c r="AT543" s="1" t="s">
        <v>1843</v>
      </c>
      <c r="BA543" s="1" t="s">
        <v>44</v>
      </c>
      <c r="BB543" s="1" t="s">
        <v>45</v>
      </c>
      <c r="BC543" s="1" t="s">
        <v>1592</v>
      </c>
      <c r="BE543" s="20" t="s">
        <v>1185</v>
      </c>
      <c r="BF543" s="1"/>
    </row>
    <row r="544" spans="1:58">
      <c r="A544" s="1" t="s">
        <v>2068</v>
      </c>
      <c r="B544" s="1" t="s">
        <v>1999</v>
      </c>
      <c r="C544" s="1" t="s">
        <v>724</v>
      </c>
      <c r="D544" s="1" t="s">
        <v>113</v>
      </c>
      <c r="E544" s="1" t="s">
        <v>114</v>
      </c>
      <c r="G544" s="1">
        <v>2012</v>
      </c>
      <c r="H544" s="1">
        <v>2013</v>
      </c>
      <c r="K544" s="1" t="s">
        <v>1174</v>
      </c>
      <c r="M544" s="1" t="s">
        <v>38</v>
      </c>
      <c r="O544" s="1">
        <v>263</v>
      </c>
      <c r="P544" s="1" t="s">
        <v>102</v>
      </c>
      <c r="R544" s="20" t="s">
        <v>1185</v>
      </c>
      <c r="S544" s="1">
        <v>16</v>
      </c>
      <c r="T544" s="17">
        <v>1580</v>
      </c>
      <c r="U544" s="17" t="s">
        <v>1983</v>
      </c>
      <c r="V544" s="17">
        <v>699.3</v>
      </c>
      <c r="AJ544" s="3">
        <v>699.3</v>
      </c>
      <c r="AR544" s="1" t="s">
        <v>276</v>
      </c>
      <c r="AT544" s="1" t="s">
        <v>1843</v>
      </c>
      <c r="BA544" s="1" t="s">
        <v>44</v>
      </c>
      <c r="BB544" s="1" t="s">
        <v>45</v>
      </c>
      <c r="BC544" s="1" t="s">
        <v>1592</v>
      </c>
      <c r="BE544" s="20" t="s">
        <v>1185</v>
      </c>
      <c r="BF544" s="1"/>
    </row>
    <row r="545" spans="1:58">
      <c r="A545" s="1" t="s">
        <v>2068</v>
      </c>
      <c r="B545" s="1" t="s">
        <v>1999</v>
      </c>
      <c r="C545" s="1" t="s">
        <v>724</v>
      </c>
      <c r="D545" s="1" t="s">
        <v>113</v>
      </c>
      <c r="E545" s="1" t="s">
        <v>1186</v>
      </c>
      <c r="G545" s="1">
        <v>2013</v>
      </c>
      <c r="H545" s="1">
        <v>2013</v>
      </c>
      <c r="K545" s="1" t="s">
        <v>1174</v>
      </c>
      <c r="M545" s="1" t="s">
        <v>38</v>
      </c>
      <c r="O545" s="1">
        <v>169</v>
      </c>
      <c r="P545" s="1" t="s">
        <v>102</v>
      </c>
      <c r="R545" s="20" t="s">
        <v>1206</v>
      </c>
      <c r="S545" s="1">
        <v>6</v>
      </c>
      <c r="V545" s="17">
        <v>754</v>
      </c>
      <c r="X545" s="17">
        <v>73</v>
      </c>
      <c r="AJ545" s="3">
        <v>754</v>
      </c>
      <c r="AL545" s="3">
        <v>73</v>
      </c>
      <c r="AR545" s="1" t="s">
        <v>276</v>
      </c>
      <c r="AS545" s="1" t="s">
        <v>1244</v>
      </c>
      <c r="AT545" s="1" t="s">
        <v>1201</v>
      </c>
      <c r="AY545" s="1" t="s">
        <v>1190</v>
      </c>
      <c r="BA545" s="1" t="s">
        <v>44</v>
      </c>
      <c r="BB545" s="1" t="s">
        <v>45</v>
      </c>
      <c r="BC545" s="1" t="s">
        <v>1205</v>
      </c>
      <c r="BE545" s="20" t="s">
        <v>1206</v>
      </c>
      <c r="BF545" s="1"/>
    </row>
    <row r="546" spans="1:58">
      <c r="A546" s="1" t="s">
        <v>2068</v>
      </c>
      <c r="B546" s="1" t="s">
        <v>1999</v>
      </c>
      <c r="C546" s="1" t="s">
        <v>724</v>
      </c>
      <c r="D546" s="1" t="s">
        <v>113</v>
      </c>
      <c r="E546" s="1" t="s">
        <v>1187</v>
      </c>
      <c r="G546" s="1">
        <v>2013</v>
      </c>
      <c r="H546" s="1">
        <v>2013</v>
      </c>
      <c r="K546" s="1" t="s">
        <v>1174</v>
      </c>
      <c r="M546" s="1" t="s">
        <v>38</v>
      </c>
      <c r="O546" s="1">
        <v>169</v>
      </c>
      <c r="P546" s="1" t="s">
        <v>102</v>
      </c>
      <c r="R546" s="20" t="s">
        <v>1206</v>
      </c>
      <c r="S546" s="1">
        <v>7</v>
      </c>
      <c r="V546" s="17">
        <v>832</v>
      </c>
      <c r="X546" s="17">
        <v>156</v>
      </c>
      <c r="AJ546" s="3">
        <v>832</v>
      </c>
      <c r="AL546" s="3">
        <v>156</v>
      </c>
      <c r="AR546" s="1" t="s">
        <v>276</v>
      </c>
      <c r="AS546" s="1" t="s">
        <v>1244</v>
      </c>
      <c r="AT546" s="1" t="s">
        <v>1201</v>
      </c>
      <c r="AY546" s="1" t="s">
        <v>1191</v>
      </c>
      <c r="BA546" s="1" t="s">
        <v>44</v>
      </c>
      <c r="BB546" s="1" t="s">
        <v>45</v>
      </c>
      <c r="BC546" s="1" t="s">
        <v>1205</v>
      </c>
      <c r="BE546" s="20" t="s">
        <v>1206</v>
      </c>
      <c r="BF546" s="1"/>
    </row>
    <row r="547" spans="1:58">
      <c r="A547" s="1" t="s">
        <v>2068</v>
      </c>
      <c r="B547" s="1" t="s">
        <v>1999</v>
      </c>
      <c r="C547" s="1" t="s">
        <v>724</v>
      </c>
      <c r="D547" s="1" t="s">
        <v>113</v>
      </c>
      <c r="E547" s="1" t="s">
        <v>114</v>
      </c>
      <c r="G547" s="1">
        <v>2013</v>
      </c>
      <c r="H547" s="1">
        <v>2013</v>
      </c>
      <c r="K547" s="1" t="s">
        <v>1174</v>
      </c>
      <c r="M547" s="1" t="s">
        <v>38</v>
      </c>
      <c r="O547" s="1">
        <v>169</v>
      </c>
      <c r="P547" s="1" t="s">
        <v>102</v>
      </c>
      <c r="R547" s="20" t="s">
        <v>1206</v>
      </c>
      <c r="S547" s="1">
        <v>9</v>
      </c>
      <c r="T547" s="17">
        <v>1190</v>
      </c>
      <c r="U547" s="17" t="s">
        <v>1983</v>
      </c>
      <c r="V547" s="17">
        <v>833</v>
      </c>
      <c r="X547" s="17">
        <v>163</v>
      </c>
      <c r="Y547" s="3">
        <v>940</v>
      </c>
      <c r="Z547" s="3" t="s">
        <v>1983</v>
      </c>
      <c r="AJ547" s="3">
        <v>833</v>
      </c>
      <c r="AL547" s="3">
        <v>163</v>
      </c>
      <c r="AR547" s="1" t="s">
        <v>276</v>
      </c>
      <c r="AS547" s="1" t="s">
        <v>1244</v>
      </c>
      <c r="AT547" s="1" t="s">
        <v>1836</v>
      </c>
      <c r="AY547" s="1" t="s">
        <v>1192</v>
      </c>
      <c r="BA547" s="1" t="s">
        <v>44</v>
      </c>
      <c r="BB547" s="1" t="s">
        <v>45</v>
      </c>
      <c r="BC547" s="1" t="s">
        <v>1838</v>
      </c>
      <c r="BD547" s="1" t="s">
        <v>1840</v>
      </c>
      <c r="BE547" s="20" t="s">
        <v>1206</v>
      </c>
      <c r="BF547" s="1"/>
    </row>
    <row r="548" spans="1:58">
      <c r="A548" s="1" t="s">
        <v>2068</v>
      </c>
      <c r="B548" s="1" t="s">
        <v>1999</v>
      </c>
      <c r="C548" s="1" t="s">
        <v>724</v>
      </c>
      <c r="D548" s="1" t="s">
        <v>113</v>
      </c>
      <c r="E548" s="1" t="s">
        <v>1188</v>
      </c>
      <c r="G548" s="1">
        <v>2013</v>
      </c>
      <c r="H548" s="1">
        <v>2013</v>
      </c>
      <c r="K548" s="1" t="s">
        <v>1174</v>
      </c>
      <c r="M548" s="1" t="s">
        <v>38</v>
      </c>
      <c r="O548" s="1">
        <v>169</v>
      </c>
      <c r="P548" s="1" t="s">
        <v>102</v>
      </c>
      <c r="R548" s="20" t="s">
        <v>1206</v>
      </c>
      <c r="S548" s="1">
        <v>11</v>
      </c>
      <c r="T548" s="17">
        <v>1190</v>
      </c>
      <c r="U548" s="17" t="s">
        <v>1983</v>
      </c>
      <c r="V548" s="17">
        <v>763</v>
      </c>
      <c r="X548" s="17">
        <v>245</v>
      </c>
      <c r="Y548" s="3">
        <v>980</v>
      </c>
      <c r="Z548" s="3" t="s">
        <v>1983</v>
      </c>
      <c r="AJ548" s="3">
        <v>763</v>
      </c>
      <c r="AL548" s="3">
        <v>245</v>
      </c>
      <c r="AR548" s="1" t="s">
        <v>276</v>
      </c>
      <c r="AS548" s="1" t="s">
        <v>1244</v>
      </c>
      <c r="AT548" s="1" t="s">
        <v>1836</v>
      </c>
      <c r="AY548" s="1" t="s">
        <v>1193</v>
      </c>
      <c r="AZ548" s="20"/>
      <c r="BA548" s="1" t="s">
        <v>44</v>
      </c>
      <c r="BB548" s="1" t="s">
        <v>45</v>
      </c>
      <c r="BC548" s="1" t="s">
        <v>1838</v>
      </c>
      <c r="BD548" s="1" t="s">
        <v>1840</v>
      </c>
      <c r="BE548" s="20" t="s">
        <v>1206</v>
      </c>
      <c r="BF548" s="1"/>
    </row>
    <row r="549" spans="1:58">
      <c r="A549" s="1" t="s">
        <v>2068</v>
      </c>
      <c r="B549" s="1" t="s">
        <v>1999</v>
      </c>
      <c r="C549" s="1" t="s">
        <v>724</v>
      </c>
      <c r="D549" s="1" t="s">
        <v>113</v>
      </c>
      <c r="E549" s="1" t="s">
        <v>1179</v>
      </c>
      <c r="G549" s="1">
        <v>2013</v>
      </c>
      <c r="H549" s="1">
        <v>2013</v>
      </c>
      <c r="K549" s="1" t="s">
        <v>1174</v>
      </c>
      <c r="M549" s="1" t="s">
        <v>38</v>
      </c>
      <c r="O549" s="1">
        <v>169</v>
      </c>
      <c r="P549" s="1" t="s">
        <v>102</v>
      </c>
      <c r="R549" s="20" t="s">
        <v>1206</v>
      </c>
      <c r="S549" s="1">
        <v>14</v>
      </c>
      <c r="V549" s="17">
        <v>510</v>
      </c>
      <c r="X549" s="17">
        <v>110</v>
      </c>
      <c r="AJ549" s="3">
        <v>510</v>
      </c>
      <c r="AL549" s="3">
        <v>110</v>
      </c>
      <c r="AR549" s="1" t="s">
        <v>276</v>
      </c>
      <c r="AS549" s="1" t="s">
        <v>1244</v>
      </c>
      <c r="AT549" s="1" t="s">
        <v>1201</v>
      </c>
      <c r="AY549" s="1" t="s">
        <v>1194</v>
      </c>
      <c r="BA549" s="1" t="s">
        <v>44</v>
      </c>
      <c r="BB549" s="1" t="s">
        <v>45</v>
      </c>
      <c r="BC549" s="1" t="s">
        <v>1205</v>
      </c>
      <c r="BE549" s="20" t="s">
        <v>1206</v>
      </c>
      <c r="BF549" s="1"/>
    </row>
    <row r="550" spans="1:58">
      <c r="A550" s="1" t="s">
        <v>2068</v>
      </c>
      <c r="B550" s="1" t="s">
        <v>1999</v>
      </c>
      <c r="C550" s="1" t="s">
        <v>724</v>
      </c>
      <c r="D550" s="1" t="s">
        <v>113</v>
      </c>
      <c r="E550" s="1" t="s">
        <v>725</v>
      </c>
      <c r="G550" s="1">
        <v>2013</v>
      </c>
      <c r="H550" s="1">
        <v>2013</v>
      </c>
      <c r="K550" s="1" t="s">
        <v>1174</v>
      </c>
      <c r="M550" s="1" t="s">
        <v>38</v>
      </c>
      <c r="O550" s="1">
        <v>169</v>
      </c>
      <c r="P550" s="1" t="s">
        <v>102</v>
      </c>
      <c r="R550" s="20" t="s">
        <v>1206</v>
      </c>
      <c r="S550" s="1">
        <v>17</v>
      </c>
      <c r="V550" s="17">
        <v>412</v>
      </c>
      <c r="X550" s="17">
        <v>130</v>
      </c>
      <c r="AJ550" s="3">
        <v>412</v>
      </c>
      <c r="AL550" s="3">
        <v>130</v>
      </c>
      <c r="AR550" s="1" t="s">
        <v>276</v>
      </c>
      <c r="AS550" s="1" t="s">
        <v>1244</v>
      </c>
      <c r="AT550" s="1" t="s">
        <v>1201</v>
      </c>
      <c r="AY550" s="1" t="s">
        <v>1195</v>
      </c>
      <c r="BA550" s="1" t="s">
        <v>44</v>
      </c>
      <c r="BB550" s="1" t="s">
        <v>45</v>
      </c>
      <c r="BC550" s="1" t="s">
        <v>1205</v>
      </c>
      <c r="BE550" s="20" t="s">
        <v>1206</v>
      </c>
      <c r="BF550" s="1"/>
    </row>
    <row r="551" spans="1:58">
      <c r="A551" s="1" t="s">
        <v>2068</v>
      </c>
      <c r="B551" s="1" t="s">
        <v>1999</v>
      </c>
      <c r="C551" s="1" t="s">
        <v>724</v>
      </c>
      <c r="D551" s="1" t="s">
        <v>113</v>
      </c>
      <c r="E551" s="1" t="s">
        <v>1186</v>
      </c>
      <c r="G551" s="1">
        <v>2014</v>
      </c>
      <c r="H551" s="1">
        <v>2014</v>
      </c>
      <c r="K551" s="1" t="s">
        <v>1174</v>
      </c>
      <c r="M551" s="1" t="s">
        <v>38</v>
      </c>
      <c r="O551" s="1">
        <v>169</v>
      </c>
      <c r="P551" s="1" t="s">
        <v>102</v>
      </c>
      <c r="R551" s="20" t="s">
        <v>1206</v>
      </c>
      <c r="S551" s="1">
        <v>13</v>
      </c>
      <c r="V551" s="17">
        <v>601</v>
      </c>
      <c r="X551" s="17">
        <v>105</v>
      </c>
      <c r="AJ551" s="3">
        <v>601</v>
      </c>
      <c r="AL551" s="3">
        <v>105</v>
      </c>
      <c r="AR551" s="1" t="s">
        <v>276</v>
      </c>
      <c r="AS551" s="1" t="s">
        <v>1244</v>
      </c>
      <c r="AT551" s="1" t="s">
        <v>1201</v>
      </c>
      <c r="AY551" s="1" t="s">
        <v>1196</v>
      </c>
      <c r="BA551" s="1" t="s">
        <v>44</v>
      </c>
      <c r="BB551" s="1" t="s">
        <v>45</v>
      </c>
      <c r="BC551" s="1" t="s">
        <v>1205</v>
      </c>
      <c r="BE551" s="20" t="s">
        <v>1206</v>
      </c>
      <c r="BF551" s="1"/>
    </row>
    <row r="552" spans="1:58">
      <c r="A552" s="1" t="s">
        <v>2068</v>
      </c>
      <c r="B552" s="1" t="s">
        <v>1999</v>
      </c>
      <c r="C552" s="1" t="s">
        <v>724</v>
      </c>
      <c r="D552" s="1" t="s">
        <v>113</v>
      </c>
      <c r="E552" s="1" t="s">
        <v>1187</v>
      </c>
      <c r="G552" s="1">
        <v>2014</v>
      </c>
      <c r="H552" s="1">
        <v>2014</v>
      </c>
      <c r="K552" s="1" t="s">
        <v>1174</v>
      </c>
      <c r="M552" s="1" t="s">
        <v>38</v>
      </c>
      <c r="O552" s="1">
        <v>169</v>
      </c>
      <c r="P552" s="1" t="s">
        <v>102</v>
      </c>
      <c r="R552" s="20" t="s">
        <v>1206</v>
      </c>
      <c r="S552" s="1">
        <v>16</v>
      </c>
      <c r="V552" s="17">
        <v>698</v>
      </c>
      <c r="X552" s="17">
        <v>123</v>
      </c>
      <c r="AJ552" s="3">
        <v>698</v>
      </c>
      <c r="AL552" s="3">
        <v>123</v>
      </c>
      <c r="AR552" s="1" t="s">
        <v>276</v>
      </c>
      <c r="AS552" s="1" t="s">
        <v>1244</v>
      </c>
      <c r="AT552" s="1" t="s">
        <v>1201</v>
      </c>
      <c r="AY552" s="1" t="s">
        <v>1197</v>
      </c>
      <c r="BA552" s="1" t="s">
        <v>44</v>
      </c>
      <c r="BB552" s="1" t="s">
        <v>45</v>
      </c>
      <c r="BC552" s="1" t="s">
        <v>1205</v>
      </c>
      <c r="BE552" s="20" t="s">
        <v>1206</v>
      </c>
      <c r="BF552" s="1"/>
    </row>
    <row r="553" spans="1:58">
      <c r="A553" s="1" t="s">
        <v>2068</v>
      </c>
      <c r="B553" s="1" t="s">
        <v>1999</v>
      </c>
      <c r="C553" s="1" t="s">
        <v>724</v>
      </c>
      <c r="D553" s="1" t="s">
        <v>113</v>
      </c>
      <c r="E553" s="1" t="s">
        <v>1189</v>
      </c>
      <c r="G553" s="1">
        <v>2014</v>
      </c>
      <c r="H553" s="1">
        <v>2014</v>
      </c>
      <c r="K553" s="1" t="s">
        <v>1174</v>
      </c>
      <c r="M553" s="1" t="s">
        <v>38</v>
      </c>
      <c r="O553" s="1">
        <v>169</v>
      </c>
      <c r="P553" s="1" t="s">
        <v>102</v>
      </c>
      <c r="R553" s="20" t="s">
        <v>1206</v>
      </c>
      <c r="S553" s="1">
        <v>9</v>
      </c>
      <c r="T553" s="17">
        <v>1040</v>
      </c>
      <c r="U553" s="17" t="s">
        <v>1983</v>
      </c>
      <c r="V553" s="17">
        <v>637</v>
      </c>
      <c r="X553" s="17">
        <v>235</v>
      </c>
      <c r="Y553" s="3">
        <v>940</v>
      </c>
      <c r="Z553" s="3" t="s">
        <v>1983</v>
      </c>
      <c r="AJ553" s="3">
        <v>637</v>
      </c>
      <c r="AL553" s="3">
        <v>235</v>
      </c>
      <c r="AR553" s="1" t="s">
        <v>276</v>
      </c>
      <c r="AS553" s="1" t="s">
        <v>1244</v>
      </c>
      <c r="AT553" s="1" t="s">
        <v>1836</v>
      </c>
      <c r="AY553" s="1" t="s">
        <v>1198</v>
      </c>
      <c r="BA553" s="1" t="s">
        <v>44</v>
      </c>
      <c r="BB553" s="1" t="s">
        <v>45</v>
      </c>
      <c r="BC553" s="1" t="s">
        <v>1839</v>
      </c>
      <c r="BD553" s="1" t="s">
        <v>1840</v>
      </c>
      <c r="BE553" s="20" t="s">
        <v>1206</v>
      </c>
      <c r="BF553" s="1"/>
    </row>
    <row r="554" spans="1:58">
      <c r="A554" s="1" t="s">
        <v>2068</v>
      </c>
      <c r="B554" s="1" t="s">
        <v>1999</v>
      </c>
      <c r="C554" s="1" t="s">
        <v>724</v>
      </c>
      <c r="D554" s="1" t="s">
        <v>113</v>
      </c>
      <c r="E554" s="1" t="s">
        <v>1179</v>
      </c>
      <c r="G554" s="1">
        <v>2014</v>
      </c>
      <c r="H554" s="1">
        <v>2014</v>
      </c>
      <c r="K554" s="1" t="s">
        <v>1174</v>
      </c>
      <c r="M554" s="1" t="s">
        <v>38</v>
      </c>
      <c r="O554" s="1">
        <v>169</v>
      </c>
      <c r="P554" s="1" t="s">
        <v>102</v>
      </c>
      <c r="R554" s="20" t="s">
        <v>1206</v>
      </c>
      <c r="S554" s="1">
        <v>16</v>
      </c>
      <c r="V554" s="17">
        <v>400</v>
      </c>
      <c r="X554" s="17">
        <v>129</v>
      </c>
      <c r="AJ554" s="3">
        <v>400</v>
      </c>
      <c r="AL554" s="3">
        <v>129</v>
      </c>
      <c r="AR554" s="1" t="s">
        <v>276</v>
      </c>
      <c r="AS554" s="1" t="s">
        <v>1244</v>
      </c>
      <c r="AT554" s="1" t="s">
        <v>1201</v>
      </c>
      <c r="AY554" s="1" t="s">
        <v>1199</v>
      </c>
      <c r="BA554" s="1" t="s">
        <v>44</v>
      </c>
      <c r="BB554" s="1" t="s">
        <v>45</v>
      </c>
      <c r="BC554" s="1" t="s">
        <v>1205</v>
      </c>
      <c r="BE554" s="20" t="s">
        <v>1206</v>
      </c>
      <c r="BF554" s="1"/>
    </row>
    <row r="555" spans="1:58">
      <c r="A555" s="1" t="s">
        <v>2068</v>
      </c>
      <c r="B555" s="1" t="s">
        <v>1999</v>
      </c>
      <c r="C555" s="1" t="s">
        <v>724</v>
      </c>
      <c r="D555" s="1" t="s">
        <v>113</v>
      </c>
      <c r="E555" s="1" t="s">
        <v>725</v>
      </c>
      <c r="G555" s="1">
        <v>2014</v>
      </c>
      <c r="H555" s="1">
        <v>2014</v>
      </c>
      <c r="K555" s="1" t="s">
        <v>1174</v>
      </c>
      <c r="M555" s="1" t="s">
        <v>38</v>
      </c>
      <c r="O555" s="1">
        <v>169</v>
      </c>
      <c r="P555" s="1" t="s">
        <v>102</v>
      </c>
      <c r="R555" s="20" t="s">
        <v>1206</v>
      </c>
      <c r="S555" s="1">
        <v>15</v>
      </c>
      <c r="V555" s="17">
        <v>482</v>
      </c>
      <c r="X555" s="17">
        <v>156</v>
      </c>
      <c r="AJ555" s="3">
        <v>482</v>
      </c>
      <c r="AL555" s="3">
        <v>156</v>
      </c>
      <c r="AR555" s="1" t="s">
        <v>276</v>
      </c>
      <c r="AS555" s="1" t="s">
        <v>1244</v>
      </c>
      <c r="AT555" s="1" t="s">
        <v>1201</v>
      </c>
      <c r="AY555" s="1" t="s">
        <v>1200</v>
      </c>
      <c r="BA555" s="1" t="s">
        <v>44</v>
      </c>
      <c r="BB555" s="1" t="s">
        <v>45</v>
      </c>
      <c r="BC555" s="1" t="s">
        <v>1205</v>
      </c>
      <c r="BE555" s="20" t="s">
        <v>1206</v>
      </c>
      <c r="BF555" s="1"/>
    </row>
    <row r="556" spans="1:58">
      <c r="A556" s="1" t="s">
        <v>2068</v>
      </c>
      <c r="B556" s="1" t="s">
        <v>1999</v>
      </c>
      <c r="C556" s="1" t="s">
        <v>724</v>
      </c>
      <c r="D556" s="1" t="s">
        <v>113</v>
      </c>
      <c r="E556" s="1" t="s">
        <v>1186</v>
      </c>
      <c r="G556" s="1">
        <v>2013</v>
      </c>
      <c r="H556" s="1">
        <v>2014</v>
      </c>
      <c r="K556" s="1" t="s">
        <v>1174</v>
      </c>
      <c r="M556" s="1" t="s">
        <v>38</v>
      </c>
      <c r="O556" s="1">
        <v>169</v>
      </c>
      <c r="P556" s="1" t="s">
        <v>102</v>
      </c>
      <c r="R556" s="20" t="s">
        <v>1206</v>
      </c>
      <c r="S556" s="1">
        <v>19</v>
      </c>
      <c r="T556" s="17">
        <v>890</v>
      </c>
      <c r="U556" s="17" t="s">
        <v>1983</v>
      </c>
      <c r="Y556" s="3">
        <v>850</v>
      </c>
      <c r="Z556" s="3" t="s">
        <v>1983</v>
      </c>
      <c r="AR556" s="1" t="s">
        <v>276</v>
      </c>
      <c r="AT556" s="1" t="s">
        <v>1837</v>
      </c>
      <c r="BA556" s="1" t="s">
        <v>44</v>
      </c>
      <c r="BB556" s="1" t="s">
        <v>45</v>
      </c>
      <c r="BC556" s="1" t="s">
        <v>1205</v>
      </c>
      <c r="BD556" s="1" t="s">
        <v>1840</v>
      </c>
      <c r="BE556" s="20" t="s">
        <v>1206</v>
      </c>
      <c r="BF556" s="1"/>
    </row>
    <row r="557" spans="1:58">
      <c r="A557" s="1" t="s">
        <v>2068</v>
      </c>
      <c r="B557" s="1" t="s">
        <v>1999</v>
      </c>
      <c r="C557" s="1" t="s">
        <v>724</v>
      </c>
      <c r="D557" s="1" t="s">
        <v>113</v>
      </c>
      <c r="E557" s="1" t="s">
        <v>1187</v>
      </c>
      <c r="G557" s="1">
        <v>2013</v>
      </c>
      <c r="H557" s="1">
        <v>2014</v>
      </c>
      <c r="K557" s="1" t="s">
        <v>1174</v>
      </c>
      <c r="M557" s="1" t="s">
        <v>38</v>
      </c>
      <c r="O557" s="1">
        <v>169</v>
      </c>
      <c r="P557" s="1" t="s">
        <v>102</v>
      </c>
      <c r="R557" s="20" t="s">
        <v>1206</v>
      </c>
      <c r="S557" s="1">
        <v>23</v>
      </c>
      <c r="T557" s="17">
        <v>1370</v>
      </c>
      <c r="U557" s="17" t="s">
        <v>1983</v>
      </c>
      <c r="Y557" s="3">
        <v>830</v>
      </c>
      <c r="Z557" s="3" t="s">
        <v>1983</v>
      </c>
      <c r="AR557" s="1" t="s">
        <v>276</v>
      </c>
      <c r="AT557" s="1" t="s">
        <v>1837</v>
      </c>
      <c r="BA557" s="1" t="s">
        <v>44</v>
      </c>
      <c r="BB557" s="1" t="s">
        <v>45</v>
      </c>
      <c r="BC557" s="1" t="s">
        <v>1205</v>
      </c>
      <c r="BD557" s="1" t="s">
        <v>1840</v>
      </c>
      <c r="BE557" s="20" t="s">
        <v>1206</v>
      </c>
      <c r="BF557" s="1"/>
    </row>
    <row r="558" spans="1:58">
      <c r="A558" s="1" t="s">
        <v>2068</v>
      </c>
      <c r="B558" s="1" t="s">
        <v>1999</v>
      </c>
      <c r="C558" s="1" t="s">
        <v>724</v>
      </c>
      <c r="D558" s="1" t="s">
        <v>113</v>
      </c>
      <c r="E558" s="1" t="s">
        <v>1179</v>
      </c>
      <c r="G558" s="1">
        <v>2013</v>
      </c>
      <c r="H558" s="1">
        <v>2014</v>
      </c>
      <c r="K558" s="1" t="s">
        <v>1174</v>
      </c>
      <c r="M558" s="1" t="s">
        <v>38</v>
      </c>
      <c r="O558" s="1">
        <v>169</v>
      </c>
      <c r="P558" s="1" t="s">
        <v>102</v>
      </c>
      <c r="R558" s="20" t="s">
        <v>1206</v>
      </c>
      <c r="S558" s="1">
        <v>30</v>
      </c>
      <c r="T558" s="17">
        <v>780</v>
      </c>
      <c r="U558" s="17" t="s">
        <v>1983</v>
      </c>
      <c r="Y558" s="3">
        <v>560</v>
      </c>
      <c r="Z558" s="3" t="s">
        <v>1983</v>
      </c>
      <c r="AR558" s="1" t="s">
        <v>276</v>
      </c>
      <c r="AT558" s="1" t="s">
        <v>1837</v>
      </c>
      <c r="BA558" s="1" t="s">
        <v>44</v>
      </c>
      <c r="BB558" s="1" t="s">
        <v>45</v>
      </c>
      <c r="BC558" s="1" t="s">
        <v>1205</v>
      </c>
      <c r="BD558" s="1" t="s">
        <v>1840</v>
      </c>
      <c r="BE558" s="20" t="s">
        <v>1206</v>
      </c>
      <c r="BF558" s="1"/>
    </row>
    <row r="559" spans="1:58">
      <c r="A559" s="1" t="s">
        <v>2068</v>
      </c>
      <c r="B559" s="1" t="s">
        <v>1999</v>
      </c>
      <c r="C559" s="1" t="s">
        <v>724</v>
      </c>
      <c r="D559" s="1" t="s">
        <v>113</v>
      </c>
      <c r="E559" s="1" t="s">
        <v>725</v>
      </c>
      <c r="G559" s="1">
        <v>2013</v>
      </c>
      <c r="H559" s="1">
        <v>2014</v>
      </c>
      <c r="K559" s="1" t="s">
        <v>1174</v>
      </c>
      <c r="M559" s="1" t="s">
        <v>38</v>
      </c>
      <c r="O559" s="1">
        <v>169</v>
      </c>
      <c r="P559" s="1" t="s">
        <v>102</v>
      </c>
      <c r="R559" s="20" t="s">
        <v>1206</v>
      </c>
      <c r="S559" s="1">
        <v>32</v>
      </c>
      <c r="T559" s="17">
        <v>930</v>
      </c>
      <c r="U559" s="17" t="s">
        <v>1983</v>
      </c>
      <c r="Y559" s="3">
        <v>500</v>
      </c>
      <c r="Z559" s="3" t="s">
        <v>1983</v>
      </c>
      <c r="AR559" s="1" t="s">
        <v>276</v>
      </c>
      <c r="AT559" s="1" t="s">
        <v>1837</v>
      </c>
      <c r="BA559" s="1" t="s">
        <v>44</v>
      </c>
      <c r="BB559" s="1" t="s">
        <v>45</v>
      </c>
      <c r="BC559" s="1" t="s">
        <v>1205</v>
      </c>
      <c r="BD559" s="1" t="s">
        <v>1840</v>
      </c>
      <c r="BE559" s="20" t="s">
        <v>1206</v>
      </c>
      <c r="BF559" s="1"/>
    </row>
    <row r="560" spans="1:58">
      <c r="A560" s="1" t="s">
        <v>2068</v>
      </c>
      <c r="B560" s="1" t="s">
        <v>1999</v>
      </c>
      <c r="C560" s="1" t="s">
        <v>724</v>
      </c>
      <c r="D560" s="1" t="s">
        <v>113</v>
      </c>
      <c r="E560" s="1" t="s">
        <v>1187</v>
      </c>
      <c r="G560" s="1">
        <v>2016</v>
      </c>
      <c r="H560" s="1">
        <v>2016</v>
      </c>
      <c r="K560" s="1" t="s">
        <v>1202</v>
      </c>
      <c r="M560" s="1" t="s">
        <v>38</v>
      </c>
      <c r="O560" s="1">
        <v>169</v>
      </c>
      <c r="P560" s="1" t="s">
        <v>77</v>
      </c>
      <c r="Q560" s="1" t="s">
        <v>1169</v>
      </c>
      <c r="R560" s="20" t="s">
        <v>1206</v>
      </c>
      <c r="S560" s="1">
        <v>11</v>
      </c>
      <c r="V560" s="17">
        <v>657</v>
      </c>
      <c r="X560" s="17">
        <v>113</v>
      </c>
      <c r="AJ560" s="3">
        <v>657</v>
      </c>
      <c r="AL560" s="3">
        <v>113</v>
      </c>
      <c r="AR560" s="1" t="s">
        <v>694</v>
      </c>
      <c r="AS560" s="1" t="s">
        <v>1244</v>
      </c>
      <c r="AT560" s="1" t="s">
        <v>1204</v>
      </c>
      <c r="AY560" s="1" t="s">
        <v>1203</v>
      </c>
      <c r="BA560" s="1" t="s">
        <v>44</v>
      </c>
      <c r="BB560" s="1" t="s">
        <v>45</v>
      </c>
      <c r="BC560" s="1" t="s">
        <v>1103</v>
      </c>
      <c r="BE560" s="20" t="s">
        <v>1206</v>
      </c>
      <c r="BF560" s="1"/>
    </row>
    <row r="561" spans="1:58">
      <c r="A561" s="1" t="s">
        <v>1131</v>
      </c>
      <c r="B561" s="1" t="s">
        <v>1131</v>
      </c>
      <c r="C561" s="1" t="s">
        <v>1132</v>
      </c>
      <c r="D561" s="1" t="s">
        <v>113</v>
      </c>
      <c r="E561" s="1" t="s">
        <v>1209</v>
      </c>
      <c r="G561" s="1">
        <v>2016</v>
      </c>
      <c r="H561" s="1">
        <v>2016</v>
      </c>
      <c r="K561" s="1" t="s">
        <v>1246</v>
      </c>
      <c r="L561" s="1" t="s">
        <v>1213</v>
      </c>
      <c r="M561" s="1" t="s">
        <v>38</v>
      </c>
      <c r="O561" s="1">
        <v>214</v>
      </c>
      <c r="P561" s="1" t="s">
        <v>77</v>
      </c>
      <c r="Q561" s="1" t="s">
        <v>1169</v>
      </c>
      <c r="R561" s="20" t="s">
        <v>1245</v>
      </c>
      <c r="S561" s="1">
        <v>1</v>
      </c>
      <c r="T561" s="17">
        <v>60.1</v>
      </c>
      <c r="V561" s="17">
        <v>12.4</v>
      </c>
      <c r="X561" s="17">
        <v>12.2</v>
      </c>
      <c r="AB561" s="3">
        <v>5</v>
      </c>
      <c r="AJ561" s="3">
        <v>12.4</v>
      </c>
      <c r="AL561" s="3">
        <v>12.2</v>
      </c>
      <c r="AR561" s="1" t="s">
        <v>694</v>
      </c>
      <c r="AS561" s="1" t="s">
        <v>1244</v>
      </c>
      <c r="AT561" s="1" t="s">
        <v>1210</v>
      </c>
      <c r="BA561" s="1" t="s">
        <v>44</v>
      </c>
      <c r="BB561" s="1" t="s">
        <v>45</v>
      </c>
      <c r="BC561" s="1" t="s">
        <v>1249</v>
      </c>
      <c r="BD561" s="1" t="s">
        <v>1215</v>
      </c>
      <c r="BE561" s="20" t="s">
        <v>1245</v>
      </c>
      <c r="BF561" s="1"/>
    </row>
    <row r="562" spans="1:58">
      <c r="A562" s="1" t="s">
        <v>1131</v>
      </c>
      <c r="B562" s="1" t="s">
        <v>1131</v>
      </c>
      <c r="C562" s="1" t="s">
        <v>1132</v>
      </c>
      <c r="D562" s="1" t="s">
        <v>113</v>
      </c>
      <c r="E562" s="1" t="s">
        <v>1209</v>
      </c>
      <c r="G562" s="1">
        <v>2016</v>
      </c>
      <c r="H562" s="1">
        <v>2016</v>
      </c>
      <c r="K562" s="1" t="s">
        <v>1247</v>
      </c>
      <c r="L562" s="1" t="s">
        <v>1213</v>
      </c>
      <c r="M562" s="1" t="s">
        <v>38</v>
      </c>
      <c r="O562" s="1">
        <v>214</v>
      </c>
      <c r="P562" s="1" t="s">
        <v>77</v>
      </c>
      <c r="Q562" s="1" t="s">
        <v>1169</v>
      </c>
      <c r="R562" s="20" t="s">
        <v>1245</v>
      </c>
      <c r="S562" s="1">
        <v>1</v>
      </c>
      <c r="T562" s="17">
        <v>28.6</v>
      </c>
      <c r="V562" s="17">
        <v>16.8</v>
      </c>
      <c r="X562" s="17">
        <v>11</v>
      </c>
      <c r="AB562" s="3">
        <v>5</v>
      </c>
      <c r="AJ562" s="3">
        <v>16.8</v>
      </c>
      <c r="AL562" s="3">
        <v>11</v>
      </c>
      <c r="AR562" s="1" t="s">
        <v>694</v>
      </c>
      <c r="AS562" s="1" t="s">
        <v>1244</v>
      </c>
      <c r="AT562" s="1" t="s">
        <v>1211</v>
      </c>
      <c r="BA562" s="1" t="s">
        <v>44</v>
      </c>
      <c r="BB562" s="1" t="s">
        <v>45</v>
      </c>
      <c r="BC562" s="1" t="s">
        <v>1249</v>
      </c>
      <c r="BD562" s="1" t="s">
        <v>1214</v>
      </c>
      <c r="BE562" s="20" t="s">
        <v>1245</v>
      </c>
      <c r="BF562" s="1"/>
    </row>
    <row r="563" spans="1:58">
      <c r="A563" s="1" t="s">
        <v>1131</v>
      </c>
      <c r="B563" s="1" t="s">
        <v>1131</v>
      </c>
      <c r="C563" s="1" t="s">
        <v>1132</v>
      </c>
      <c r="D563" s="1" t="s">
        <v>113</v>
      </c>
      <c r="E563" s="1" t="s">
        <v>1209</v>
      </c>
      <c r="G563" s="1">
        <v>2016</v>
      </c>
      <c r="H563" s="1">
        <v>2016</v>
      </c>
      <c r="K563" s="1" t="s">
        <v>1248</v>
      </c>
      <c r="L563" s="1" t="s">
        <v>1213</v>
      </c>
      <c r="M563" s="1" t="s">
        <v>38</v>
      </c>
      <c r="O563" s="1">
        <v>214</v>
      </c>
      <c r="P563" s="1" t="s">
        <v>77</v>
      </c>
      <c r="Q563" s="1" t="s">
        <v>1169</v>
      </c>
      <c r="R563" s="20" t="s">
        <v>1245</v>
      </c>
      <c r="S563" s="1">
        <v>1</v>
      </c>
      <c r="T563" s="17">
        <v>73</v>
      </c>
      <c r="V563" s="17">
        <v>25.8</v>
      </c>
      <c r="X563" s="17">
        <v>20.399999999999999</v>
      </c>
      <c r="AB563" s="3">
        <v>0.1</v>
      </c>
      <c r="AJ563" s="3">
        <v>25.8</v>
      </c>
      <c r="AL563" s="3">
        <v>20.399999999999999</v>
      </c>
      <c r="AR563" s="1" t="s">
        <v>694</v>
      </c>
      <c r="AS563" s="1" t="s">
        <v>1244</v>
      </c>
      <c r="AT563" s="1" t="s">
        <v>1212</v>
      </c>
      <c r="BA563" s="1" t="s">
        <v>44</v>
      </c>
      <c r="BB563" s="1" t="s">
        <v>45</v>
      </c>
      <c r="BC563" s="1" t="s">
        <v>1249</v>
      </c>
      <c r="BD563" s="1" t="s">
        <v>1216</v>
      </c>
      <c r="BE563" s="20" t="s">
        <v>1245</v>
      </c>
      <c r="BF563" s="1"/>
    </row>
    <row r="564" spans="1:58">
      <c r="A564" s="1" t="s">
        <v>845</v>
      </c>
      <c r="B564" s="1" t="s">
        <v>1099</v>
      </c>
      <c r="C564" s="1" t="s">
        <v>846</v>
      </c>
      <c r="D564" s="1" t="s">
        <v>75</v>
      </c>
      <c r="E564" s="1" t="s">
        <v>1217</v>
      </c>
      <c r="G564" s="1">
        <v>2002</v>
      </c>
      <c r="H564" s="1">
        <v>2002</v>
      </c>
      <c r="K564" s="1" t="s">
        <v>37</v>
      </c>
      <c r="M564" s="1" t="s">
        <v>38</v>
      </c>
      <c r="O564" s="1">
        <v>168</v>
      </c>
      <c r="P564" s="1" t="s">
        <v>77</v>
      </c>
      <c r="Q564" s="1" t="s">
        <v>1169</v>
      </c>
      <c r="R564" s="20" t="s">
        <v>1225</v>
      </c>
      <c r="S564" s="1">
        <v>4</v>
      </c>
      <c r="T564" s="17">
        <v>400</v>
      </c>
      <c r="AR564" s="1" t="s">
        <v>349</v>
      </c>
      <c r="AT564" s="1" t="s">
        <v>43</v>
      </c>
      <c r="BA564" s="1" t="s">
        <v>44</v>
      </c>
      <c r="BB564" s="1" t="s">
        <v>45</v>
      </c>
      <c r="BC564" s="1" t="s">
        <v>1224</v>
      </c>
      <c r="BD564" s="1" t="s">
        <v>1218</v>
      </c>
      <c r="BE564" s="20" t="s">
        <v>1225</v>
      </c>
      <c r="BF564" s="1"/>
    </row>
    <row r="565" spans="1:58">
      <c r="A565" s="1" t="s">
        <v>845</v>
      </c>
      <c r="B565" s="1" t="s">
        <v>1099</v>
      </c>
      <c r="C565" s="1" t="s">
        <v>846</v>
      </c>
      <c r="D565" s="1" t="s">
        <v>75</v>
      </c>
      <c r="E565" s="1" t="s">
        <v>1219</v>
      </c>
      <c r="G565" s="1">
        <v>2003</v>
      </c>
      <c r="H565" s="1">
        <v>2004</v>
      </c>
      <c r="K565" s="1" t="s">
        <v>37</v>
      </c>
      <c r="M565" s="1" t="s">
        <v>38</v>
      </c>
      <c r="O565" s="1">
        <v>168</v>
      </c>
      <c r="P565" s="1" t="s">
        <v>77</v>
      </c>
      <c r="Q565" s="1" t="s">
        <v>1169</v>
      </c>
      <c r="R565" s="20" t="s">
        <v>1225</v>
      </c>
      <c r="S565" s="1">
        <v>4</v>
      </c>
      <c r="Y565" s="3">
        <v>400</v>
      </c>
      <c r="AR565" s="1" t="s">
        <v>1221</v>
      </c>
      <c r="AT565" s="1" t="s">
        <v>43</v>
      </c>
      <c r="BA565" s="1" t="s">
        <v>44</v>
      </c>
      <c r="BB565" s="1" t="s">
        <v>45</v>
      </c>
      <c r="BC565" s="1" t="s">
        <v>1224</v>
      </c>
      <c r="BD565" s="1" t="s">
        <v>1220</v>
      </c>
      <c r="BE565" s="20" t="s">
        <v>1225</v>
      </c>
      <c r="BF565" s="1"/>
    </row>
    <row r="566" spans="1:58">
      <c r="A566" s="1" t="s">
        <v>845</v>
      </c>
      <c r="B566" s="1" t="s">
        <v>1099</v>
      </c>
      <c r="C566" s="1" t="s">
        <v>846</v>
      </c>
      <c r="D566" s="1" t="s">
        <v>75</v>
      </c>
      <c r="E566" s="1" t="s">
        <v>1222</v>
      </c>
      <c r="G566" s="1">
        <v>2004</v>
      </c>
      <c r="H566" s="1">
        <v>2005</v>
      </c>
      <c r="K566" s="1" t="s">
        <v>37</v>
      </c>
      <c r="M566" s="1" t="s">
        <v>38</v>
      </c>
      <c r="O566" s="1">
        <v>168</v>
      </c>
      <c r="P566" s="1" t="s">
        <v>77</v>
      </c>
      <c r="Q566" s="1" t="s">
        <v>1169</v>
      </c>
      <c r="R566" s="20" t="s">
        <v>1225</v>
      </c>
      <c r="S566" s="1">
        <v>4</v>
      </c>
      <c r="T566" s="17">
        <v>1100</v>
      </c>
      <c r="AR566" s="1" t="s">
        <v>1221</v>
      </c>
      <c r="AT566" s="1" t="s">
        <v>43</v>
      </c>
      <c r="BA566" s="1" t="s">
        <v>44</v>
      </c>
      <c r="BB566" s="1" t="s">
        <v>45</v>
      </c>
      <c r="BC566" s="1" t="s">
        <v>1224</v>
      </c>
      <c r="BD566" s="1" t="s">
        <v>1223</v>
      </c>
      <c r="BE566" s="20" t="s">
        <v>1225</v>
      </c>
      <c r="BF566" s="1"/>
    </row>
    <row r="567" spans="1:58">
      <c r="A567" s="1" t="s">
        <v>879</v>
      </c>
      <c r="B567" s="1" t="s">
        <v>1100</v>
      </c>
      <c r="C567" s="1" t="s">
        <v>880</v>
      </c>
      <c r="D567" s="1" t="s">
        <v>1226</v>
      </c>
      <c r="E567" s="1" t="s">
        <v>335</v>
      </c>
      <c r="G567" s="1">
        <v>2003</v>
      </c>
      <c r="H567" s="1">
        <v>2003</v>
      </c>
      <c r="K567" s="1" t="s">
        <v>1141</v>
      </c>
      <c r="M567" s="1" t="s">
        <v>38</v>
      </c>
      <c r="N567" s="1">
        <v>79</v>
      </c>
      <c r="O567" s="1">
        <v>132</v>
      </c>
      <c r="P567" s="1" t="s">
        <v>77</v>
      </c>
      <c r="R567" s="20" t="s">
        <v>2045</v>
      </c>
      <c r="S567" s="1">
        <v>7</v>
      </c>
      <c r="T567" s="17">
        <v>92</v>
      </c>
      <c r="V567" s="17">
        <v>62</v>
      </c>
      <c r="X567" s="17">
        <v>12</v>
      </c>
      <c r="AB567" s="3">
        <v>51</v>
      </c>
      <c r="AJ567" s="3">
        <v>62</v>
      </c>
      <c r="AL567" s="3">
        <v>12</v>
      </c>
      <c r="AR567" s="1" t="s">
        <v>694</v>
      </c>
      <c r="AS567" s="1" t="s">
        <v>1244</v>
      </c>
      <c r="AT567" s="1" t="s">
        <v>1227</v>
      </c>
      <c r="AY567" s="1" t="s">
        <v>894</v>
      </c>
      <c r="AZ567" s="20"/>
      <c r="BA567" s="1" t="s">
        <v>44</v>
      </c>
      <c r="BB567" s="1" t="s">
        <v>45</v>
      </c>
      <c r="BC567" s="20" t="s">
        <v>1169</v>
      </c>
      <c r="BD567" s="1" t="s">
        <v>2044</v>
      </c>
      <c r="BE567" s="20" t="s">
        <v>2045</v>
      </c>
      <c r="BF567" s="1"/>
    </row>
    <row r="568" spans="1:58">
      <c r="A568" s="1" t="s">
        <v>879</v>
      </c>
      <c r="B568" s="1" t="s">
        <v>1100</v>
      </c>
      <c r="C568" s="1" t="s">
        <v>880</v>
      </c>
      <c r="D568" s="1" t="s">
        <v>1226</v>
      </c>
      <c r="E568" s="1" t="s">
        <v>335</v>
      </c>
      <c r="G568" s="1">
        <v>2005</v>
      </c>
      <c r="H568" s="1">
        <v>2005</v>
      </c>
      <c r="K568" s="1" t="s">
        <v>1141</v>
      </c>
      <c r="M568" s="1" t="s">
        <v>38</v>
      </c>
      <c r="O568" s="1">
        <v>131</v>
      </c>
      <c r="P568" s="1" t="s">
        <v>77</v>
      </c>
      <c r="Q568" s="1" t="s">
        <v>1169</v>
      </c>
      <c r="R568" s="20" t="s">
        <v>1230</v>
      </c>
      <c r="S568" s="1">
        <v>19</v>
      </c>
      <c r="T568" s="17">
        <v>269</v>
      </c>
      <c r="V568" s="17">
        <v>122</v>
      </c>
      <c r="X568" s="17">
        <v>81</v>
      </c>
      <c r="AB568" s="3">
        <v>25</v>
      </c>
      <c r="AJ568" s="3">
        <v>122</v>
      </c>
      <c r="AL568" s="3">
        <v>81</v>
      </c>
      <c r="AR568" s="1" t="s">
        <v>694</v>
      </c>
      <c r="AS568" s="1" t="s">
        <v>1244</v>
      </c>
      <c r="AT568" s="1" t="s">
        <v>1227</v>
      </c>
      <c r="BA568" s="1" t="s">
        <v>44</v>
      </c>
      <c r="BB568" s="1" t="s">
        <v>45</v>
      </c>
      <c r="BC568" s="1" t="s">
        <v>1169</v>
      </c>
      <c r="BE568" s="20" t="s">
        <v>1230</v>
      </c>
      <c r="BF568" s="1"/>
    </row>
    <row r="569" spans="1:58">
      <c r="A569" s="1" t="s">
        <v>879</v>
      </c>
      <c r="B569" s="1" t="s">
        <v>1100</v>
      </c>
      <c r="C569" s="1" t="s">
        <v>880</v>
      </c>
      <c r="D569" s="1" t="s">
        <v>113</v>
      </c>
      <c r="E569" s="1" t="s">
        <v>890</v>
      </c>
      <c r="G569" s="1">
        <v>2012</v>
      </c>
      <c r="H569" s="1">
        <v>2014</v>
      </c>
      <c r="K569" s="1" t="s">
        <v>37</v>
      </c>
      <c r="M569" s="1" t="s">
        <v>38</v>
      </c>
      <c r="O569" s="1">
        <v>152</v>
      </c>
      <c r="P569" s="1" t="s">
        <v>77</v>
      </c>
      <c r="Q569" s="1" t="s">
        <v>1169</v>
      </c>
      <c r="R569" s="20" t="s">
        <v>1229</v>
      </c>
      <c r="S569" s="1">
        <v>63</v>
      </c>
      <c r="T569" s="17">
        <v>680</v>
      </c>
      <c r="U569" s="17" t="s">
        <v>1983</v>
      </c>
      <c r="AR569" s="1" t="s">
        <v>694</v>
      </c>
      <c r="AT569" s="1" t="s">
        <v>1491</v>
      </c>
      <c r="AY569" s="1" t="s">
        <v>1228</v>
      </c>
      <c r="BA569" s="1" t="s">
        <v>44</v>
      </c>
      <c r="BB569" s="1" t="s">
        <v>45</v>
      </c>
      <c r="BC569" s="1" t="s">
        <v>1169</v>
      </c>
      <c r="BE569" s="20" t="s">
        <v>1229</v>
      </c>
      <c r="BF569" s="1"/>
    </row>
    <row r="570" spans="1:58" ht="12.75">
      <c r="A570" s="1" t="s">
        <v>288</v>
      </c>
      <c r="B570" s="1" t="s">
        <v>1995</v>
      </c>
      <c r="C570" s="1" t="s">
        <v>289</v>
      </c>
      <c r="D570" s="1" t="s">
        <v>75</v>
      </c>
      <c r="E570" s="1" t="s">
        <v>1146</v>
      </c>
      <c r="G570" s="1">
        <v>2009</v>
      </c>
      <c r="H570" s="1">
        <v>2009</v>
      </c>
      <c r="K570" s="1" t="s">
        <v>1141</v>
      </c>
      <c r="M570" s="1" t="s">
        <v>38</v>
      </c>
      <c r="O570" s="1">
        <v>16</v>
      </c>
      <c r="P570" s="1" t="s">
        <v>102</v>
      </c>
      <c r="R570" s="4" t="s">
        <v>1253</v>
      </c>
      <c r="S570" s="1">
        <v>11</v>
      </c>
      <c r="V570" s="17">
        <v>54</v>
      </c>
      <c r="AJ570" s="3">
        <v>54</v>
      </c>
      <c r="AR570" s="1" t="s">
        <v>1250</v>
      </c>
      <c r="AS570" s="1" t="s">
        <v>1233</v>
      </c>
      <c r="AT570" s="1" t="s">
        <v>12</v>
      </c>
      <c r="AY570" s="1" t="s">
        <v>1251</v>
      </c>
      <c r="BA570" s="1" t="s">
        <v>44</v>
      </c>
      <c r="BB570" s="1" t="s">
        <v>45</v>
      </c>
      <c r="BD570" s="1" t="s">
        <v>1252</v>
      </c>
      <c r="BE570" s="4" t="s">
        <v>1253</v>
      </c>
      <c r="BF570" s="1"/>
    </row>
    <row r="571" spans="1:58" ht="12.75">
      <c r="A571" s="1" t="s">
        <v>288</v>
      </c>
      <c r="B571" s="1" t="s">
        <v>1995</v>
      </c>
      <c r="C571" s="1" t="s">
        <v>289</v>
      </c>
      <c r="D571" s="1" t="s">
        <v>113</v>
      </c>
      <c r="E571" s="1" t="s">
        <v>1187</v>
      </c>
      <c r="G571" s="1">
        <v>2010</v>
      </c>
      <c r="H571" s="1">
        <v>2011</v>
      </c>
      <c r="K571" s="1" t="s">
        <v>1141</v>
      </c>
      <c r="M571" s="1" t="s">
        <v>38</v>
      </c>
      <c r="O571" s="1">
        <v>273</v>
      </c>
      <c r="P571" s="1" t="s">
        <v>77</v>
      </c>
      <c r="Q571" s="1" t="s">
        <v>1169</v>
      </c>
      <c r="R571" s="4" t="s">
        <v>1254</v>
      </c>
      <c r="S571" s="1">
        <v>4</v>
      </c>
      <c r="T571" s="17">
        <v>80</v>
      </c>
      <c r="U571" s="17" t="s">
        <v>1983</v>
      </c>
      <c r="Y571" s="3">
        <v>35</v>
      </c>
      <c r="Z571" s="3" t="s">
        <v>1983</v>
      </c>
      <c r="AR571" s="1" t="s">
        <v>694</v>
      </c>
      <c r="AT571" s="1" t="s">
        <v>1491</v>
      </c>
      <c r="AY571" s="1" t="s">
        <v>1816</v>
      </c>
      <c r="BA571" s="1" t="s">
        <v>44</v>
      </c>
      <c r="BB571" s="1" t="s">
        <v>45</v>
      </c>
      <c r="BC571" s="1" t="s">
        <v>1255</v>
      </c>
      <c r="BD571" s="1" t="s">
        <v>1256</v>
      </c>
      <c r="BE571" s="4" t="s">
        <v>1254</v>
      </c>
      <c r="BF571" s="1"/>
    </row>
    <row r="572" spans="1:58">
      <c r="A572" s="1" t="s">
        <v>288</v>
      </c>
      <c r="B572" s="1" t="s">
        <v>1995</v>
      </c>
      <c r="C572" s="1" t="s">
        <v>289</v>
      </c>
      <c r="D572" s="1" t="s">
        <v>113</v>
      </c>
      <c r="E572" s="1" t="s">
        <v>2004</v>
      </c>
      <c r="G572" s="1">
        <v>2016</v>
      </c>
      <c r="H572" s="1">
        <v>2016</v>
      </c>
      <c r="K572" s="1" t="s">
        <v>1141</v>
      </c>
      <c r="M572" s="1" t="s">
        <v>38</v>
      </c>
      <c r="O572" s="1">
        <v>154</v>
      </c>
      <c r="P572" s="1" t="s">
        <v>77</v>
      </c>
      <c r="Q572" s="1" t="s">
        <v>1169</v>
      </c>
      <c r="R572" s="20" t="s">
        <v>1264</v>
      </c>
      <c r="S572" s="1">
        <v>5</v>
      </c>
      <c r="V572" s="17">
        <v>17.899999999999999</v>
      </c>
      <c r="X572" s="17">
        <v>2</v>
      </c>
      <c r="AG572" s="3">
        <v>17.899999999999999</v>
      </c>
      <c r="AI572" s="3">
        <v>2</v>
      </c>
      <c r="AR572" s="1" t="s">
        <v>694</v>
      </c>
      <c r="AS572" s="1" t="s">
        <v>1236</v>
      </c>
      <c r="AT572" s="1" t="s">
        <v>398</v>
      </c>
      <c r="AY572" s="1" t="s">
        <v>1259</v>
      </c>
      <c r="BA572" s="1" t="s">
        <v>65</v>
      </c>
      <c r="BB572" s="1" t="s">
        <v>65</v>
      </c>
      <c r="BC572" s="20" t="s">
        <v>1260</v>
      </c>
      <c r="BD572" s="20"/>
      <c r="BE572" s="20" t="s">
        <v>1264</v>
      </c>
      <c r="BF572" s="1"/>
    </row>
    <row r="573" spans="1:58">
      <c r="A573" s="1" t="s">
        <v>288</v>
      </c>
      <c r="B573" s="1" t="s">
        <v>1995</v>
      </c>
      <c r="C573" s="1" t="s">
        <v>289</v>
      </c>
      <c r="D573" s="1" t="s">
        <v>113</v>
      </c>
      <c r="E573" s="1" t="s">
        <v>2004</v>
      </c>
      <c r="G573" s="1">
        <v>2017</v>
      </c>
      <c r="H573" s="1">
        <v>2017</v>
      </c>
      <c r="K573" s="1" t="s">
        <v>1257</v>
      </c>
      <c r="M573" s="1" t="s">
        <v>38</v>
      </c>
      <c r="O573" s="1">
        <v>154</v>
      </c>
      <c r="P573" s="1" t="s">
        <v>77</v>
      </c>
      <c r="Q573" s="1" t="s">
        <v>1169</v>
      </c>
      <c r="R573" s="20" t="s">
        <v>1264</v>
      </c>
      <c r="S573" s="1">
        <v>6</v>
      </c>
      <c r="V573" s="17">
        <v>27.4</v>
      </c>
      <c r="W573" s="17" t="s">
        <v>1983</v>
      </c>
      <c r="X573" s="17">
        <v>2.2000000000000002</v>
      </c>
      <c r="AG573" s="3">
        <v>27.4</v>
      </c>
      <c r="AH573" s="3" t="s">
        <v>1983</v>
      </c>
      <c r="AI573" s="3">
        <v>2.2000000000000002</v>
      </c>
      <c r="AR573" s="1" t="s">
        <v>694</v>
      </c>
      <c r="AS573" s="1" t="s">
        <v>1236</v>
      </c>
      <c r="AT573" s="1" t="s">
        <v>398</v>
      </c>
      <c r="AY573" s="1" t="s">
        <v>1258</v>
      </c>
      <c r="AZ573" s="20"/>
      <c r="BA573" s="1" t="s">
        <v>65</v>
      </c>
      <c r="BB573" s="1" t="s">
        <v>65</v>
      </c>
      <c r="BC573" s="20" t="s">
        <v>1260</v>
      </c>
      <c r="BD573" s="20" t="s">
        <v>1263</v>
      </c>
      <c r="BE573" s="20" t="s">
        <v>1264</v>
      </c>
      <c r="BF573" s="1"/>
    </row>
    <row r="574" spans="1:58">
      <c r="A574" s="1" t="s">
        <v>934</v>
      </c>
      <c r="B574" s="1" t="s">
        <v>934</v>
      </c>
      <c r="C574" s="1" t="s">
        <v>935</v>
      </c>
      <c r="D574" s="1" t="s">
        <v>113</v>
      </c>
      <c r="E574" s="1" t="s">
        <v>2002</v>
      </c>
      <c r="G574" s="1">
        <v>2017</v>
      </c>
      <c r="H574" s="1">
        <v>2017</v>
      </c>
      <c r="K574" s="1" t="s">
        <v>1141</v>
      </c>
      <c r="M574" s="1" t="s">
        <v>38</v>
      </c>
      <c r="O574" s="1">
        <v>154</v>
      </c>
      <c r="P574" s="1" t="s">
        <v>77</v>
      </c>
      <c r="Q574" s="1" t="s">
        <v>1169</v>
      </c>
      <c r="R574" s="20" t="s">
        <v>1264</v>
      </c>
      <c r="S574" s="1">
        <v>4</v>
      </c>
      <c r="V574" s="17">
        <v>19.7</v>
      </c>
      <c r="X574" s="17">
        <v>3.5</v>
      </c>
      <c r="Y574" s="3">
        <v>68</v>
      </c>
      <c r="Z574" s="3" t="s">
        <v>1983</v>
      </c>
      <c r="AG574" s="3">
        <v>19.7</v>
      </c>
      <c r="AI574" s="3">
        <v>3.5</v>
      </c>
      <c r="AR574" s="1" t="s">
        <v>694</v>
      </c>
      <c r="AS574" s="1" t="s">
        <v>1236</v>
      </c>
      <c r="AT574" s="1" t="s">
        <v>1808</v>
      </c>
      <c r="AY574" s="1" t="s">
        <v>1261</v>
      </c>
      <c r="AZ574" s="20"/>
      <c r="BA574" s="4" t="s">
        <v>65</v>
      </c>
      <c r="BB574" s="4" t="s">
        <v>65</v>
      </c>
      <c r="BC574" s="20" t="s">
        <v>1260</v>
      </c>
      <c r="BD574" s="1" t="s">
        <v>1809</v>
      </c>
      <c r="BE574" s="20" t="s">
        <v>1264</v>
      </c>
      <c r="BF574" s="1"/>
    </row>
    <row r="575" spans="1:58">
      <c r="A575" s="1" t="s">
        <v>288</v>
      </c>
      <c r="B575" s="1" t="s">
        <v>1995</v>
      </c>
      <c r="C575" s="1" t="s">
        <v>289</v>
      </c>
      <c r="D575" s="1" t="s">
        <v>113</v>
      </c>
      <c r="E575" s="1" t="s">
        <v>2004</v>
      </c>
      <c r="G575" s="1">
        <v>2017</v>
      </c>
      <c r="H575" s="1">
        <v>2017</v>
      </c>
      <c r="K575" s="1" t="s">
        <v>1141</v>
      </c>
      <c r="M575" s="1" t="s">
        <v>38</v>
      </c>
      <c r="O575" s="1">
        <v>154</v>
      </c>
      <c r="P575" s="1" t="s">
        <v>77</v>
      </c>
      <c r="R575" s="20" t="s">
        <v>1264</v>
      </c>
      <c r="S575" s="1">
        <v>6</v>
      </c>
      <c r="V575" s="17">
        <v>16.899999999999999</v>
      </c>
      <c r="W575" s="17" t="s">
        <v>1983</v>
      </c>
      <c r="X575" s="17">
        <v>3.4</v>
      </c>
      <c r="Y575" s="3">
        <v>44</v>
      </c>
      <c r="Z575" s="3" t="s">
        <v>1983</v>
      </c>
      <c r="AG575" s="3">
        <v>16.899999999999999</v>
      </c>
      <c r="AH575" s="3" t="s">
        <v>1983</v>
      </c>
      <c r="AI575" s="3">
        <v>3.4</v>
      </c>
      <c r="AR575" s="1" t="s">
        <v>694</v>
      </c>
      <c r="AS575" s="1" t="s">
        <v>1236</v>
      </c>
      <c r="AT575" s="1" t="s">
        <v>1808</v>
      </c>
      <c r="AY575" s="1" t="s">
        <v>1262</v>
      </c>
      <c r="AZ575" s="20"/>
      <c r="BA575" s="4" t="s">
        <v>65</v>
      </c>
      <c r="BB575" s="4" t="s">
        <v>65</v>
      </c>
      <c r="BC575" s="20" t="s">
        <v>1260</v>
      </c>
      <c r="BD575" s="20" t="s">
        <v>1810</v>
      </c>
      <c r="BE575" s="20" t="s">
        <v>1264</v>
      </c>
      <c r="BF575" s="1"/>
    </row>
    <row r="576" spans="1:58">
      <c r="A576" s="1" t="s">
        <v>288</v>
      </c>
      <c r="B576" s="1" t="s">
        <v>1995</v>
      </c>
      <c r="C576" s="1" t="s">
        <v>289</v>
      </c>
      <c r="D576" s="4" t="s">
        <v>75</v>
      </c>
      <c r="E576" s="4" t="s">
        <v>1219</v>
      </c>
      <c r="F576" s="4"/>
      <c r="G576" s="1">
        <v>2014</v>
      </c>
      <c r="H576" s="1">
        <v>2014</v>
      </c>
      <c r="K576" s="4" t="s">
        <v>1141</v>
      </c>
      <c r="M576" s="4" t="s">
        <v>38</v>
      </c>
      <c r="O576" s="1">
        <v>195</v>
      </c>
      <c r="P576" s="4" t="s">
        <v>102</v>
      </c>
      <c r="Q576" s="4"/>
      <c r="R576" s="20" t="s">
        <v>1265</v>
      </c>
      <c r="S576" s="1">
        <v>7</v>
      </c>
      <c r="T576" s="17">
        <v>81.2</v>
      </c>
      <c r="V576" s="17">
        <v>38.1</v>
      </c>
      <c r="X576" s="17">
        <v>21.9</v>
      </c>
      <c r="AB576" s="3">
        <v>12.8</v>
      </c>
      <c r="AJ576" s="3">
        <v>38.1</v>
      </c>
      <c r="AL576" s="3">
        <v>21.9</v>
      </c>
      <c r="AR576" s="4" t="s">
        <v>1266</v>
      </c>
      <c r="AS576" s="4" t="s">
        <v>1244</v>
      </c>
      <c r="AT576" s="4" t="s">
        <v>1268</v>
      </c>
      <c r="AY576" s="4" t="s">
        <v>1267</v>
      </c>
      <c r="BA576" s="4" t="s">
        <v>44</v>
      </c>
      <c r="BB576" s="4" t="s">
        <v>45</v>
      </c>
      <c r="BC576" s="20"/>
      <c r="BD576" s="20" t="s">
        <v>1269</v>
      </c>
      <c r="BE576" s="20" t="s">
        <v>1265</v>
      </c>
      <c r="BF576" s="1"/>
    </row>
    <row r="577" spans="1:58">
      <c r="A577" s="1" t="s">
        <v>288</v>
      </c>
      <c r="B577" s="1" t="s">
        <v>1995</v>
      </c>
      <c r="C577" s="1" t="s">
        <v>289</v>
      </c>
      <c r="D577" s="1" t="s">
        <v>1048</v>
      </c>
      <c r="E577" s="4" t="s">
        <v>1277</v>
      </c>
      <c r="F577" s="4"/>
      <c r="G577" s="1">
        <v>2014</v>
      </c>
      <c r="H577" s="1">
        <v>2014</v>
      </c>
      <c r="K577" s="1" t="s">
        <v>37</v>
      </c>
      <c r="M577" s="4" t="s">
        <v>38</v>
      </c>
      <c r="O577" s="1">
        <v>171</v>
      </c>
      <c r="P577" s="1" t="s">
        <v>51</v>
      </c>
      <c r="R577" s="20" t="s">
        <v>1272</v>
      </c>
      <c r="T577" s="17">
        <v>60</v>
      </c>
      <c r="U577" s="17" t="s">
        <v>1983</v>
      </c>
      <c r="V577" s="17">
        <v>36.299999999999997</v>
      </c>
      <c r="AP577" s="3">
        <v>36.299999999999997</v>
      </c>
      <c r="AR577" s="1" t="s">
        <v>1270</v>
      </c>
      <c r="AT577" s="4" t="s">
        <v>1807</v>
      </c>
      <c r="BA577" s="4" t="s">
        <v>44</v>
      </c>
      <c r="BB577" s="4" t="s">
        <v>45</v>
      </c>
      <c r="BC577" s="4" t="s">
        <v>1169</v>
      </c>
      <c r="BD577" s="1" t="s">
        <v>1271</v>
      </c>
      <c r="BE577" s="20" t="s">
        <v>1272</v>
      </c>
      <c r="BF577" s="1"/>
    </row>
    <row r="578" spans="1:58">
      <c r="A578" s="1" t="s">
        <v>934</v>
      </c>
      <c r="B578" s="1" t="s">
        <v>934</v>
      </c>
      <c r="C578" s="1" t="s">
        <v>935</v>
      </c>
      <c r="D578" s="1" t="s">
        <v>1048</v>
      </c>
      <c r="E578" s="4" t="s">
        <v>1277</v>
      </c>
      <c r="F578" s="4"/>
      <c r="G578" s="1">
        <v>2014</v>
      </c>
      <c r="H578" s="1">
        <v>2014</v>
      </c>
      <c r="K578" s="1" t="s">
        <v>37</v>
      </c>
      <c r="M578" s="4" t="s">
        <v>38</v>
      </c>
      <c r="O578" s="1">
        <v>171</v>
      </c>
      <c r="P578" s="1" t="s">
        <v>51</v>
      </c>
      <c r="R578" s="20" t="s">
        <v>1272</v>
      </c>
      <c r="T578" s="17">
        <v>75</v>
      </c>
      <c r="U578" s="17" t="s">
        <v>1983</v>
      </c>
      <c r="V578" s="17">
        <v>41.1</v>
      </c>
      <c r="AP578" s="3">
        <v>41.1</v>
      </c>
      <c r="AR578" s="1" t="s">
        <v>1270</v>
      </c>
      <c r="AT578" s="4" t="s">
        <v>1807</v>
      </c>
      <c r="BA578" s="4" t="s">
        <v>44</v>
      </c>
      <c r="BB578" s="4" t="s">
        <v>45</v>
      </c>
      <c r="BC578" s="4" t="s">
        <v>1169</v>
      </c>
      <c r="BD578" s="1" t="s">
        <v>1271</v>
      </c>
      <c r="BE578" s="20" t="s">
        <v>1272</v>
      </c>
      <c r="BF578" s="1"/>
    </row>
    <row r="579" spans="1:58">
      <c r="A579" s="1" t="s">
        <v>519</v>
      </c>
      <c r="B579" s="1" t="s">
        <v>1101</v>
      </c>
      <c r="C579" s="1" t="s">
        <v>520</v>
      </c>
      <c r="D579" s="1" t="s">
        <v>1048</v>
      </c>
      <c r="E579" s="4" t="s">
        <v>1277</v>
      </c>
      <c r="F579" s="4"/>
      <c r="G579" s="1">
        <v>2014</v>
      </c>
      <c r="H579" s="1">
        <v>2014</v>
      </c>
      <c r="K579" s="1" t="s">
        <v>37</v>
      </c>
      <c r="M579" s="4" t="s">
        <v>38</v>
      </c>
      <c r="O579" s="1">
        <v>171</v>
      </c>
      <c r="P579" s="1" t="s">
        <v>51</v>
      </c>
      <c r="R579" s="20" t="s">
        <v>1272</v>
      </c>
      <c r="T579" s="17">
        <v>80</v>
      </c>
      <c r="U579" s="17" t="s">
        <v>1983</v>
      </c>
      <c r="AR579" s="1" t="s">
        <v>1270</v>
      </c>
      <c r="AT579" s="4" t="s">
        <v>1491</v>
      </c>
      <c r="BA579" s="4" t="s">
        <v>44</v>
      </c>
      <c r="BB579" s="4" t="s">
        <v>45</v>
      </c>
      <c r="BC579" s="4" t="s">
        <v>1169</v>
      </c>
      <c r="BE579" s="20" t="s">
        <v>1272</v>
      </c>
      <c r="BF579" s="1"/>
    </row>
    <row r="580" spans="1:58">
      <c r="A580" s="1" t="s">
        <v>732</v>
      </c>
      <c r="B580" s="1" t="s">
        <v>732</v>
      </c>
      <c r="C580" s="1" t="s">
        <v>733</v>
      </c>
      <c r="D580" s="1" t="s">
        <v>1048</v>
      </c>
      <c r="E580" s="4" t="s">
        <v>1277</v>
      </c>
      <c r="F580" s="4"/>
      <c r="G580" s="1">
        <v>2014</v>
      </c>
      <c r="H580" s="1">
        <v>2014</v>
      </c>
      <c r="K580" s="1" t="s">
        <v>37</v>
      </c>
      <c r="M580" s="4" t="s">
        <v>38</v>
      </c>
      <c r="O580" s="1">
        <v>171</v>
      </c>
      <c r="P580" s="1" t="s">
        <v>51</v>
      </c>
      <c r="R580" s="20" t="s">
        <v>1272</v>
      </c>
      <c r="T580" s="17">
        <v>85</v>
      </c>
      <c r="U580" s="17" t="s">
        <v>1983</v>
      </c>
      <c r="AR580" s="1" t="s">
        <v>1270</v>
      </c>
      <c r="AT580" s="4" t="s">
        <v>1491</v>
      </c>
      <c r="BA580" s="4" t="s">
        <v>44</v>
      </c>
      <c r="BB580" s="4" t="s">
        <v>45</v>
      </c>
      <c r="BC580" s="4" t="s">
        <v>1169</v>
      </c>
      <c r="BD580" s="20"/>
      <c r="BE580" s="20" t="s">
        <v>1272</v>
      </c>
      <c r="BF580" s="1"/>
    </row>
    <row r="581" spans="1:58">
      <c r="A581" s="1" t="s">
        <v>1997</v>
      </c>
      <c r="B581" s="1" t="s">
        <v>571</v>
      </c>
      <c r="C581" s="1" t="s">
        <v>572</v>
      </c>
      <c r="D581" s="1" t="s">
        <v>1048</v>
      </c>
      <c r="E581" s="4" t="s">
        <v>1277</v>
      </c>
      <c r="F581" s="4"/>
      <c r="G581" s="1">
        <v>2014</v>
      </c>
      <c r="H581" s="1">
        <v>2014</v>
      </c>
      <c r="K581" s="1" t="s">
        <v>37</v>
      </c>
      <c r="M581" s="4" t="s">
        <v>38</v>
      </c>
      <c r="O581" s="1">
        <v>171</v>
      </c>
      <c r="P581" s="1" t="s">
        <v>51</v>
      </c>
      <c r="R581" s="20" t="s">
        <v>1272</v>
      </c>
      <c r="T581" s="17">
        <v>7</v>
      </c>
      <c r="U581" s="17" t="s">
        <v>1983</v>
      </c>
      <c r="AR581" s="1" t="s">
        <v>1270</v>
      </c>
      <c r="AT581" s="4" t="s">
        <v>1491</v>
      </c>
      <c r="BA581" s="4" t="s">
        <v>44</v>
      </c>
      <c r="BB581" s="4" t="s">
        <v>45</v>
      </c>
      <c r="BC581" s="4" t="s">
        <v>1169</v>
      </c>
      <c r="BE581" s="20" t="s">
        <v>1272</v>
      </c>
      <c r="BF581" s="1"/>
    </row>
    <row r="582" spans="1:58" ht="12.75">
      <c r="A582" s="1" t="s">
        <v>288</v>
      </c>
      <c r="B582" s="1" t="s">
        <v>1995</v>
      </c>
      <c r="C582" s="1" t="s">
        <v>289</v>
      </c>
      <c r="D582" s="1" t="s">
        <v>75</v>
      </c>
      <c r="E582" s="4" t="s">
        <v>1273</v>
      </c>
      <c r="F582" s="4"/>
      <c r="G582" s="1">
        <v>2004</v>
      </c>
      <c r="H582" s="1">
        <v>2011</v>
      </c>
      <c r="K582" s="4" t="s">
        <v>37</v>
      </c>
      <c r="M582" s="4" t="s">
        <v>38</v>
      </c>
      <c r="O582" s="1">
        <v>215</v>
      </c>
      <c r="P582" s="1" t="s">
        <v>51</v>
      </c>
      <c r="R582" s="4" t="s">
        <v>1276</v>
      </c>
      <c r="T582" s="22"/>
      <c r="U582" s="22"/>
      <c r="Y582" s="3">
        <v>60</v>
      </c>
      <c r="Z582" s="3" t="s">
        <v>1983</v>
      </c>
      <c r="AR582" s="4" t="s">
        <v>1274</v>
      </c>
      <c r="AT582" s="1" t="s">
        <v>1814</v>
      </c>
      <c r="BA582" s="4" t="s">
        <v>44</v>
      </c>
      <c r="BB582" s="4" t="s">
        <v>45</v>
      </c>
      <c r="BC582" s="4" t="s">
        <v>1275</v>
      </c>
      <c r="BD582" s="1" t="s">
        <v>1815</v>
      </c>
      <c r="BE582" s="4" t="s">
        <v>1276</v>
      </c>
      <c r="BF582" s="1"/>
    </row>
    <row r="583" spans="1:58">
      <c r="A583" s="1" t="s">
        <v>288</v>
      </c>
      <c r="B583" s="1" t="s">
        <v>1995</v>
      </c>
      <c r="C583" s="1" t="s">
        <v>289</v>
      </c>
      <c r="D583" s="4" t="s">
        <v>1048</v>
      </c>
      <c r="E583" s="4" t="s">
        <v>1277</v>
      </c>
      <c r="F583" s="4"/>
      <c r="G583" s="1">
        <v>2009</v>
      </c>
      <c r="H583" s="1">
        <v>2009</v>
      </c>
      <c r="K583" s="4" t="s">
        <v>1141</v>
      </c>
      <c r="M583" s="4" t="s">
        <v>38</v>
      </c>
      <c r="O583" s="1">
        <v>111</v>
      </c>
      <c r="P583" s="4" t="s">
        <v>77</v>
      </c>
      <c r="Q583" s="1" t="s">
        <v>1169</v>
      </c>
      <c r="R583" s="20" t="s">
        <v>1279</v>
      </c>
      <c r="S583" s="1">
        <v>4</v>
      </c>
      <c r="T583" s="17">
        <v>41</v>
      </c>
      <c r="U583" s="17" t="s">
        <v>1983</v>
      </c>
      <c r="V583" s="17">
        <v>7.78</v>
      </c>
      <c r="X583" s="17">
        <v>5.34</v>
      </c>
      <c r="AG583" s="3">
        <v>11.77</v>
      </c>
      <c r="AI583" s="3">
        <v>7.36</v>
      </c>
      <c r="AJ583" s="3">
        <v>7.78</v>
      </c>
      <c r="AL583" s="3">
        <v>5.34</v>
      </c>
      <c r="AR583" s="4" t="s">
        <v>694</v>
      </c>
      <c r="AS583" s="4" t="s">
        <v>1244</v>
      </c>
      <c r="AT583" s="4" t="s">
        <v>1811</v>
      </c>
      <c r="AY583" s="4" t="s">
        <v>1278</v>
      </c>
      <c r="BA583" s="4" t="s">
        <v>44</v>
      </c>
      <c r="BB583" s="4" t="s">
        <v>45</v>
      </c>
      <c r="BC583" s="4" t="s">
        <v>1169</v>
      </c>
      <c r="BD583" s="4" t="s">
        <v>1812</v>
      </c>
      <c r="BE583" s="20" t="s">
        <v>1279</v>
      </c>
      <c r="BF583" s="1"/>
    </row>
    <row r="584" spans="1:58">
      <c r="A584" s="1" t="s">
        <v>934</v>
      </c>
      <c r="B584" s="1" t="s">
        <v>934</v>
      </c>
      <c r="C584" s="1" t="s">
        <v>935</v>
      </c>
      <c r="D584" s="1" t="s">
        <v>1048</v>
      </c>
      <c r="E584" s="4" t="s">
        <v>1277</v>
      </c>
      <c r="F584" s="4"/>
      <c r="G584" s="1">
        <v>2011</v>
      </c>
      <c r="H584" s="1">
        <v>2015</v>
      </c>
      <c r="K584" s="4" t="s">
        <v>1141</v>
      </c>
      <c r="M584" s="1" t="s">
        <v>38</v>
      </c>
      <c r="O584" s="1">
        <v>183</v>
      </c>
      <c r="P584" s="1" t="s">
        <v>77</v>
      </c>
      <c r="Q584" s="1" t="s">
        <v>1169</v>
      </c>
      <c r="R584" s="20" t="s">
        <v>1283</v>
      </c>
      <c r="S584" s="1">
        <v>5</v>
      </c>
      <c r="T584" s="17">
        <v>72.7</v>
      </c>
      <c r="V584" s="17">
        <v>13.1</v>
      </c>
      <c r="X584" s="17">
        <v>13.5</v>
      </c>
      <c r="AJ584" s="3">
        <v>13.1</v>
      </c>
      <c r="AL584" s="3">
        <v>13.5</v>
      </c>
      <c r="AR584" s="4" t="s">
        <v>694</v>
      </c>
      <c r="AS584" s="1" t="s">
        <v>1244</v>
      </c>
      <c r="AT584" s="1" t="s">
        <v>1280</v>
      </c>
      <c r="AY584" s="1" t="s">
        <v>1281</v>
      </c>
      <c r="BA584" s="1" t="s">
        <v>44</v>
      </c>
      <c r="BB584" s="1" t="s">
        <v>45</v>
      </c>
      <c r="BC584" s="1" t="s">
        <v>1282</v>
      </c>
      <c r="BD584" s="1" t="s">
        <v>1290</v>
      </c>
      <c r="BE584" s="20" t="s">
        <v>1283</v>
      </c>
      <c r="BF584" s="1"/>
    </row>
    <row r="585" spans="1:58">
      <c r="A585" s="1" t="s">
        <v>934</v>
      </c>
      <c r="B585" s="1" t="s">
        <v>934</v>
      </c>
      <c r="C585" s="1" t="s">
        <v>935</v>
      </c>
      <c r="D585" s="1" t="s">
        <v>1048</v>
      </c>
      <c r="E585" s="4" t="s">
        <v>1277</v>
      </c>
      <c r="F585" s="4"/>
      <c r="G585" s="1">
        <v>2011</v>
      </c>
      <c r="H585" s="1">
        <v>2011</v>
      </c>
      <c r="K585" s="4" t="s">
        <v>1141</v>
      </c>
      <c r="M585" s="1" t="s">
        <v>38</v>
      </c>
      <c r="O585" s="1">
        <v>183</v>
      </c>
      <c r="P585" s="1" t="s">
        <v>77</v>
      </c>
      <c r="R585" s="20" t="s">
        <v>1283</v>
      </c>
      <c r="S585" s="1">
        <v>1</v>
      </c>
      <c r="T585" s="17">
        <v>2.2999999999999998</v>
      </c>
      <c r="V585" s="17">
        <v>1.9</v>
      </c>
      <c r="X585" s="17">
        <v>4.2999999999999997E-2</v>
      </c>
      <c r="AJ585" s="3">
        <v>1.9</v>
      </c>
      <c r="AL585" s="3">
        <v>4.2999999999999997E-2</v>
      </c>
      <c r="AR585" s="4" t="s">
        <v>694</v>
      </c>
      <c r="AS585" s="1" t="s">
        <v>1244</v>
      </c>
      <c r="AT585" s="1" t="s">
        <v>1284</v>
      </c>
      <c r="AY585" s="1" t="s">
        <v>1285</v>
      </c>
      <c r="BA585" s="1" t="s">
        <v>44</v>
      </c>
      <c r="BB585" s="1" t="s">
        <v>45</v>
      </c>
      <c r="BC585" s="1" t="s">
        <v>1282</v>
      </c>
      <c r="BD585" s="1" t="s">
        <v>1291</v>
      </c>
      <c r="BE585" s="20" t="s">
        <v>1283</v>
      </c>
      <c r="BF585" s="1"/>
    </row>
    <row r="586" spans="1:58">
      <c r="A586" s="1" t="s">
        <v>934</v>
      </c>
      <c r="B586" s="1" t="s">
        <v>934</v>
      </c>
      <c r="C586" s="1" t="s">
        <v>935</v>
      </c>
      <c r="D586" s="1" t="s">
        <v>1048</v>
      </c>
      <c r="E586" s="4" t="s">
        <v>1277</v>
      </c>
      <c r="F586" s="4"/>
      <c r="G586" s="1">
        <v>2011</v>
      </c>
      <c r="H586" s="1">
        <v>2011</v>
      </c>
      <c r="K586" s="4" t="s">
        <v>1141</v>
      </c>
      <c r="M586" s="1" t="s">
        <v>38</v>
      </c>
      <c r="O586" s="1">
        <v>183</v>
      </c>
      <c r="P586" s="1" t="s">
        <v>77</v>
      </c>
      <c r="R586" s="20" t="s">
        <v>1283</v>
      </c>
      <c r="S586" s="1">
        <v>1</v>
      </c>
      <c r="T586" s="17">
        <v>26</v>
      </c>
      <c r="V586" s="17">
        <v>17</v>
      </c>
      <c r="AJ586" s="3">
        <v>17</v>
      </c>
      <c r="AR586" s="4" t="s">
        <v>694</v>
      </c>
      <c r="AS586" s="1" t="s">
        <v>1244</v>
      </c>
      <c r="AT586" s="1" t="s">
        <v>1284</v>
      </c>
      <c r="AY586" s="1" t="s">
        <v>1286</v>
      </c>
      <c r="BA586" s="1" t="s">
        <v>44</v>
      </c>
      <c r="BB586" s="1" t="s">
        <v>45</v>
      </c>
      <c r="BC586" s="1" t="s">
        <v>1282</v>
      </c>
      <c r="BD586" s="1" t="s">
        <v>1291</v>
      </c>
      <c r="BE586" s="20" t="s">
        <v>1283</v>
      </c>
      <c r="BF586" s="1"/>
    </row>
    <row r="587" spans="1:58">
      <c r="A587" s="1" t="s">
        <v>934</v>
      </c>
      <c r="B587" s="1" t="s">
        <v>934</v>
      </c>
      <c r="C587" s="1" t="s">
        <v>935</v>
      </c>
      <c r="D587" s="1" t="s">
        <v>1048</v>
      </c>
      <c r="E587" s="4" t="s">
        <v>1277</v>
      </c>
      <c r="F587" s="4"/>
      <c r="G587" s="1">
        <v>2011</v>
      </c>
      <c r="H587" s="1">
        <v>2011</v>
      </c>
      <c r="K587" s="4" t="s">
        <v>1141</v>
      </c>
      <c r="M587" s="1" t="s">
        <v>38</v>
      </c>
      <c r="O587" s="1">
        <v>183</v>
      </c>
      <c r="P587" s="1" t="s">
        <v>77</v>
      </c>
      <c r="R587" s="20" t="s">
        <v>1283</v>
      </c>
      <c r="S587" s="1">
        <v>1</v>
      </c>
      <c r="T587" s="17">
        <v>9.3000000000000007</v>
      </c>
      <c r="V587" s="17">
        <v>5.5</v>
      </c>
      <c r="X587" s="17">
        <v>0.76</v>
      </c>
      <c r="AJ587" s="3">
        <v>5.5</v>
      </c>
      <c r="AL587" s="3">
        <v>0.76</v>
      </c>
      <c r="AR587" s="4" t="s">
        <v>694</v>
      </c>
      <c r="AS587" s="1" t="s">
        <v>1244</v>
      </c>
      <c r="AT587" s="1" t="s">
        <v>1284</v>
      </c>
      <c r="AY587" s="1" t="s">
        <v>1287</v>
      </c>
      <c r="BA587" s="1" t="s">
        <v>44</v>
      </c>
      <c r="BB587" s="1" t="s">
        <v>45</v>
      </c>
      <c r="BC587" s="1" t="s">
        <v>1282</v>
      </c>
      <c r="BD587" s="1" t="s">
        <v>1291</v>
      </c>
      <c r="BE587" s="20" t="s">
        <v>1283</v>
      </c>
      <c r="BF587" s="1"/>
    </row>
    <row r="588" spans="1:58">
      <c r="A588" s="1" t="s">
        <v>934</v>
      </c>
      <c r="B588" s="1" t="s">
        <v>934</v>
      </c>
      <c r="C588" s="1" t="s">
        <v>935</v>
      </c>
      <c r="D588" s="1" t="s">
        <v>1048</v>
      </c>
      <c r="E588" s="4" t="s">
        <v>1277</v>
      </c>
      <c r="F588" s="4"/>
      <c r="G588" s="1">
        <v>2015</v>
      </c>
      <c r="H588" s="1">
        <v>2015</v>
      </c>
      <c r="K588" s="4" t="s">
        <v>1141</v>
      </c>
      <c r="M588" s="1" t="s">
        <v>38</v>
      </c>
      <c r="O588" s="1">
        <v>183</v>
      </c>
      <c r="P588" s="1" t="s">
        <v>77</v>
      </c>
      <c r="R588" s="20" t="s">
        <v>1283</v>
      </c>
      <c r="S588" s="1">
        <v>1</v>
      </c>
      <c r="T588" s="17">
        <v>42</v>
      </c>
      <c r="V588" s="17">
        <v>14</v>
      </c>
      <c r="X588" s="17">
        <v>11</v>
      </c>
      <c r="AJ588" s="3">
        <v>14</v>
      </c>
      <c r="AL588" s="3">
        <v>11</v>
      </c>
      <c r="AR588" s="4" t="s">
        <v>694</v>
      </c>
      <c r="AS588" s="1" t="s">
        <v>1244</v>
      </c>
      <c r="AT588" s="1" t="s">
        <v>1284</v>
      </c>
      <c r="AY588" s="1" t="s">
        <v>1288</v>
      </c>
      <c r="BA588" s="1" t="s">
        <v>44</v>
      </c>
      <c r="BB588" s="1" t="s">
        <v>45</v>
      </c>
      <c r="BC588" s="1" t="s">
        <v>1282</v>
      </c>
      <c r="BD588" s="1" t="s">
        <v>1291</v>
      </c>
      <c r="BE588" s="20" t="s">
        <v>1283</v>
      </c>
      <c r="BF588" s="1"/>
    </row>
    <row r="589" spans="1:58">
      <c r="A589" s="1" t="s">
        <v>934</v>
      </c>
      <c r="B589" s="1" t="s">
        <v>934</v>
      </c>
      <c r="C589" s="1" t="s">
        <v>935</v>
      </c>
      <c r="D589" s="1" t="s">
        <v>1048</v>
      </c>
      <c r="E589" s="4" t="s">
        <v>1277</v>
      </c>
      <c r="F589" s="4"/>
      <c r="G589" s="1">
        <v>2015</v>
      </c>
      <c r="H589" s="1">
        <v>2015</v>
      </c>
      <c r="K589" s="4" t="s">
        <v>1141</v>
      </c>
      <c r="M589" s="1" t="s">
        <v>38</v>
      </c>
      <c r="O589" s="1">
        <v>183</v>
      </c>
      <c r="P589" s="1" t="s">
        <v>77</v>
      </c>
      <c r="R589" s="20" t="s">
        <v>1283</v>
      </c>
      <c r="S589" s="1">
        <v>1</v>
      </c>
      <c r="T589" s="17">
        <v>73</v>
      </c>
      <c r="V589" s="17">
        <v>26</v>
      </c>
      <c r="X589" s="17">
        <v>31</v>
      </c>
      <c r="AJ589" s="3">
        <v>26</v>
      </c>
      <c r="AL589" s="3">
        <v>31</v>
      </c>
      <c r="AR589" s="4" t="s">
        <v>694</v>
      </c>
      <c r="AS589" s="1" t="s">
        <v>1244</v>
      </c>
      <c r="AT589" s="1" t="s">
        <v>1284</v>
      </c>
      <c r="AY589" s="1" t="s">
        <v>1289</v>
      </c>
      <c r="BA589" s="1" t="s">
        <v>44</v>
      </c>
      <c r="BB589" s="1" t="s">
        <v>45</v>
      </c>
      <c r="BC589" s="1" t="s">
        <v>1282</v>
      </c>
      <c r="BD589" s="1" t="s">
        <v>1291</v>
      </c>
      <c r="BE589" s="20" t="s">
        <v>1283</v>
      </c>
      <c r="BF589" s="1"/>
    </row>
    <row r="590" spans="1:58">
      <c r="A590" s="1" t="s">
        <v>73</v>
      </c>
      <c r="B590" s="1" t="s">
        <v>73</v>
      </c>
      <c r="C590" s="1" t="s">
        <v>74</v>
      </c>
      <c r="D590" s="1" t="s">
        <v>75</v>
      </c>
      <c r="E590" s="1" t="s">
        <v>1292</v>
      </c>
      <c r="G590" s="1">
        <v>2013</v>
      </c>
      <c r="H590" s="1">
        <v>2013</v>
      </c>
      <c r="K590" s="1" t="s">
        <v>37</v>
      </c>
      <c r="M590" s="1" t="s">
        <v>38</v>
      </c>
      <c r="O590" s="1">
        <v>80</v>
      </c>
      <c r="P590" s="1" t="s">
        <v>102</v>
      </c>
      <c r="R590" s="20" t="s">
        <v>1297</v>
      </c>
      <c r="S590" s="1">
        <v>7</v>
      </c>
      <c r="Y590" s="3">
        <v>14</v>
      </c>
      <c r="AR590" s="1" t="s">
        <v>1293</v>
      </c>
      <c r="AT590" s="1" t="s">
        <v>56</v>
      </c>
      <c r="AY590" s="1" t="s">
        <v>1294</v>
      </c>
      <c r="BA590" s="1" t="s">
        <v>44</v>
      </c>
      <c r="BB590" s="1" t="s">
        <v>45</v>
      </c>
      <c r="BD590" s="1" t="s">
        <v>1296</v>
      </c>
      <c r="BE590" s="20" t="s">
        <v>1297</v>
      </c>
      <c r="BF590" s="1"/>
    </row>
    <row r="591" spans="1:58">
      <c r="A591" s="1" t="s">
        <v>417</v>
      </c>
      <c r="B591" s="1" t="s">
        <v>417</v>
      </c>
      <c r="C591" s="1" t="s">
        <v>418</v>
      </c>
      <c r="D591" s="1" t="s">
        <v>75</v>
      </c>
      <c r="E591" s="1" t="s">
        <v>1292</v>
      </c>
      <c r="G591" s="1">
        <v>2013</v>
      </c>
      <c r="H591" s="1">
        <v>2013</v>
      </c>
      <c r="K591" s="1" t="s">
        <v>37</v>
      </c>
      <c r="M591" s="1" t="s">
        <v>38</v>
      </c>
      <c r="O591" s="1">
        <v>80</v>
      </c>
      <c r="P591" s="1" t="s">
        <v>102</v>
      </c>
      <c r="R591" s="20" t="s">
        <v>1297</v>
      </c>
      <c r="S591" s="1">
        <v>7</v>
      </c>
      <c r="Y591" s="3">
        <v>15</v>
      </c>
      <c r="AR591" s="1" t="s">
        <v>1293</v>
      </c>
      <c r="AT591" s="1" t="s">
        <v>56</v>
      </c>
      <c r="AY591" s="1" t="s">
        <v>1295</v>
      </c>
      <c r="BA591" s="1" t="s">
        <v>44</v>
      </c>
      <c r="BB591" s="1" t="s">
        <v>45</v>
      </c>
      <c r="BD591" s="1" t="s">
        <v>1296</v>
      </c>
      <c r="BE591" s="20" t="s">
        <v>1297</v>
      </c>
      <c r="BF591" s="1"/>
    </row>
    <row r="592" spans="1:58">
      <c r="A592" s="1" t="s">
        <v>417</v>
      </c>
      <c r="B592" s="1" t="s">
        <v>417</v>
      </c>
      <c r="C592" s="1" t="s">
        <v>418</v>
      </c>
      <c r="D592" s="1" t="s">
        <v>120</v>
      </c>
      <c r="E592" s="1" t="s">
        <v>1298</v>
      </c>
      <c r="F592" s="1">
        <v>1</v>
      </c>
      <c r="G592" s="1">
        <v>2009</v>
      </c>
      <c r="H592" s="1">
        <v>2009</v>
      </c>
      <c r="K592" s="1" t="s">
        <v>37</v>
      </c>
      <c r="M592" s="1" t="s">
        <v>38</v>
      </c>
      <c r="O592" s="1">
        <v>189</v>
      </c>
      <c r="P592" s="1" t="s">
        <v>77</v>
      </c>
      <c r="R592" s="1" t="s">
        <v>1301</v>
      </c>
      <c r="S592" s="1">
        <v>114</v>
      </c>
      <c r="T592" s="17">
        <v>15</v>
      </c>
      <c r="U592" s="17" t="s">
        <v>1983</v>
      </c>
      <c r="Y592" s="3">
        <v>10</v>
      </c>
      <c r="AR592" s="1" t="s">
        <v>127</v>
      </c>
      <c r="AT592" s="1" t="s">
        <v>1813</v>
      </c>
      <c r="AY592" s="1" t="s">
        <v>1299</v>
      </c>
      <c r="AZ592" s="20"/>
      <c r="BA592" s="1" t="s">
        <v>65</v>
      </c>
      <c r="BB592" s="1" t="s">
        <v>65</v>
      </c>
      <c r="BC592" s="20"/>
      <c r="BD592" s="20" t="s">
        <v>1300</v>
      </c>
      <c r="BE592" s="1" t="s">
        <v>1301</v>
      </c>
      <c r="BF592" s="1"/>
    </row>
    <row r="593" spans="1:58">
      <c r="A593" s="1" t="s">
        <v>753</v>
      </c>
      <c r="B593" s="1" t="s">
        <v>753</v>
      </c>
      <c r="C593" s="1" t="s">
        <v>1992</v>
      </c>
      <c r="D593" s="1" t="s">
        <v>1015</v>
      </c>
      <c r="E593" s="1" t="s">
        <v>1302</v>
      </c>
      <c r="G593" s="1">
        <v>2016</v>
      </c>
      <c r="H593" s="1">
        <v>2016</v>
      </c>
      <c r="K593" s="1" t="s">
        <v>37</v>
      </c>
      <c r="M593" s="1" t="s">
        <v>38</v>
      </c>
      <c r="O593" s="1">
        <v>228</v>
      </c>
      <c r="P593" s="1" t="s">
        <v>40</v>
      </c>
      <c r="R593" s="20" t="s">
        <v>1305</v>
      </c>
      <c r="Y593" s="3">
        <v>2</v>
      </c>
      <c r="AR593" s="1" t="s">
        <v>1303</v>
      </c>
      <c r="AT593" s="1" t="s">
        <v>56</v>
      </c>
      <c r="BA593" s="1" t="s">
        <v>70</v>
      </c>
      <c r="BB593" s="1" t="s">
        <v>70</v>
      </c>
      <c r="BD593" s="1" t="s">
        <v>1304</v>
      </c>
      <c r="BE593" s="20" t="s">
        <v>1305</v>
      </c>
      <c r="BF593" s="1"/>
    </row>
    <row r="594" spans="1:58">
      <c r="A594" s="1" t="s">
        <v>1036</v>
      </c>
      <c r="B594" s="1" t="s">
        <v>1036</v>
      </c>
      <c r="C594" s="1" t="s">
        <v>1991</v>
      </c>
      <c r="D594" s="1" t="s">
        <v>578</v>
      </c>
      <c r="E594" s="1" t="s">
        <v>1306</v>
      </c>
      <c r="G594" s="1">
        <v>2009</v>
      </c>
      <c r="H594" s="1">
        <v>2009</v>
      </c>
      <c r="K594" s="1" t="s">
        <v>1141</v>
      </c>
      <c r="M594" s="1" t="s">
        <v>38</v>
      </c>
      <c r="O594" s="1">
        <v>270</v>
      </c>
      <c r="P594" s="1" t="s">
        <v>77</v>
      </c>
      <c r="Q594" s="1" t="s">
        <v>1169</v>
      </c>
      <c r="R594" s="20" t="s">
        <v>1309</v>
      </c>
      <c r="S594" s="1">
        <v>15</v>
      </c>
      <c r="T594" s="17">
        <v>80</v>
      </c>
      <c r="AR594" s="1" t="s">
        <v>1307</v>
      </c>
      <c r="AT594" s="1" t="s">
        <v>43</v>
      </c>
      <c r="AZ594" s="20"/>
      <c r="BA594" s="1" t="s">
        <v>65</v>
      </c>
      <c r="BB594" s="1" t="s">
        <v>65</v>
      </c>
      <c r="BC594" s="20" t="s">
        <v>1169</v>
      </c>
      <c r="BD594" s="1" t="s">
        <v>1308</v>
      </c>
      <c r="BE594" s="20" t="s">
        <v>1309</v>
      </c>
      <c r="BF594" s="1"/>
    </row>
    <row r="595" spans="1:58">
      <c r="A595" s="1" t="s">
        <v>417</v>
      </c>
      <c r="B595" s="1" t="s">
        <v>417</v>
      </c>
      <c r="C595" s="1" t="s">
        <v>418</v>
      </c>
      <c r="D595" s="1" t="s">
        <v>578</v>
      </c>
      <c r="E595" s="1" t="s">
        <v>1306</v>
      </c>
      <c r="G595" s="1">
        <v>2009</v>
      </c>
      <c r="H595" s="1">
        <v>2009</v>
      </c>
      <c r="K595" s="1" t="s">
        <v>1141</v>
      </c>
      <c r="M595" s="1" t="s">
        <v>38</v>
      </c>
      <c r="O595" s="1">
        <v>270</v>
      </c>
      <c r="P595" s="1" t="s">
        <v>77</v>
      </c>
      <c r="Q595" s="1" t="s">
        <v>1169</v>
      </c>
      <c r="R595" s="20" t="s">
        <v>1309</v>
      </c>
      <c r="S595" s="1">
        <v>30</v>
      </c>
      <c r="T595" s="17">
        <v>24</v>
      </c>
      <c r="U595" s="17" t="s">
        <v>1983</v>
      </c>
      <c r="AR595" s="1" t="s">
        <v>1307</v>
      </c>
      <c r="AT595" s="1" t="s">
        <v>1491</v>
      </c>
      <c r="BA595" s="1" t="s">
        <v>65</v>
      </c>
      <c r="BB595" s="1" t="s">
        <v>65</v>
      </c>
      <c r="BC595" s="20" t="s">
        <v>1169</v>
      </c>
      <c r="BD595" s="1" t="s">
        <v>1310</v>
      </c>
      <c r="BE595" s="20" t="s">
        <v>1309</v>
      </c>
      <c r="BF595" s="1"/>
    </row>
    <row r="596" spans="1:58">
      <c r="A596" s="1" t="s">
        <v>552</v>
      </c>
      <c r="B596" s="1" t="s">
        <v>552</v>
      </c>
      <c r="C596" s="1" t="s">
        <v>1311</v>
      </c>
      <c r="D596" s="1" t="s">
        <v>1312</v>
      </c>
      <c r="E596" s="4" t="s">
        <v>1313</v>
      </c>
      <c r="F596" s="4"/>
      <c r="G596" s="1">
        <v>2014</v>
      </c>
      <c r="H596" s="1">
        <v>2014</v>
      </c>
      <c r="K596" s="4" t="s">
        <v>37</v>
      </c>
      <c r="M596" s="4" t="s">
        <v>38</v>
      </c>
      <c r="O596" s="1">
        <v>188</v>
      </c>
      <c r="P596" s="4" t="s">
        <v>77</v>
      </c>
      <c r="Q596" s="1" t="s">
        <v>1169</v>
      </c>
      <c r="R596" s="20" t="s">
        <v>1314</v>
      </c>
      <c r="S596" s="1">
        <v>17</v>
      </c>
      <c r="T596" s="17">
        <v>1003</v>
      </c>
      <c r="AB596" s="3">
        <v>1.6</v>
      </c>
      <c r="AP596" s="3">
        <v>88.1</v>
      </c>
      <c r="AR596" s="4" t="s">
        <v>694</v>
      </c>
      <c r="AT596" s="1" t="s">
        <v>1689</v>
      </c>
      <c r="BA596" s="1" t="s">
        <v>44</v>
      </c>
      <c r="BB596" s="1" t="s">
        <v>45</v>
      </c>
      <c r="BC596" s="4" t="s">
        <v>1325</v>
      </c>
      <c r="BD596" s="20" t="s">
        <v>1832</v>
      </c>
      <c r="BE596" s="20" t="s">
        <v>1314</v>
      </c>
      <c r="BF596" s="1"/>
    </row>
    <row r="597" spans="1:58" ht="12.75">
      <c r="A597" s="1" t="s">
        <v>487</v>
      </c>
      <c r="B597" s="1" t="s">
        <v>1102</v>
      </c>
      <c r="C597" s="1" t="s">
        <v>488</v>
      </c>
      <c r="D597" s="1" t="s">
        <v>35</v>
      </c>
      <c r="E597" s="1" t="s">
        <v>1315</v>
      </c>
      <c r="G597" s="1">
        <v>2013</v>
      </c>
      <c r="H597" s="1">
        <v>2013</v>
      </c>
      <c r="K597" s="1" t="s">
        <v>1141</v>
      </c>
      <c r="L597" s="1" t="s">
        <v>1316</v>
      </c>
      <c r="M597" s="1" t="s">
        <v>38</v>
      </c>
      <c r="O597" s="1">
        <v>90</v>
      </c>
      <c r="P597" s="1" t="s">
        <v>77</v>
      </c>
      <c r="Q597" s="1" t="s">
        <v>1169</v>
      </c>
      <c r="R597" s="4" t="s">
        <v>1322</v>
      </c>
      <c r="S597" s="1">
        <v>16</v>
      </c>
      <c r="T597" s="17">
        <v>27</v>
      </c>
      <c r="U597" s="17" t="s">
        <v>1983</v>
      </c>
      <c r="V597" s="17">
        <v>19.09</v>
      </c>
      <c r="X597" s="17">
        <v>1.1299999999999999</v>
      </c>
      <c r="AJ597" s="3">
        <v>19.09</v>
      </c>
      <c r="AL597" s="3">
        <v>1.1299999999999999</v>
      </c>
      <c r="AR597" s="1" t="s">
        <v>694</v>
      </c>
      <c r="AS597" s="1" t="s">
        <v>1236</v>
      </c>
      <c r="AT597" s="1" t="s">
        <v>1806</v>
      </c>
      <c r="AY597" s="1" t="s">
        <v>1318</v>
      </c>
      <c r="BA597" s="1" t="s">
        <v>65</v>
      </c>
      <c r="BB597" s="1" t="s">
        <v>65</v>
      </c>
      <c r="BC597" s="1" t="s">
        <v>1169</v>
      </c>
      <c r="BD597" s="1" t="s">
        <v>1319</v>
      </c>
      <c r="BE597" s="4" t="s">
        <v>1322</v>
      </c>
      <c r="BF597" s="1"/>
    </row>
    <row r="598" spans="1:58" ht="12.75">
      <c r="A598" s="1" t="s">
        <v>487</v>
      </c>
      <c r="B598" s="1" t="s">
        <v>1102</v>
      </c>
      <c r="C598" s="1" t="s">
        <v>488</v>
      </c>
      <c r="D598" s="1" t="s">
        <v>35</v>
      </c>
      <c r="E598" s="1" t="s">
        <v>1315</v>
      </c>
      <c r="G598" s="1">
        <v>2013</v>
      </c>
      <c r="H598" s="1">
        <v>2013</v>
      </c>
      <c r="K598" s="1" t="s">
        <v>1141</v>
      </c>
      <c r="L598" s="1" t="s">
        <v>1317</v>
      </c>
      <c r="M598" s="1" t="s">
        <v>38</v>
      </c>
      <c r="O598" s="1">
        <v>90</v>
      </c>
      <c r="P598" s="1" t="s">
        <v>77</v>
      </c>
      <c r="Q598" s="1" t="s">
        <v>1169</v>
      </c>
      <c r="R598" s="4" t="s">
        <v>1322</v>
      </c>
      <c r="S598" s="1">
        <v>16</v>
      </c>
      <c r="T598" s="17">
        <v>27</v>
      </c>
      <c r="U598" s="17" t="s">
        <v>1983</v>
      </c>
      <c r="V598" s="17">
        <v>19.760000000000002</v>
      </c>
      <c r="X598" s="17">
        <v>1.1399999999999999</v>
      </c>
      <c r="AJ598" s="3">
        <v>19.760000000000002</v>
      </c>
      <c r="AL598" s="3">
        <v>1.1399999999999999</v>
      </c>
      <c r="AR598" s="1" t="s">
        <v>694</v>
      </c>
      <c r="AS598" s="1" t="s">
        <v>1236</v>
      </c>
      <c r="AT598" s="1" t="s">
        <v>1806</v>
      </c>
      <c r="AY598" s="1" t="s">
        <v>1321</v>
      </c>
      <c r="BA598" s="1" t="s">
        <v>65</v>
      </c>
      <c r="BB598" s="1" t="s">
        <v>65</v>
      </c>
      <c r="BC598" s="1" t="s">
        <v>1169</v>
      </c>
      <c r="BD598" s="1" t="s">
        <v>1320</v>
      </c>
      <c r="BE598" s="4" t="s">
        <v>1322</v>
      </c>
      <c r="BF598" s="1"/>
    </row>
    <row r="599" spans="1:58">
      <c r="A599" s="1" t="s">
        <v>487</v>
      </c>
      <c r="B599" s="1" t="s">
        <v>1102</v>
      </c>
      <c r="C599" s="1" t="s">
        <v>488</v>
      </c>
      <c r="D599" s="1" t="s">
        <v>35</v>
      </c>
      <c r="E599" s="1" t="s">
        <v>1315</v>
      </c>
      <c r="G599" s="1">
        <v>2010</v>
      </c>
      <c r="H599" s="1">
        <v>2015</v>
      </c>
      <c r="K599" s="1" t="s">
        <v>1141</v>
      </c>
      <c r="L599" s="1" t="s">
        <v>1316</v>
      </c>
      <c r="M599" s="1" t="s">
        <v>38</v>
      </c>
      <c r="O599" s="1">
        <v>66</v>
      </c>
      <c r="P599" s="1" t="s">
        <v>77</v>
      </c>
      <c r="Q599" s="1" t="s">
        <v>1169</v>
      </c>
      <c r="R599" s="20" t="s">
        <v>1328</v>
      </c>
      <c r="T599" s="17">
        <v>33</v>
      </c>
      <c r="AR599" s="1" t="s">
        <v>694</v>
      </c>
      <c r="AT599" s="1" t="s">
        <v>1324</v>
      </c>
      <c r="AY599" s="1" t="s">
        <v>1326</v>
      </c>
      <c r="BA599" s="1" t="s">
        <v>44</v>
      </c>
      <c r="BB599" s="1" t="s">
        <v>45</v>
      </c>
      <c r="BC599" s="1" t="s">
        <v>1325</v>
      </c>
      <c r="BD599" s="1" t="s">
        <v>2053</v>
      </c>
      <c r="BE599" s="20" t="s">
        <v>1328</v>
      </c>
      <c r="BF599" s="1"/>
    </row>
    <row r="600" spans="1:58">
      <c r="A600" s="1" t="s">
        <v>487</v>
      </c>
      <c r="B600" s="1" t="s">
        <v>1102</v>
      </c>
      <c r="C600" s="1" t="s">
        <v>488</v>
      </c>
      <c r="D600" s="1" t="s">
        <v>35</v>
      </c>
      <c r="E600" s="1" t="s">
        <v>1315</v>
      </c>
      <c r="G600" s="1">
        <v>2010</v>
      </c>
      <c r="H600" s="1">
        <v>2015</v>
      </c>
      <c r="K600" s="1" t="s">
        <v>1141</v>
      </c>
      <c r="L600" s="1" t="s">
        <v>1317</v>
      </c>
      <c r="M600" s="1" t="s">
        <v>38</v>
      </c>
      <c r="O600" s="1">
        <v>66</v>
      </c>
      <c r="P600" s="1" t="s">
        <v>77</v>
      </c>
      <c r="Q600" s="1" t="s">
        <v>1169</v>
      </c>
      <c r="R600" s="20" t="s">
        <v>1328</v>
      </c>
      <c r="T600" s="17">
        <v>46</v>
      </c>
      <c r="AR600" s="1" t="s">
        <v>694</v>
      </c>
      <c r="AT600" s="1" t="s">
        <v>1324</v>
      </c>
      <c r="AY600" s="1" t="s">
        <v>1326</v>
      </c>
      <c r="BA600" s="1" t="s">
        <v>44</v>
      </c>
      <c r="BB600" s="1" t="s">
        <v>45</v>
      </c>
      <c r="BC600" s="1" t="s">
        <v>1325</v>
      </c>
      <c r="BD600" s="1" t="s">
        <v>2053</v>
      </c>
      <c r="BE600" s="20" t="s">
        <v>1328</v>
      </c>
      <c r="BF600" s="1"/>
    </row>
    <row r="601" spans="1:58">
      <c r="A601" s="1" t="s">
        <v>487</v>
      </c>
      <c r="B601" s="1" t="s">
        <v>1102</v>
      </c>
      <c r="C601" s="1" t="s">
        <v>488</v>
      </c>
      <c r="D601" s="1" t="s">
        <v>35</v>
      </c>
      <c r="E601" s="1" t="s">
        <v>1315</v>
      </c>
      <c r="G601" s="1">
        <v>2010</v>
      </c>
      <c r="H601" s="1">
        <v>2015</v>
      </c>
      <c r="K601" s="1" t="s">
        <v>1141</v>
      </c>
      <c r="L601" s="1" t="s">
        <v>2054</v>
      </c>
      <c r="M601" s="1" t="s">
        <v>38</v>
      </c>
      <c r="O601" s="1">
        <v>66</v>
      </c>
      <c r="P601" s="1" t="s">
        <v>77</v>
      </c>
      <c r="Q601" s="1" t="s">
        <v>1169</v>
      </c>
      <c r="R601" s="20" t="s">
        <v>1328</v>
      </c>
      <c r="T601" s="17">
        <v>46</v>
      </c>
      <c r="V601" s="17">
        <v>16</v>
      </c>
      <c r="X601" s="17">
        <v>0.3</v>
      </c>
      <c r="AG601" s="3">
        <v>16</v>
      </c>
      <c r="AI601" s="3">
        <v>0.3</v>
      </c>
      <c r="AR601" s="1" t="s">
        <v>694</v>
      </c>
      <c r="AS601" s="1" t="s">
        <v>1236</v>
      </c>
      <c r="AT601" s="1" t="s">
        <v>1324</v>
      </c>
      <c r="AY601" s="1" t="s">
        <v>1326</v>
      </c>
      <c r="BA601" s="1" t="s">
        <v>44</v>
      </c>
      <c r="BB601" s="1" t="s">
        <v>45</v>
      </c>
      <c r="BC601" s="1" t="s">
        <v>1325</v>
      </c>
      <c r="BD601" s="1" t="s">
        <v>2055</v>
      </c>
      <c r="BE601" s="20" t="s">
        <v>1328</v>
      </c>
      <c r="BF601" s="1"/>
    </row>
    <row r="602" spans="1:58">
      <c r="A602" s="1" t="s">
        <v>487</v>
      </c>
      <c r="B602" s="1" t="s">
        <v>1102</v>
      </c>
      <c r="C602" s="1" t="s">
        <v>488</v>
      </c>
      <c r="D602" s="1" t="s">
        <v>35</v>
      </c>
      <c r="E602" s="4" t="s">
        <v>1173</v>
      </c>
      <c r="F602" s="4"/>
      <c r="G602" s="1">
        <v>2011</v>
      </c>
      <c r="H602" s="1">
        <v>2012</v>
      </c>
      <c r="K602" s="1" t="s">
        <v>1141</v>
      </c>
      <c r="L602" s="1" t="s">
        <v>1316</v>
      </c>
      <c r="M602" s="1" t="s">
        <v>38</v>
      </c>
      <c r="O602" s="1">
        <v>66</v>
      </c>
      <c r="P602" s="1" t="s">
        <v>77</v>
      </c>
      <c r="Q602" s="1" t="s">
        <v>1169</v>
      </c>
      <c r="R602" s="20" t="s">
        <v>1328</v>
      </c>
      <c r="T602" s="17">
        <v>17</v>
      </c>
      <c r="AR602" s="1" t="s">
        <v>694</v>
      </c>
      <c r="AT602" s="1" t="s">
        <v>1324</v>
      </c>
      <c r="AY602" s="1" t="s">
        <v>1327</v>
      </c>
      <c r="AZ602" s="20"/>
      <c r="BA602" s="1" t="s">
        <v>44</v>
      </c>
      <c r="BB602" s="1" t="s">
        <v>45</v>
      </c>
      <c r="BC602" s="1" t="s">
        <v>1325</v>
      </c>
      <c r="BD602" s="20" t="s">
        <v>2057</v>
      </c>
      <c r="BE602" s="20" t="s">
        <v>1328</v>
      </c>
      <c r="BF602" s="1"/>
    </row>
    <row r="603" spans="1:58">
      <c r="A603" s="1" t="s">
        <v>487</v>
      </c>
      <c r="B603" s="1" t="s">
        <v>1102</v>
      </c>
      <c r="C603" s="1" t="s">
        <v>488</v>
      </c>
      <c r="D603" s="1" t="s">
        <v>35</v>
      </c>
      <c r="E603" s="4" t="s">
        <v>1173</v>
      </c>
      <c r="F603" s="4"/>
      <c r="G603" s="1">
        <v>2011</v>
      </c>
      <c r="H603" s="1">
        <v>2012</v>
      </c>
      <c r="K603" s="1" t="s">
        <v>1141</v>
      </c>
      <c r="L603" s="1" t="s">
        <v>1317</v>
      </c>
      <c r="M603" s="1" t="s">
        <v>38</v>
      </c>
      <c r="O603" s="1">
        <v>66</v>
      </c>
      <c r="P603" s="1" t="s">
        <v>77</v>
      </c>
      <c r="Q603" s="1" t="s">
        <v>1169</v>
      </c>
      <c r="R603" s="20" t="s">
        <v>1328</v>
      </c>
      <c r="T603" s="17">
        <v>17</v>
      </c>
      <c r="AR603" s="1" t="s">
        <v>694</v>
      </c>
      <c r="AT603" s="1" t="s">
        <v>1324</v>
      </c>
      <c r="AY603" s="1" t="s">
        <v>1327</v>
      </c>
      <c r="AZ603" s="20"/>
      <c r="BA603" s="1" t="s">
        <v>44</v>
      </c>
      <c r="BB603" s="1" t="s">
        <v>45</v>
      </c>
      <c r="BC603" s="1" t="s">
        <v>1325</v>
      </c>
      <c r="BD603" s="20" t="s">
        <v>2057</v>
      </c>
      <c r="BE603" s="20" t="s">
        <v>1328</v>
      </c>
      <c r="BF603" s="1"/>
    </row>
    <row r="604" spans="1:58">
      <c r="A604" s="1" t="s">
        <v>487</v>
      </c>
      <c r="B604" s="1" t="s">
        <v>1102</v>
      </c>
      <c r="C604" s="1" t="s">
        <v>488</v>
      </c>
      <c r="D604" s="1" t="s">
        <v>35</v>
      </c>
      <c r="E604" s="4" t="s">
        <v>1173</v>
      </c>
      <c r="F604" s="4"/>
      <c r="G604" s="1">
        <v>2011</v>
      </c>
      <c r="H604" s="1">
        <v>2012</v>
      </c>
      <c r="K604" s="1" t="s">
        <v>1141</v>
      </c>
      <c r="L604" s="1" t="s">
        <v>2054</v>
      </c>
      <c r="M604" s="1" t="s">
        <v>38</v>
      </c>
      <c r="O604" s="1">
        <v>66</v>
      </c>
      <c r="P604" s="1" t="s">
        <v>77</v>
      </c>
      <c r="Q604" s="1" t="s">
        <v>1169</v>
      </c>
      <c r="R604" s="20" t="s">
        <v>1328</v>
      </c>
      <c r="T604" s="17">
        <v>17</v>
      </c>
      <c r="V604" s="17">
        <v>10</v>
      </c>
      <c r="X604" s="17">
        <v>0.3</v>
      </c>
      <c r="AG604" s="3">
        <v>10</v>
      </c>
      <c r="AI604" s="3">
        <v>0.3</v>
      </c>
      <c r="AR604" s="1" t="s">
        <v>694</v>
      </c>
      <c r="AS604" s="1" t="s">
        <v>1236</v>
      </c>
      <c r="AT604" s="1" t="s">
        <v>1324</v>
      </c>
      <c r="AY604" s="1" t="s">
        <v>1327</v>
      </c>
      <c r="AZ604" s="20"/>
      <c r="BA604" s="1" t="s">
        <v>44</v>
      </c>
      <c r="BB604" s="1" t="s">
        <v>45</v>
      </c>
      <c r="BC604" s="1" t="s">
        <v>1325</v>
      </c>
      <c r="BD604" s="20" t="s">
        <v>2056</v>
      </c>
      <c r="BE604" s="20" t="s">
        <v>1328</v>
      </c>
      <c r="BF604" s="1"/>
    </row>
    <row r="605" spans="1:58">
      <c r="A605" s="1" t="s">
        <v>2067</v>
      </c>
      <c r="B605" s="1" t="s">
        <v>1996</v>
      </c>
      <c r="C605" s="16" t="s">
        <v>509</v>
      </c>
      <c r="D605" s="1" t="s">
        <v>105</v>
      </c>
      <c r="E605" s="1" t="s">
        <v>1329</v>
      </c>
      <c r="K605" s="1" t="s">
        <v>37</v>
      </c>
      <c r="M605" s="1" t="s">
        <v>38</v>
      </c>
      <c r="O605" s="1">
        <v>81</v>
      </c>
      <c r="P605" s="1" t="s">
        <v>77</v>
      </c>
      <c r="Q605" s="1" t="s">
        <v>1169</v>
      </c>
      <c r="R605" s="4" t="s">
        <v>1332</v>
      </c>
      <c r="T605" s="17">
        <v>336</v>
      </c>
      <c r="AR605" s="1" t="s">
        <v>694</v>
      </c>
      <c r="AT605" s="1" t="s">
        <v>43</v>
      </c>
      <c r="BA605" s="1" t="s">
        <v>44</v>
      </c>
      <c r="BB605" s="1" t="s">
        <v>45</v>
      </c>
      <c r="BD605" s="1" t="s">
        <v>1331</v>
      </c>
      <c r="BE605" s="4" t="s">
        <v>1332</v>
      </c>
      <c r="BF605" s="1"/>
    </row>
    <row r="606" spans="1:58">
      <c r="A606" s="1" t="s">
        <v>879</v>
      </c>
      <c r="B606" s="1" t="s">
        <v>1100</v>
      </c>
      <c r="C606" s="1" t="s">
        <v>880</v>
      </c>
      <c r="D606" s="1" t="s">
        <v>592</v>
      </c>
      <c r="E606" s="1" t="s">
        <v>675</v>
      </c>
      <c r="G606" s="1">
        <v>2015</v>
      </c>
      <c r="H606" s="1">
        <v>2015</v>
      </c>
      <c r="K606" s="1" t="s">
        <v>1257</v>
      </c>
      <c r="M606" s="1" t="s">
        <v>38</v>
      </c>
      <c r="O606" s="1">
        <v>134</v>
      </c>
      <c r="P606" s="1" t="s">
        <v>77</v>
      </c>
      <c r="Q606" s="1" t="s">
        <v>1169</v>
      </c>
      <c r="R606" s="20" t="s">
        <v>1336</v>
      </c>
      <c r="S606" s="1">
        <v>14</v>
      </c>
      <c r="T606" s="17">
        <v>388</v>
      </c>
      <c r="Y606" s="3">
        <v>80</v>
      </c>
      <c r="AB606" s="3">
        <v>3</v>
      </c>
      <c r="AR606" s="1" t="s">
        <v>694</v>
      </c>
      <c r="AT606" s="1" t="s">
        <v>1333</v>
      </c>
      <c r="BA606" s="1" t="s">
        <v>44</v>
      </c>
      <c r="BB606" s="1" t="s">
        <v>45</v>
      </c>
      <c r="BC606" s="1" t="s">
        <v>1334</v>
      </c>
      <c r="BD606" s="1" t="s">
        <v>1335</v>
      </c>
      <c r="BE606" s="20" t="s">
        <v>1336</v>
      </c>
      <c r="BF606" s="1"/>
    </row>
    <row r="607" spans="1:58">
      <c r="A607" s="1" t="s">
        <v>879</v>
      </c>
      <c r="B607" s="1" t="s">
        <v>1100</v>
      </c>
      <c r="C607" s="1" t="s">
        <v>880</v>
      </c>
      <c r="D607" s="1" t="s">
        <v>592</v>
      </c>
      <c r="E607" s="1" t="s">
        <v>675</v>
      </c>
      <c r="G607" s="1">
        <v>2014</v>
      </c>
      <c r="H607" s="1">
        <v>2014</v>
      </c>
      <c r="K607" s="1" t="s">
        <v>1141</v>
      </c>
      <c r="M607" s="1" t="s">
        <v>38</v>
      </c>
      <c r="O607" s="1">
        <v>130</v>
      </c>
      <c r="P607" s="1" t="s">
        <v>77</v>
      </c>
      <c r="Q607" s="1" t="s">
        <v>1169</v>
      </c>
      <c r="R607" s="20" t="s">
        <v>1339</v>
      </c>
      <c r="S607" s="1">
        <v>3</v>
      </c>
      <c r="T607" s="17">
        <v>320.8</v>
      </c>
      <c r="V607" s="17">
        <v>42</v>
      </c>
      <c r="X607" s="17">
        <v>45.7</v>
      </c>
      <c r="AB607" s="3">
        <v>2</v>
      </c>
      <c r="AJ607" s="3">
        <v>42</v>
      </c>
      <c r="AL607" s="3">
        <v>45.7</v>
      </c>
      <c r="AR607" s="1" t="s">
        <v>694</v>
      </c>
      <c r="AS607" s="1" t="s">
        <v>1244</v>
      </c>
      <c r="AT607" s="1" t="s">
        <v>12</v>
      </c>
      <c r="AY607" s="1" t="s">
        <v>1337</v>
      </c>
      <c r="BA607" s="1" t="s">
        <v>44</v>
      </c>
      <c r="BB607" s="1" t="s">
        <v>45</v>
      </c>
      <c r="BC607" s="1" t="s">
        <v>1325</v>
      </c>
      <c r="BD607" s="1" t="s">
        <v>1338</v>
      </c>
      <c r="BE607" s="20" t="s">
        <v>1339</v>
      </c>
      <c r="BF607" s="1"/>
    </row>
    <row r="608" spans="1:58">
      <c r="A608" s="1" t="s">
        <v>288</v>
      </c>
      <c r="B608" s="1" t="s">
        <v>1995</v>
      </c>
      <c r="C608" s="1" t="s">
        <v>289</v>
      </c>
      <c r="D608" s="1" t="s">
        <v>264</v>
      </c>
      <c r="E608" s="1" t="s">
        <v>1122</v>
      </c>
      <c r="G608" s="1">
        <v>2009</v>
      </c>
      <c r="H608" s="1">
        <v>2011</v>
      </c>
      <c r="K608" s="1" t="s">
        <v>1141</v>
      </c>
      <c r="M608" s="1" t="s">
        <v>38</v>
      </c>
      <c r="O608" s="1">
        <v>207</v>
      </c>
      <c r="P608" s="1" t="s">
        <v>102</v>
      </c>
      <c r="R608" s="20" t="s">
        <v>1346</v>
      </c>
      <c r="S608" s="1">
        <v>9</v>
      </c>
      <c r="T608" s="17">
        <v>110.4</v>
      </c>
      <c r="V608" s="17">
        <v>15.7</v>
      </c>
      <c r="X608" s="17">
        <v>10.3</v>
      </c>
      <c r="AJ608" s="3">
        <v>15.7</v>
      </c>
      <c r="AL608" s="3">
        <v>10.3</v>
      </c>
      <c r="AR608" s="1" t="s">
        <v>1250</v>
      </c>
      <c r="AS608" s="1" t="s">
        <v>1244</v>
      </c>
      <c r="AT608" s="1" t="s">
        <v>1124</v>
      </c>
      <c r="AY608" s="1" t="s">
        <v>1340</v>
      </c>
      <c r="AZ608" s="20"/>
      <c r="BA608" s="20" t="s">
        <v>44</v>
      </c>
      <c r="BB608" s="20" t="s">
        <v>45</v>
      </c>
      <c r="BC608" s="20"/>
      <c r="BD608" s="20" t="s">
        <v>1342</v>
      </c>
      <c r="BE608" s="20" t="s">
        <v>1346</v>
      </c>
      <c r="BF608" s="1"/>
    </row>
    <row r="609" spans="1:58">
      <c r="A609" s="1" t="s">
        <v>934</v>
      </c>
      <c r="B609" s="1" t="s">
        <v>934</v>
      </c>
      <c r="C609" s="1" t="s">
        <v>935</v>
      </c>
      <c r="D609" s="1" t="s">
        <v>264</v>
      </c>
      <c r="E609" s="1" t="s">
        <v>1122</v>
      </c>
      <c r="G609" s="1">
        <v>2009</v>
      </c>
      <c r="H609" s="1">
        <v>2011</v>
      </c>
      <c r="K609" s="1" t="s">
        <v>1141</v>
      </c>
      <c r="M609" s="1" t="s">
        <v>38</v>
      </c>
      <c r="O609" s="1">
        <v>207</v>
      </c>
      <c r="P609" s="1" t="s">
        <v>102</v>
      </c>
      <c r="R609" s="20" t="s">
        <v>1346</v>
      </c>
      <c r="S609" s="1">
        <v>9</v>
      </c>
      <c r="T609" s="17">
        <v>78.2</v>
      </c>
      <c r="V609" s="17">
        <v>20.5</v>
      </c>
      <c r="X609" s="17">
        <v>12.9</v>
      </c>
      <c r="AJ609" s="3">
        <v>20.5</v>
      </c>
      <c r="AL609" s="3">
        <v>12.9</v>
      </c>
      <c r="AR609" s="1" t="s">
        <v>1250</v>
      </c>
      <c r="AS609" s="1" t="s">
        <v>1244</v>
      </c>
      <c r="AT609" s="1" t="s">
        <v>1124</v>
      </c>
      <c r="AY609" s="1" t="s">
        <v>1341</v>
      </c>
      <c r="AZ609" s="20"/>
      <c r="BA609" s="20" t="s">
        <v>44</v>
      </c>
      <c r="BB609" s="20" t="s">
        <v>45</v>
      </c>
      <c r="BC609" s="20"/>
      <c r="BD609" s="20" t="s">
        <v>1342</v>
      </c>
      <c r="BE609" s="20" t="s">
        <v>1346</v>
      </c>
      <c r="BF609" s="1"/>
    </row>
    <row r="610" spans="1:58">
      <c r="A610" s="1" t="s">
        <v>288</v>
      </c>
      <c r="B610" s="1" t="s">
        <v>1995</v>
      </c>
      <c r="C610" s="1" t="s">
        <v>289</v>
      </c>
      <c r="D610" s="1" t="s">
        <v>264</v>
      </c>
      <c r="E610" s="1" t="s">
        <v>1122</v>
      </c>
      <c r="G610" s="1">
        <v>2009</v>
      </c>
      <c r="H610" s="1">
        <v>2011</v>
      </c>
      <c r="K610" s="1" t="s">
        <v>1141</v>
      </c>
      <c r="M610" s="1" t="s">
        <v>38</v>
      </c>
      <c r="O610" s="1">
        <v>207</v>
      </c>
      <c r="P610" s="1" t="s">
        <v>77</v>
      </c>
      <c r="Q610" s="1" t="s">
        <v>1169</v>
      </c>
      <c r="R610" s="20" t="s">
        <v>1346</v>
      </c>
      <c r="S610" s="1">
        <v>5</v>
      </c>
      <c r="T610" s="17">
        <v>62.4</v>
      </c>
      <c r="V610" s="17">
        <v>11.8</v>
      </c>
      <c r="X610" s="17">
        <v>12.7</v>
      </c>
      <c r="AJ610" s="3">
        <v>11.8</v>
      </c>
      <c r="AL610" s="3">
        <v>12.7</v>
      </c>
      <c r="AR610" s="1" t="s">
        <v>694</v>
      </c>
      <c r="AS610" s="1" t="s">
        <v>1244</v>
      </c>
      <c r="AT610" s="1" t="s">
        <v>1124</v>
      </c>
      <c r="AY610" s="1" t="s">
        <v>1344</v>
      </c>
      <c r="AZ610" s="20"/>
      <c r="BA610" s="20" t="s">
        <v>44</v>
      </c>
      <c r="BB610" s="20" t="s">
        <v>45</v>
      </c>
      <c r="BC610" s="20"/>
      <c r="BD610" s="20" t="s">
        <v>1345</v>
      </c>
      <c r="BE610" s="20" t="s">
        <v>1346</v>
      </c>
      <c r="BF610" s="1"/>
    </row>
    <row r="611" spans="1:58">
      <c r="A611" s="1" t="s">
        <v>934</v>
      </c>
      <c r="B611" s="1" t="s">
        <v>934</v>
      </c>
      <c r="C611" s="1" t="s">
        <v>935</v>
      </c>
      <c r="D611" s="1" t="s">
        <v>264</v>
      </c>
      <c r="E611" s="1" t="s">
        <v>1122</v>
      </c>
      <c r="G611" s="1">
        <v>2009</v>
      </c>
      <c r="H611" s="1">
        <v>2011</v>
      </c>
      <c r="K611" s="1" t="s">
        <v>1141</v>
      </c>
      <c r="M611" s="1" t="s">
        <v>38</v>
      </c>
      <c r="O611" s="1">
        <v>207</v>
      </c>
      <c r="P611" s="1" t="s">
        <v>77</v>
      </c>
      <c r="Q611" s="1" t="s">
        <v>1169</v>
      </c>
      <c r="R611" s="20" t="s">
        <v>1346</v>
      </c>
      <c r="S611" s="1">
        <v>5</v>
      </c>
      <c r="T611" s="17">
        <v>58.7</v>
      </c>
      <c r="V611" s="17">
        <v>12.4</v>
      </c>
      <c r="X611" s="17">
        <v>10.5</v>
      </c>
      <c r="AJ611" s="3">
        <v>12.4</v>
      </c>
      <c r="AL611" s="3">
        <v>10.5</v>
      </c>
      <c r="AR611" s="1" t="s">
        <v>694</v>
      </c>
      <c r="AS611" s="1" t="s">
        <v>1244</v>
      </c>
      <c r="AT611" s="1" t="s">
        <v>1124</v>
      </c>
      <c r="BA611" s="1" t="s">
        <v>44</v>
      </c>
      <c r="BB611" s="1" t="s">
        <v>45</v>
      </c>
      <c r="BD611" s="20" t="s">
        <v>1345</v>
      </c>
      <c r="BE611" s="20" t="s">
        <v>1346</v>
      </c>
      <c r="BF611" s="1"/>
    </row>
    <row r="612" spans="1:58">
      <c r="A612" s="1" t="s">
        <v>801</v>
      </c>
      <c r="B612" s="1" t="s">
        <v>801</v>
      </c>
      <c r="C612" s="1" t="s">
        <v>802</v>
      </c>
      <c r="D612" s="1" t="s">
        <v>105</v>
      </c>
      <c r="E612" s="1" t="s">
        <v>1347</v>
      </c>
      <c r="G612" s="1">
        <v>2014</v>
      </c>
      <c r="H612" s="1">
        <v>2015</v>
      </c>
      <c r="K612" s="1" t="s">
        <v>1141</v>
      </c>
      <c r="L612" s="1" t="s">
        <v>1317</v>
      </c>
      <c r="M612" s="1" t="s">
        <v>38</v>
      </c>
      <c r="O612" s="1">
        <v>366</v>
      </c>
      <c r="P612" s="1" t="s">
        <v>77</v>
      </c>
      <c r="R612" s="20" t="s">
        <v>1354</v>
      </c>
      <c r="S612" s="1">
        <v>22</v>
      </c>
      <c r="T612" s="17">
        <v>948.94</v>
      </c>
      <c r="V612" s="17">
        <v>97.51</v>
      </c>
      <c r="X612" s="17">
        <v>142.22</v>
      </c>
      <c r="AB612" s="3">
        <v>25.79</v>
      </c>
      <c r="AJ612" s="3">
        <v>97.51</v>
      </c>
      <c r="AL612" s="3">
        <v>142.22</v>
      </c>
      <c r="AR612" s="1" t="s">
        <v>694</v>
      </c>
      <c r="AS612" s="1" t="s">
        <v>1244</v>
      </c>
      <c r="AT612" s="1" t="s">
        <v>1268</v>
      </c>
      <c r="AY612" s="1" t="s">
        <v>1349</v>
      </c>
      <c r="BA612" s="1" t="s">
        <v>44</v>
      </c>
      <c r="BB612" s="1" t="s">
        <v>45</v>
      </c>
      <c r="BD612" s="1" t="s">
        <v>1353</v>
      </c>
      <c r="BE612" s="20" t="s">
        <v>1354</v>
      </c>
      <c r="BF612" s="1"/>
    </row>
    <row r="613" spans="1:58">
      <c r="A613" s="1" t="s">
        <v>801</v>
      </c>
      <c r="B613" s="1" t="s">
        <v>801</v>
      </c>
      <c r="C613" s="1" t="s">
        <v>802</v>
      </c>
      <c r="D613" s="1" t="s">
        <v>105</v>
      </c>
      <c r="E613" s="1" t="s">
        <v>1347</v>
      </c>
      <c r="G613" s="1">
        <v>2014</v>
      </c>
      <c r="H613" s="1">
        <v>2015</v>
      </c>
      <c r="K613" s="1" t="s">
        <v>1141</v>
      </c>
      <c r="L613" s="1" t="s">
        <v>1316</v>
      </c>
      <c r="M613" s="1" t="s">
        <v>38</v>
      </c>
      <c r="O613" s="1">
        <v>366</v>
      </c>
      <c r="P613" s="1" t="s">
        <v>77</v>
      </c>
      <c r="R613" s="20" t="s">
        <v>1354</v>
      </c>
      <c r="S613" s="1">
        <v>24</v>
      </c>
      <c r="T613" s="17">
        <v>1459</v>
      </c>
      <c r="V613" s="17">
        <v>132.13999999999999</v>
      </c>
      <c r="X613" s="17">
        <v>208.71</v>
      </c>
      <c r="AB613" s="3">
        <v>18.600000000000001</v>
      </c>
      <c r="AJ613" s="3">
        <v>132.13999999999999</v>
      </c>
      <c r="AL613" s="3">
        <v>208.71</v>
      </c>
      <c r="AR613" s="1" t="s">
        <v>694</v>
      </c>
      <c r="AS613" s="1" t="s">
        <v>1244</v>
      </c>
      <c r="AT613" s="1" t="s">
        <v>1268</v>
      </c>
      <c r="AY613" s="1" t="s">
        <v>1350</v>
      </c>
      <c r="BA613" s="1" t="s">
        <v>44</v>
      </c>
      <c r="BB613" s="1" t="s">
        <v>45</v>
      </c>
      <c r="BD613" s="1" t="s">
        <v>1355</v>
      </c>
      <c r="BE613" s="20" t="s">
        <v>1354</v>
      </c>
      <c r="BF613" s="1"/>
    </row>
    <row r="614" spans="1:58">
      <c r="A614" s="1" t="s">
        <v>801</v>
      </c>
      <c r="B614" s="1" t="s">
        <v>801</v>
      </c>
      <c r="C614" s="1" t="s">
        <v>802</v>
      </c>
      <c r="D614" s="1" t="s">
        <v>105</v>
      </c>
      <c r="E614" s="1" t="s">
        <v>1347</v>
      </c>
      <c r="G614" s="1">
        <v>2014</v>
      </c>
      <c r="H614" s="1">
        <v>2015</v>
      </c>
      <c r="K614" s="1" t="s">
        <v>1141</v>
      </c>
      <c r="L614" s="1" t="s">
        <v>96</v>
      </c>
      <c r="M614" s="1" t="s">
        <v>38</v>
      </c>
      <c r="O614" s="1">
        <v>366</v>
      </c>
      <c r="P614" s="1" t="s">
        <v>77</v>
      </c>
      <c r="R614" s="20" t="s">
        <v>1354</v>
      </c>
      <c r="S614" s="1">
        <v>5</v>
      </c>
      <c r="T614" s="17">
        <v>870.35</v>
      </c>
      <c r="V614" s="17">
        <v>179.48</v>
      </c>
      <c r="X614" s="17">
        <v>304.99</v>
      </c>
      <c r="AB614" s="3">
        <v>46.92</v>
      </c>
      <c r="AJ614" s="3">
        <v>179.48</v>
      </c>
      <c r="AL614" s="3">
        <v>304.99</v>
      </c>
      <c r="AR614" s="1" t="s">
        <v>694</v>
      </c>
      <c r="AS614" s="1" t="s">
        <v>1244</v>
      </c>
      <c r="AT614" s="1" t="s">
        <v>1268</v>
      </c>
      <c r="AY614" s="1" t="s">
        <v>1351</v>
      </c>
      <c r="BA614" s="1" t="s">
        <v>44</v>
      </c>
      <c r="BB614" s="1" t="s">
        <v>45</v>
      </c>
      <c r="BD614" s="1" t="s">
        <v>1353</v>
      </c>
      <c r="BE614" s="20" t="s">
        <v>1354</v>
      </c>
      <c r="BF614" s="1"/>
    </row>
    <row r="615" spans="1:58">
      <c r="A615" s="1" t="s">
        <v>801</v>
      </c>
      <c r="B615" s="1" t="s">
        <v>801</v>
      </c>
      <c r="C615" s="1" t="s">
        <v>802</v>
      </c>
      <c r="D615" s="1" t="s">
        <v>105</v>
      </c>
      <c r="E615" s="1" t="s">
        <v>1347</v>
      </c>
      <c r="G615" s="1">
        <v>2014</v>
      </c>
      <c r="H615" s="1">
        <v>2015</v>
      </c>
      <c r="K615" s="1" t="s">
        <v>1141</v>
      </c>
      <c r="L615" s="1" t="s">
        <v>1348</v>
      </c>
      <c r="M615" s="1" t="s">
        <v>38</v>
      </c>
      <c r="O615" s="1">
        <v>366</v>
      </c>
      <c r="P615" s="1" t="s">
        <v>77</v>
      </c>
      <c r="Q615" s="1" t="s">
        <v>1169</v>
      </c>
      <c r="R615" s="20" t="s">
        <v>1354</v>
      </c>
      <c r="S615" s="1">
        <v>51</v>
      </c>
      <c r="T615" s="17">
        <v>1459</v>
      </c>
      <c r="V615" s="17">
        <v>118.5</v>
      </c>
      <c r="X615" s="17">
        <v>186.74</v>
      </c>
      <c r="AB615" s="3">
        <v>18.600000000000001</v>
      </c>
      <c r="AJ615" s="3">
        <v>118.5</v>
      </c>
      <c r="AL615" s="3">
        <v>186.74</v>
      </c>
      <c r="AR615" s="1" t="s">
        <v>694</v>
      </c>
      <c r="AS615" s="1" t="s">
        <v>1244</v>
      </c>
      <c r="AT615" s="1" t="s">
        <v>1268</v>
      </c>
      <c r="AY615" s="1" t="s">
        <v>1352</v>
      </c>
      <c r="AZ615" s="20"/>
      <c r="BA615" s="1" t="s">
        <v>44</v>
      </c>
      <c r="BB615" s="1" t="s">
        <v>45</v>
      </c>
      <c r="BC615" s="20"/>
      <c r="BD615" s="1" t="s">
        <v>1356</v>
      </c>
      <c r="BE615" s="20" t="s">
        <v>1354</v>
      </c>
      <c r="BF615" s="1"/>
    </row>
    <row r="616" spans="1:58" ht="12.75">
      <c r="A616" s="1" t="s">
        <v>1357</v>
      </c>
      <c r="B616" s="1" t="s">
        <v>1357</v>
      </c>
      <c r="C616" s="1" t="s">
        <v>1358</v>
      </c>
      <c r="D616" s="1" t="s">
        <v>113</v>
      </c>
      <c r="E616" s="1" t="s">
        <v>1359</v>
      </c>
      <c r="G616" s="1">
        <v>1981</v>
      </c>
      <c r="H616" s="1">
        <v>1983</v>
      </c>
      <c r="K616" s="1" t="s">
        <v>1141</v>
      </c>
      <c r="M616" s="1" t="s">
        <v>38</v>
      </c>
      <c r="O616" s="1">
        <v>52</v>
      </c>
      <c r="P616" s="1" t="s">
        <v>51</v>
      </c>
      <c r="R616" s="4" t="s">
        <v>1362</v>
      </c>
      <c r="S616" s="1">
        <v>56</v>
      </c>
      <c r="T616" s="17">
        <v>2</v>
      </c>
      <c r="V616" s="17">
        <v>0.67700000000000005</v>
      </c>
      <c r="X616" s="17">
        <v>0.52800000000000002</v>
      </c>
      <c r="AJ616" s="3">
        <v>0.67700000000000005</v>
      </c>
      <c r="AL616" s="3">
        <v>0.52800000000000002</v>
      </c>
      <c r="AR616" s="1" t="s">
        <v>1759</v>
      </c>
      <c r="AS616" s="1" t="s">
        <v>1244</v>
      </c>
      <c r="AT616" s="1" t="s">
        <v>1124</v>
      </c>
      <c r="BA616" s="1" t="s">
        <v>44</v>
      </c>
      <c r="BB616" s="1" t="s">
        <v>45</v>
      </c>
      <c r="BC616" s="1" t="s">
        <v>1169</v>
      </c>
      <c r="BD616" s="1" t="s">
        <v>1756</v>
      </c>
      <c r="BE616" s="4" t="s">
        <v>1362</v>
      </c>
      <c r="BF616" s="1"/>
    </row>
    <row r="617" spans="1:58" ht="12.75">
      <c r="A617" s="1" t="s">
        <v>1357</v>
      </c>
      <c r="B617" s="1" t="s">
        <v>1357</v>
      </c>
      <c r="C617" s="1" t="s">
        <v>1358</v>
      </c>
      <c r="D617" s="1" t="s">
        <v>113</v>
      </c>
      <c r="E617" s="1" t="s">
        <v>1360</v>
      </c>
      <c r="G617" s="1">
        <v>1983</v>
      </c>
      <c r="H617" s="1">
        <v>1983</v>
      </c>
      <c r="K617" s="1" t="s">
        <v>1141</v>
      </c>
      <c r="M617" s="1" t="s">
        <v>38</v>
      </c>
      <c r="O617" s="1">
        <v>52</v>
      </c>
      <c r="P617" s="1" t="s">
        <v>51</v>
      </c>
      <c r="R617" s="4" t="s">
        <v>1362</v>
      </c>
      <c r="S617" s="1">
        <v>15</v>
      </c>
      <c r="T617" s="17">
        <v>1</v>
      </c>
      <c r="V617" s="17">
        <v>0.68600000000000005</v>
      </c>
      <c r="X617" s="17">
        <v>0.37</v>
      </c>
      <c r="AJ617" s="3">
        <v>0.68600000000000005</v>
      </c>
      <c r="AL617" s="3">
        <v>0.37</v>
      </c>
      <c r="AR617" s="1" t="s">
        <v>1759</v>
      </c>
      <c r="AS617" s="1" t="s">
        <v>1244</v>
      </c>
      <c r="AT617" s="1" t="s">
        <v>43</v>
      </c>
      <c r="BA617" s="1" t="s">
        <v>44</v>
      </c>
      <c r="BB617" s="1" t="s">
        <v>45</v>
      </c>
      <c r="BD617" s="1" t="s">
        <v>1757</v>
      </c>
      <c r="BE617" s="4" t="s">
        <v>1362</v>
      </c>
      <c r="BF617" s="1"/>
    </row>
    <row r="618" spans="1:58">
      <c r="A618" s="1" t="s">
        <v>2000</v>
      </c>
      <c r="B618" s="1" t="s">
        <v>2000</v>
      </c>
      <c r="C618" s="1" t="s">
        <v>2070</v>
      </c>
      <c r="D618" s="1" t="s">
        <v>75</v>
      </c>
      <c r="E618" s="1" t="s">
        <v>1364</v>
      </c>
      <c r="G618" s="1">
        <v>2016</v>
      </c>
      <c r="H618" s="1">
        <v>2017</v>
      </c>
      <c r="K618" s="1" t="s">
        <v>1174</v>
      </c>
      <c r="M618" s="1" t="s">
        <v>38</v>
      </c>
      <c r="O618" s="1">
        <v>122</v>
      </c>
      <c r="P618" s="1" t="s">
        <v>77</v>
      </c>
      <c r="R618" s="20" t="s">
        <v>1374</v>
      </c>
      <c r="S618" s="1">
        <v>15</v>
      </c>
      <c r="T618" s="17">
        <v>73</v>
      </c>
      <c r="U618" s="17" t="s">
        <v>1983</v>
      </c>
      <c r="V618" s="17">
        <v>9.58</v>
      </c>
      <c r="X618" s="17">
        <v>14.8</v>
      </c>
      <c r="AG618" s="3">
        <v>9.58</v>
      </c>
      <c r="AI618" s="3">
        <v>14.8</v>
      </c>
      <c r="AR618" s="1" t="s">
        <v>694</v>
      </c>
      <c r="AS618" s="1" t="s">
        <v>1236</v>
      </c>
      <c r="AT618" s="1" t="s">
        <v>1784</v>
      </c>
      <c r="AY618" s="1" t="s">
        <v>1368</v>
      </c>
      <c r="AZ618" s="20"/>
      <c r="BA618" s="4" t="s">
        <v>44</v>
      </c>
      <c r="BB618" s="4" t="s">
        <v>45</v>
      </c>
      <c r="BC618" s="1" t="s">
        <v>1367</v>
      </c>
      <c r="BD618" s="20" t="s">
        <v>1371</v>
      </c>
      <c r="BE618" s="20" t="s">
        <v>1374</v>
      </c>
      <c r="BF618" s="1"/>
    </row>
    <row r="619" spans="1:58">
      <c r="A619" s="1" t="s">
        <v>2000</v>
      </c>
      <c r="B619" s="1" t="s">
        <v>2000</v>
      </c>
      <c r="C619" s="1" t="s">
        <v>2070</v>
      </c>
      <c r="D619" s="1" t="s">
        <v>75</v>
      </c>
      <c r="E619" s="1" t="s">
        <v>1365</v>
      </c>
      <c r="G619" s="1">
        <v>2016</v>
      </c>
      <c r="H619" s="1">
        <v>2017</v>
      </c>
      <c r="K619" s="1" t="s">
        <v>1174</v>
      </c>
      <c r="M619" s="1" t="s">
        <v>38</v>
      </c>
      <c r="O619" s="1">
        <v>122</v>
      </c>
      <c r="P619" s="1" t="s">
        <v>77</v>
      </c>
      <c r="R619" s="20" t="s">
        <v>1374</v>
      </c>
      <c r="S619" s="1">
        <v>15</v>
      </c>
      <c r="T619" s="17">
        <v>91</v>
      </c>
      <c r="U619" s="17" t="s">
        <v>1983</v>
      </c>
      <c r="V619" s="17">
        <v>5.69</v>
      </c>
      <c r="X619" s="17">
        <v>8.1</v>
      </c>
      <c r="AG619" s="3">
        <v>5.69</v>
      </c>
      <c r="AI619" s="3">
        <v>8.1</v>
      </c>
      <c r="AR619" s="1" t="s">
        <v>694</v>
      </c>
      <c r="AS619" s="1" t="s">
        <v>1236</v>
      </c>
      <c r="AT619" s="1" t="s">
        <v>1784</v>
      </c>
      <c r="AY619" s="1" t="s">
        <v>1369</v>
      </c>
      <c r="BA619" s="1" t="s">
        <v>44</v>
      </c>
      <c r="BB619" s="1" t="s">
        <v>45</v>
      </c>
      <c r="BC619" s="1" t="s">
        <v>1367</v>
      </c>
      <c r="BD619" s="20" t="s">
        <v>1372</v>
      </c>
      <c r="BE619" s="20" t="s">
        <v>1374</v>
      </c>
      <c r="BF619" s="1"/>
    </row>
    <row r="620" spans="1:58">
      <c r="A620" s="1" t="s">
        <v>2000</v>
      </c>
      <c r="B620" s="1" t="s">
        <v>2000</v>
      </c>
      <c r="C620" s="1" t="s">
        <v>2070</v>
      </c>
      <c r="D620" s="1" t="s">
        <v>75</v>
      </c>
      <c r="E620" s="1" t="s">
        <v>1366</v>
      </c>
      <c r="G620" s="1">
        <v>2016</v>
      </c>
      <c r="H620" s="1">
        <v>2017</v>
      </c>
      <c r="K620" s="1" t="s">
        <v>1174</v>
      </c>
      <c r="M620" s="1" t="s">
        <v>38</v>
      </c>
      <c r="O620" s="1">
        <v>122</v>
      </c>
      <c r="P620" s="1" t="s">
        <v>77</v>
      </c>
      <c r="R620" s="20" t="s">
        <v>1374</v>
      </c>
      <c r="S620" s="1">
        <v>15</v>
      </c>
      <c r="T620" s="17">
        <v>74</v>
      </c>
      <c r="U620" s="17" t="s">
        <v>1983</v>
      </c>
      <c r="V620" s="17">
        <v>8.6</v>
      </c>
      <c r="X620" s="17">
        <v>11.2</v>
      </c>
      <c r="AG620" s="3">
        <v>8.6</v>
      </c>
      <c r="AI620" s="3">
        <v>11.2</v>
      </c>
      <c r="AR620" s="1" t="s">
        <v>694</v>
      </c>
      <c r="AS620" s="1" t="s">
        <v>1236</v>
      </c>
      <c r="AT620" s="1" t="s">
        <v>1784</v>
      </c>
      <c r="AY620" s="1" t="s">
        <v>1370</v>
      </c>
      <c r="BA620" s="1" t="s">
        <v>44</v>
      </c>
      <c r="BB620" s="1" t="s">
        <v>45</v>
      </c>
      <c r="BC620" s="1" t="s">
        <v>1367</v>
      </c>
      <c r="BD620" s="20" t="s">
        <v>1373</v>
      </c>
      <c r="BE620" s="20" t="s">
        <v>1374</v>
      </c>
      <c r="BF620" s="1"/>
    </row>
    <row r="621" spans="1:58" ht="12.75">
      <c r="A621" s="1" t="s">
        <v>732</v>
      </c>
      <c r="B621" s="1" t="s">
        <v>732</v>
      </c>
      <c r="C621" s="1" t="s">
        <v>733</v>
      </c>
      <c r="D621" s="1" t="s">
        <v>1048</v>
      </c>
      <c r="E621" s="4" t="s">
        <v>1277</v>
      </c>
      <c r="F621" s="4"/>
      <c r="G621" s="1">
        <v>2011</v>
      </c>
      <c r="H621" s="1">
        <v>2013</v>
      </c>
      <c r="K621" s="1" t="s">
        <v>37</v>
      </c>
      <c r="M621" s="1" t="s">
        <v>38</v>
      </c>
      <c r="O621" s="1">
        <v>184</v>
      </c>
      <c r="P621" s="1" t="s">
        <v>77</v>
      </c>
      <c r="Q621" s="1" t="s">
        <v>1169</v>
      </c>
      <c r="R621" s="4" t="s">
        <v>1379</v>
      </c>
      <c r="S621" s="1">
        <v>19</v>
      </c>
      <c r="T621" s="17">
        <v>60</v>
      </c>
      <c r="U621" s="17" t="s">
        <v>1983</v>
      </c>
      <c r="V621" s="17">
        <v>22.3</v>
      </c>
      <c r="Y621" s="3">
        <v>49.3</v>
      </c>
      <c r="AP621" s="3">
        <v>22.3</v>
      </c>
      <c r="AR621" s="1" t="s">
        <v>694</v>
      </c>
      <c r="AT621" s="1" t="s">
        <v>1785</v>
      </c>
      <c r="AY621" s="1" t="s">
        <v>1377</v>
      </c>
      <c r="BA621" s="1" t="s">
        <v>44</v>
      </c>
      <c r="BB621" s="1" t="s">
        <v>45</v>
      </c>
      <c r="BC621" s="1" t="s">
        <v>1169</v>
      </c>
      <c r="BD621" s="1" t="s">
        <v>1378</v>
      </c>
      <c r="BE621" s="4" t="s">
        <v>1379</v>
      </c>
      <c r="BF621" s="1"/>
    </row>
    <row r="622" spans="1:58">
      <c r="A622" s="1" t="s">
        <v>753</v>
      </c>
      <c r="B622" s="1" t="s">
        <v>753</v>
      </c>
      <c r="C622" s="1" t="s">
        <v>1992</v>
      </c>
      <c r="D622" s="1" t="s">
        <v>84</v>
      </c>
      <c r="E622" s="1" t="s">
        <v>782</v>
      </c>
      <c r="F622" s="1">
        <v>1</v>
      </c>
      <c r="G622" s="1">
        <v>2004</v>
      </c>
      <c r="H622" s="1">
        <v>2006</v>
      </c>
      <c r="K622" s="1" t="s">
        <v>37</v>
      </c>
      <c r="M622" s="1" t="s">
        <v>38</v>
      </c>
      <c r="O622" s="1">
        <v>253</v>
      </c>
      <c r="P622" s="1" t="s">
        <v>77</v>
      </c>
      <c r="Q622" s="1" t="s">
        <v>1169</v>
      </c>
      <c r="R622" s="20" t="s">
        <v>1395</v>
      </c>
      <c r="S622" s="1">
        <v>19</v>
      </c>
      <c r="T622" s="17">
        <v>5</v>
      </c>
      <c r="AR622" s="1" t="s">
        <v>1392</v>
      </c>
      <c r="AT622" s="1" t="s">
        <v>43</v>
      </c>
      <c r="AY622" s="1" t="s">
        <v>1389</v>
      </c>
      <c r="BA622" s="1" t="s">
        <v>44</v>
      </c>
      <c r="BB622" s="1" t="s">
        <v>45</v>
      </c>
      <c r="BC622" s="1" t="s">
        <v>1169</v>
      </c>
      <c r="BD622" s="1" t="s">
        <v>1393</v>
      </c>
      <c r="BE622" s="20" t="s">
        <v>1395</v>
      </c>
      <c r="BF622" s="1"/>
    </row>
    <row r="623" spans="1:58">
      <c r="A623" s="1" t="s">
        <v>753</v>
      </c>
      <c r="B623" s="1" t="s">
        <v>753</v>
      </c>
      <c r="C623" s="1" t="s">
        <v>1992</v>
      </c>
      <c r="D623" s="1" t="s">
        <v>84</v>
      </c>
      <c r="E623" s="1" t="s">
        <v>782</v>
      </c>
      <c r="F623" s="1">
        <v>1</v>
      </c>
      <c r="G623" s="1">
        <v>2003</v>
      </c>
      <c r="H623" s="1">
        <v>2006</v>
      </c>
      <c r="K623" s="1" t="s">
        <v>37</v>
      </c>
      <c r="M623" s="1" t="s">
        <v>38</v>
      </c>
      <c r="O623" s="1">
        <v>253</v>
      </c>
      <c r="P623" s="1" t="s">
        <v>51</v>
      </c>
      <c r="R623" s="20" t="s">
        <v>1395</v>
      </c>
      <c r="T623" s="17">
        <v>5</v>
      </c>
      <c r="AR623" s="1" t="s">
        <v>1391</v>
      </c>
      <c r="AT623" s="1" t="s">
        <v>43</v>
      </c>
      <c r="BA623" s="1" t="s">
        <v>44</v>
      </c>
      <c r="BB623" s="1" t="s">
        <v>45</v>
      </c>
      <c r="BC623" s="1" t="s">
        <v>1169</v>
      </c>
      <c r="BD623" s="1" t="s">
        <v>1390</v>
      </c>
      <c r="BE623" s="20" t="s">
        <v>1395</v>
      </c>
      <c r="BF623" s="1"/>
    </row>
    <row r="624" spans="1:58">
      <c r="A624" s="1" t="s">
        <v>879</v>
      </c>
      <c r="B624" s="1" t="s">
        <v>1100</v>
      </c>
      <c r="C624" s="1" t="s">
        <v>880</v>
      </c>
      <c r="D624" s="1" t="s">
        <v>35</v>
      </c>
      <c r="E624" s="1" t="s">
        <v>927</v>
      </c>
      <c r="G624" s="1">
        <v>2007</v>
      </c>
      <c r="H624" s="1">
        <v>2007</v>
      </c>
      <c r="K624" s="1" t="s">
        <v>1141</v>
      </c>
      <c r="M624" s="1" t="s">
        <v>38</v>
      </c>
      <c r="O624" s="1">
        <v>257</v>
      </c>
      <c r="P624" s="1" t="s">
        <v>77</v>
      </c>
      <c r="Q624" s="1" t="s">
        <v>1169</v>
      </c>
      <c r="R624" s="20" t="s">
        <v>1400</v>
      </c>
      <c r="S624" s="1">
        <v>21</v>
      </c>
      <c r="V624" s="17">
        <v>19.8</v>
      </c>
      <c r="X624" s="17">
        <v>2.2000000000000002</v>
      </c>
      <c r="AJ624" s="3">
        <v>19.8</v>
      </c>
      <c r="AL624" s="3">
        <v>2.2000000000000002</v>
      </c>
      <c r="AR624" s="1" t="s">
        <v>694</v>
      </c>
      <c r="AS624" s="1" t="s">
        <v>1236</v>
      </c>
      <c r="AT624" s="1" t="s">
        <v>12</v>
      </c>
      <c r="AZ624" s="20"/>
      <c r="BA624" s="20" t="s">
        <v>44</v>
      </c>
      <c r="BB624" s="20" t="s">
        <v>45</v>
      </c>
      <c r="BC624" s="20"/>
      <c r="BD624" s="20" t="s">
        <v>1399</v>
      </c>
      <c r="BE624" s="20" t="s">
        <v>1400</v>
      </c>
      <c r="BF624" s="1"/>
    </row>
    <row r="625" spans="1:58">
      <c r="A625" s="1" t="s">
        <v>879</v>
      </c>
      <c r="B625" s="1" t="s">
        <v>1100</v>
      </c>
      <c r="C625" s="1" t="s">
        <v>880</v>
      </c>
      <c r="D625" s="1" t="s">
        <v>35</v>
      </c>
      <c r="E625" s="1" t="s">
        <v>927</v>
      </c>
      <c r="G625" s="1">
        <v>2008</v>
      </c>
      <c r="H625" s="1">
        <v>2008</v>
      </c>
      <c r="K625" s="1" t="s">
        <v>1141</v>
      </c>
      <c r="M625" s="1" t="s">
        <v>38</v>
      </c>
      <c r="O625" s="1">
        <v>257</v>
      </c>
      <c r="P625" s="1" t="s">
        <v>77</v>
      </c>
      <c r="Q625" s="1" t="s">
        <v>1169</v>
      </c>
      <c r="R625" s="20" t="s">
        <v>1400</v>
      </c>
      <c r="S625" s="1">
        <v>23</v>
      </c>
      <c r="V625" s="17">
        <v>53.8</v>
      </c>
      <c r="X625" s="17">
        <v>5.9</v>
      </c>
      <c r="AJ625" s="3">
        <v>53.8</v>
      </c>
      <c r="AL625" s="3">
        <v>5.9</v>
      </c>
      <c r="AR625" s="1" t="s">
        <v>694</v>
      </c>
      <c r="AS625" s="1" t="s">
        <v>1236</v>
      </c>
      <c r="AT625" s="1" t="s">
        <v>12</v>
      </c>
      <c r="BA625" s="20" t="s">
        <v>44</v>
      </c>
      <c r="BB625" s="20" t="s">
        <v>45</v>
      </c>
      <c r="BC625" s="20"/>
      <c r="BD625" s="20" t="s">
        <v>1399</v>
      </c>
      <c r="BE625" s="20" t="s">
        <v>1400</v>
      </c>
      <c r="BF625" s="1"/>
    </row>
    <row r="626" spans="1:58">
      <c r="A626" s="1" t="s">
        <v>879</v>
      </c>
      <c r="B626" s="1" t="s">
        <v>1100</v>
      </c>
      <c r="C626" s="1" t="s">
        <v>880</v>
      </c>
      <c r="D626" s="1" t="s">
        <v>35</v>
      </c>
      <c r="E626" s="1" t="s">
        <v>927</v>
      </c>
      <c r="G626" s="1">
        <v>2009</v>
      </c>
      <c r="H626" s="1">
        <v>2009</v>
      </c>
      <c r="K626" s="1" t="s">
        <v>1141</v>
      </c>
      <c r="M626" s="1" t="s">
        <v>38</v>
      </c>
      <c r="O626" s="1">
        <v>257</v>
      </c>
      <c r="P626" s="1" t="s">
        <v>77</v>
      </c>
      <c r="Q626" s="1" t="s">
        <v>1169</v>
      </c>
      <c r="R626" s="20" t="s">
        <v>1400</v>
      </c>
      <c r="S626" s="1">
        <v>14</v>
      </c>
      <c r="V626" s="17">
        <v>42.3</v>
      </c>
      <c r="X626" s="17">
        <v>2.5</v>
      </c>
      <c r="AJ626" s="3">
        <v>42.3</v>
      </c>
      <c r="AL626" s="3">
        <v>2.5</v>
      </c>
      <c r="AR626" s="1" t="s">
        <v>694</v>
      </c>
      <c r="AS626" s="1" t="s">
        <v>1236</v>
      </c>
      <c r="AT626" s="1" t="s">
        <v>12</v>
      </c>
      <c r="BA626" s="20" t="s">
        <v>44</v>
      </c>
      <c r="BB626" s="20" t="s">
        <v>45</v>
      </c>
      <c r="BD626" s="20" t="s">
        <v>1399</v>
      </c>
      <c r="BE626" s="20" t="s">
        <v>1400</v>
      </c>
      <c r="BF626" s="1"/>
    </row>
    <row r="627" spans="1:58">
      <c r="A627" s="1" t="s">
        <v>879</v>
      </c>
      <c r="B627" s="1" t="s">
        <v>1100</v>
      </c>
      <c r="C627" s="1" t="s">
        <v>880</v>
      </c>
      <c r="D627" s="1" t="s">
        <v>35</v>
      </c>
      <c r="E627" s="1" t="s">
        <v>1398</v>
      </c>
      <c r="G627" s="1">
        <v>2008</v>
      </c>
      <c r="H627" s="1">
        <v>2008</v>
      </c>
      <c r="K627" s="1" t="s">
        <v>1141</v>
      </c>
      <c r="M627" s="1" t="s">
        <v>38</v>
      </c>
      <c r="O627" s="1">
        <v>257</v>
      </c>
      <c r="P627" s="1" t="s">
        <v>77</v>
      </c>
      <c r="Q627" s="1" t="s">
        <v>1169</v>
      </c>
      <c r="R627" s="20" t="s">
        <v>1400</v>
      </c>
      <c r="S627" s="1">
        <v>23</v>
      </c>
      <c r="V627" s="17">
        <v>25.3</v>
      </c>
      <c r="X627" s="17">
        <v>3.4</v>
      </c>
      <c r="AJ627" s="3">
        <v>25.3</v>
      </c>
      <c r="AL627" s="3">
        <v>3.4</v>
      </c>
      <c r="AR627" s="1" t="s">
        <v>694</v>
      </c>
      <c r="AS627" s="1" t="s">
        <v>1236</v>
      </c>
      <c r="AT627" s="1" t="s">
        <v>12</v>
      </c>
      <c r="BA627" s="20" t="s">
        <v>44</v>
      </c>
      <c r="BB627" s="20" t="s">
        <v>45</v>
      </c>
      <c r="BD627" s="20" t="s">
        <v>1399</v>
      </c>
      <c r="BE627" s="20" t="s">
        <v>1400</v>
      </c>
      <c r="BF627" s="1"/>
    </row>
    <row r="628" spans="1:58">
      <c r="A628" s="1" t="s">
        <v>879</v>
      </c>
      <c r="B628" s="1" t="s">
        <v>1100</v>
      </c>
      <c r="C628" s="1" t="s">
        <v>880</v>
      </c>
      <c r="D628" s="1" t="s">
        <v>35</v>
      </c>
      <c r="E628" s="1" t="s">
        <v>1398</v>
      </c>
      <c r="G628" s="1">
        <v>2009</v>
      </c>
      <c r="H628" s="1">
        <v>2009</v>
      </c>
      <c r="K628" s="1" t="s">
        <v>1141</v>
      </c>
      <c r="M628" s="1" t="s">
        <v>38</v>
      </c>
      <c r="O628" s="1">
        <v>257</v>
      </c>
      <c r="P628" s="1" t="s">
        <v>77</v>
      </c>
      <c r="Q628" s="1" t="s">
        <v>1169</v>
      </c>
      <c r="R628" s="20" t="s">
        <v>1400</v>
      </c>
      <c r="S628" s="1">
        <v>20</v>
      </c>
      <c r="V628" s="17">
        <v>18.8</v>
      </c>
      <c r="X628" s="17">
        <v>1.1000000000000001</v>
      </c>
      <c r="AJ628" s="3">
        <v>18.8</v>
      </c>
      <c r="AL628" s="3">
        <v>1.1000000000000001</v>
      </c>
      <c r="AR628" s="1" t="s">
        <v>694</v>
      </c>
      <c r="AS628" s="1" t="s">
        <v>1236</v>
      </c>
      <c r="AT628" s="1" t="s">
        <v>12</v>
      </c>
      <c r="BA628" s="20" t="s">
        <v>44</v>
      </c>
      <c r="BB628" s="20" t="s">
        <v>45</v>
      </c>
      <c r="BD628" s="20" t="s">
        <v>1399</v>
      </c>
      <c r="BE628" s="20" t="s">
        <v>1400</v>
      </c>
      <c r="BF628" s="1"/>
    </row>
    <row r="629" spans="1:58">
      <c r="A629" s="1" t="s">
        <v>879</v>
      </c>
      <c r="B629" s="1" t="s">
        <v>1100</v>
      </c>
      <c r="C629" s="1" t="s">
        <v>880</v>
      </c>
      <c r="D629" s="1" t="s">
        <v>35</v>
      </c>
      <c r="E629" s="1" t="s">
        <v>927</v>
      </c>
      <c r="G629" s="1">
        <v>2007</v>
      </c>
      <c r="H629" s="1">
        <v>2009</v>
      </c>
      <c r="I629" s="1">
        <v>7</v>
      </c>
      <c r="J629" s="1">
        <v>7</v>
      </c>
      <c r="K629" s="1" t="s">
        <v>1141</v>
      </c>
      <c r="M629" s="1" t="s">
        <v>38</v>
      </c>
      <c r="O629" s="1">
        <v>257</v>
      </c>
      <c r="P629" s="1" t="s">
        <v>77</v>
      </c>
      <c r="Q629" s="1" t="s">
        <v>1169</v>
      </c>
      <c r="R629" s="20" t="s">
        <v>1400</v>
      </c>
      <c r="S629" s="1">
        <v>58</v>
      </c>
      <c r="T629" s="17">
        <v>132</v>
      </c>
      <c r="AR629" s="1" t="s">
        <v>694</v>
      </c>
      <c r="AT629" s="1" t="s">
        <v>43</v>
      </c>
      <c r="BA629" s="20" t="s">
        <v>44</v>
      </c>
      <c r="BB629" s="20" t="s">
        <v>45</v>
      </c>
      <c r="BC629" s="20"/>
      <c r="BD629" s="20" t="s">
        <v>1399</v>
      </c>
      <c r="BE629" s="20" t="s">
        <v>1400</v>
      </c>
      <c r="BF629" s="1"/>
    </row>
    <row r="630" spans="1:58">
      <c r="A630" s="1" t="s">
        <v>879</v>
      </c>
      <c r="B630" s="1" t="s">
        <v>1100</v>
      </c>
      <c r="C630" s="1" t="s">
        <v>880</v>
      </c>
      <c r="D630" s="1" t="s">
        <v>35</v>
      </c>
      <c r="E630" s="1" t="s">
        <v>1398</v>
      </c>
      <c r="G630" s="1">
        <v>2008</v>
      </c>
      <c r="H630" s="1">
        <v>2009</v>
      </c>
      <c r="K630" s="1" t="s">
        <v>1141</v>
      </c>
      <c r="M630" s="1" t="s">
        <v>38</v>
      </c>
      <c r="O630" s="1">
        <v>257</v>
      </c>
      <c r="P630" s="1" t="s">
        <v>77</v>
      </c>
      <c r="Q630" s="1" t="s">
        <v>1169</v>
      </c>
      <c r="R630" s="20" t="s">
        <v>1400</v>
      </c>
      <c r="S630" s="1">
        <v>43</v>
      </c>
      <c r="T630" s="17">
        <v>98</v>
      </c>
      <c r="AR630" s="1" t="s">
        <v>694</v>
      </c>
      <c r="AT630" s="1" t="s">
        <v>43</v>
      </c>
      <c r="BA630" s="20" t="s">
        <v>44</v>
      </c>
      <c r="BB630" s="20" t="s">
        <v>45</v>
      </c>
      <c r="BD630" s="20" t="s">
        <v>1399</v>
      </c>
      <c r="BE630" s="20" t="s">
        <v>1400</v>
      </c>
      <c r="BF630" s="1"/>
    </row>
    <row r="631" spans="1:58">
      <c r="A631" s="1" t="s">
        <v>879</v>
      </c>
      <c r="B631" s="1" t="s">
        <v>1100</v>
      </c>
      <c r="C631" s="1" t="s">
        <v>880</v>
      </c>
      <c r="D631" s="20" t="s">
        <v>120</v>
      </c>
      <c r="E631" s="20" t="s">
        <v>1401</v>
      </c>
      <c r="F631" s="20">
        <v>1</v>
      </c>
      <c r="G631" s="20"/>
      <c r="K631" s="1" t="s">
        <v>37</v>
      </c>
      <c r="M631" s="1" t="s">
        <v>38</v>
      </c>
      <c r="O631" s="1">
        <v>147</v>
      </c>
      <c r="P631" s="1" t="s">
        <v>102</v>
      </c>
      <c r="R631" s="20" t="s">
        <v>1403</v>
      </c>
      <c r="T631" s="21">
        <v>421.9</v>
      </c>
      <c r="U631" s="21"/>
      <c r="AR631" s="1" t="s">
        <v>1419</v>
      </c>
      <c r="AT631" s="1" t="s">
        <v>43</v>
      </c>
      <c r="BA631" s="1" t="s">
        <v>44</v>
      </c>
      <c r="BB631" s="1" t="s">
        <v>45</v>
      </c>
      <c r="BD631" s="20" t="s">
        <v>1402</v>
      </c>
      <c r="BE631" s="20" t="s">
        <v>1403</v>
      </c>
      <c r="BF631" s="1"/>
    </row>
    <row r="632" spans="1:58">
      <c r="A632" s="1" t="s">
        <v>879</v>
      </c>
      <c r="B632" s="1" t="s">
        <v>1100</v>
      </c>
      <c r="C632" s="1" t="s">
        <v>880</v>
      </c>
      <c r="D632" s="20" t="s">
        <v>120</v>
      </c>
      <c r="E632" s="20" t="s">
        <v>881</v>
      </c>
      <c r="F632" s="20">
        <v>1</v>
      </c>
      <c r="G632" s="20"/>
      <c r="K632" s="1" t="s">
        <v>37</v>
      </c>
      <c r="M632" s="1" t="s">
        <v>38</v>
      </c>
      <c r="O632" s="1">
        <v>147</v>
      </c>
      <c r="P632" s="1" t="s">
        <v>102</v>
      </c>
      <c r="R632" s="20" t="s">
        <v>1403</v>
      </c>
      <c r="T632" s="21">
        <v>392.7</v>
      </c>
      <c r="U632" s="21"/>
      <c r="AR632" s="1" t="s">
        <v>1419</v>
      </c>
      <c r="AT632" s="1" t="s">
        <v>43</v>
      </c>
      <c r="BA632" s="1" t="s">
        <v>44</v>
      </c>
      <c r="BB632" s="1" t="s">
        <v>45</v>
      </c>
      <c r="BD632" s="20" t="s">
        <v>1402</v>
      </c>
      <c r="BE632" s="20" t="s">
        <v>1403</v>
      </c>
      <c r="BF632" s="1"/>
    </row>
    <row r="633" spans="1:58">
      <c r="A633" s="1" t="s">
        <v>879</v>
      </c>
      <c r="B633" s="1" t="s">
        <v>1100</v>
      </c>
      <c r="C633" s="1" t="s">
        <v>880</v>
      </c>
      <c r="D633" s="20" t="s">
        <v>144</v>
      </c>
      <c r="E633" s="20" t="s">
        <v>916</v>
      </c>
      <c r="F633" s="20">
        <v>1</v>
      </c>
      <c r="G633" s="20"/>
      <c r="K633" s="1" t="s">
        <v>37</v>
      </c>
      <c r="M633" s="1" t="s">
        <v>38</v>
      </c>
      <c r="O633" s="1">
        <v>147</v>
      </c>
      <c r="P633" s="1" t="s">
        <v>102</v>
      </c>
      <c r="R633" s="20" t="s">
        <v>1403</v>
      </c>
      <c r="T633" s="21">
        <v>368.1</v>
      </c>
      <c r="U633" s="21"/>
      <c r="AR633" s="1" t="s">
        <v>1419</v>
      </c>
      <c r="AT633" s="1" t="s">
        <v>43</v>
      </c>
      <c r="BA633" s="1" t="s">
        <v>44</v>
      </c>
      <c r="BB633" s="1" t="s">
        <v>45</v>
      </c>
      <c r="BD633" s="20" t="s">
        <v>1402</v>
      </c>
      <c r="BE633" s="20" t="s">
        <v>1403</v>
      </c>
      <c r="BF633" s="1"/>
    </row>
    <row r="634" spans="1:58">
      <c r="A634" s="1" t="s">
        <v>879</v>
      </c>
      <c r="B634" s="1" t="s">
        <v>1100</v>
      </c>
      <c r="C634" s="1" t="s">
        <v>880</v>
      </c>
      <c r="D634" s="20" t="s">
        <v>105</v>
      </c>
      <c r="E634" s="20" t="s">
        <v>1404</v>
      </c>
      <c r="F634" s="20"/>
      <c r="G634" s="20"/>
      <c r="K634" s="1" t="s">
        <v>37</v>
      </c>
      <c r="M634" s="1" t="s">
        <v>38</v>
      </c>
      <c r="O634" s="1">
        <v>147</v>
      </c>
      <c r="P634" s="1" t="s">
        <v>102</v>
      </c>
      <c r="R634" s="20" t="s">
        <v>1403</v>
      </c>
      <c r="T634" s="21">
        <v>337.8</v>
      </c>
      <c r="U634" s="21"/>
      <c r="AR634" s="1" t="s">
        <v>1419</v>
      </c>
      <c r="AT634" s="1" t="s">
        <v>43</v>
      </c>
      <c r="BA634" s="1" t="s">
        <v>44</v>
      </c>
      <c r="BB634" s="1" t="s">
        <v>45</v>
      </c>
      <c r="BC634" s="20"/>
      <c r="BD634" s="20" t="s">
        <v>1402</v>
      </c>
      <c r="BE634" s="20" t="s">
        <v>1403</v>
      </c>
      <c r="BF634" s="1"/>
    </row>
    <row r="635" spans="1:58">
      <c r="A635" s="1" t="s">
        <v>879</v>
      </c>
      <c r="B635" s="1" t="s">
        <v>1100</v>
      </c>
      <c r="C635" s="1" t="s">
        <v>880</v>
      </c>
      <c r="D635" s="20" t="s">
        <v>120</v>
      </c>
      <c r="E635" s="20" t="s">
        <v>620</v>
      </c>
      <c r="F635" s="20">
        <v>1</v>
      </c>
      <c r="G635" s="20"/>
      <c r="K635" s="1" t="s">
        <v>37</v>
      </c>
      <c r="M635" s="1" t="s">
        <v>38</v>
      </c>
      <c r="O635" s="1">
        <v>147</v>
      </c>
      <c r="P635" s="1" t="s">
        <v>102</v>
      </c>
      <c r="R635" s="20" t="s">
        <v>1403</v>
      </c>
      <c r="T635" s="21">
        <v>329</v>
      </c>
      <c r="U635" s="21"/>
      <c r="AR635" s="1" t="s">
        <v>1419</v>
      </c>
      <c r="AT635" s="1" t="s">
        <v>43</v>
      </c>
      <c r="BA635" s="1" t="s">
        <v>44</v>
      </c>
      <c r="BB635" s="1" t="s">
        <v>45</v>
      </c>
      <c r="BD635" s="20" t="s">
        <v>1402</v>
      </c>
      <c r="BE635" s="20" t="s">
        <v>1403</v>
      </c>
      <c r="BF635" s="1"/>
    </row>
    <row r="636" spans="1:58">
      <c r="A636" s="1" t="s">
        <v>879</v>
      </c>
      <c r="B636" s="1" t="s">
        <v>1100</v>
      </c>
      <c r="C636" s="1" t="s">
        <v>880</v>
      </c>
      <c r="D636" s="20" t="s">
        <v>120</v>
      </c>
      <c r="E636" s="20" t="s">
        <v>1405</v>
      </c>
      <c r="F636" s="20">
        <v>1</v>
      </c>
      <c r="G636" s="20"/>
      <c r="K636" s="1" t="s">
        <v>37</v>
      </c>
      <c r="M636" s="1" t="s">
        <v>38</v>
      </c>
      <c r="O636" s="1">
        <v>147</v>
      </c>
      <c r="P636" s="1" t="s">
        <v>102</v>
      </c>
      <c r="R636" s="20" t="s">
        <v>1403</v>
      </c>
      <c r="T636" s="21">
        <v>318.8</v>
      </c>
      <c r="U636" s="21"/>
      <c r="AR636" s="1" t="s">
        <v>1419</v>
      </c>
      <c r="AT636" s="1" t="s">
        <v>43</v>
      </c>
      <c r="BA636" s="1" t="s">
        <v>44</v>
      </c>
      <c r="BB636" s="1" t="s">
        <v>45</v>
      </c>
      <c r="BD636" s="20" t="s">
        <v>1402</v>
      </c>
      <c r="BE636" s="20" t="s">
        <v>1403</v>
      </c>
      <c r="BF636" s="1"/>
    </row>
    <row r="637" spans="1:58">
      <c r="A637" s="1" t="s">
        <v>879</v>
      </c>
      <c r="B637" s="1" t="s">
        <v>1100</v>
      </c>
      <c r="C637" s="1" t="s">
        <v>880</v>
      </c>
      <c r="D637" s="20" t="s">
        <v>197</v>
      </c>
      <c r="E637" s="1" t="s">
        <v>1420</v>
      </c>
      <c r="G637" s="20"/>
      <c r="K637" s="1" t="s">
        <v>37</v>
      </c>
      <c r="M637" s="1" t="s">
        <v>38</v>
      </c>
      <c r="O637" s="1">
        <v>147</v>
      </c>
      <c r="P637" s="1" t="s">
        <v>102</v>
      </c>
      <c r="R637" s="20" t="s">
        <v>1403</v>
      </c>
      <c r="T637" s="21">
        <v>291.10000000000002</v>
      </c>
      <c r="U637" s="21"/>
      <c r="AR637" s="1" t="s">
        <v>1419</v>
      </c>
      <c r="AT637" s="1" t="s">
        <v>43</v>
      </c>
      <c r="BA637" s="1" t="s">
        <v>44</v>
      </c>
      <c r="BB637" s="1" t="s">
        <v>45</v>
      </c>
      <c r="BD637" s="20" t="s">
        <v>1402</v>
      </c>
      <c r="BE637" s="20" t="s">
        <v>1403</v>
      </c>
      <c r="BF637" s="1"/>
    </row>
    <row r="638" spans="1:58">
      <c r="A638" s="1" t="s">
        <v>879</v>
      </c>
      <c r="B638" s="1" t="s">
        <v>1100</v>
      </c>
      <c r="C638" s="1" t="s">
        <v>880</v>
      </c>
      <c r="D638" s="20" t="s">
        <v>120</v>
      </c>
      <c r="E638" s="20" t="s">
        <v>1406</v>
      </c>
      <c r="F638" s="20">
        <v>1</v>
      </c>
      <c r="G638" s="20"/>
      <c r="K638" s="1" t="s">
        <v>37</v>
      </c>
      <c r="M638" s="1" t="s">
        <v>38</v>
      </c>
      <c r="O638" s="1">
        <v>147</v>
      </c>
      <c r="P638" s="1" t="s">
        <v>102</v>
      </c>
      <c r="R638" s="20" t="s">
        <v>1403</v>
      </c>
      <c r="T638" s="21">
        <v>248.7</v>
      </c>
      <c r="U638" s="21"/>
      <c r="AR638" s="1" t="s">
        <v>1419</v>
      </c>
      <c r="AT638" s="1" t="s">
        <v>43</v>
      </c>
      <c r="BA638" s="1" t="s">
        <v>44</v>
      </c>
      <c r="BB638" s="1" t="s">
        <v>45</v>
      </c>
      <c r="BD638" s="20" t="s">
        <v>1402</v>
      </c>
      <c r="BE638" s="20" t="s">
        <v>1403</v>
      </c>
      <c r="BF638" s="1"/>
    </row>
    <row r="639" spans="1:58">
      <c r="A639" s="1" t="s">
        <v>879</v>
      </c>
      <c r="B639" s="1" t="s">
        <v>1100</v>
      </c>
      <c r="C639" s="1" t="s">
        <v>880</v>
      </c>
      <c r="D639" s="20" t="s">
        <v>120</v>
      </c>
      <c r="E639" s="20" t="s">
        <v>1407</v>
      </c>
      <c r="F639" s="20">
        <v>1</v>
      </c>
      <c r="G639" s="20"/>
      <c r="K639" s="1" t="s">
        <v>37</v>
      </c>
      <c r="M639" s="1" t="s">
        <v>38</v>
      </c>
      <c r="O639" s="1">
        <v>147</v>
      </c>
      <c r="P639" s="1" t="s">
        <v>102</v>
      </c>
      <c r="R639" s="20" t="s">
        <v>1403</v>
      </c>
      <c r="T639" s="21">
        <v>245.1</v>
      </c>
      <c r="U639" s="21"/>
      <c r="AR639" s="1" t="s">
        <v>1419</v>
      </c>
      <c r="AT639" s="1" t="s">
        <v>43</v>
      </c>
      <c r="BA639" s="1" t="s">
        <v>44</v>
      </c>
      <c r="BB639" s="1" t="s">
        <v>45</v>
      </c>
      <c r="BD639" s="20" t="s">
        <v>1402</v>
      </c>
      <c r="BE639" s="20" t="s">
        <v>1403</v>
      </c>
      <c r="BF639" s="1"/>
    </row>
    <row r="640" spans="1:58">
      <c r="A640" s="1" t="s">
        <v>879</v>
      </c>
      <c r="B640" s="1" t="s">
        <v>1100</v>
      </c>
      <c r="C640" s="1" t="s">
        <v>880</v>
      </c>
      <c r="D640" s="20" t="s">
        <v>84</v>
      </c>
      <c r="E640" s="20" t="s">
        <v>1095</v>
      </c>
      <c r="F640" s="20">
        <v>1</v>
      </c>
      <c r="G640" s="20"/>
      <c r="K640" s="1" t="s">
        <v>37</v>
      </c>
      <c r="M640" s="1" t="s">
        <v>38</v>
      </c>
      <c r="O640" s="1">
        <v>147</v>
      </c>
      <c r="P640" s="1" t="s">
        <v>102</v>
      </c>
      <c r="R640" s="20" t="s">
        <v>1403</v>
      </c>
      <c r="T640" s="21">
        <v>230.5</v>
      </c>
      <c r="U640" s="21"/>
      <c r="AR640" s="1" t="s">
        <v>1419</v>
      </c>
      <c r="AT640" s="1" t="s">
        <v>43</v>
      </c>
      <c r="BA640" s="1" t="s">
        <v>44</v>
      </c>
      <c r="BB640" s="1" t="s">
        <v>45</v>
      </c>
      <c r="BD640" s="20" t="s">
        <v>1402</v>
      </c>
      <c r="BE640" s="20" t="s">
        <v>1403</v>
      </c>
      <c r="BF640" s="1"/>
    </row>
    <row r="641" spans="1:58">
      <c r="A641" s="1" t="s">
        <v>879</v>
      </c>
      <c r="B641" s="1" t="s">
        <v>1100</v>
      </c>
      <c r="C641" s="1" t="s">
        <v>880</v>
      </c>
      <c r="D641" s="20" t="s">
        <v>1408</v>
      </c>
      <c r="E641" s="20" t="s">
        <v>2008</v>
      </c>
      <c r="F641" s="20"/>
      <c r="G641" s="20"/>
      <c r="K641" s="1" t="s">
        <v>37</v>
      </c>
      <c r="M641" s="1" t="s">
        <v>38</v>
      </c>
      <c r="O641" s="1">
        <v>147</v>
      </c>
      <c r="P641" s="1" t="s">
        <v>102</v>
      </c>
      <c r="R641" s="20" t="s">
        <v>1403</v>
      </c>
      <c r="T641" s="21">
        <v>217.9</v>
      </c>
      <c r="U641" s="21"/>
      <c r="AR641" s="1" t="s">
        <v>1419</v>
      </c>
      <c r="AT641" s="1" t="s">
        <v>43</v>
      </c>
      <c r="BA641" s="1" t="s">
        <v>44</v>
      </c>
      <c r="BB641" s="1" t="s">
        <v>45</v>
      </c>
      <c r="BD641" s="20" t="s">
        <v>1402</v>
      </c>
      <c r="BE641" s="20" t="s">
        <v>1403</v>
      </c>
      <c r="BF641" s="1"/>
    </row>
    <row r="642" spans="1:58">
      <c r="A642" s="1" t="s">
        <v>879</v>
      </c>
      <c r="B642" s="1" t="s">
        <v>1100</v>
      </c>
      <c r="C642" s="1" t="s">
        <v>880</v>
      </c>
      <c r="D642" s="20" t="s">
        <v>120</v>
      </c>
      <c r="E642" s="20" t="s">
        <v>1415</v>
      </c>
      <c r="F642" s="20">
        <v>1</v>
      </c>
      <c r="G642" s="20"/>
      <c r="K642" s="1" t="s">
        <v>37</v>
      </c>
      <c r="M642" s="1" t="s">
        <v>38</v>
      </c>
      <c r="O642" s="1">
        <v>147</v>
      </c>
      <c r="P642" s="1" t="s">
        <v>102</v>
      </c>
      <c r="R642" s="20" t="s">
        <v>1403</v>
      </c>
      <c r="T642" s="21">
        <v>215.8</v>
      </c>
      <c r="U642" s="21"/>
      <c r="AR642" s="1" t="s">
        <v>1419</v>
      </c>
      <c r="AT642" s="1" t="s">
        <v>43</v>
      </c>
      <c r="BA642" s="1" t="s">
        <v>44</v>
      </c>
      <c r="BB642" s="1" t="s">
        <v>45</v>
      </c>
      <c r="BD642" s="20" t="s">
        <v>1402</v>
      </c>
      <c r="BE642" s="20" t="s">
        <v>1403</v>
      </c>
      <c r="BF642" s="1"/>
    </row>
    <row r="643" spans="1:58">
      <c r="A643" s="1" t="s">
        <v>879</v>
      </c>
      <c r="B643" s="1" t="s">
        <v>1100</v>
      </c>
      <c r="C643" s="1" t="s">
        <v>880</v>
      </c>
      <c r="D643" s="20" t="s">
        <v>105</v>
      </c>
      <c r="E643" s="20" t="s">
        <v>1409</v>
      </c>
      <c r="F643" s="20"/>
      <c r="G643" s="20"/>
      <c r="K643" s="1" t="s">
        <v>37</v>
      </c>
      <c r="M643" s="1" t="s">
        <v>38</v>
      </c>
      <c r="O643" s="1">
        <v>147</v>
      </c>
      <c r="P643" s="1" t="s">
        <v>102</v>
      </c>
      <c r="R643" s="20" t="s">
        <v>1403</v>
      </c>
      <c r="T643" s="21">
        <v>207.4</v>
      </c>
      <c r="U643" s="21"/>
      <c r="AR643" s="1" t="s">
        <v>1419</v>
      </c>
      <c r="AT643" s="1" t="s">
        <v>43</v>
      </c>
      <c r="BA643" s="1" t="s">
        <v>44</v>
      </c>
      <c r="BB643" s="1" t="s">
        <v>45</v>
      </c>
      <c r="BD643" s="20" t="s">
        <v>1402</v>
      </c>
      <c r="BE643" s="20" t="s">
        <v>1403</v>
      </c>
      <c r="BF643" s="1"/>
    </row>
    <row r="644" spans="1:58">
      <c r="A644" s="1" t="s">
        <v>879</v>
      </c>
      <c r="B644" s="1" t="s">
        <v>1100</v>
      </c>
      <c r="C644" s="1" t="s">
        <v>880</v>
      </c>
      <c r="D644" s="20" t="s">
        <v>120</v>
      </c>
      <c r="E644" s="20" t="s">
        <v>1410</v>
      </c>
      <c r="F644" s="20"/>
      <c r="G644" s="20"/>
      <c r="K644" s="1" t="s">
        <v>37</v>
      </c>
      <c r="M644" s="1" t="s">
        <v>38</v>
      </c>
      <c r="O644" s="1">
        <v>147</v>
      </c>
      <c r="P644" s="1" t="s">
        <v>102</v>
      </c>
      <c r="R644" s="20" t="s">
        <v>1403</v>
      </c>
      <c r="T644" s="21">
        <v>197.8</v>
      </c>
      <c r="U644" s="21"/>
      <c r="AR644" s="1" t="s">
        <v>1419</v>
      </c>
      <c r="AT644" s="1" t="s">
        <v>43</v>
      </c>
      <c r="BA644" s="1" t="s">
        <v>44</v>
      </c>
      <c r="BB644" s="1" t="s">
        <v>45</v>
      </c>
      <c r="BD644" s="20" t="s">
        <v>1402</v>
      </c>
      <c r="BE644" s="20" t="s">
        <v>1403</v>
      </c>
      <c r="BF644" s="1"/>
    </row>
    <row r="645" spans="1:58">
      <c r="A645" s="1" t="s">
        <v>879</v>
      </c>
      <c r="B645" s="1" t="s">
        <v>1100</v>
      </c>
      <c r="C645" s="1" t="s">
        <v>880</v>
      </c>
      <c r="D645" s="20" t="s">
        <v>1408</v>
      </c>
      <c r="E645" s="20" t="s">
        <v>1411</v>
      </c>
      <c r="F645" s="20"/>
      <c r="G645" s="20"/>
      <c r="K645" s="1" t="s">
        <v>37</v>
      </c>
      <c r="M645" s="1" t="s">
        <v>38</v>
      </c>
      <c r="O645" s="1">
        <v>147</v>
      </c>
      <c r="P645" s="1" t="s">
        <v>102</v>
      </c>
      <c r="R645" s="20" t="s">
        <v>1403</v>
      </c>
      <c r="T645" s="21">
        <v>195.4</v>
      </c>
      <c r="U645" s="21"/>
      <c r="AR645" s="1" t="s">
        <v>1419</v>
      </c>
      <c r="AT645" s="1" t="s">
        <v>43</v>
      </c>
      <c r="BA645" s="1" t="s">
        <v>44</v>
      </c>
      <c r="BB645" s="1" t="s">
        <v>45</v>
      </c>
      <c r="BD645" s="20" t="s">
        <v>1402</v>
      </c>
      <c r="BE645" s="20" t="s">
        <v>1403</v>
      </c>
      <c r="BF645" s="1"/>
    </row>
    <row r="646" spans="1:58">
      <c r="A646" s="1" t="s">
        <v>879</v>
      </c>
      <c r="B646" s="1" t="s">
        <v>1100</v>
      </c>
      <c r="C646" s="1" t="s">
        <v>880</v>
      </c>
      <c r="D646" s="20" t="s">
        <v>120</v>
      </c>
      <c r="E646" s="20" t="s">
        <v>1412</v>
      </c>
      <c r="F646" s="20"/>
      <c r="G646" s="20"/>
      <c r="K646" s="1" t="s">
        <v>37</v>
      </c>
      <c r="M646" s="1" t="s">
        <v>38</v>
      </c>
      <c r="O646" s="1">
        <v>147</v>
      </c>
      <c r="P646" s="1" t="s">
        <v>102</v>
      </c>
      <c r="R646" s="20" t="s">
        <v>1403</v>
      </c>
      <c r="T646" s="21">
        <v>194.8</v>
      </c>
      <c r="U646" s="21"/>
      <c r="AR646" s="1" t="s">
        <v>1419</v>
      </c>
      <c r="AT646" s="1" t="s">
        <v>43</v>
      </c>
      <c r="BA646" s="1" t="s">
        <v>44</v>
      </c>
      <c r="BB646" s="1" t="s">
        <v>45</v>
      </c>
      <c r="BD646" s="20" t="s">
        <v>1402</v>
      </c>
      <c r="BE646" s="20" t="s">
        <v>1403</v>
      </c>
      <c r="BF646" s="1"/>
    </row>
    <row r="647" spans="1:58">
      <c r="A647" s="1" t="s">
        <v>879</v>
      </c>
      <c r="B647" s="1" t="s">
        <v>1100</v>
      </c>
      <c r="C647" s="1" t="s">
        <v>880</v>
      </c>
      <c r="D647" s="20" t="s">
        <v>120</v>
      </c>
      <c r="E647" s="20" t="s">
        <v>310</v>
      </c>
      <c r="F647" s="20">
        <v>1</v>
      </c>
      <c r="G647" s="20"/>
      <c r="K647" s="1" t="s">
        <v>37</v>
      </c>
      <c r="M647" s="1" t="s">
        <v>38</v>
      </c>
      <c r="O647" s="1">
        <v>147</v>
      </c>
      <c r="P647" s="1" t="s">
        <v>102</v>
      </c>
      <c r="R647" s="20" t="s">
        <v>1403</v>
      </c>
      <c r="T647" s="21">
        <v>194.7</v>
      </c>
      <c r="U647" s="21"/>
      <c r="AR647" s="1" t="s">
        <v>1419</v>
      </c>
      <c r="AT647" s="1" t="s">
        <v>43</v>
      </c>
      <c r="BA647" s="1" t="s">
        <v>44</v>
      </c>
      <c r="BB647" s="1" t="s">
        <v>45</v>
      </c>
      <c r="BD647" s="20" t="s">
        <v>1402</v>
      </c>
      <c r="BE647" s="20" t="s">
        <v>1403</v>
      </c>
      <c r="BF647" s="1"/>
    </row>
    <row r="648" spans="1:58">
      <c r="A648" s="1" t="s">
        <v>879</v>
      </c>
      <c r="B648" s="1" t="s">
        <v>1100</v>
      </c>
      <c r="C648" s="1" t="s">
        <v>880</v>
      </c>
      <c r="D648" s="20" t="s">
        <v>105</v>
      </c>
      <c r="E648" s="20" t="s">
        <v>1413</v>
      </c>
      <c r="F648" s="20"/>
      <c r="G648" s="20"/>
      <c r="K648" s="1" t="s">
        <v>37</v>
      </c>
      <c r="M648" s="1" t="s">
        <v>38</v>
      </c>
      <c r="O648" s="1">
        <v>147</v>
      </c>
      <c r="P648" s="1" t="s">
        <v>102</v>
      </c>
      <c r="R648" s="20" t="s">
        <v>1403</v>
      </c>
      <c r="T648" s="21">
        <v>194.2</v>
      </c>
      <c r="U648" s="21"/>
      <c r="AR648" s="1" t="s">
        <v>1419</v>
      </c>
      <c r="AT648" s="1" t="s">
        <v>43</v>
      </c>
      <c r="BA648" s="1" t="s">
        <v>44</v>
      </c>
      <c r="BB648" s="1" t="s">
        <v>45</v>
      </c>
      <c r="BD648" s="20" t="s">
        <v>1402</v>
      </c>
      <c r="BE648" s="20" t="s">
        <v>1403</v>
      </c>
      <c r="BF648" s="1"/>
    </row>
    <row r="649" spans="1:58">
      <c r="A649" s="1" t="s">
        <v>879</v>
      </c>
      <c r="B649" s="1" t="s">
        <v>1100</v>
      </c>
      <c r="C649" s="1" t="s">
        <v>880</v>
      </c>
      <c r="D649" s="20" t="s">
        <v>120</v>
      </c>
      <c r="E649" s="20" t="s">
        <v>1414</v>
      </c>
      <c r="F649" s="20">
        <v>1</v>
      </c>
      <c r="G649" s="20"/>
      <c r="K649" s="1" t="s">
        <v>37</v>
      </c>
      <c r="M649" s="1" t="s">
        <v>38</v>
      </c>
      <c r="O649" s="1">
        <v>147</v>
      </c>
      <c r="P649" s="1" t="s">
        <v>102</v>
      </c>
      <c r="R649" s="20" t="s">
        <v>1403</v>
      </c>
      <c r="T649" s="21">
        <v>186.1</v>
      </c>
      <c r="U649" s="21"/>
      <c r="AR649" s="1" t="s">
        <v>1419</v>
      </c>
      <c r="AT649" s="1" t="s">
        <v>43</v>
      </c>
      <c r="BA649" s="1" t="s">
        <v>44</v>
      </c>
      <c r="BB649" s="1" t="s">
        <v>45</v>
      </c>
      <c r="BD649" s="20" t="s">
        <v>1402</v>
      </c>
      <c r="BE649" s="20" t="s">
        <v>1403</v>
      </c>
      <c r="BF649" s="1"/>
    </row>
    <row r="650" spans="1:58">
      <c r="A650" s="1" t="s">
        <v>879</v>
      </c>
      <c r="B650" s="1" t="s">
        <v>1100</v>
      </c>
      <c r="C650" s="1" t="s">
        <v>880</v>
      </c>
      <c r="D650" s="20" t="s">
        <v>120</v>
      </c>
      <c r="E650" s="1" t="s">
        <v>553</v>
      </c>
      <c r="G650" s="20"/>
      <c r="K650" s="1" t="s">
        <v>37</v>
      </c>
      <c r="M650" s="1" t="s">
        <v>38</v>
      </c>
      <c r="O650" s="1">
        <v>147</v>
      </c>
      <c r="P650" s="1" t="s">
        <v>102</v>
      </c>
      <c r="R650" s="20" t="s">
        <v>1403</v>
      </c>
      <c r="T650" s="21">
        <v>171.8</v>
      </c>
      <c r="U650" s="21"/>
      <c r="AR650" s="1" t="s">
        <v>1419</v>
      </c>
      <c r="AT650" s="1" t="s">
        <v>43</v>
      </c>
      <c r="BA650" s="1" t="s">
        <v>44</v>
      </c>
      <c r="BB650" s="1" t="s">
        <v>45</v>
      </c>
      <c r="BD650" s="20" t="s">
        <v>1402</v>
      </c>
      <c r="BE650" s="20" t="s">
        <v>1403</v>
      </c>
      <c r="BF650" s="1"/>
    </row>
    <row r="651" spans="1:58">
      <c r="A651" s="1" t="s">
        <v>879</v>
      </c>
      <c r="B651" s="1" t="s">
        <v>1100</v>
      </c>
      <c r="C651" s="1" t="s">
        <v>880</v>
      </c>
      <c r="D651" s="20" t="s">
        <v>120</v>
      </c>
      <c r="E651" s="20" t="s">
        <v>1415</v>
      </c>
      <c r="F651" s="20">
        <v>1</v>
      </c>
      <c r="G651" s="20"/>
      <c r="K651" s="1" t="s">
        <v>37</v>
      </c>
      <c r="M651" s="1" t="s">
        <v>38</v>
      </c>
      <c r="O651" s="1">
        <v>147</v>
      </c>
      <c r="P651" s="1" t="s">
        <v>102</v>
      </c>
      <c r="R651" s="20" t="s">
        <v>1403</v>
      </c>
      <c r="T651" s="21">
        <v>159.69999999999999</v>
      </c>
      <c r="U651" s="21"/>
      <c r="AR651" s="1" t="s">
        <v>1419</v>
      </c>
      <c r="AT651" s="1" t="s">
        <v>43</v>
      </c>
      <c r="BA651" s="1" t="s">
        <v>44</v>
      </c>
      <c r="BB651" s="1" t="s">
        <v>45</v>
      </c>
      <c r="BD651" s="20" t="s">
        <v>1402</v>
      </c>
      <c r="BE651" s="20" t="s">
        <v>1403</v>
      </c>
      <c r="BF651" s="1"/>
    </row>
    <row r="652" spans="1:58">
      <c r="A652" s="1" t="s">
        <v>879</v>
      </c>
      <c r="B652" s="1" t="s">
        <v>1100</v>
      </c>
      <c r="C652" s="1" t="s">
        <v>880</v>
      </c>
      <c r="D652" s="20" t="s">
        <v>105</v>
      </c>
      <c r="E652" s="20" t="s">
        <v>1416</v>
      </c>
      <c r="F652" s="20"/>
      <c r="G652" s="20"/>
      <c r="K652" s="1" t="s">
        <v>37</v>
      </c>
      <c r="M652" s="1" t="s">
        <v>38</v>
      </c>
      <c r="O652" s="1">
        <v>147</v>
      </c>
      <c r="P652" s="1" t="s">
        <v>102</v>
      </c>
      <c r="R652" s="20" t="s">
        <v>1403</v>
      </c>
      <c r="T652" s="21">
        <v>159</v>
      </c>
      <c r="U652" s="21"/>
      <c r="AR652" s="1" t="s">
        <v>1419</v>
      </c>
      <c r="AT652" s="1" t="s">
        <v>43</v>
      </c>
      <c r="BA652" s="1" t="s">
        <v>44</v>
      </c>
      <c r="BB652" s="1" t="s">
        <v>45</v>
      </c>
      <c r="BD652" s="20" t="s">
        <v>1402</v>
      </c>
      <c r="BE652" s="20" t="s">
        <v>1403</v>
      </c>
      <c r="BF652" s="1"/>
    </row>
    <row r="653" spans="1:58">
      <c r="A653" s="1" t="s">
        <v>879</v>
      </c>
      <c r="B653" s="1" t="s">
        <v>1100</v>
      </c>
      <c r="C653" s="1" t="s">
        <v>880</v>
      </c>
      <c r="D653" s="20" t="s">
        <v>105</v>
      </c>
      <c r="E653" s="20" t="s">
        <v>1097</v>
      </c>
      <c r="F653" s="20"/>
      <c r="G653" s="20"/>
      <c r="K653" s="1" t="s">
        <v>37</v>
      </c>
      <c r="M653" s="1" t="s">
        <v>38</v>
      </c>
      <c r="O653" s="1">
        <v>147</v>
      </c>
      <c r="P653" s="1" t="s">
        <v>102</v>
      </c>
      <c r="R653" s="20" t="s">
        <v>1403</v>
      </c>
      <c r="T653" s="21">
        <v>147</v>
      </c>
      <c r="U653" s="21"/>
      <c r="AR653" s="1" t="s">
        <v>1419</v>
      </c>
      <c r="AT653" s="1" t="s">
        <v>43</v>
      </c>
      <c r="BA653" s="1" t="s">
        <v>44</v>
      </c>
      <c r="BB653" s="1" t="s">
        <v>45</v>
      </c>
      <c r="BD653" s="20" t="s">
        <v>1402</v>
      </c>
      <c r="BE653" s="20" t="s">
        <v>1403</v>
      </c>
      <c r="BF653" s="1"/>
    </row>
    <row r="654" spans="1:58">
      <c r="A654" s="1" t="s">
        <v>879</v>
      </c>
      <c r="B654" s="1" t="s">
        <v>1100</v>
      </c>
      <c r="C654" s="1" t="s">
        <v>880</v>
      </c>
      <c r="D654" s="20" t="s">
        <v>105</v>
      </c>
      <c r="E654" s="20" t="s">
        <v>1417</v>
      </c>
      <c r="F654" s="20"/>
      <c r="G654" s="20"/>
      <c r="K654" s="1" t="s">
        <v>37</v>
      </c>
      <c r="M654" s="1" t="s">
        <v>38</v>
      </c>
      <c r="O654" s="1">
        <v>147</v>
      </c>
      <c r="P654" s="1" t="s">
        <v>102</v>
      </c>
      <c r="R654" s="20" t="s">
        <v>1403</v>
      </c>
      <c r="T654" s="21">
        <v>138.4</v>
      </c>
      <c r="U654" s="21"/>
      <c r="AR654" s="1" t="s">
        <v>1419</v>
      </c>
      <c r="AT654" s="1" t="s">
        <v>43</v>
      </c>
      <c r="BA654" s="1" t="s">
        <v>44</v>
      </c>
      <c r="BB654" s="1" t="s">
        <v>45</v>
      </c>
      <c r="BD654" s="20" t="s">
        <v>1402</v>
      </c>
      <c r="BE654" s="20" t="s">
        <v>1403</v>
      </c>
      <c r="BF654" s="1"/>
    </row>
    <row r="655" spans="1:58">
      <c r="A655" s="1" t="s">
        <v>879</v>
      </c>
      <c r="B655" s="1" t="s">
        <v>1100</v>
      </c>
      <c r="C655" s="1" t="s">
        <v>880</v>
      </c>
      <c r="D655" s="20" t="s">
        <v>144</v>
      </c>
      <c r="E655" s="20" t="s">
        <v>1418</v>
      </c>
      <c r="F655" s="20"/>
      <c r="G655" s="20"/>
      <c r="K655" s="1" t="s">
        <v>37</v>
      </c>
      <c r="M655" s="1" t="s">
        <v>38</v>
      </c>
      <c r="O655" s="1">
        <v>147</v>
      </c>
      <c r="P655" s="1" t="s">
        <v>102</v>
      </c>
      <c r="R655" s="20" t="s">
        <v>1403</v>
      </c>
      <c r="T655" s="21">
        <v>137.5</v>
      </c>
      <c r="U655" s="21"/>
      <c r="AR655" s="1" t="s">
        <v>1419</v>
      </c>
      <c r="AT655" s="1" t="s">
        <v>43</v>
      </c>
      <c r="BA655" s="1" t="s">
        <v>44</v>
      </c>
      <c r="BB655" s="1" t="s">
        <v>45</v>
      </c>
      <c r="BD655" s="20" t="s">
        <v>1402</v>
      </c>
      <c r="BE655" s="20" t="s">
        <v>1403</v>
      </c>
      <c r="BF655" s="1"/>
    </row>
    <row r="656" spans="1:58">
      <c r="A656" s="1" t="s">
        <v>879</v>
      </c>
      <c r="B656" s="1" t="s">
        <v>1100</v>
      </c>
      <c r="C656" s="1" t="s">
        <v>880</v>
      </c>
      <c r="D656" s="1" t="s">
        <v>197</v>
      </c>
      <c r="E656" s="1" t="s">
        <v>1420</v>
      </c>
      <c r="G656" s="1">
        <v>2005</v>
      </c>
      <c r="H656" s="1">
        <v>2005</v>
      </c>
      <c r="K656" s="1" t="s">
        <v>1141</v>
      </c>
      <c r="M656" s="1" t="s">
        <v>38</v>
      </c>
      <c r="O656" s="1">
        <v>256</v>
      </c>
      <c r="P656" s="1" t="s">
        <v>77</v>
      </c>
      <c r="Q656" s="1" t="s">
        <v>1169</v>
      </c>
      <c r="R656" s="20" t="s">
        <v>1913</v>
      </c>
      <c r="S656" s="1">
        <v>14</v>
      </c>
      <c r="T656" s="17">
        <v>170</v>
      </c>
      <c r="U656" s="17" t="s">
        <v>1983</v>
      </c>
      <c r="V656" s="17">
        <v>94</v>
      </c>
      <c r="X656" s="17">
        <v>33</v>
      </c>
      <c r="AG656" s="3">
        <v>145</v>
      </c>
      <c r="AJ656" s="3">
        <v>94</v>
      </c>
      <c r="AL656" s="3">
        <v>33</v>
      </c>
      <c r="AR656" s="1" t="s">
        <v>694</v>
      </c>
      <c r="AT656" s="1" t="s">
        <v>1911</v>
      </c>
      <c r="BA656" s="1" t="s">
        <v>44</v>
      </c>
      <c r="BB656" s="1" t="s">
        <v>45</v>
      </c>
      <c r="BC656" s="1" t="s">
        <v>1249</v>
      </c>
      <c r="BD656" s="1" t="s">
        <v>1912</v>
      </c>
      <c r="BE656" s="20" t="s">
        <v>1913</v>
      </c>
      <c r="BF656" s="1"/>
    </row>
    <row r="657" spans="1:58">
      <c r="A657" s="1" t="s">
        <v>879</v>
      </c>
      <c r="B657" s="1" t="s">
        <v>1100</v>
      </c>
      <c r="C657" s="1" t="s">
        <v>880</v>
      </c>
      <c r="D657" s="1" t="s">
        <v>197</v>
      </c>
      <c r="E657" s="1" t="s">
        <v>1420</v>
      </c>
      <c r="G657" s="1">
        <v>2006</v>
      </c>
      <c r="H657" s="1">
        <v>2006</v>
      </c>
      <c r="K657" s="1" t="s">
        <v>1174</v>
      </c>
      <c r="M657" s="1" t="s">
        <v>38</v>
      </c>
      <c r="O657" s="1">
        <v>255</v>
      </c>
      <c r="P657" s="1" t="s">
        <v>77</v>
      </c>
      <c r="Q657" s="1" t="s">
        <v>1169</v>
      </c>
      <c r="R657" s="20" t="s">
        <v>1422</v>
      </c>
      <c r="S657" s="1">
        <v>9</v>
      </c>
      <c r="T657" s="17">
        <v>140</v>
      </c>
      <c r="U657" s="17" t="s">
        <v>1983</v>
      </c>
      <c r="V657" s="17">
        <v>72</v>
      </c>
      <c r="X657" s="17">
        <v>25</v>
      </c>
      <c r="AG657" s="3">
        <v>107</v>
      </c>
      <c r="AJ657" s="3">
        <v>72</v>
      </c>
      <c r="AL657" s="3">
        <v>25</v>
      </c>
      <c r="AR657" s="1" t="s">
        <v>694</v>
      </c>
      <c r="AT657" s="1" t="s">
        <v>1911</v>
      </c>
      <c r="BA657" s="1" t="s">
        <v>44</v>
      </c>
      <c r="BB657" s="1" t="s">
        <v>45</v>
      </c>
      <c r="BC657" s="1" t="s">
        <v>1249</v>
      </c>
      <c r="BD657" s="1" t="s">
        <v>1421</v>
      </c>
      <c r="BE657" s="20" t="s">
        <v>1422</v>
      </c>
      <c r="BF657" s="1"/>
    </row>
    <row r="658" spans="1:58">
      <c r="A658" s="1" t="s">
        <v>1998</v>
      </c>
      <c r="B658" s="1" t="s">
        <v>653</v>
      </c>
      <c r="C658" s="1" t="s">
        <v>654</v>
      </c>
      <c r="D658" s="1" t="s">
        <v>197</v>
      </c>
      <c r="E658" s="4" t="s">
        <v>1425</v>
      </c>
      <c r="F658" s="4"/>
      <c r="G658" s="1">
        <v>2014</v>
      </c>
      <c r="H658" s="1">
        <v>2014</v>
      </c>
      <c r="K658" s="1" t="s">
        <v>1430</v>
      </c>
      <c r="M658" s="4" t="s">
        <v>38</v>
      </c>
      <c r="O658" s="1">
        <v>265</v>
      </c>
      <c r="P658" s="4" t="s">
        <v>77</v>
      </c>
      <c r="Q658" s="1" t="s">
        <v>1169</v>
      </c>
      <c r="R658" s="20" t="s">
        <v>1429</v>
      </c>
      <c r="S658" s="1">
        <v>11</v>
      </c>
      <c r="T658" s="17">
        <v>57.1</v>
      </c>
      <c r="V658" s="17">
        <v>28.6</v>
      </c>
      <c r="X658" s="17">
        <v>16.2</v>
      </c>
      <c r="AB658" s="3">
        <v>1.3</v>
      </c>
      <c r="AJ658" s="3">
        <v>28.6</v>
      </c>
      <c r="AL658" s="3">
        <v>16.2</v>
      </c>
      <c r="AR658" s="4" t="s">
        <v>694</v>
      </c>
      <c r="AS658" s="4" t="s">
        <v>1244</v>
      </c>
      <c r="AT658" s="4" t="s">
        <v>1268</v>
      </c>
      <c r="AY658" s="4" t="s">
        <v>1426</v>
      </c>
      <c r="BA658" s="4" t="s">
        <v>44</v>
      </c>
      <c r="BB658" s="4" t="s">
        <v>45</v>
      </c>
      <c r="BC658" s="4" t="s">
        <v>1169</v>
      </c>
      <c r="BD658" s="4" t="s">
        <v>1847</v>
      </c>
      <c r="BE658" s="20" t="s">
        <v>1429</v>
      </c>
      <c r="BF658" s="1"/>
    </row>
    <row r="659" spans="1:58">
      <c r="A659" s="1" t="s">
        <v>1998</v>
      </c>
      <c r="B659" s="1" t="s">
        <v>653</v>
      </c>
      <c r="C659" s="1" t="s">
        <v>654</v>
      </c>
      <c r="D659" s="1" t="s">
        <v>197</v>
      </c>
      <c r="E659" s="4" t="s">
        <v>1423</v>
      </c>
      <c r="F659" s="4"/>
      <c r="G659" s="1">
        <v>2014</v>
      </c>
      <c r="H659" s="1">
        <v>2014</v>
      </c>
      <c r="K659" s="1" t="s">
        <v>1430</v>
      </c>
      <c r="M659" s="4" t="s">
        <v>38</v>
      </c>
      <c r="O659" s="1">
        <v>265</v>
      </c>
      <c r="P659" s="4" t="s">
        <v>77</v>
      </c>
      <c r="Q659" s="1" t="s">
        <v>1169</v>
      </c>
      <c r="R659" s="20" t="s">
        <v>1429</v>
      </c>
      <c r="S659" s="1">
        <v>14</v>
      </c>
      <c r="T659" s="17">
        <v>61.2</v>
      </c>
      <c r="V659" s="17">
        <v>36.700000000000003</v>
      </c>
      <c r="X659" s="17">
        <v>9.9</v>
      </c>
      <c r="AB659" s="3">
        <v>4.5</v>
      </c>
      <c r="AJ659" s="3">
        <v>36.700000000000003</v>
      </c>
      <c r="AL659" s="3">
        <v>9.9</v>
      </c>
      <c r="AR659" s="4" t="s">
        <v>694</v>
      </c>
      <c r="AS659" s="4" t="s">
        <v>1244</v>
      </c>
      <c r="AT659" s="4" t="s">
        <v>1268</v>
      </c>
      <c r="AY659" s="4" t="s">
        <v>1427</v>
      </c>
      <c r="BA659" s="4" t="s">
        <v>44</v>
      </c>
      <c r="BB659" s="4" t="s">
        <v>45</v>
      </c>
      <c r="BC659" s="4" t="s">
        <v>1169</v>
      </c>
      <c r="BD659" s="4" t="s">
        <v>1847</v>
      </c>
      <c r="BE659" s="20" t="s">
        <v>1429</v>
      </c>
      <c r="BF659" s="1"/>
    </row>
    <row r="660" spans="1:58">
      <c r="A660" s="1" t="s">
        <v>1998</v>
      </c>
      <c r="B660" s="1" t="s">
        <v>653</v>
      </c>
      <c r="C660" s="1" t="s">
        <v>654</v>
      </c>
      <c r="D660" s="1" t="s">
        <v>197</v>
      </c>
      <c r="E660" s="4" t="s">
        <v>1424</v>
      </c>
      <c r="F660" s="4"/>
      <c r="G660" s="1">
        <v>2014</v>
      </c>
      <c r="H660" s="1">
        <v>2014</v>
      </c>
      <c r="K660" s="1" t="s">
        <v>1430</v>
      </c>
      <c r="M660" s="4" t="s">
        <v>38</v>
      </c>
      <c r="O660" s="1">
        <v>265</v>
      </c>
      <c r="P660" s="4" t="s">
        <v>77</v>
      </c>
      <c r="Q660" s="1" t="s">
        <v>1169</v>
      </c>
      <c r="R660" s="20" t="s">
        <v>1429</v>
      </c>
      <c r="S660" s="1">
        <v>11</v>
      </c>
      <c r="T660" s="17">
        <v>79.099999999999994</v>
      </c>
      <c r="V660" s="17">
        <v>31</v>
      </c>
      <c r="X660" s="17">
        <v>17.399999999999999</v>
      </c>
      <c r="AB660" s="3">
        <v>1.7</v>
      </c>
      <c r="AJ660" s="3">
        <v>31</v>
      </c>
      <c r="AL660" s="3">
        <v>17.399999999999999</v>
      </c>
      <c r="AR660" s="4" t="s">
        <v>694</v>
      </c>
      <c r="AS660" s="4" t="s">
        <v>1244</v>
      </c>
      <c r="AT660" s="4" t="s">
        <v>1268</v>
      </c>
      <c r="AY660" s="4" t="s">
        <v>1428</v>
      </c>
      <c r="BA660" s="4" t="s">
        <v>44</v>
      </c>
      <c r="BB660" s="4" t="s">
        <v>45</v>
      </c>
      <c r="BC660" s="4" t="s">
        <v>1169</v>
      </c>
      <c r="BD660" s="4" t="s">
        <v>1847</v>
      </c>
      <c r="BE660" s="20" t="s">
        <v>1429</v>
      </c>
      <c r="BF660" s="1"/>
    </row>
    <row r="661" spans="1:58" ht="12.75">
      <c r="A661" s="1" t="s">
        <v>879</v>
      </c>
      <c r="B661" s="1" t="s">
        <v>1100</v>
      </c>
      <c r="C661" s="1" t="s">
        <v>880</v>
      </c>
      <c r="D661" s="1" t="s">
        <v>120</v>
      </c>
      <c r="E661" s="1" t="s">
        <v>881</v>
      </c>
      <c r="F661" s="1">
        <v>1</v>
      </c>
      <c r="G661" s="1">
        <v>2010</v>
      </c>
      <c r="H661" s="1">
        <v>2012</v>
      </c>
      <c r="K661" s="1" t="s">
        <v>1141</v>
      </c>
      <c r="M661" s="1" t="s">
        <v>38</v>
      </c>
      <c r="O661" s="1">
        <v>69</v>
      </c>
      <c r="P661" s="1" t="s">
        <v>77</v>
      </c>
      <c r="Q661" s="1" t="s">
        <v>1169</v>
      </c>
      <c r="R661" s="4" t="s">
        <v>1615</v>
      </c>
      <c r="S661" s="1">
        <v>55</v>
      </c>
      <c r="T661" s="17">
        <v>536.5</v>
      </c>
      <c r="V661" s="17">
        <v>180.9</v>
      </c>
      <c r="X661" s="17">
        <v>106</v>
      </c>
      <c r="AJ661" s="3">
        <v>180.9</v>
      </c>
      <c r="AL661" s="3">
        <v>106</v>
      </c>
      <c r="AR661" s="1" t="s">
        <v>694</v>
      </c>
      <c r="AS661" s="1" t="s">
        <v>1244</v>
      </c>
      <c r="AT661" s="1" t="s">
        <v>1845</v>
      </c>
      <c r="AY661" s="1" t="s">
        <v>1431</v>
      </c>
      <c r="BA661" s="1" t="s">
        <v>44</v>
      </c>
      <c r="BB661" s="1" t="s">
        <v>45</v>
      </c>
      <c r="BC661" s="1" t="s">
        <v>1325</v>
      </c>
      <c r="BD661" s="1" t="s">
        <v>1616</v>
      </c>
      <c r="BE661" s="4" t="s">
        <v>1615</v>
      </c>
      <c r="BF661" s="1"/>
    </row>
    <row r="662" spans="1:58" ht="12.75">
      <c r="A662" s="1" t="s">
        <v>879</v>
      </c>
      <c r="B662" s="1" t="s">
        <v>1100</v>
      </c>
      <c r="C662" s="1" t="s">
        <v>880</v>
      </c>
      <c r="D662" s="1" t="s">
        <v>120</v>
      </c>
      <c r="E662" s="1" t="s">
        <v>881</v>
      </c>
      <c r="F662" s="1">
        <v>1</v>
      </c>
      <c r="G662" s="1">
        <v>2010</v>
      </c>
      <c r="H662" s="1">
        <v>2010</v>
      </c>
      <c r="K662" s="1" t="s">
        <v>1141</v>
      </c>
      <c r="L662" s="1" t="s">
        <v>1316</v>
      </c>
      <c r="M662" s="1" t="s">
        <v>38</v>
      </c>
      <c r="O662" s="1">
        <v>69</v>
      </c>
      <c r="P662" s="1" t="s">
        <v>77</v>
      </c>
      <c r="Q662" s="1" t="s">
        <v>1169</v>
      </c>
      <c r="R662" s="4" t="s">
        <v>1615</v>
      </c>
      <c r="S662" s="1">
        <v>23</v>
      </c>
      <c r="T662" s="17">
        <v>425</v>
      </c>
      <c r="U662" s="17" t="s">
        <v>1983</v>
      </c>
      <c r="AR662" s="1" t="s">
        <v>694</v>
      </c>
      <c r="AS662" s="1" t="s">
        <v>1244</v>
      </c>
      <c r="AT662" s="1" t="s">
        <v>1491</v>
      </c>
      <c r="AY662" s="1" t="s">
        <v>1846</v>
      </c>
      <c r="BA662" s="1" t="s">
        <v>44</v>
      </c>
      <c r="BB662" s="1" t="s">
        <v>45</v>
      </c>
      <c r="BC662" s="1" t="s">
        <v>1169</v>
      </c>
      <c r="BD662" s="1" t="s">
        <v>1616</v>
      </c>
      <c r="BE662" s="4" t="s">
        <v>1615</v>
      </c>
      <c r="BF662" s="1"/>
    </row>
    <row r="663" spans="1:58" ht="12.75">
      <c r="A663" s="1" t="s">
        <v>879</v>
      </c>
      <c r="B663" s="1" t="s">
        <v>1100</v>
      </c>
      <c r="C663" s="1" t="s">
        <v>880</v>
      </c>
      <c r="D663" s="1" t="s">
        <v>120</v>
      </c>
      <c r="E663" s="1" t="s">
        <v>881</v>
      </c>
      <c r="F663" s="1">
        <v>1</v>
      </c>
      <c r="G663" s="1">
        <v>2011</v>
      </c>
      <c r="H663" s="1">
        <v>2011</v>
      </c>
      <c r="K663" s="1" t="s">
        <v>1141</v>
      </c>
      <c r="L663" s="1" t="s">
        <v>1316</v>
      </c>
      <c r="M663" s="1" t="s">
        <v>38</v>
      </c>
      <c r="O663" s="1">
        <v>69</v>
      </c>
      <c r="P663" s="1" t="s">
        <v>77</v>
      </c>
      <c r="Q663" s="1" t="s">
        <v>1169</v>
      </c>
      <c r="R663" s="4" t="s">
        <v>1615</v>
      </c>
      <c r="S663" s="1">
        <v>15</v>
      </c>
      <c r="T663" s="17">
        <v>363</v>
      </c>
      <c r="U663" s="17" t="s">
        <v>1983</v>
      </c>
      <c r="AR663" s="1" t="s">
        <v>694</v>
      </c>
      <c r="AS663" s="1" t="s">
        <v>1244</v>
      </c>
      <c r="AT663" s="1" t="s">
        <v>1491</v>
      </c>
      <c r="AY663" s="1" t="s">
        <v>1846</v>
      </c>
      <c r="BA663" s="1" t="s">
        <v>44</v>
      </c>
      <c r="BB663" s="1" t="s">
        <v>45</v>
      </c>
      <c r="BC663" s="1" t="s">
        <v>1169</v>
      </c>
      <c r="BD663" s="1" t="s">
        <v>1616</v>
      </c>
      <c r="BE663" s="4" t="s">
        <v>1615</v>
      </c>
      <c r="BF663" s="1"/>
    </row>
    <row r="664" spans="1:58" ht="12.75">
      <c r="A664" s="1" t="s">
        <v>879</v>
      </c>
      <c r="B664" s="1" t="s">
        <v>1100</v>
      </c>
      <c r="C664" s="1" t="s">
        <v>880</v>
      </c>
      <c r="D664" s="1" t="s">
        <v>120</v>
      </c>
      <c r="E664" s="1" t="s">
        <v>881</v>
      </c>
      <c r="F664" s="1">
        <v>1</v>
      </c>
      <c r="G664" s="1">
        <v>2012</v>
      </c>
      <c r="H664" s="1">
        <v>2012</v>
      </c>
      <c r="K664" s="1" t="s">
        <v>1141</v>
      </c>
      <c r="L664" s="1" t="s">
        <v>1316</v>
      </c>
      <c r="M664" s="1" t="s">
        <v>38</v>
      </c>
      <c r="O664" s="1">
        <v>69</v>
      </c>
      <c r="P664" s="1" t="s">
        <v>77</v>
      </c>
      <c r="Q664" s="1" t="s">
        <v>1169</v>
      </c>
      <c r="R664" s="4" t="s">
        <v>1615</v>
      </c>
      <c r="S664" s="1">
        <v>15</v>
      </c>
      <c r="T664" s="17">
        <v>350</v>
      </c>
      <c r="U664" s="17" t="s">
        <v>1983</v>
      </c>
      <c r="AR664" s="1" t="s">
        <v>694</v>
      </c>
      <c r="AS664" s="1" t="s">
        <v>1244</v>
      </c>
      <c r="AT664" s="1" t="s">
        <v>1491</v>
      </c>
      <c r="AY664" s="1" t="s">
        <v>1846</v>
      </c>
      <c r="BA664" s="1" t="s">
        <v>44</v>
      </c>
      <c r="BB664" s="1" t="s">
        <v>45</v>
      </c>
      <c r="BC664" s="1" t="s">
        <v>1169</v>
      </c>
      <c r="BD664" s="1" t="s">
        <v>1616</v>
      </c>
      <c r="BE664" s="4" t="s">
        <v>1615</v>
      </c>
      <c r="BF664" s="1"/>
    </row>
    <row r="665" spans="1:58" ht="12.75">
      <c r="A665" s="1" t="s">
        <v>879</v>
      </c>
      <c r="B665" s="1" t="s">
        <v>1100</v>
      </c>
      <c r="C665" s="1" t="s">
        <v>880</v>
      </c>
      <c r="D665" s="1" t="s">
        <v>120</v>
      </c>
      <c r="E665" s="1" t="s">
        <v>881</v>
      </c>
      <c r="F665" s="1">
        <v>1</v>
      </c>
      <c r="G665" s="1">
        <v>2010</v>
      </c>
      <c r="H665" s="1">
        <v>2010</v>
      </c>
      <c r="K665" s="1" t="s">
        <v>1141</v>
      </c>
      <c r="L665" s="1" t="s">
        <v>1317</v>
      </c>
      <c r="M665" s="1" t="s">
        <v>38</v>
      </c>
      <c r="O665" s="1">
        <v>69</v>
      </c>
      <c r="P665" s="1" t="s">
        <v>77</v>
      </c>
      <c r="Q665" s="1" t="s">
        <v>1169</v>
      </c>
      <c r="R665" s="4" t="s">
        <v>1615</v>
      </c>
      <c r="S665" s="1">
        <v>26</v>
      </c>
      <c r="T665" s="17">
        <v>537</v>
      </c>
      <c r="U665" s="17" t="s">
        <v>1983</v>
      </c>
      <c r="AR665" s="1" t="s">
        <v>694</v>
      </c>
      <c r="AS665" s="1" t="s">
        <v>1244</v>
      </c>
      <c r="AT665" s="1" t="s">
        <v>1491</v>
      </c>
      <c r="AY665" s="1" t="s">
        <v>1846</v>
      </c>
      <c r="BA665" s="1" t="s">
        <v>44</v>
      </c>
      <c r="BB665" s="1" t="s">
        <v>45</v>
      </c>
      <c r="BC665" s="1" t="s">
        <v>1169</v>
      </c>
      <c r="BD665" s="1" t="s">
        <v>1616</v>
      </c>
      <c r="BE665" s="4" t="s">
        <v>1615</v>
      </c>
      <c r="BF665" s="1"/>
    </row>
    <row r="666" spans="1:58" ht="12.75">
      <c r="A666" s="1" t="s">
        <v>879</v>
      </c>
      <c r="B666" s="1" t="s">
        <v>1100</v>
      </c>
      <c r="C666" s="1" t="s">
        <v>880</v>
      </c>
      <c r="D666" s="1" t="s">
        <v>120</v>
      </c>
      <c r="E666" s="1" t="s">
        <v>881</v>
      </c>
      <c r="F666" s="1">
        <v>1</v>
      </c>
      <c r="G666" s="1">
        <v>2011</v>
      </c>
      <c r="H666" s="1">
        <v>2011</v>
      </c>
      <c r="K666" s="1" t="s">
        <v>1141</v>
      </c>
      <c r="L666" s="1" t="s">
        <v>1317</v>
      </c>
      <c r="M666" s="1" t="s">
        <v>38</v>
      </c>
      <c r="O666" s="1">
        <v>69</v>
      </c>
      <c r="P666" s="1" t="s">
        <v>77</v>
      </c>
      <c r="Q666" s="1" t="s">
        <v>1169</v>
      </c>
      <c r="R666" s="4" t="s">
        <v>1615</v>
      </c>
      <c r="S666" s="1">
        <v>10</v>
      </c>
      <c r="T666" s="17">
        <v>338</v>
      </c>
      <c r="U666" s="17" t="s">
        <v>1983</v>
      </c>
      <c r="AR666" s="1" t="s">
        <v>694</v>
      </c>
      <c r="AS666" s="1" t="s">
        <v>1244</v>
      </c>
      <c r="AT666" s="1" t="s">
        <v>1491</v>
      </c>
      <c r="AY666" s="1" t="s">
        <v>1846</v>
      </c>
      <c r="BA666" s="1" t="s">
        <v>44</v>
      </c>
      <c r="BB666" s="1" t="s">
        <v>45</v>
      </c>
      <c r="BC666" s="1" t="s">
        <v>1169</v>
      </c>
      <c r="BD666" s="1" t="s">
        <v>1616</v>
      </c>
      <c r="BE666" s="4" t="s">
        <v>1615</v>
      </c>
      <c r="BF666" s="1"/>
    </row>
    <row r="667" spans="1:58" ht="12.75">
      <c r="A667" s="1" t="s">
        <v>879</v>
      </c>
      <c r="B667" s="1" t="s">
        <v>1100</v>
      </c>
      <c r="C667" s="1" t="s">
        <v>880</v>
      </c>
      <c r="D667" s="1" t="s">
        <v>120</v>
      </c>
      <c r="E667" s="1" t="s">
        <v>881</v>
      </c>
      <c r="F667" s="1">
        <v>1</v>
      </c>
      <c r="G667" s="1">
        <v>2012</v>
      </c>
      <c r="H667" s="1">
        <v>2012</v>
      </c>
      <c r="K667" s="1" t="s">
        <v>1141</v>
      </c>
      <c r="L667" s="1" t="s">
        <v>1317</v>
      </c>
      <c r="M667" s="1" t="s">
        <v>38</v>
      </c>
      <c r="O667" s="1">
        <v>69</v>
      </c>
      <c r="P667" s="1" t="s">
        <v>77</v>
      </c>
      <c r="Q667" s="1" t="s">
        <v>1169</v>
      </c>
      <c r="R667" s="4" t="s">
        <v>1615</v>
      </c>
      <c r="S667" s="1">
        <v>18</v>
      </c>
      <c r="T667" s="17">
        <v>425</v>
      </c>
      <c r="U667" s="17" t="s">
        <v>1983</v>
      </c>
      <c r="AR667" s="1" t="s">
        <v>694</v>
      </c>
      <c r="AS667" s="1" t="s">
        <v>1244</v>
      </c>
      <c r="AT667" s="1" t="s">
        <v>1491</v>
      </c>
      <c r="AY667" s="1" t="s">
        <v>1846</v>
      </c>
      <c r="BA667" s="1" t="s">
        <v>44</v>
      </c>
      <c r="BB667" s="1" t="s">
        <v>45</v>
      </c>
      <c r="BC667" s="1" t="s">
        <v>1169</v>
      </c>
      <c r="BD667" s="1" t="s">
        <v>1616</v>
      </c>
      <c r="BE667" s="4" t="s">
        <v>1615</v>
      </c>
      <c r="BF667" s="1"/>
    </row>
    <row r="668" spans="1:58">
      <c r="A668" s="1" t="s">
        <v>487</v>
      </c>
      <c r="B668" s="1" t="s">
        <v>1102</v>
      </c>
      <c r="C668" s="1" t="s">
        <v>488</v>
      </c>
      <c r="D668" s="1" t="s">
        <v>84</v>
      </c>
      <c r="E668" s="1" t="s">
        <v>1432</v>
      </c>
      <c r="F668" s="1">
        <v>1</v>
      </c>
      <c r="G668" s="1">
        <v>2012</v>
      </c>
      <c r="H668" s="1">
        <v>2012</v>
      </c>
      <c r="K668" s="1" t="s">
        <v>37</v>
      </c>
      <c r="M668" s="1" t="s">
        <v>38</v>
      </c>
      <c r="O668" s="1">
        <v>110</v>
      </c>
      <c r="P668" s="1" t="s">
        <v>77</v>
      </c>
      <c r="R668" s="20" t="s">
        <v>1437</v>
      </c>
      <c r="S668" s="1">
        <v>1</v>
      </c>
      <c r="V668" s="17">
        <v>1.66</v>
      </c>
      <c r="AJ668" s="3">
        <v>1.66</v>
      </c>
      <c r="AR668" s="1" t="s">
        <v>694</v>
      </c>
      <c r="AT668" s="1" t="s">
        <v>12</v>
      </c>
      <c r="AY668" s="1" t="s">
        <v>1434</v>
      </c>
      <c r="AZ668" s="20"/>
      <c r="BA668" s="1" t="s">
        <v>44</v>
      </c>
      <c r="BB668" s="1" t="s">
        <v>45</v>
      </c>
      <c r="BC668" s="1" t="s">
        <v>1325</v>
      </c>
      <c r="BD668" s="4" t="s">
        <v>1436</v>
      </c>
      <c r="BE668" s="20" t="s">
        <v>1437</v>
      </c>
      <c r="BF668" s="1"/>
    </row>
    <row r="669" spans="1:58">
      <c r="A669" s="1" t="s">
        <v>487</v>
      </c>
      <c r="B669" s="1" t="s">
        <v>1102</v>
      </c>
      <c r="C669" s="1" t="s">
        <v>488</v>
      </c>
      <c r="D669" s="1" t="s">
        <v>84</v>
      </c>
      <c r="E669" s="1" t="s">
        <v>1433</v>
      </c>
      <c r="F669" s="1">
        <v>1</v>
      </c>
      <c r="G669" s="1">
        <v>2012</v>
      </c>
      <c r="H669" s="1">
        <v>2012</v>
      </c>
      <c r="K669" s="1" t="s">
        <v>37</v>
      </c>
      <c r="M669" s="1" t="s">
        <v>38</v>
      </c>
      <c r="O669" s="1">
        <v>110</v>
      </c>
      <c r="P669" s="1" t="s">
        <v>77</v>
      </c>
      <c r="R669" s="20" t="s">
        <v>1437</v>
      </c>
      <c r="S669" s="1">
        <v>1</v>
      </c>
      <c r="V669" s="17">
        <v>1.49</v>
      </c>
      <c r="AJ669" s="3">
        <v>1.49</v>
      </c>
      <c r="AR669" s="1" t="s">
        <v>694</v>
      </c>
      <c r="AT669" s="1" t="s">
        <v>12</v>
      </c>
      <c r="AY669" s="1" t="s">
        <v>1435</v>
      </c>
      <c r="BA669" s="1" t="s">
        <v>44</v>
      </c>
      <c r="BB669" s="1" t="s">
        <v>45</v>
      </c>
      <c r="BC669" s="1" t="s">
        <v>1325</v>
      </c>
      <c r="BD669" s="4" t="s">
        <v>1436</v>
      </c>
      <c r="BE669" s="20" t="s">
        <v>1437</v>
      </c>
      <c r="BF669" s="1"/>
    </row>
    <row r="670" spans="1:58">
      <c r="A670" s="1" t="s">
        <v>487</v>
      </c>
      <c r="B670" s="1" t="s">
        <v>1102</v>
      </c>
      <c r="C670" s="1" t="s">
        <v>488</v>
      </c>
      <c r="D670" s="1" t="s">
        <v>84</v>
      </c>
      <c r="E670" s="1" t="s">
        <v>1438</v>
      </c>
      <c r="F670" s="1">
        <v>1</v>
      </c>
      <c r="G670" s="1">
        <v>2012</v>
      </c>
      <c r="H670" s="1">
        <v>2012</v>
      </c>
      <c r="K670" s="1" t="s">
        <v>37</v>
      </c>
      <c r="M670" s="1" t="s">
        <v>38</v>
      </c>
      <c r="O670" s="1">
        <v>109</v>
      </c>
      <c r="P670" s="1" t="s">
        <v>77</v>
      </c>
      <c r="Q670" s="1" t="s">
        <v>1169</v>
      </c>
      <c r="R670" s="20" t="s">
        <v>1439</v>
      </c>
      <c r="S670" s="1">
        <v>1</v>
      </c>
      <c r="V670" s="17">
        <v>1.02</v>
      </c>
      <c r="AJ670" s="3">
        <v>1.02</v>
      </c>
      <c r="AR670" s="1" t="s">
        <v>694</v>
      </c>
      <c r="AT670" s="1" t="s">
        <v>12</v>
      </c>
      <c r="AY670" s="1" t="s">
        <v>1434</v>
      </c>
      <c r="AZ670" s="20"/>
      <c r="BA670" s="1" t="s">
        <v>65</v>
      </c>
      <c r="BB670" s="1" t="s">
        <v>65</v>
      </c>
      <c r="BC670" s="1" t="s">
        <v>1325</v>
      </c>
      <c r="BD670" s="4" t="s">
        <v>1440</v>
      </c>
      <c r="BE670" s="20" t="s">
        <v>1439</v>
      </c>
      <c r="BF670" s="1"/>
    </row>
    <row r="671" spans="1:58" ht="12.75">
      <c r="A671" s="1" t="s">
        <v>129</v>
      </c>
      <c r="B671" s="1" t="s">
        <v>1104</v>
      </c>
      <c r="C671" s="1" t="s">
        <v>130</v>
      </c>
      <c r="D671" s="1" t="s">
        <v>2047</v>
      </c>
      <c r="E671" s="1" t="s">
        <v>2046</v>
      </c>
      <c r="G671" s="1">
        <v>2014</v>
      </c>
      <c r="H671" s="1">
        <v>2015</v>
      </c>
      <c r="K671" s="1" t="s">
        <v>1141</v>
      </c>
      <c r="M671" s="1" t="s">
        <v>38</v>
      </c>
      <c r="O671" s="1">
        <v>317</v>
      </c>
      <c r="P671" s="1" t="s">
        <v>77</v>
      </c>
      <c r="Q671" s="1" t="s">
        <v>1169</v>
      </c>
      <c r="R671" s="4" t="s">
        <v>1442</v>
      </c>
      <c r="S671" s="1">
        <v>7</v>
      </c>
      <c r="T671" s="17">
        <v>90</v>
      </c>
      <c r="V671" s="17">
        <v>37.6</v>
      </c>
      <c r="X671" s="17">
        <v>9.6</v>
      </c>
      <c r="AJ671" s="3">
        <v>37.6</v>
      </c>
      <c r="AL671" s="3">
        <v>9.6</v>
      </c>
      <c r="AR671" s="1" t="s">
        <v>694</v>
      </c>
      <c r="AS671" s="1" t="s">
        <v>1241</v>
      </c>
      <c r="AT671" s="1" t="s">
        <v>12</v>
      </c>
      <c r="BA671" s="1" t="s">
        <v>65</v>
      </c>
      <c r="BB671" s="1" t="s">
        <v>65</v>
      </c>
      <c r="BC671" s="1" t="s">
        <v>1169</v>
      </c>
      <c r="BD671" s="1" t="s">
        <v>1441</v>
      </c>
      <c r="BE671" s="4" t="s">
        <v>1442</v>
      </c>
      <c r="BF671" s="1"/>
    </row>
    <row r="672" spans="1:58" ht="12.75">
      <c r="A672" s="1" t="s">
        <v>934</v>
      </c>
      <c r="B672" s="1" t="s">
        <v>934</v>
      </c>
      <c r="C672" s="1" t="s">
        <v>935</v>
      </c>
      <c r="D672" s="1" t="s">
        <v>2047</v>
      </c>
      <c r="E672" s="1" t="s">
        <v>2046</v>
      </c>
      <c r="G672" s="1">
        <v>2014</v>
      </c>
      <c r="H672" s="1">
        <v>2015</v>
      </c>
      <c r="K672" s="1" t="s">
        <v>1141</v>
      </c>
      <c r="M672" s="1" t="s">
        <v>38</v>
      </c>
      <c r="O672" s="1">
        <v>317</v>
      </c>
      <c r="P672" s="1" t="s">
        <v>77</v>
      </c>
      <c r="Q672" s="1" t="s">
        <v>1169</v>
      </c>
      <c r="R672" s="4" t="s">
        <v>1442</v>
      </c>
      <c r="S672" s="1">
        <v>8</v>
      </c>
      <c r="V672" s="17">
        <v>18.7</v>
      </c>
      <c r="X672" s="17">
        <v>5</v>
      </c>
      <c r="AJ672" s="3">
        <v>18.7</v>
      </c>
      <c r="AL672" s="3">
        <v>5</v>
      </c>
      <c r="AR672" s="1" t="s">
        <v>694</v>
      </c>
      <c r="AS672" s="1" t="s">
        <v>1241</v>
      </c>
      <c r="AT672" s="1" t="s">
        <v>12</v>
      </c>
      <c r="BA672" s="1" t="s">
        <v>65</v>
      </c>
      <c r="BB672" s="1" t="s">
        <v>65</v>
      </c>
      <c r="BC672" s="1" t="s">
        <v>1169</v>
      </c>
      <c r="BE672" s="4" t="s">
        <v>1442</v>
      </c>
      <c r="BF672" s="1"/>
    </row>
    <row r="673" spans="1:58">
      <c r="A673" s="1" t="s">
        <v>2067</v>
      </c>
      <c r="B673" s="1" t="s">
        <v>1996</v>
      </c>
      <c r="C673" s="1" t="s">
        <v>509</v>
      </c>
      <c r="D673" s="1" t="s">
        <v>496</v>
      </c>
      <c r="E673" s="1" t="s">
        <v>1443</v>
      </c>
      <c r="G673" s="1">
        <v>2014</v>
      </c>
      <c r="H673" s="1">
        <v>2014</v>
      </c>
      <c r="K673" s="1" t="s">
        <v>37</v>
      </c>
      <c r="M673" s="1" t="s">
        <v>38</v>
      </c>
      <c r="O673" s="1">
        <v>2</v>
      </c>
      <c r="P673" s="1" t="s">
        <v>102</v>
      </c>
      <c r="R673" s="20" t="s">
        <v>2141</v>
      </c>
      <c r="AB673" s="3">
        <v>57</v>
      </c>
      <c r="AR673" s="1" t="s">
        <v>1444</v>
      </c>
      <c r="AT673" s="1" t="s">
        <v>172</v>
      </c>
      <c r="BA673" s="1" t="s">
        <v>44</v>
      </c>
      <c r="BB673" s="1" t="s">
        <v>45</v>
      </c>
      <c r="BC673" s="20"/>
      <c r="BD673" s="1" t="s">
        <v>1445</v>
      </c>
      <c r="BE673" s="20" t="s">
        <v>2141</v>
      </c>
      <c r="BF673" s="1"/>
    </row>
    <row r="674" spans="1:58">
      <c r="A674" s="1" t="s">
        <v>2067</v>
      </c>
      <c r="B674" s="1" t="s">
        <v>1996</v>
      </c>
      <c r="C674" s="1" t="s">
        <v>509</v>
      </c>
      <c r="D674" s="1" t="s">
        <v>496</v>
      </c>
      <c r="E674" s="1" t="s">
        <v>1443</v>
      </c>
      <c r="G674" s="1">
        <v>2014</v>
      </c>
      <c r="H674" s="1">
        <v>2014</v>
      </c>
      <c r="K674" s="1" t="s">
        <v>37</v>
      </c>
      <c r="M674" s="1" t="s">
        <v>38</v>
      </c>
      <c r="O674" s="1">
        <v>2</v>
      </c>
      <c r="P674" s="1" t="s">
        <v>40</v>
      </c>
      <c r="R674" s="20" t="s">
        <v>2141</v>
      </c>
      <c r="AB674" s="3">
        <v>90</v>
      </c>
      <c r="AR674" s="1" t="s">
        <v>1444</v>
      </c>
      <c r="AT674" s="1" t="s">
        <v>172</v>
      </c>
      <c r="BA674" s="1" t="s">
        <v>44</v>
      </c>
      <c r="BB674" s="1" t="s">
        <v>45</v>
      </c>
      <c r="BD674" s="1" t="s">
        <v>1446</v>
      </c>
      <c r="BE674" s="20" t="s">
        <v>2141</v>
      </c>
      <c r="BF674" s="1"/>
    </row>
    <row r="675" spans="1:58">
      <c r="A675" s="1" t="s">
        <v>288</v>
      </c>
      <c r="B675" s="1" t="s">
        <v>1995</v>
      </c>
      <c r="C675" s="1" t="s">
        <v>289</v>
      </c>
      <c r="D675" s="4" t="s">
        <v>113</v>
      </c>
      <c r="E675" s="4" t="s">
        <v>335</v>
      </c>
      <c r="F675" s="4"/>
      <c r="G675" s="1">
        <v>2004</v>
      </c>
      <c r="H675" s="1">
        <v>2004</v>
      </c>
      <c r="K675" s="4" t="s">
        <v>37</v>
      </c>
      <c r="M675" s="1" t="s">
        <v>38</v>
      </c>
      <c r="O675" s="1">
        <v>47</v>
      </c>
      <c r="P675" s="1" t="s">
        <v>51</v>
      </c>
      <c r="R675" s="20" t="s">
        <v>1448</v>
      </c>
      <c r="V675" s="17">
        <v>46.5</v>
      </c>
      <c r="X675" s="17">
        <v>18.5</v>
      </c>
      <c r="AJ675" s="3">
        <v>46.5</v>
      </c>
      <c r="AL675" s="3">
        <v>18.5</v>
      </c>
      <c r="AR675" s="4" t="s">
        <v>1270</v>
      </c>
      <c r="AS675" s="4" t="s">
        <v>1244</v>
      </c>
      <c r="AT675" s="4" t="s">
        <v>12</v>
      </c>
      <c r="BA675" s="4" t="s">
        <v>44</v>
      </c>
      <c r="BB675" s="4" t="s">
        <v>45</v>
      </c>
      <c r="BC675" s="4"/>
      <c r="BE675" s="20" t="s">
        <v>1448</v>
      </c>
      <c r="BF675" s="1"/>
    </row>
    <row r="676" spans="1:58">
      <c r="A676" s="1" t="s">
        <v>288</v>
      </c>
      <c r="B676" s="1" t="s">
        <v>1995</v>
      </c>
      <c r="C676" s="1" t="s">
        <v>289</v>
      </c>
      <c r="D676" s="4" t="s">
        <v>113</v>
      </c>
      <c r="E676" s="4" t="s">
        <v>335</v>
      </c>
      <c r="F676" s="4"/>
      <c r="G676" s="1">
        <v>2005</v>
      </c>
      <c r="H676" s="1">
        <v>2005</v>
      </c>
      <c r="K676" s="4" t="s">
        <v>37</v>
      </c>
      <c r="M676" s="1" t="s">
        <v>38</v>
      </c>
      <c r="O676" s="1">
        <v>47</v>
      </c>
      <c r="P676" s="1" t="s">
        <v>51</v>
      </c>
      <c r="R676" s="20" t="s">
        <v>1448</v>
      </c>
      <c r="V676" s="17">
        <v>58.1</v>
      </c>
      <c r="X676" s="17">
        <v>27.2</v>
      </c>
      <c r="AJ676" s="3">
        <v>58.1</v>
      </c>
      <c r="AL676" s="3">
        <v>27.2</v>
      </c>
      <c r="AR676" s="4" t="s">
        <v>1270</v>
      </c>
      <c r="AS676" s="4" t="s">
        <v>1244</v>
      </c>
      <c r="AT676" s="4" t="s">
        <v>12</v>
      </c>
      <c r="AZ676" s="20"/>
      <c r="BA676" s="4" t="s">
        <v>44</v>
      </c>
      <c r="BB676" s="4" t="s">
        <v>45</v>
      </c>
      <c r="BC676" s="20"/>
      <c r="BD676" s="20"/>
      <c r="BE676" s="20" t="s">
        <v>1448</v>
      </c>
      <c r="BF676" s="1"/>
    </row>
    <row r="677" spans="1:58">
      <c r="A677" s="1" t="s">
        <v>1998</v>
      </c>
      <c r="B677" s="1" t="s">
        <v>653</v>
      </c>
      <c r="C677" s="1" t="s">
        <v>654</v>
      </c>
      <c r="D677" s="1" t="s">
        <v>1449</v>
      </c>
      <c r="E677" s="1" t="s">
        <v>1450</v>
      </c>
      <c r="F677" s="1">
        <v>1</v>
      </c>
      <c r="G677" s="1">
        <v>2009</v>
      </c>
      <c r="H677" s="1">
        <v>2009</v>
      </c>
      <c r="K677" s="4" t="s">
        <v>1141</v>
      </c>
      <c r="L677" s="1" t="s">
        <v>1316</v>
      </c>
      <c r="M677" s="1" t="s">
        <v>38</v>
      </c>
      <c r="O677" s="1">
        <v>64</v>
      </c>
      <c r="P677" s="1" t="s">
        <v>77</v>
      </c>
      <c r="R677" s="20" t="s">
        <v>1462</v>
      </c>
      <c r="S677" s="1">
        <v>1</v>
      </c>
      <c r="V677" s="17">
        <v>23</v>
      </c>
      <c r="X677" s="17">
        <v>3.53</v>
      </c>
      <c r="AJ677" s="3">
        <v>23</v>
      </c>
      <c r="AL677" s="3">
        <v>3.53</v>
      </c>
      <c r="AR677" s="4" t="s">
        <v>694</v>
      </c>
      <c r="AS677" s="4" t="s">
        <v>1236</v>
      </c>
      <c r="AT677" s="4" t="s">
        <v>12</v>
      </c>
      <c r="AY677" s="1" t="s">
        <v>1452</v>
      </c>
      <c r="AZ677" s="20"/>
      <c r="BA677" s="4" t="s">
        <v>44</v>
      </c>
      <c r="BB677" s="4" t="s">
        <v>45</v>
      </c>
      <c r="BC677" s="20" t="s">
        <v>1325</v>
      </c>
      <c r="BD677" s="20" t="s">
        <v>1461</v>
      </c>
      <c r="BE677" s="20" t="s">
        <v>1462</v>
      </c>
      <c r="BF677" s="1"/>
    </row>
    <row r="678" spans="1:58">
      <c r="A678" s="1" t="s">
        <v>1998</v>
      </c>
      <c r="B678" s="1" t="s">
        <v>653</v>
      </c>
      <c r="C678" s="1" t="s">
        <v>654</v>
      </c>
      <c r="D678" s="1" t="s">
        <v>1449</v>
      </c>
      <c r="E678" s="1" t="s">
        <v>1450</v>
      </c>
      <c r="F678" s="1">
        <v>1</v>
      </c>
      <c r="G678" s="1">
        <v>2009</v>
      </c>
      <c r="H678" s="1">
        <v>2009</v>
      </c>
      <c r="K678" s="4" t="s">
        <v>1141</v>
      </c>
      <c r="L678" s="1" t="s">
        <v>1317</v>
      </c>
      <c r="M678" s="1" t="s">
        <v>38</v>
      </c>
      <c r="O678" s="1">
        <v>64</v>
      </c>
      <c r="P678" s="1" t="s">
        <v>77</v>
      </c>
      <c r="R678" s="20" t="s">
        <v>1462</v>
      </c>
      <c r="S678" s="1">
        <v>1</v>
      </c>
      <c r="V678" s="17">
        <v>23.3</v>
      </c>
      <c r="X678" s="17">
        <v>2.34</v>
      </c>
      <c r="AJ678" s="3">
        <v>23.3</v>
      </c>
      <c r="AL678" s="3">
        <v>2.34</v>
      </c>
      <c r="AR678" s="4" t="s">
        <v>694</v>
      </c>
      <c r="AS678" s="4" t="s">
        <v>1236</v>
      </c>
      <c r="AT678" s="4" t="s">
        <v>12</v>
      </c>
      <c r="AY678" s="1" t="s">
        <v>1453</v>
      </c>
      <c r="AZ678" s="20"/>
      <c r="BA678" s="4" t="s">
        <v>44</v>
      </c>
      <c r="BB678" s="4" t="s">
        <v>45</v>
      </c>
      <c r="BC678" s="20" t="s">
        <v>1325</v>
      </c>
      <c r="BD678" s="20" t="s">
        <v>1461</v>
      </c>
      <c r="BE678" s="20" t="s">
        <v>1462</v>
      </c>
      <c r="BF678" s="1"/>
    </row>
    <row r="679" spans="1:58">
      <c r="A679" s="1" t="s">
        <v>1998</v>
      </c>
      <c r="B679" s="1" t="s">
        <v>653</v>
      </c>
      <c r="C679" s="1" t="s">
        <v>654</v>
      </c>
      <c r="D679" s="1" t="s">
        <v>1449</v>
      </c>
      <c r="E679" s="1" t="s">
        <v>1450</v>
      </c>
      <c r="F679" s="1">
        <v>1</v>
      </c>
      <c r="G679" s="1">
        <v>2009</v>
      </c>
      <c r="H679" s="1">
        <v>2009</v>
      </c>
      <c r="K679" s="4" t="s">
        <v>1141</v>
      </c>
      <c r="L679" s="1" t="s">
        <v>1317</v>
      </c>
      <c r="M679" s="1" t="s">
        <v>38</v>
      </c>
      <c r="O679" s="1">
        <v>64</v>
      </c>
      <c r="P679" s="1" t="s">
        <v>77</v>
      </c>
      <c r="R679" s="20" t="s">
        <v>1462</v>
      </c>
      <c r="S679" s="1">
        <v>1</v>
      </c>
      <c r="V679" s="17">
        <v>26.3</v>
      </c>
      <c r="X679" s="17">
        <v>6.42</v>
      </c>
      <c r="AJ679" s="3">
        <v>26.3</v>
      </c>
      <c r="AL679" s="3">
        <v>6.42</v>
      </c>
      <c r="AR679" s="4" t="s">
        <v>694</v>
      </c>
      <c r="AS679" s="4" t="s">
        <v>1236</v>
      </c>
      <c r="AT679" s="4" t="s">
        <v>12</v>
      </c>
      <c r="AY679" s="1" t="s">
        <v>1454</v>
      </c>
      <c r="AZ679" s="20"/>
      <c r="BA679" s="4" t="s">
        <v>44</v>
      </c>
      <c r="BB679" s="4" t="s">
        <v>45</v>
      </c>
      <c r="BC679" s="20" t="s">
        <v>1325</v>
      </c>
      <c r="BD679" s="20" t="s">
        <v>1461</v>
      </c>
      <c r="BE679" s="20" t="s">
        <v>1462</v>
      </c>
      <c r="BF679" s="1"/>
    </row>
    <row r="680" spans="1:58">
      <c r="A680" s="1" t="s">
        <v>1998</v>
      </c>
      <c r="B680" s="1" t="s">
        <v>653</v>
      </c>
      <c r="C680" s="1" t="s">
        <v>654</v>
      </c>
      <c r="D680" s="1" t="s">
        <v>1449</v>
      </c>
      <c r="E680" s="1" t="s">
        <v>1450</v>
      </c>
      <c r="F680" s="1">
        <v>1</v>
      </c>
      <c r="G680" s="1">
        <v>2009</v>
      </c>
      <c r="H680" s="1">
        <v>2009</v>
      </c>
      <c r="K680" s="4" t="s">
        <v>1141</v>
      </c>
      <c r="L680" s="1" t="s">
        <v>1317</v>
      </c>
      <c r="M680" s="1" t="s">
        <v>38</v>
      </c>
      <c r="O680" s="1">
        <v>64</v>
      </c>
      <c r="P680" s="1" t="s">
        <v>77</v>
      </c>
      <c r="R680" s="20" t="s">
        <v>1462</v>
      </c>
      <c r="S680" s="1">
        <v>1</v>
      </c>
      <c r="V680" s="17">
        <v>22</v>
      </c>
      <c r="X680" s="17">
        <v>3.94</v>
      </c>
      <c r="AJ680" s="3">
        <v>22</v>
      </c>
      <c r="AL680" s="3">
        <v>3.94</v>
      </c>
      <c r="AR680" s="4" t="s">
        <v>694</v>
      </c>
      <c r="AS680" s="4" t="s">
        <v>1236</v>
      </c>
      <c r="AT680" s="4" t="s">
        <v>12</v>
      </c>
      <c r="AY680" s="1" t="s">
        <v>1453</v>
      </c>
      <c r="AZ680" s="20"/>
      <c r="BA680" s="4" t="s">
        <v>44</v>
      </c>
      <c r="BB680" s="4" t="s">
        <v>45</v>
      </c>
      <c r="BC680" s="20" t="s">
        <v>1325</v>
      </c>
      <c r="BD680" s="20" t="s">
        <v>1461</v>
      </c>
      <c r="BE680" s="20" t="s">
        <v>1462</v>
      </c>
      <c r="BF680" s="1"/>
    </row>
    <row r="681" spans="1:58">
      <c r="A681" s="1" t="s">
        <v>1998</v>
      </c>
      <c r="B681" s="1" t="s">
        <v>653</v>
      </c>
      <c r="C681" s="1" t="s">
        <v>654</v>
      </c>
      <c r="D681" s="1" t="s">
        <v>1449</v>
      </c>
      <c r="E681" s="1" t="s">
        <v>1450</v>
      </c>
      <c r="F681" s="1">
        <v>1</v>
      </c>
      <c r="G681" s="1">
        <v>2009</v>
      </c>
      <c r="H681" s="1">
        <v>2009</v>
      </c>
      <c r="K681" s="4" t="s">
        <v>1141</v>
      </c>
      <c r="L681" s="1" t="s">
        <v>1316</v>
      </c>
      <c r="M681" s="1" t="s">
        <v>38</v>
      </c>
      <c r="O681" s="1">
        <v>64</v>
      </c>
      <c r="P681" s="1" t="s">
        <v>77</v>
      </c>
      <c r="R681" s="20" t="s">
        <v>1462</v>
      </c>
      <c r="S681" s="1">
        <v>1</v>
      </c>
      <c r="V681" s="17">
        <v>20.100000000000001</v>
      </c>
      <c r="X681" s="17">
        <v>0.75</v>
      </c>
      <c r="AJ681" s="3">
        <v>20.100000000000001</v>
      </c>
      <c r="AL681" s="3">
        <v>0.75</v>
      </c>
      <c r="AR681" s="4" t="s">
        <v>694</v>
      </c>
      <c r="AS681" s="4" t="s">
        <v>1236</v>
      </c>
      <c r="AT681" s="4" t="s">
        <v>12</v>
      </c>
      <c r="AY681" s="1" t="s">
        <v>1454</v>
      </c>
      <c r="AZ681" s="20"/>
      <c r="BA681" s="4" t="s">
        <v>44</v>
      </c>
      <c r="BB681" s="4" t="s">
        <v>45</v>
      </c>
      <c r="BC681" s="20" t="s">
        <v>1325</v>
      </c>
      <c r="BD681" s="20" t="s">
        <v>1461</v>
      </c>
      <c r="BE681" s="20" t="s">
        <v>1462</v>
      </c>
      <c r="BF681" s="1"/>
    </row>
    <row r="682" spans="1:58">
      <c r="A682" s="1" t="s">
        <v>1998</v>
      </c>
      <c r="B682" s="1" t="s">
        <v>653</v>
      </c>
      <c r="C682" s="1" t="s">
        <v>654</v>
      </c>
      <c r="D682" s="1" t="s">
        <v>1449</v>
      </c>
      <c r="E682" s="1" t="s">
        <v>1450</v>
      </c>
      <c r="F682" s="1">
        <v>1</v>
      </c>
      <c r="G682" s="1">
        <v>2010</v>
      </c>
      <c r="H682" s="1">
        <v>2010</v>
      </c>
      <c r="K682" s="4" t="s">
        <v>1141</v>
      </c>
      <c r="L682" s="1" t="s">
        <v>1316</v>
      </c>
      <c r="M682" s="1" t="s">
        <v>38</v>
      </c>
      <c r="O682" s="1">
        <v>64</v>
      </c>
      <c r="P682" s="1" t="s">
        <v>77</v>
      </c>
      <c r="R682" s="20" t="s">
        <v>1462</v>
      </c>
      <c r="S682" s="1">
        <v>1</v>
      </c>
      <c r="V682" s="17">
        <v>51.4</v>
      </c>
      <c r="X682" s="17">
        <v>2.85</v>
      </c>
      <c r="AJ682" s="3">
        <v>51.4</v>
      </c>
      <c r="AL682" s="3">
        <v>2.85</v>
      </c>
      <c r="AR682" s="4" t="s">
        <v>694</v>
      </c>
      <c r="AS682" s="4" t="s">
        <v>1236</v>
      </c>
      <c r="AT682" s="4" t="s">
        <v>12</v>
      </c>
      <c r="AY682" s="1" t="s">
        <v>1455</v>
      </c>
      <c r="AZ682" s="20"/>
      <c r="BA682" s="4" t="s">
        <v>44</v>
      </c>
      <c r="BB682" s="4" t="s">
        <v>45</v>
      </c>
      <c r="BC682" s="20" t="s">
        <v>1325</v>
      </c>
      <c r="BD682" s="20" t="s">
        <v>1461</v>
      </c>
      <c r="BE682" s="20" t="s">
        <v>1462</v>
      </c>
      <c r="BF682" s="1"/>
    </row>
    <row r="683" spans="1:58">
      <c r="A683" s="1" t="s">
        <v>1998</v>
      </c>
      <c r="B683" s="1" t="s">
        <v>653</v>
      </c>
      <c r="C683" s="1" t="s">
        <v>654</v>
      </c>
      <c r="D683" s="1" t="s">
        <v>1449</v>
      </c>
      <c r="E683" s="1" t="s">
        <v>1450</v>
      </c>
      <c r="F683" s="1">
        <v>1</v>
      </c>
      <c r="G683" s="1">
        <v>2010</v>
      </c>
      <c r="H683" s="1">
        <v>2010</v>
      </c>
      <c r="K683" s="4" t="s">
        <v>1141</v>
      </c>
      <c r="L683" s="1" t="s">
        <v>1317</v>
      </c>
      <c r="M683" s="1" t="s">
        <v>38</v>
      </c>
      <c r="O683" s="1">
        <v>64</v>
      </c>
      <c r="P683" s="1" t="s">
        <v>77</v>
      </c>
      <c r="R683" s="20" t="s">
        <v>1462</v>
      </c>
      <c r="S683" s="1">
        <v>1</v>
      </c>
      <c r="V683" s="17">
        <v>39.700000000000003</v>
      </c>
      <c r="X683" s="17">
        <v>17.2</v>
      </c>
      <c r="AJ683" s="3">
        <v>39.700000000000003</v>
      </c>
      <c r="AL683" s="3">
        <v>17.2</v>
      </c>
      <c r="AR683" s="4" t="s">
        <v>694</v>
      </c>
      <c r="AS683" s="4" t="s">
        <v>1236</v>
      </c>
      <c r="AT683" s="4" t="s">
        <v>12</v>
      </c>
      <c r="AY683" s="1" t="s">
        <v>1455</v>
      </c>
      <c r="AZ683" s="20"/>
      <c r="BA683" s="4" t="s">
        <v>44</v>
      </c>
      <c r="BB683" s="4" t="s">
        <v>45</v>
      </c>
      <c r="BC683" s="20" t="s">
        <v>1325</v>
      </c>
      <c r="BD683" s="20" t="s">
        <v>1461</v>
      </c>
      <c r="BE683" s="20" t="s">
        <v>1462</v>
      </c>
      <c r="BF683" s="1"/>
    </row>
    <row r="684" spans="1:58">
      <c r="A684" s="1" t="s">
        <v>1998</v>
      </c>
      <c r="B684" s="1" t="s">
        <v>653</v>
      </c>
      <c r="C684" s="1" t="s">
        <v>654</v>
      </c>
      <c r="D684" s="1" t="s">
        <v>1449</v>
      </c>
      <c r="E684" s="1" t="s">
        <v>1450</v>
      </c>
      <c r="F684" s="1">
        <v>1</v>
      </c>
      <c r="G684" s="1">
        <v>2010</v>
      </c>
      <c r="H684" s="1">
        <v>2010</v>
      </c>
      <c r="K684" s="4" t="s">
        <v>1141</v>
      </c>
      <c r="L684" s="1" t="s">
        <v>1317</v>
      </c>
      <c r="M684" s="1" t="s">
        <v>38</v>
      </c>
      <c r="O684" s="1">
        <v>64</v>
      </c>
      <c r="P684" s="1" t="s">
        <v>77</v>
      </c>
      <c r="R684" s="20" t="s">
        <v>1462</v>
      </c>
      <c r="S684" s="1">
        <v>1</v>
      </c>
      <c r="V684" s="17">
        <v>8.9</v>
      </c>
      <c r="AJ684" s="3">
        <v>8.9</v>
      </c>
      <c r="AR684" s="4" t="s">
        <v>694</v>
      </c>
      <c r="AS684" s="4" t="s">
        <v>1236</v>
      </c>
      <c r="AT684" s="4" t="s">
        <v>12</v>
      </c>
      <c r="AY684" s="1" t="s">
        <v>1456</v>
      </c>
      <c r="AZ684" s="20"/>
      <c r="BA684" s="4" t="s">
        <v>44</v>
      </c>
      <c r="BB684" s="4" t="s">
        <v>45</v>
      </c>
      <c r="BC684" s="20" t="s">
        <v>1325</v>
      </c>
      <c r="BD684" s="20" t="s">
        <v>1461</v>
      </c>
      <c r="BE684" s="20" t="s">
        <v>1462</v>
      </c>
      <c r="BF684" s="1"/>
    </row>
    <row r="685" spans="1:58">
      <c r="A685" s="1" t="s">
        <v>1998</v>
      </c>
      <c r="B685" s="1" t="s">
        <v>653</v>
      </c>
      <c r="C685" s="1" t="s">
        <v>654</v>
      </c>
      <c r="D685" s="1" t="s">
        <v>1449</v>
      </c>
      <c r="E685" s="1" t="s">
        <v>1450</v>
      </c>
      <c r="F685" s="1">
        <v>1</v>
      </c>
      <c r="G685" s="1">
        <v>2010</v>
      </c>
      <c r="H685" s="1">
        <v>2010</v>
      </c>
      <c r="K685" s="4" t="s">
        <v>1141</v>
      </c>
      <c r="L685" s="1" t="s">
        <v>1317</v>
      </c>
      <c r="M685" s="1" t="s">
        <v>38</v>
      </c>
      <c r="O685" s="1">
        <v>64</v>
      </c>
      <c r="P685" s="1" t="s">
        <v>77</v>
      </c>
      <c r="R685" s="20" t="s">
        <v>1462</v>
      </c>
      <c r="S685" s="1">
        <v>1</v>
      </c>
      <c r="V685" s="17">
        <v>47.3</v>
      </c>
      <c r="X685" s="17">
        <v>8.8699999999999992</v>
      </c>
      <c r="AJ685" s="3">
        <v>47.3</v>
      </c>
      <c r="AL685" s="3">
        <v>8.8699999999999992</v>
      </c>
      <c r="AR685" s="4" t="s">
        <v>694</v>
      </c>
      <c r="AS685" s="4" t="s">
        <v>1236</v>
      </c>
      <c r="AT685" s="4" t="s">
        <v>12</v>
      </c>
      <c r="AY685" s="1" t="s">
        <v>1455</v>
      </c>
      <c r="AZ685" s="20"/>
      <c r="BA685" s="4" t="s">
        <v>44</v>
      </c>
      <c r="BB685" s="4" t="s">
        <v>45</v>
      </c>
      <c r="BC685" s="20" t="s">
        <v>1325</v>
      </c>
      <c r="BD685" s="20" t="s">
        <v>1461</v>
      </c>
      <c r="BE685" s="20" t="s">
        <v>1462</v>
      </c>
      <c r="BF685" s="1"/>
    </row>
    <row r="686" spans="1:58">
      <c r="A686" s="1" t="s">
        <v>1998</v>
      </c>
      <c r="B686" s="1" t="s">
        <v>653</v>
      </c>
      <c r="C686" s="1" t="s">
        <v>654</v>
      </c>
      <c r="D686" s="1" t="s">
        <v>1449</v>
      </c>
      <c r="E686" s="1" t="s">
        <v>1450</v>
      </c>
      <c r="F686" s="1">
        <v>1</v>
      </c>
      <c r="G686" s="1">
        <v>2009</v>
      </c>
      <c r="H686" s="1">
        <v>2009</v>
      </c>
      <c r="K686" s="4" t="s">
        <v>1141</v>
      </c>
      <c r="L686" s="1" t="s">
        <v>1208</v>
      </c>
      <c r="M686" s="1" t="s">
        <v>38</v>
      </c>
      <c r="O686" s="1">
        <v>64</v>
      </c>
      <c r="P686" s="1" t="s">
        <v>77</v>
      </c>
      <c r="Q686" s="1" t="s">
        <v>1169</v>
      </c>
      <c r="R686" s="20" t="s">
        <v>1462</v>
      </c>
      <c r="S686" s="1">
        <v>5</v>
      </c>
      <c r="T686" s="17">
        <v>32</v>
      </c>
      <c r="U686" s="17" t="s">
        <v>1983</v>
      </c>
      <c r="V686" s="17">
        <v>22.9</v>
      </c>
      <c r="X686" s="17">
        <v>1.51</v>
      </c>
      <c r="AJ686" s="3">
        <v>22.9</v>
      </c>
      <c r="AL686" s="3">
        <v>1.51</v>
      </c>
      <c r="AR686" s="4" t="s">
        <v>694</v>
      </c>
      <c r="AS686" s="4" t="s">
        <v>1236</v>
      </c>
      <c r="AT686" s="4" t="s">
        <v>1806</v>
      </c>
      <c r="AY686" s="1" t="s">
        <v>1458</v>
      </c>
      <c r="BA686" s="4" t="s">
        <v>44</v>
      </c>
      <c r="BB686" s="4" t="s">
        <v>45</v>
      </c>
      <c r="BC686" s="20" t="s">
        <v>1325</v>
      </c>
      <c r="BD686" s="20" t="s">
        <v>1461</v>
      </c>
      <c r="BE686" s="20" t="s">
        <v>1462</v>
      </c>
      <c r="BF686" s="1"/>
    </row>
    <row r="687" spans="1:58">
      <c r="A687" s="1" t="s">
        <v>1998</v>
      </c>
      <c r="B687" s="1" t="s">
        <v>653</v>
      </c>
      <c r="C687" s="1" t="s">
        <v>654</v>
      </c>
      <c r="D687" s="1" t="s">
        <v>1449</v>
      </c>
      <c r="E687" s="1" t="s">
        <v>1450</v>
      </c>
      <c r="F687" s="1">
        <v>1</v>
      </c>
      <c r="G687" s="1">
        <v>2010</v>
      </c>
      <c r="H687" s="1">
        <v>2010</v>
      </c>
      <c r="K687" s="4" t="s">
        <v>1141</v>
      </c>
      <c r="L687" s="1" t="s">
        <v>1208</v>
      </c>
      <c r="M687" s="1" t="s">
        <v>38</v>
      </c>
      <c r="O687" s="1">
        <v>64</v>
      </c>
      <c r="P687" s="1" t="s">
        <v>77</v>
      </c>
      <c r="Q687" s="1" t="s">
        <v>1169</v>
      </c>
      <c r="R687" s="20" t="s">
        <v>1462</v>
      </c>
      <c r="S687" s="1">
        <v>4</v>
      </c>
      <c r="T687" s="17">
        <v>65</v>
      </c>
      <c r="U687" s="17" t="s">
        <v>1983</v>
      </c>
      <c r="V687" s="17">
        <v>42.4</v>
      </c>
      <c r="X687" s="17">
        <v>6.46</v>
      </c>
      <c r="AJ687" s="3">
        <v>42.4</v>
      </c>
      <c r="AL687" s="3">
        <v>6.46</v>
      </c>
      <c r="AR687" s="4" t="s">
        <v>694</v>
      </c>
      <c r="AS687" s="4" t="s">
        <v>1236</v>
      </c>
      <c r="AT687" s="4" t="s">
        <v>1806</v>
      </c>
      <c r="AY687" s="1" t="s">
        <v>1459</v>
      </c>
      <c r="BA687" s="4" t="s">
        <v>44</v>
      </c>
      <c r="BB687" s="4" t="s">
        <v>45</v>
      </c>
      <c r="BC687" s="20" t="s">
        <v>1325</v>
      </c>
      <c r="BD687" s="20" t="s">
        <v>1461</v>
      </c>
      <c r="BE687" s="20" t="s">
        <v>1462</v>
      </c>
      <c r="BF687" s="1"/>
    </row>
    <row r="688" spans="1:58">
      <c r="A688" s="1" t="s">
        <v>1998</v>
      </c>
      <c r="B688" s="1" t="s">
        <v>653</v>
      </c>
      <c r="C688" s="1" t="s">
        <v>654</v>
      </c>
      <c r="D688" s="1" t="s">
        <v>105</v>
      </c>
      <c r="E688" s="1" t="s">
        <v>1451</v>
      </c>
      <c r="G688" s="1">
        <v>2009</v>
      </c>
      <c r="H688" s="1">
        <v>2009</v>
      </c>
      <c r="K688" s="4" t="s">
        <v>1141</v>
      </c>
      <c r="L688" s="1" t="s">
        <v>1317</v>
      </c>
      <c r="M688" s="1" t="s">
        <v>38</v>
      </c>
      <c r="O688" s="1">
        <v>64</v>
      </c>
      <c r="P688" s="1" t="s">
        <v>77</v>
      </c>
      <c r="R688" s="20" t="s">
        <v>1462</v>
      </c>
      <c r="S688" s="1">
        <v>1</v>
      </c>
      <c r="V688" s="17">
        <v>7.24</v>
      </c>
      <c r="X688" s="17">
        <v>2.41</v>
      </c>
      <c r="AJ688" s="3">
        <v>7.24</v>
      </c>
      <c r="AL688" s="3">
        <v>2.41</v>
      </c>
      <c r="AR688" s="4" t="s">
        <v>694</v>
      </c>
      <c r="AS688" s="4" t="s">
        <v>1236</v>
      </c>
      <c r="AT688" s="4" t="s">
        <v>12</v>
      </c>
      <c r="AY688" s="1" t="s">
        <v>1453</v>
      </c>
      <c r="BA688" s="4" t="s">
        <v>44</v>
      </c>
      <c r="BB688" s="4" t="s">
        <v>45</v>
      </c>
      <c r="BC688" s="20" t="s">
        <v>1325</v>
      </c>
      <c r="BD688" s="20" t="s">
        <v>1461</v>
      </c>
      <c r="BE688" s="20" t="s">
        <v>1462</v>
      </c>
      <c r="BF688" s="1"/>
    </row>
    <row r="689" spans="1:58">
      <c r="A689" s="1" t="s">
        <v>1998</v>
      </c>
      <c r="B689" s="1" t="s">
        <v>653</v>
      </c>
      <c r="C689" s="1" t="s">
        <v>654</v>
      </c>
      <c r="D689" s="1" t="s">
        <v>105</v>
      </c>
      <c r="E689" s="1" t="s">
        <v>1451</v>
      </c>
      <c r="G689" s="1">
        <v>2009</v>
      </c>
      <c r="H689" s="1">
        <v>2009</v>
      </c>
      <c r="K689" s="4" t="s">
        <v>1141</v>
      </c>
      <c r="L689" s="1" t="s">
        <v>1317</v>
      </c>
      <c r="M689" s="1" t="s">
        <v>38</v>
      </c>
      <c r="O689" s="1">
        <v>64</v>
      </c>
      <c r="P689" s="1" t="s">
        <v>77</v>
      </c>
      <c r="R689" s="20" t="s">
        <v>1462</v>
      </c>
      <c r="S689" s="1">
        <v>1</v>
      </c>
      <c r="V689" s="17">
        <v>29.9</v>
      </c>
      <c r="X689" s="17">
        <v>7.18</v>
      </c>
      <c r="AJ689" s="3">
        <v>29.9</v>
      </c>
      <c r="AL689" s="3">
        <v>7.18</v>
      </c>
      <c r="AR689" s="4" t="s">
        <v>694</v>
      </c>
      <c r="AS689" s="4" t="s">
        <v>1236</v>
      </c>
      <c r="AT689" s="4" t="s">
        <v>12</v>
      </c>
      <c r="AY689" s="1" t="s">
        <v>1452</v>
      </c>
      <c r="BA689" s="4" t="s">
        <v>44</v>
      </c>
      <c r="BB689" s="4" t="s">
        <v>45</v>
      </c>
      <c r="BC689" s="20" t="s">
        <v>1325</v>
      </c>
      <c r="BD689" s="20" t="s">
        <v>1461</v>
      </c>
      <c r="BE689" s="20" t="s">
        <v>1462</v>
      </c>
      <c r="BF689" s="1"/>
    </row>
    <row r="690" spans="1:58">
      <c r="A690" s="1" t="s">
        <v>1998</v>
      </c>
      <c r="B690" s="1" t="s">
        <v>653</v>
      </c>
      <c r="C690" s="1" t="s">
        <v>654</v>
      </c>
      <c r="D690" s="1" t="s">
        <v>105</v>
      </c>
      <c r="E690" s="1" t="s">
        <v>1451</v>
      </c>
      <c r="G690" s="1">
        <v>2010</v>
      </c>
      <c r="H690" s="1">
        <v>2010</v>
      </c>
      <c r="K690" s="4" t="s">
        <v>1141</v>
      </c>
      <c r="L690" s="1" t="s">
        <v>1317</v>
      </c>
      <c r="M690" s="1" t="s">
        <v>38</v>
      </c>
      <c r="O690" s="1">
        <v>64</v>
      </c>
      <c r="P690" s="1" t="s">
        <v>77</v>
      </c>
      <c r="R690" s="20" t="s">
        <v>1462</v>
      </c>
      <c r="S690" s="1">
        <v>1</v>
      </c>
      <c r="V690" s="17">
        <v>17.7</v>
      </c>
      <c r="X690" s="17">
        <v>1.22</v>
      </c>
      <c r="AJ690" s="3">
        <v>17.7</v>
      </c>
      <c r="AL690" s="3">
        <v>1.22</v>
      </c>
      <c r="AR690" s="4" t="s">
        <v>694</v>
      </c>
      <c r="AS690" s="4" t="s">
        <v>1236</v>
      </c>
      <c r="AT690" s="4" t="s">
        <v>12</v>
      </c>
      <c r="AY690" s="1" t="s">
        <v>1454</v>
      </c>
      <c r="BA690" s="4" t="s">
        <v>44</v>
      </c>
      <c r="BB690" s="4" t="s">
        <v>45</v>
      </c>
      <c r="BC690" s="20" t="s">
        <v>1325</v>
      </c>
      <c r="BD690" s="20" t="s">
        <v>1461</v>
      </c>
      <c r="BE690" s="20" t="s">
        <v>1462</v>
      </c>
      <c r="BF690" s="1"/>
    </row>
    <row r="691" spans="1:58">
      <c r="A691" s="1" t="s">
        <v>1998</v>
      </c>
      <c r="B691" s="1" t="s">
        <v>653</v>
      </c>
      <c r="C691" s="1" t="s">
        <v>654</v>
      </c>
      <c r="D691" s="1" t="s">
        <v>105</v>
      </c>
      <c r="E691" s="1" t="s">
        <v>1451</v>
      </c>
      <c r="G691" s="1">
        <v>2010</v>
      </c>
      <c r="H691" s="1">
        <v>2010</v>
      </c>
      <c r="K691" s="4" t="s">
        <v>1141</v>
      </c>
      <c r="L691" s="1" t="s">
        <v>1317</v>
      </c>
      <c r="M691" s="1" t="s">
        <v>38</v>
      </c>
      <c r="O691" s="1">
        <v>64</v>
      </c>
      <c r="P691" s="1" t="s">
        <v>77</v>
      </c>
      <c r="R691" s="20" t="s">
        <v>1462</v>
      </c>
      <c r="S691" s="1">
        <v>1</v>
      </c>
      <c r="V691" s="17">
        <v>25.6</v>
      </c>
      <c r="AJ691" s="3">
        <v>25.6</v>
      </c>
      <c r="AR691" s="4" t="s">
        <v>694</v>
      </c>
      <c r="AS691" s="4" t="s">
        <v>1236</v>
      </c>
      <c r="AT691" s="4" t="s">
        <v>12</v>
      </c>
      <c r="AY691" s="1" t="s">
        <v>1456</v>
      </c>
      <c r="BA691" s="4" t="s">
        <v>44</v>
      </c>
      <c r="BB691" s="4" t="s">
        <v>45</v>
      </c>
      <c r="BC691" s="20" t="s">
        <v>1325</v>
      </c>
      <c r="BD691" s="20" t="s">
        <v>1461</v>
      </c>
      <c r="BE691" s="20" t="s">
        <v>1462</v>
      </c>
      <c r="BF691" s="1"/>
    </row>
    <row r="692" spans="1:58">
      <c r="A692" s="1" t="s">
        <v>1998</v>
      </c>
      <c r="B692" s="1" t="s">
        <v>653</v>
      </c>
      <c r="C692" s="1" t="s">
        <v>654</v>
      </c>
      <c r="D692" s="1" t="s">
        <v>105</v>
      </c>
      <c r="E692" s="1" t="s">
        <v>1451</v>
      </c>
      <c r="G692" s="1">
        <v>2009</v>
      </c>
      <c r="H692" s="1">
        <v>2009</v>
      </c>
      <c r="K692" s="4" t="s">
        <v>1141</v>
      </c>
      <c r="L692" s="1" t="s">
        <v>1317</v>
      </c>
      <c r="M692" s="1" t="s">
        <v>38</v>
      </c>
      <c r="O692" s="1">
        <v>64</v>
      </c>
      <c r="P692" s="1" t="s">
        <v>77</v>
      </c>
      <c r="Q692" s="1" t="s">
        <v>1169</v>
      </c>
      <c r="R692" s="20" t="s">
        <v>1462</v>
      </c>
      <c r="S692" s="1">
        <v>2</v>
      </c>
      <c r="T692" s="17">
        <v>43</v>
      </c>
      <c r="U692" s="17" t="s">
        <v>1983</v>
      </c>
      <c r="V692" s="17">
        <v>17.3</v>
      </c>
      <c r="X692" s="17">
        <v>5.0999999999999996</v>
      </c>
      <c r="AJ692" s="3">
        <v>17.3</v>
      </c>
      <c r="AL692" s="3">
        <v>5.0999999999999996</v>
      </c>
      <c r="AR692" s="4" t="s">
        <v>694</v>
      </c>
      <c r="AS692" s="4" t="s">
        <v>1236</v>
      </c>
      <c r="AT692" s="4" t="s">
        <v>1806</v>
      </c>
      <c r="AY692" s="1" t="s">
        <v>1460</v>
      </c>
      <c r="AZ692" s="20"/>
      <c r="BA692" s="4" t="s">
        <v>44</v>
      </c>
      <c r="BB692" s="4" t="s">
        <v>45</v>
      </c>
      <c r="BC692" s="20" t="s">
        <v>1325</v>
      </c>
      <c r="BD692" s="20" t="s">
        <v>1461</v>
      </c>
      <c r="BE692" s="20" t="s">
        <v>1462</v>
      </c>
      <c r="BF692" s="1"/>
    </row>
    <row r="693" spans="1:58">
      <c r="A693" s="1" t="s">
        <v>1998</v>
      </c>
      <c r="B693" s="1" t="s">
        <v>653</v>
      </c>
      <c r="C693" s="1" t="s">
        <v>654</v>
      </c>
      <c r="D693" s="1" t="s">
        <v>105</v>
      </c>
      <c r="E693" s="1" t="s">
        <v>1451</v>
      </c>
      <c r="G693" s="1">
        <v>2010</v>
      </c>
      <c r="H693" s="1">
        <v>2010</v>
      </c>
      <c r="K693" s="4" t="s">
        <v>1141</v>
      </c>
      <c r="L693" s="1" t="s">
        <v>1317</v>
      </c>
      <c r="M693" s="1" t="s">
        <v>38</v>
      </c>
      <c r="O693" s="1">
        <v>64</v>
      </c>
      <c r="P693" s="1" t="s">
        <v>77</v>
      </c>
      <c r="Q693" s="1" t="s">
        <v>1169</v>
      </c>
      <c r="R693" s="20" t="s">
        <v>1462</v>
      </c>
      <c r="S693" s="1">
        <v>2</v>
      </c>
      <c r="T693" s="17">
        <v>26</v>
      </c>
      <c r="U693" s="17" t="s">
        <v>1983</v>
      </c>
      <c r="V693" s="17">
        <v>20.3</v>
      </c>
      <c r="X693" s="17">
        <v>2.74</v>
      </c>
      <c r="AJ693" s="3">
        <v>20.3</v>
      </c>
      <c r="AL693" s="3">
        <v>2.74</v>
      </c>
      <c r="AR693" s="4" t="s">
        <v>694</v>
      </c>
      <c r="AS693" s="4" t="s">
        <v>1236</v>
      </c>
      <c r="AT693" s="4" t="s">
        <v>1806</v>
      </c>
      <c r="AY693" s="1" t="s">
        <v>1455</v>
      </c>
      <c r="BA693" s="4" t="s">
        <v>44</v>
      </c>
      <c r="BB693" s="4" t="s">
        <v>45</v>
      </c>
      <c r="BC693" s="20" t="s">
        <v>1325</v>
      </c>
      <c r="BD693" s="20" t="s">
        <v>1461</v>
      </c>
      <c r="BE693" s="20" t="s">
        <v>1462</v>
      </c>
      <c r="BF693" s="1"/>
    </row>
    <row r="694" spans="1:58">
      <c r="A694" s="1" t="s">
        <v>1998</v>
      </c>
      <c r="B694" s="1" t="s">
        <v>653</v>
      </c>
      <c r="C694" s="1" t="s">
        <v>654</v>
      </c>
      <c r="D694" s="1" t="s">
        <v>1848</v>
      </c>
      <c r="E694" s="1" t="s">
        <v>1849</v>
      </c>
      <c r="G694" s="1">
        <v>2009</v>
      </c>
      <c r="H694" s="1">
        <v>2010</v>
      </c>
      <c r="K694" s="4" t="s">
        <v>1141</v>
      </c>
      <c r="L694" s="1" t="s">
        <v>1208</v>
      </c>
      <c r="M694" s="1" t="s">
        <v>38</v>
      </c>
      <c r="O694" s="1">
        <v>65</v>
      </c>
      <c r="P694" s="1" t="s">
        <v>77</v>
      </c>
      <c r="Q694" s="1" t="s">
        <v>1169</v>
      </c>
      <c r="R694" s="20" t="s">
        <v>1852</v>
      </c>
      <c r="S694" s="1">
        <v>17</v>
      </c>
      <c r="T694" s="17">
        <v>76</v>
      </c>
      <c r="AR694" s="4" t="s">
        <v>1479</v>
      </c>
      <c r="AS694" s="4"/>
      <c r="AT694" s="4" t="s">
        <v>43</v>
      </c>
      <c r="AY694" s="1" t="s">
        <v>1850</v>
      </c>
      <c r="BA694" s="4" t="s">
        <v>44</v>
      </c>
      <c r="BB694" s="4" t="s">
        <v>45</v>
      </c>
      <c r="BC694" s="20" t="s">
        <v>1325</v>
      </c>
      <c r="BD694" s="20" t="s">
        <v>1851</v>
      </c>
      <c r="BE694" s="20" t="s">
        <v>1852</v>
      </c>
      <c r="BF694" s="1"/>
    </row>
    <row r="695" spans="1:58">
      <c r="A695" s="1" t="s">
        <v>845</v>
      </c>
      <c r="B695" s="1" t="s">
        <v>1099</v>
      </c>
      <c r="C695" s="1" t="s">
        <v>846</v>
      </c>
      <c r="D695" s="1" t="s">
        <v>120</v>
      </c>
      <c r="E695" s="1" t="s">
        <v>1468</v>
      </c>
      <c r="F695" s="1">
        <v>1</v>
      </c>
      <c r="G695" s="1">
        <v>2011</v>
      </c>
      <c r="H695" s="1">
        <v>2012</v>
      </c>
      <c r="K695" s="1" t="s">
        <v>1463</v>
      </c>
      <c r="L695" s="1" t="s">
        <v>1316</v>
      </c>
      <c r="M695" s="1" t="s">
        <v>38</v>
      </c>
      <c r="O695" s="1">
        <v>103</v>
      </c>
      <c r="P695" s="1" t="s">
        <v>102</v>
      </c>
      <c r="R695" s="20" t="s">
        <v>1467</v>
      </c>
      <c r="S695" s="1">
        <v>20</v>
      </c>
      <c r="T695" s="17">
        <v>2792</v>
      </c>
      <c r="V695" s="17">
        <v>942</v>
      </c>
      <c r="X695" s="17">
        <v>773</v>
      </c>
      <c r="AB695" s="3">
        <v>24</v>
      </c>
      <c r="AJ695" s="3">
        <v>942</v>
      </c>
      <c r="AL695" s="3">
        <v>773</v>
      </c>
      <c r="AR695" s="1" t="s">
        <v>1464</v>
      </c>
      <c r="AS695" s="1" t="s">
        <v>1244</v>
      </c>
      <c r="AT695" s="1" t="s">
        <v>1268</v>
      </c>
      <c r="BA695" s="1" t="s">
        <v>44</v>
      </c>
      <c r="BB695" s="1" t="s">
        <v>45</v>
      </c>
      <c r="BE695" s="20" t="s">
        <v>1467</v>
      </c>
      <c r="BF695" s="1"/>
    </row>
    <row r="696" spans="1:58">
      <c r="A696" s="1" t="s">
        <v>845</v>
      </c>
      <c r="B696" s="1" t="s">
        <v>1099</v>
      </c>
      <c r="C696" s="1" t="s">
        <v>846</v>
      </c>
      <c r="D696" s="1" t="s">
        <v>120</v>
      </c>
      <c r="E696" s="1" t="s">
        <v>1468</v>
      </c>
      <c r="F696" s="1">
        <v>1</v>
      </c>
      <c r="G696" s="1">
        <v>2011</v>
      </c>
      <c r="H696" s="1">
        <v>2012</v>
      </c>
      <c r="K696" s="1" t="s">
        <v>1463</v>
      </c>
      <c r="L696" s="1" t="s">
        <v>1317</v>
      </c>
      <c r="M696" s="1" t="s">
        <v>38</v>
      </c>
      <c r="O696" s="1">
        <v>103</v>
      </c>
      <c r="P696" s="1" t="s">
        <v>102</v>
      </c>
      <c r="R696" s="20" t="s">
        <v>1467</v>
      </c>
      <c r="S696" s="1">
        <v>19</v>
      </c>
      <c r="T696" s="17">
        <v>2887</v>
      </c>
      <c r="V696" s="17">
        <v>1438</v>
      </c>
      <c r="X696" s="17">
        <v>743</v>
      </c>
      <c r="AB696" s="3">
        <v>385</v>
      </c>
      <c r="AJ696" s="3">
        <v>1438</v>
      </c>
      <c r="AL696" s="3">
        <v>743</v>
      </c>
      <c r="AR696" s="1" t="s">
        <v>1464</v>
      </c>
      <c r="AS696" s="1" t="s">
        <v>1244</v>
      </c>
      <c r="AT696" s="1" t="s">
        <v>1268</v>
      </c>
      <c r="BA696" s="1" t="s">
        <v>44</v>
      </c>
      <c r="BB696" s="1" t="s">
        <v>45</v>
      </c>
      <c r="BE696" s="20" t="s">
        <v>1467</v>
      </c>
      <c r="BF696" s="1"/>
    </row>
    <row r="697" spans="1:58">
      <c r="A697" s="1" t="s">
        <v>845</v>
      </c>
      <c r="B697" s="1" t="s">
        <v>1099</v>
      </c>
      <c r="C697" s="1" t="s">
        <v>846</v>
      </c>
      <c r="D697" s="1" t="s">
        <v>120</v>
      </c>
      <c r="E697" s="1" t="s">
        <v>1468</v>
      </c>
      <c r="F697" s="1">
        <v>1</v>
      </c>
      <c r="G697" s="1">
        <v>2011</v>
      </c>
      <c r="H697" s="1">
        <v>2012</v>
      </c>
      <c r="K697" s="1" t="s">
        <v>1174</v>
      </c>
      <c r="M697" s="1" t="s">
        <v>38</v>
      </c>
      <c r="O697" s="1">
        <v>103</v>
      </c>
      <c r="P697" s="1" t="s">
        <v>77</v>
      </c>
      <c r="Q697" s="1" t="s">
        <v>1169</v>
      </c>
      <c r="R697" s="20" t="s">
        <v>1467</v>
      </c>
      <c r="S697" s="1">
        <v>11</v>
      </c>
      <c r="T697" s="17">
        <v>2450</v>
      </c>
      <c r="U697" s="17" t="s">
        <v>1983</v>
      </c>
      <c r="AR697" s="1" t="s">
        <v>694</v>
      </c>
      <c r="AT697" s="1" t="s">
        <v>1491</v>
      </c>
      <c r="AY697" s="1" t="s">
        <v>1465</v>
      </c>
      <c r="AZ697" s="20"/>
      <c r="BA697" s="1" t="s">
        <v>44</v>
      </c>
      <c r="BB697" s="1" t="s">
        <v>45</v>
      </c>
      <c r="BC697" s="20" t="s">
        <v>1466</v>
      </c>
      <c r="BD697" s="1" t="s">
        <v>1783</v>
      </c>
      <c r="BE697" s="20" t="s">
        <v>1467</v>
      </c>
      <c r="BF697" s="1"/>
    </row>
    <row r="698" spans="1:58">
      <c r="A698" s="1" t="s">
        <v>845</v>
      </c>
      <c r="B698" s="1" t="s">
        <v>1099</v>
      </c>
      <c r="C698" s="1" t="s">
        <v>846</v>
      </c>
      <c r="D698" s="1" t="s">
        <v>120</v>
      </c>
      <c r="E698" s="1" t="s">
        <v>1468</v>
      </c>
      <c r="F698" s="1">
        <v>1</v>
      </c>
      <c r="G698" s="1">
        <v>2012</v>
      </c>
      <c r="H698" s="1">
        <v>2012</v>
      </c>
      <c r="K698" s="1" t="s">
        <v>37</v>
      </c>
      <c r="M698" s="1" t="s">
        <v>38</v>
      </c>
      <c r="O698" s="1">
        <v>104</v>
      </c>
      <c r="P698" s="1" t="s">
        <v>77</v>
      </c>
      <c r="Q698" s="1" t="s">
        <v>1169</v>
      </c>
      <c r="R698" s="20" t="s">
        <v>1473</v>
      </c>
      <c r="S698" s="1">
        <v>1</v>
      </c>
      <c r="T698" s="17">
        <v>2500</v>
      </c>
      <c r="AR698" s="1" t="s">
        <v>1469</v>
      </c>
      <c r="AT698" s="1" t="s">
        <v>43</v>
      </c>
      <c r="AZ698" s="20"/>
      <c r="BA698" s="1" t="s">
        <v>44</v>
      </c>
      <c r="BB698" s="1" t="s">
        <v>45</v>
      </c>
      <c r="BC698" s="20" t="s">
        <v>1325</v>
      </c>
      <c r="BD698" s="20" t="s">
        <v>1472</v>
      </c>
      <c r="BE698" s="20" t="s">
        <v>1473</v>
      </c>
      <c r="BF698" s="1"/>
    </row>
    <row r="699" spans="1:58">
      <c r="A699" s="1" t="s">
        <v>845</v>
      </c>
      <c r="B699" s="1" t="s">
        <v>1099</v>
      </c>
      <c r="C699" s="1" t="s">
        <v>846</v>
      </c>
      <c r="D699" s="1" t="s">
        <v>120</v>
      </c>
      <c r="E699" s="1" t="s">
        <v>1468</v>
      </c>
      <c r="F699" s="1">
        <v>1</v>
      </c>
      <c r="G699" s="1">
        <v>2012</v>
      </c>
      <c r="H699" s="1">
        <v>2012</v>
      </c>
      <c r="K699" s="1" t="s">
        <v>37</v>
      </c>
      <c r="M699" s="1" t="s">
        <v>38</v>
      </c>
      <c r="O699" s="1">
        <v>104</v>
      </c>
      <c r="P699" s="1" t="s">
        <v>77</v>
      </c>
      <c r="Q699" s="1" t="s">
        <v>1169</v>
      </c>
      <c r="R699" s="20" t="s">
        <v>1473</v>
      </c>
      <c r="S699" s="1">
        <v>12</v>
      </c>
      <c r="Y699" s="3">
        <v>100</v>
      </c>
      <c r="AR699" s="1" t="s">
        <v>1469</v>
      </c>
      <c r="AT699" s="1" t="s">
        <v>56</v>
      </c>
      <c r="AY699" s="1" t="s">
        <v>1470</v>
      </c>
      <c r="BA699" s="1" t="s">
        <v>44</v>
      </c>
      <c r="BB699" s="1" t="s">
        <v>45</v>
      </c>
      <c r="BD699" s="1" t="s">
        <v>1471</v>
      </c>
      <c r="BE699" s="20" t="s">
        <v>1473</v>
      </c>
      <c r="BF699" s="1"/>
    </row>
    <row r="700" spans="1:58">
      <c r="A700" s="1" t="s">
        <v>417</v>
      </c>
      <c r="B700" s="1" t="s">
        <v>417</v>
      </c>
      <c r="C700" s="1" t="s">
        <v>418</v>
      </c>
      <c r="D700" s="1" t="s">
        <v>75</v>
      </c>
      <c r="E700" s="1" t="s">
        <v>1474</v>
      </c>
      <c r="G700" s="1">
        <v>2015</v>
      </c>
      <c r="H700" s="1">
        <v>2015</v>
      </c>
      <c r="K700" s="1" t="s">
        <v>37</v>
      </c>
      <c r="M700" s="1" t="s">
        <v>38</v>
      </c>
      <c r="O700" s="1">
        <v>61</v>
      </c>
      <c r="P700" s="1" t="s">
        <v>77</v>
      </c>
      <c r="Q700" s="1" t="s">
        <v>1169</v>
      </c>
      <c r="R700" s="20" t="s">
        <v>1476</v>
      </c>
      <c r="S700" s="1">
        <v>19</v>
      </c>
      <c r="T700" s="17">
        <v>24</v>
      </c>
      <c r="V700" s="17">
        <v>16</v>
      </c>
      <c r="X700" s="17">
        <v>5</v>
      </c>
      <c r="AG700" s="3">
        <v>16</v>
      </c>
      <c r="AI700" s="3">
        <v>5</v>
      </c>
      <c r="AR700" s="1" t="s">
        <v>694</v>
      </c>
      <c r="AS700" s="1" t="s">
        <v>1244</v>
      </c>
      <c r="AT700" s="1" t="s">
        <v>398</v>
      </c>
      <c r="AY700" s="1" t="s">
        <v>1477</v>
      </c>
      <c r="AZ700" s="20"/>
      <c r="BA700" s="1" t="s">
        <v>65</v>
      </c>
      <c r="BB700" s="1" t="s">
        <v>65</v>
      </c>
      <c r="BC700" s="20" t="s">
        <v>1475</v>
      </c>
      <c r="BD700" s="20"/>
      <c r="BE700" s="20" t="s">
        <v>1476</v>
      </c>
      <c r="BF700" s="1"/>
    </row>
    <row r="701" spans="1:58">
      <c r="A701" s="1" t="s">
        <v>487</v>
      </c>
      <c r="B701" s="1" t="s">
        <v>1102</v>
      </c>
      <c r="C701" s="1" t="s">
        <v>488</v>
      </c>
      <c r="D701" s="1" t="s">
        <v>197</v>
      </c>
      <c r="E701" s="1" t="s">
        <v>1478</v>
      </c>
      <c r="G701" s="1">
        <v>2011</v>
      </c>
      <c r="H701" s="1">
        <v>2011</v>
      </c>
      <c r="K701" s="1" t="s">
        <v>1176</v>
      </c>
      <c r="M701" s="1" t="s">
        <v>38</v>
      </c>
      <c r="O701" s="1">
        <v>119</v>
      </c>
      <c r="P701" s="1" t="s">
        <v>77</v>
      </c>
      <c r="Q701" s="1" t="s">
        <v>1169</v>
      </c>
      <c r="R701" s="20" t="s">
        <v>1482</v>
      </c>
      <c r="S701" s="1">
        <v>4</v>
      </c>
      <c r="T701" s="17">
        <v>7</v>
      </c>
      <c r="AR701" s="1" t="s">
        <v>1479</v>
      </c>
      <c r="AT701" s="1" t="s">
        <v>43</v>
      </c>
      <c r="AY701" s="1" t="s">
        <v>1480</v>
      </c>
      <c r="BA701" s="1" t="s">
        <v>44</v>
      </c>
      <c r="BB701" s="1" t="s">
        <v>45</v>
      </c>
      <c r="BC701" s="1" t="s">
        <v>1103</v>
      </c>
      <c r="BD701" s="1" t="s">
        <v>1481</v>
      </c>
      <c r="BE701" s="20" t="s">
        <v>1482</v>
      </c>
      <c r="BF701" s="1"/>
    </row>
    <row r="702" spans="1:58">
      <c r="A702" s="1" t="s">
        <v>487</v>
      </c>
      <c r="B702" s="1" t="s">
        <v>1102</v>
      </c>
      <c r="C702" s="1" t="s">
        <v>488</v>
      </c>
      <c r="D702" s="1" t="s">
        <v>197</v>
      </c>
      <c r="E702" s="1" t="s">
        <v>1478</v>
      </c>
      <c r="G702" s="1">
        <v>2011</v>
      </c>
      <c r="H702" s="1">
        <v>2014</v>
      </c>
      <c r="K702" s="1" t="s">
        <v>37</v>
      </c>
      <c r="M702" s="1" t="s">
        <v>38</v>
      </c>
      <c r="O702" s="1">
        <v>219</v>
      </c>
      <c r="P702" s="1" t="s">
        <v>51</v>
      </c>
      <c r="R702" s="20" t="s">
        <v>1489</v>
      </c>
      <c r="V702" s="17">
        <v>2.0926999999999998</v>
      </c>
      <c r="X702" s="17">
        <v>1.2995000000000001</v>
      </c>
      <c r="AJ702" s="3">
        <v>2.0926999999999998</v>
      </c>
      <c r="AL702" s="3">
        <v>1.2995000000000001</v>
      </c>
      <c r="AR702" s="1" t="s">
        <v>1484</v>
      </c>
      <c r="AS702" s="1" t="s">
        <v>1485</v>
      </c>
      <c r="AT702" s="1" t="s">
        <v>12</v>
      </c>
      <c r="AY702" s="1" t="s">
        <v>1486</v>
      </c>
      <c r="BA702" s="1" t="s">
        <v>44</v>
      </c>
      <c r="BB702" s="1" t="s">
        <v>45</v>
      </c>
      <c r="BC702" s="20" t="s">
        <v>1103</v>
      </c>
      <c r="BD702" s="20" t="s">
        <v>1488</v>
      </c>
      <c r="BE702" s="20" t="s">
        <v>1489</v>
      </c>
      <c r="BF702" s="1"/>
    </row>
    <row r="703" spans="1:58">
      <c r="A703" s="1" t="s">
        <v>487</v>
      </c>
      <c r="B703" s="1" t="s">
        <v>1102</v>
      </c>
      <c r="C703" s="1" t="s">
        <v>488</v>
      </c>
      <c r="D703" s="1" t="s">
        <v>197</v>
      </c>
      <c r="E703" s="1" t="s">
        <v>1478</v>
      </c>
      <c r="G703" s="1">
        <v>2011</v>
      </c>
      <c r="H703" s="1">
        <v>2014</v>
      </c>
      <c r="K703" s="1" t="s">
        <v>1483</v>
      </c>
      <c r="M703" s="1" t="s">
        <v>38</v>
      </c>
      <c r="O703" s="1">
        <v>219</v>
      </c>
      <c r="P703" s="1" t="s">
        <v>51</v>
      </c>
      <c r="R703" s="20" t="s">
        <v>1489</v>
      </c>
      <c r="V703" s="17">
        <v>2.6724000000000001</v>
      </c>
      <c r="X703" s="17">
        <v>1.3947000000000001</v>
      </c>
      <c r="AJ703" s="3">
        <v>2.6724000000000001</v>
      </c>
      <c r="AL703" s="3">
        <v>1.3947000000000001</v>
      </c>
      <c r="AR703" s="1" t="s">
        <v>1484</v>
      </c>
      <c r="AS703" s="1" t="s">
        <v>1485</v>
      </c>
      <c r="AT703" s="1" t="s">
        <v>12</v>
      </c>
      <c r="AY703" s="1" t="s">
        <v>1487</v>
      </c>
      <c r="BA703" s="1" t="s">
        <v>44</v>
      </c>
      <c r="BB703" s="1" t="s">
        <v>45</v>
      </c>
      <c r="BC703" s="1" t="s">
        <v>1103</v>
      </c>
      <c r="BD703" s="20" t="s">
        <v>1488</v>
      </c>
      <c r="BE703" s="20" t="s">
        <v>1489</v>
      </c>
      <c r="BF703" s="1"/>
    </row>
    <row r="704" spans="1:58">
      <c r="A704" s="1" t="s">
        <v>934</v>
      </c>
      <c r="B704" s="1" t="s">
        <v>934</v>
      </c>
      <c r="C704" s="1" t="s">
        <v>935</v>
      </c>
      <c r="D704" s="1" t="s">
        <v>113</v>
      </c>
      <c r="E704" s="1" t="s">
        <v>1490</v>
      </c>
      <c r="G704" s="1">
        <v>2015</v>
      </c>
      <c r="H704" s="1">
        <v>2015</v>
      </c>
      <c r="K704" s="1" t="s">
        <v>37</v>
      </c>
      <c r="M704" s="1" t="s">
        <v>38</v>
      </c>
      <c r="O704" s="1">
        <v>268</v>
      </c>
      <c r="P704" s="1" t="s">
        <v>77</v>
      </c>
      <c r="Q704" s="1" t="s">
        <v>1169</v>
      </c>
      <c r="R704" s="20" t="s">
        <v>1494</v>
      </c>
      <c r="S704" s="1">
        <v>5</v>
      </c>
      <c r="Y704" s="3">
        <v>70</v>
      </c>
      <c r="Z704" s="3" t="s">
        <v>1983</v>
      </c>
      <c r="AR704" s="1" t="s">
        <v>694</v>
      </c>
      <c r="AT704" s="1" t="s">
        <v>1491</v>
      </c>
      <c r="AY704" s="1" t="s">
        <v>1492</v>
      </c>
      <c r="BA704" s="1" t="s">
        <v>44</v>
      </c>
      <c r="BB704" s="1" t="s">
        <v>45</v>
      </c>
      <c r="BC704" s="20" t="s">
        <v>1791</v>
      </c>
      <c r="BD704" s="20" t="s">
        <v>1792</v>
      </c>
      <c r="BE704" s="20" t="s">
        <v>1494</v>
      </c>
      <c r="BF704" s="1"/>
    </row>
    <row r="705" spans="1:58">
      <c r="A705" s="1" t="s">
        <v>288</v>
      </c>
      <c r="B705" s="1" t="s">
        <v>1995</v>
      </c>
      <c r="C705" s="1" t="s">
        <v>289</v>
      </c>
      <c r="D705" s="1" t="s">
        <v>113</v>
      </c>
      <c r="E705" s="1" t="s">
        <v>1490</v>
      </c>
      <c r="G705" s="1">
        <v>2015</v>
      </c>
      <c r="H705" s="1">
        <v>2015</v>
      </c>
      <c r="K705" s="1" t="s">
        <v>37</v>
      </c>
      <c r="M705" s="1" t="s">
        <v>38</v>
      </c>
      <c r="O705" s="1">
        <v>268</v>
      </c>
      <c r="P705" s="1" t="s">
        <v>77</v>
      </c>
      <c r="Q705" s="1" t="s">
        <v>1169</v>
      </c>
      <c r="R705" s="20" t="s">
        <v>1494</v>
      </c>
      <c r="S705" s="1">
        <v>5</v>
      </c>
      <c r="Y705" s="3">
        <v>77</v>
      </c>
      <c r="Z705" s="3" t="s">
        <v>1983</v>
      </c>
      <c r="AR705" s="1" t="s">
        <v>694</v>
      </c>
      <c r="AT705" s="1" t="s">
        <v>1491</v>
      </c>
      <c r="AY705" s="1" t="s">
        <v>1457</v>
      </c>
      <c r="BA705" s="1" t="s">
        <v>44</v>
      </c>
      <c r="BB705" s="1" t="s">
        <v>45</v>
      </c>
      <c r="BC705" s="20" t="s">
        <v>1791</v>
      </c>
      <c r="BD705" s="20" t="s">
        <v>1792</v>
      </c>
      <c r="BE705" s="20" t="s">
        <v>1494</v>
      </c>
      <c r="BF705" s="1"/>
    </row>
    <row r="706" spans="1:58">
      <c r="A706" s="1" t="s">
        <v>129</v>
      </c>
      <c r="B706" s="1" t="s">
        <v>1104</v>
      </c>
      <c r="C706" s="1" t="s">
        <v>130</v>
      </c>
      <c r="D706" s="1" t="s">
        <v>113</v>
      </c>
      <c r="E706" s="1" t="s">
        <v>1490</v>
      </c>
      <c r="G706" s="1">
        <v>2015</v>
      </c>
      <c r="H706" s="1">
        <v>2015</v>
      </c>
      <c r="K706" s="1" t="s">
        <v>37</v>
      </c>
      <c r="M706" s="1" t="s">
        <v>38</v>
      </c>
      <c r="O706" s="1">
        <v>268</v>
      </c>
      <c r="P706" s="1" t="s">
        <v>77</v>
      </c>
      <c r="Q706" s="1" t="s">
        <v>1169</v>
      </c>
      <c r="R706" s="20" t="s">
        <v>1494</v>
      </c>
      <c r="S706" s="1">
        <v>3</v>
      </c>
      <c r="Y706" s="3">
        <v>39</v>
      </c>
      <c r="Z706" s="3" t="s">
        <v>1983</v>
      </c>
      <c r="AR706" s="1" t="s">
        <v>694</v>
      </c>
      <c r="AT706" s="1" t="s">
        <v>1491</v>
      </c>
      <c r="AY706" s="1" t="s">
        <v>1493</v>
      </c>
      <c r="BA706" s="1" t="s">
        <v>44</v>
      </c>
      <c r="BB706" s="1" t="s">
        <v>45</v>
      </c>
      <c r="BC706" s="20" t="s">
        <v>1791</v>
      </c>
      <c r="BD706" s="20" t="s">
        <v>1792</v>
      </c>
      <c r="BE706" s="20" t="s">
        <v>1494</v>
      </c>
      <c r="BF706" s="1"/>
    </row>
    <row r="707" spans="1:58">
      <c r="A707" s="1" t="s">
        <v>417</v>
      </c>
      <c r="B707" s="1" t="s">
        <v>417</v>
      </c>
      <c r="C707" s="1" t="s">
        <v>418</v>
      </c>
      <c r="D707" s="1" t="s">
        <v>293</v>
      </c>
      <c r="E707" s="1" t="s">
        <v>1495</v>
      </c>
      <c r="G707" s="1">
        <v>1989</v>
      </c>
      <c r="H707" s="1">
        <v>2012</v>
      </c>
      <c r="K707" s="1" t="s">
        <v>37</v>
      </c>
      <c r="M707" s="1" t="s">
        <v>38</v>
      </c>
      <c r="O707" s="1">
        <v>325</v>
      </c>
      <c r="P707" s="1" t="s">
        <v>40</v>
      </c>
      <c r="R707" s="20" t="s">
        <v>1501</v>
      </c>
      <c r="T707" s="17">
        <v>30</v>
      </c>
      <c r="AR707" s="1" t="s">
        <v>1502</v>
      </c>
      <c r="AT707" s="1" t="s">
        <v>1498</v>
      </c>
      <c r="BA707" s="1" t="s">
        <v>44</v>
      </c>
      <c r="BB707" s="1" t="s">
        <v>45</v>
      </c>
      <c r="BD707" s="1" t="s">
        <v>1500</v>
      </c>
      <c r="BE707" s="20" t="s">
        <v>1501</v>
      </c>
      <c r="BF707" s="1"/>
    </row>
    <row r="708" spans="1:58">
      <c r="A708" s="1" t="s">
        <v>417</v>
      </c>
      <c r="B708" s="1" t="s">
        <v>417</v>
      </c>
      <c r="C708" s="1" t="s">
        <v>418</v>
      </c>
      <c r="D708" s="1" t="s">
        <v>293</v>
      </c>
      <c r="E708" s="1" t="s">
        <v>1496</v>
      </c>
      <c r="G708" s="1">
        <v>1989</v>
      </c>
      <c r="H708" s="1">
        <v>2012</v>
      </c>
      <c r="K708" s="1" t="s">
        <v>37</v>
      </c>
      <c r="M708" s="1" t="s">
        <v>38</v>
      </c>
      <c r="O708" s="1">
        <v>325</v>
      </c>
      <c r="P708" s="1" t="s">
        <v>40</v>
      </c>
      <c r="R708" s="20" t="s">
        <v>1501</v>
      </c>
      <c r="Y708" s="3">
        <v>2</v>
      </c>
      <c r="Z708" s="3" t="s">
        <v>1983</v>
      </c>
      <c r="AR708" s="1" t="s">
        <v>1502</v>
      </c>
      <c r="AT708" s="1" t="s">
        <v>1491</v>
      </c>
      <c r="AZ708" s="20"/>
      <c r="BA708" s="1" t="s">
        <v>44</v>
      </c>
      <c r="BB708" s="1" t="s">
        <v>45</v>
      </c>
      <c r="BC708" s="20"/>
      <c r="BD708" s="20" t="s">
        <v>1793</v>
      </c>
      <c r="BE708" s="20" t="s">
        <v>1501</v>
      </c>
      <c r="BF708" s="1"/>
    </row>
    <row r="709" spans="1:58">
      <c r="A709" s="1" t="s">
        <v>417</v>
      </c>
      <c r="B709" s="1" t="s">
        <v>417</v>
      </c>
      <c r="C709" s="1" t="s">
        <v>418</v>
      </c>
      <c r="D709" s="1" t="s">
        <v>293</v>
      </c>
      <c r="E709" s="1" t="s">
        <v>1497</v>
      </c>
      <c r="G709" s="1">
        <v>1989</v>
      </c>
      <c r="H709" s="1">
        <v>2012</v>
      </c>
      <c r="K709" s="1" t="s">
        <v>37</v>
      </c>
      <c r="M709" s="1" t="s">
        <v>38</v>
      </c>
      <c r="O709" s="1">
        <v>325</v>
      </c>
      <c r="P709" s="1" t="s">
        <v>40</v>
      </c>
      <c r="R709" s="20" t="s">
        <v>1501</v>
      </c>
      <c r="T709" s="17">
        <v>27</v>
      </c>
      <c r="U709" s="17" t="s">
        <v>1983</v>
      </c>
      <c r="AR709" s="1" t="s">
        <v>1502</v>
      </c>
      <c r="AT709" s="1" t="s">
        <v>1499</v>
      </c>
      <c r="BA709" s="1" t="s">
        <v>44</v>
      </c>
      <c r="BB709" s="1" t="s">
        <v>45</v>
      </c>
      <c r="BD709" s="1" t="s">
        <v>1794</v>
      </c>
      <c r="BE709" s="20" t="s">
        <v>1501</v>
      </c>
      <c r="BF709" s="1"/>
    </row>
    <row r="710" spans="1:58">
      <c r="A710" s="1" t="s">
        <v>934</v>
      </c>
      <c r="B710" s="1" t="s">
        <v>934</v>
      </c>
      <c r="C710" s="1" t="s">
        <v>935</v>
      </c>
      <c r="D710" s="1" t="s">
        <v>144</v>
      </c>
      <c r="E710" s="1" t="s">
        <v>1873</v>
      </c>
      <c r="G710" s="1">
        <v>2011</v>
      </c>
      <c r="H710" s="1">
        <v>2011</v>
      </c>
      <c r="K710" s="1" t="s">
        <v>2038</v>
      </c>
      <c r="M710" s="1" t="s">
        <v>38</v>
      </c>
      <c r="O710" s="1">
        <v>199</v>
      </c>
      <c r="P710" s="1" t="s">
        <v>77</v>
      </c>
      <c r="R710" s="20" t="s">
        <v>1514</v>
      </c>
      <c r="S710" s="1">
        <v>19</v>
      </c>
      <c r="T710" s="17">
        <v>30.15</v>
      </c>
      <c r="V710" s="17">
        <v>6.98</v>
      </c>
      <c r="X710" s="17">
        <v>1.29</v>
      </c>
      <c r="AB710" s="3">
        <v>0.33</v>
      </c>
      <c r="AJ710" s="3">
        <v>6.98</v>
      </c>
      <c r="AL710" s="3">
        <v>1.29</v>
      </c>
      <c r="AR710" s="1" t="s">
        <v>694</v>
      </c>
      <c r="AS710" s="1" t="s">
        <v>1236</v>
      </c>
      <c r="AT710" s="1" t="s">
        <v>1268</v>
      </c>
      <c r="AY710" s="1" t="s">
        <v>1506</v>
      </c>
      <c r="BA710" s="1" t="s">
        <v>65</v>
      </c>
      <c r="BB710" s="1" t="s">
        <v>65</v>
      </c>
      <c r="BC710" s="20"/>
      <c r="BD710" s="20" t="s">
        <v>1511</v>
      </c>
      <c r="BE710" s="20" t="s">
        <v>1514</v>
      </c>
      <c r="BF710" s="1"/>
    </row>
    <row r="711" spans="1:58">
      <c r="A711" s="1" t="s">
        <v>934</v>
      </c>
      <c r="B711" s="1" t="s">
        <v>934</v>
      </c>
      <c r="C711" s="1" t="s">
        <v>935</v>
      </c>
      <c r="D711" s="1" t="s">
        <v>144</v>
      </c>
      <c r="E711" s="1" t="s">
        <v>1873</v>
      </c>
      <c r="G711" s="1">
        <v>2011</v>
      </c>
      <c r="H711" s="1">
        <v>2011</v>
      </c>
      <c r="K711" s="1" t="s">
        <v>2039</v>
      </c>
      <c r="M711" s="1" t="s">
        <v>38</v>
      </c>
      <c r="O711" s="1">
        <v>199</v>
      </c>
      <c r="P711" s="1" t="s">
        <v>77</v>
      </c>
      <c r="R711" s="20" t="s">
        <v>1514</v>
      </c>
      <c r="S711" s="1">
        <v>19</v>
      </c>
      <c r="T711" s="17">
        <v>42.05</v>
      </c>
      <c r="V711" s="17">
        <v>22.65</v>
      </c>
      <c r="X711" s="17">
        <v>1.62</v>
      </c>
      <c r="AB711" s="3">
        <v>11.05</v>
      </c>
      <c r="AJ711" s="3">
        <v>22.65</v>
      </c>
      <c r="AL711" s="3">
        <v>1.62</v>
      </c>
      <c r="AR711" s="1" t="s">
        <v>694</v>
      </c>
      <c r="AS711" s="1" t="s">
        <v>1236</v>
      </c>
      <c r="AT711" s="1" t="s">
        <v>1268</v>
      </c>
      <c r="AY711" s="1" t="s">
        <v>1507</v>
      </c>
      <c r="BA711" s="1" t="s">
        <v>65</v>
      </c>
      <c r="BB711" s="1" t="s">
        <v>65</v>
      </c>
      <c r="BD711" s="20" t="s">
        <v>1511</v>
      </c>
      <c r="BE711" s="20" t="s">
        <v>1514</v>
      </c>
      <c r="BF711" s="1"/>
    </row>
    <row r="712" spans="1:58">
      <c r="A712" s="1" t="s">
        <v>934</v>
      </c>
      <c r="B712" s="1" t="s">
        <v>934</v>
      </c>
      <c r="C712" s="1" t="s">
        <v>935</v>
      </c>
      <c r="D712" s="1" t="s">
        <v>144</v>
      </c>
      <c r="E712" s="1" t="s">
        <v>1873</v>
      </c>
      <c r="G712" s="1">
        <v>2011</v>
      </c>
      <c r="H712" s="1">
        <v>2011</v>
      </c>
      <c r="K712" s="1" t="s">
        <v>2040</v>
      </c>
      <c r="M712" s="1" t="s">
        <v>38</v>
      </c>
      <c r="O712" s="1">
        <v>199</v>
      </c>
      <c r="P712" s="1" t="s">
        <v>77</v>
      </c>
      <c r="R712" s="20" t="s">
        <v>1514</v>
      </c>
      <c r="S712" s="1">
        <v>19</v>
      </c>
      <c r="T712" s="17">
        <v>42.05</v>
      </c>
      <c r="V712" s="17">
        <v>12.54</v>
      </c>
      <c r="X712" s="17">
        <v>1.29</v>
      </c>
      <c r="AB712" s="3">
        <v>0.33</v>
      </c>
      <c r="AJ712" s="3">
        <v>12.54</v>
      </c>
      <c r="AL712" s="3">
        <v>1.29</v>
      </c>
      <c r="AR712" s="1" t="s">
        <v>694</v>
      </c>
      <c r="AS712" s="1" t="s">
        <v>1236</v>
      </c>
      <c r="AT712" s="1" t="s">
        <v>1268</v>
      </c>
      <c r="AY712" s="1" t="s">
        <v>1503</v>
      </c>
      <c r="BA712" s="1" t="s">
        <v>65</v>
      </c>
      <c r="BB712" s="1" t="s">
        <v>65</v>
      </c>
      <c r="BD712" s="20" t="s">
        <v>1511</v>
      </c>
      <c r="BE712" s="20" t="s">
        <v>1514</v>
      </c>
      <c r="BF712" s="1"/>
    </row>
    <row r="713" spans="1:58">
      <c r="A713" s="1" t="s">
        <v>934</v>
      </c>
      <c r="B713" s="1" t="s">
        <v>934</v>
      </c>
      <c r="C713" s="1" t="s">
        <v>935</v>
      </c>
      <c r="D713" s="1" t="s">
        <v>144</v>
      </c>
      <c r="E713" s="1" t="s">
        <v>1591</v>
      </c>
      <c r="G713" s="1">
        <v>2011</v>
      </c>
      <c r="H713" s="1">
        <v>2011</v>
      </c>
      <c r="K713" s="1" t="s">
        <v>2041</v>
      </c>
      <c r="M713" s="1" t="s">
        <v>38</v>
      </c>
      <c r="O713" s="1">
        <v>199</v>
      </c>
      <c r="P713" s="1" t="s">
        <v>77</v>
      </c>
      <c r="R713" s="20" t="s">
        <v>1514</v>
      </c>
      <c r="S713" s="1">
        <v>12</v>
      </c>
      <c r="T713" s="17">
        <v>14.93</v>
      </c>
      <c r="V713" s="17">
        <v>2.76</v>
      </c>
      <c r="X713" s="17">
        <v>0.39</v>
      </c>
      <c r="AB713" s="3">
        <v>0.43</v>
      </c>
      <c r="AJ713" s="3">
        <v>2.76</v>
      </c>
      <c r="AL713" s="3">
        <v>0.39</v>
      </c>
      <c r="AR713" s="1" t="s">
        <v>694</v>
      </c>
      <c r="AS713" s="1" t="s">
        <v>1236</v>
      </c>
      <c r="AT713" s="1" t="s">
        <v>1268</v>
      </c>
      <c r="AY713" s="1" t="s">
        <v>1508</v>
      </c>
      <c r="BA713" s="1" t="s">
        <v>65</v>
      </c>
      <c r="BB713" s="1" t="s">
        <v>65</v>
      </c>
      <c r="BC713" s="20"/>
      <c r="BD713" s="20" t="s">
        <v>1513</v>
      </c>
      <c r="BE713" s="20" t="s">
        <v>1514</v>
      </c>
      <c r="BF713" s="1"/>
    </row>
    <row r="714" spans="1:58">
      <c r="A714" s="1" t="s">
        <v>934</v>
      </c>
      <c r="B714" s="1" t="s">
        <v>934</v>
      </c>
      <c r="C714" s="1" t="s">
        <v>935</v>
      </c>
      <c r="D714" s="1" t="s">
        <v>144</v>
      </c>
      <c r="E714" s="1" t="s">
        <v>1591</v>
      </c>
      <c r="G714" s="1">
        <v>2011</v>
      </c>
      <c r="H714" s="1">
        <v>2011</v>
      </c>
      <c r="K714" s="1" t="s">
        <v>2039</v>
      </c>
      <c r="M714" s="1" t="s">
        <v>38</v>
      </c>
      <c r="O714" s="1">
        <v>199</v>
      </c>
      <c r="P714" s="1" t="s">
        <v>77</v>
      </c>
      <c r="R714" s="20" t="s">
        <v>1514</v>
      </c>
      <c r="S714" s="1">
        <v>12</v>
      </c>
      <c r="T714" s="17">
        <v>60.1</v>
      </c>
      <c r="V714" s="17">
        <v>35.200000000000003</v>
      </c>
      <c r="X714" s="17">
        <v>3.19</v>
      </c>
      <c r="AB714" s="3">
        <v>4.8</v>
      </c>
      <c r="AJ714" s="3">
        <v>35.200000000000003</v>
      </c>
      <c r="AL714" s="3">
        <v>3.19</v>
      </c>
      <c r="AR714" s="1" t="s">
        <v>694</v>
      </c>
      <c r="AS714" s="1" t="s">
        <v>1236</v>
      </c>
      <c r="AT714" s="1" t="s">
        <v>1268</v>
      </c>
      <c r="AY714" s="1" t="s">
        <v>1509</v>
      </c>
      <c r="BA714" s="1" t="s">
        <v>65</v>
      </c>
      <c r="BB714" s="1" t="s">
        <v>65</v>
      </c>
      <c r="BD714" s="20" t="s">
        <v>1512</v>
      </c>
      <c r="BE714" s="20" t="s">
        <v>1514</v>
      </c>
      <c r="BF714" s="1"/>
    </row>
    <row r="715" spans="1:58">
      <c r="A715" s="1" t="s">
        <v>934</v>
      </c>
      <c r="B715" s="1" t="s">
        <v>934</v>
      </c>
      <c r="C715" s="1" t="s">
        <v>935</v>
      </c>
      <c r="D715" s="1" t="s">
        <v>144</v>
      </c>
      <c r="E715" s="1" t="s">
        <v>1591</v>
      </c>
      <c r="G715" s="1">
        <v>2011</v>
      </c>
      <c r="H715" s="1">
        <v>2011</v>
      </c>
      <c r="K715" s="1" t="s">
        <v>2040</v>
      </c>
      <c r="M715" s="1" t="s">
        <v>38</v>
      </c>
      <c r="O715" s="1">
        <v>199</v>
      </c>
      <c r="P715" s="1" t="s">
        <v>77</v>
      </c>
      <c r="Q715" s="1" t="s">
        <v>1169</v>
      </c>
      <c r="R715" s="20" t="s">
        <v>1514</v>
      </c>
      <c r="S715" s="1">
        <v>12</v>
      </c>
      <c r="T715" s="17">
        <v>60.1</v>
      </c>
      <c r="V715" s="17">
        <v>13.05</v>
      </c>
      <c r="X715" s="17">
        <v>1.97</v>
      </c>
      <c r="AB715" s="3">
        <v>0.43</v>
      </c>
      <c r="AJ715" s="3">
        <v>13.05</v>
      </c>
      <c r="AL715" s="3">
        <v>1.97</v>
      </c>
      <c r="AR715" s="1" t="s">
        <v>694</v>
      </c>
      <c r="AS715" s="1" t="s">
        <v>1236</v>
      </c>
      <c r="AT715" s="1" t="s">
        <v>1268</v>
      </c>
      <c r="AY715" s="1" t="s">
        <v>1503</v>
      </c>
      <c r="BA715" s="1" t="s">
        <v>65</v>
      </c>
      <c r="BB715" s="1" t="s">
        <v>65</v>
      </c>
      <c r="BD715" s="20" t="s">
        <v>1512</v>
      </c>
      <c r="BE715" s="20" t="s">
        <v>1514</v>
      </c>
      <c r="BF715" s="1"/>
    </row>
    <row r="716" spans="1:58">
      <c r="A716" s="1" t="s">
        <v>934</v>
      </c>
      <c r="B716" s="1" t="s">
        <v>934</v>
      </c>
      <c r="C716" s="1" t="s">
        <v>935</v>
      </c>
      <c r="D716" s="1" t="s">
        <v>144</v>
      </c>
      <c r="E716" s="1" t="s">
        <v>1591</v>
      </c>
      <c r="G716" s="1">
        <v>2012</v>
      </c>
      <c r="H716" s="1">
        <v>2012</v>
      </c>
      <c r="K716" s="1" t="s">
        <v>2041</v>
      </c>
      <c r="M716" s="1" t="s">
        <v>38</v>
      </c>
      <c r="O716" s="1">
        <v>199</v>
      </c>
      <c r="P716" s="1" t="s">
        <v>77</v>
      </c>
      <c r="R716" s="20" t="s">
        <v>1514</v>
      </c>
      <c r="S716" s="1">
        <v>10</v>
      </c>
      <c r="T716" s="17">
        <v>7.02</v>
      </c>
      <c r="V716" s="17">
        <v>2.5299999999999998</v>
      </c>
      <c r="X716" s="17">
        <v>0.34</v>
      </c>
      <c r="AB716" s="3">
        <v>0.33</v>
      </c>
      <c r="AJ716" s="3">
        <v>2.5299999999999998</v>
      </c>
      <c r="AL716" s="3">
        <v>0.34</v>
      </c>
      <c r="AR716" s="1" t="s">
        <v>694</v>
      </c>
      <c r="AS716" s="1" t="s">
        <v>1236</v>
      </c>
      <c r="AT716" s="1" t="s">
        <v>1268</v>
      </c>
      <c r="AY716" s="1" t="s">
        <v>1510</v>
      </c>
      <c r="BA716" s="1" t="s">
        <v>65</v>
      </c>
      <c r="BB716" s="1" t="s">
        <v>65</v>
      </c>
      <c r="BD716" s="20" t="s">
        <v>1512</v>
      </c>
      <c r="BE716" s="20" t="s">
        <v>1514</v>
      </c>
      <c r="BF716" s="1"/>
    </row>
    <row r="717" spans="1:58">
      <c r="A717" s="1" t="s">
        <v>934</v>
      </c>
      <c r="B717" s="1" t="s">
        <v>934</v>
      </c>
      <c r="C717" s="1" t="s">
        <v>935</v>
      </c>
      <c r="D717" s="1" t="s">
        <v>144</v>
      </c>
      <c r="E717" s="1" t="s">
        <v>1591</v>
      </c>
      <c r="G717" s="1">
        <v>2012</v>
      </c>
      <c r="H717" s="1">
        <v>2012</v>
      </c>
      <c r="K717" s="1" t="s">
        <v>2039</v>
      </c>
      <c r="M717" s="1" t="s">
        <v>38</v>
      </c>
      <c r="O717" s="1">
        <v>199</v>
      </c>
      <c r="P717" s="1" t="s">
        <v>77</v>
      </c>
      <c r="R717" s="20" t="s">
        <v>1514</v>
      </c>
      <c r="S717" s="1">
        <v>10</v>
      </c>
      <c r="T717" s="17">
        <v>57.2</v>
      </c>
      <c r="V717" s="17">
        <v>33.409999999999997</v>
      </c>
      <c r="X717" s="17">
        <v>3.41</v>
      </c>
      <c r="AB717" s="3">
        <v>18.39</v>
      </c>
      <c r="AJ717" s="3">
        <v>33.409999999999997</v>
      </c>
      <c r="AL717" s="3">
        <v>3.41</v>
      </c>
      <c r="AR717" s="1" t="s">
        <v>694</v>
      </c>
      <c r="AS717" s="1" t="s">
        <v>1236</v>
      </c>
      <c r="AT717" s="1" t="s">
        <v>1268</v>
      </c>
      <c r="AY717" s="1" t="s">
        <v>1504</v>
      </c>
      <c r="BA717" s="1" t="s">
        <v>65</v>
      </c>
      <c r="BB717" s="1" t="s">
        <v>65</v>
      </c>
      <c r="BD717" s="20" t="s">
        <v>1512</v>
      </c>
      <c r="BE717" s="20" t="s">
        <v>1514</v>
      </c>
      <c r="BF717" s="1"/>
    </row>
    <row r="718" spans="1:58">
      <c r="A718" s="1" t="s">
        <v>934</v>
      </c>
      <c r="B718" s="1" t="s">
        <v>934</v>
      </c>
      <c r="C718" s="1" t="s">
        <v>935</v>
      </c>
      <c r="D718" s="1" t="s">
        <v>144</v>
      </c>
      <c r="E718" s="1" t="s">
        <v>1591</v>
      </c>
      <c r="G718" s="1">
        <v>2012</v>
      </c>
      <c r="H718" s="1">
        <v>2012</v>
      </c>
      <c r="K718" s="1" t="s">
        <v>2040</v>
      </c>
      <c r="M718" s="1" t="s">
        <v>38</v>
      </c>
      <c r="O718" s="1">
        <v>199</v>
      </c>
      <c r="P718" s="1" t="s">
        <v>77</v>
      </c>
      <c r="Q718" s="1" t="s">
        <v>1169</v>
      </c>
      <c r="R718" s="20" t="s">
        <v>1514</v>
      </c>
      <c r="S718" s="1">
        <v>10</v>
      </c>
      <c r="T718" s="17">
        <v>57.2</v>
      </c>
      <c r="V718" s="17">
        <v>13.08</v>
      </c>
      <c r="X718" s="17">
        <v>2.44</v>
      </c>
      <c r="AB718" s="3">
        <v>0.33</v>
      </c>
      <c r="AJ718" s="3">
        <v>13.08</v>
      </c>
      <c r="AL718" s="3">
        <v>2.44</v>
      </c>
      <c r="AR718" s="1" t="s">
        <v>694</v>
      </c>
      <c r="AS718" s="1" t="s">
        <v>1236</v>
      </c>
      <c r="AT718" s="1" t="s">
        <v>1268</v>
      </c>
      <c r="AY718" s="1" t="s">
        <v>1505</v>
      </c>
      <c r="BA718" s="1" t="s">
        <v>65</v>
      </c>
      <c r="BB718" s="1" t="s">
        <v>65</v>
      </c>
      <c r="BD718" s="20" t="s">
        <v>1512</v>
      </c>
      <c r="BE718" s="20" t="s">
        <v>1514</v>
      </c>
      <c r="BF718" s="1"/>
    </row>
    <row r="719" spans="1:58" ht="12.75">
      <c r="A719" s="1" t="s">
        <v>879</v>
      </c>
      <c r="B719" s="1" t="s">
        <v>1100</v>
      </c>
      <c r="C719" s="1" t="s">
        <v>880</v>
      </c>
      <c r="D719" s="1" t="s">
        <v>84</v>
      </c>
      <c r="E719" s="1" t="s">
        <v>1095</v>
      </c>
      <c r="F719" s="1">
        <v>1</v>
      </c>
      <c r="G719" s="1">
        <v>2010</v>
      </c>
      <c r="H719" s="1">
        <v>2010</v>
      </c>
      <c r="K719" s="1" t="s">
        <v>1141</v>
      </c>
      <c r="M719" s="1" t="s">
        <v>38</v>
      </c>
      <c r="O719" s="1">
        <v>200</v>
      </c>
      <c r="P719" s="1" t="s">
        <v>77</v>
      </c>
      <c r="Q719" s="1" t="s">
        <v>1169</v>
      </c>
      <c r="R719" s="4" t="s">
        <v>1520</v>
      </c>
      <c r="S719" s="1">
        <v>12</v>
      </c>
      <c r="T719" s="17">
        <v>404.35</v>
      </c>
      <c r="V719" s="17">
        <v>43.22</v>
      </c>
      <c r="X719" s="17">
        <v>1.06</v>
      </c>
      <c r="AJ719" s="3">
        <v>43.22</v>
      </c>
      <c r="AL719" s="3">
        <v>1.06</v>
      </c>
      <c r="AP719" s="3">
        <v>22.24</v>
      </c>
      <c r="AR719" s="1" t="s">
        <v>694</v>
      </c>
      <c r="AS719" s="1" t="s">
        <v>1515</v>
      </c>
      <c r="AT719" s="1" t="s">
        <v>1516</v>
      </c>
      <c r="AY719" s="1" t="s">
        <v>1517</v>
      </c>
      <c r="BA719" s="1" t="s">
        <v>65</v>
      </c>
      <c r="BB719" s="1" t="s">
        <v>65</v>
      </c>
      <c r="BE719" s="4" t="s">
        <v>1520</v>
      </c>
      <c r="BF719" s="1"/>
    </row>
    <row r="720" spans="1:58" ht="12.75">
      <c r="A720" s="1" t="s">
        <v>879</v>
      </c>
      <c r="B720" s="1" t="s">
        <v>1100</v>
      </c>
      <c r="C720" s="1" t="s">
        <v>880</v>
      </c>
      <c r="D720" s="1" t="s">
        <v>84</v>
      </c>
      <c r="E720" s="1" t="s">
        <v>1095</v>
      </c>
      <c r="F720" s="1">
        <v>1</v>
      </c>
      <c r="G720" s="1">
        <v>2011</v>
      </c>
      <c r="H720" s="1">
        <v>2011</v>
      </c>
      <c r="K720" s="1" t="s">
        <v>1141</v>
      </c>
      <c r="M720" s="1" t="s">
        <v>38</v>
      </c>
      <c r="O720" s="1">
        <v>200</v>
      </c>
      <c r="P720" s="1" t="s">
        <v>77</v>
      </c>
      <c r="Q720" s="1" t="s">
        <v>1169</v>
      </c>
      <c r="R720" s="4" t="s">
        <v>1520</v>
      </c>
      <c r="S720" s="1">
        <v>4</v>
      </c>
      <c r="T720" s="17">
        <v>320.98</v>
      </c>
      <c r="V720" s="17">
        <v>37.22</v>
      </c>
      <c r="X720" s="17">
        <v>1.0900000000000001</v>
      </c>
      <c r="AJ720" s="3">
        <v>37.22</v>
      </c>
      <c r="AL720" s="3">
        <v>1.0900000000000001</v>
      </c>
      <c r="AP720" s="3">
        <v>13.58</v>
      </c>
      <c r="AR720" s="1" t="s">
        <v>694</v>
      </c>
      <c r="AS720" s="1" t="s">
        <v>1515</v>
      </c>
      <c r="AT720" s="1" t="s">
        <v>1516</v>
      </c>
      <c r="AY720" s="1" t="s">
        <v>1518</v>
      </c>
      <c r="BA720" s="1" t="s">
        <v>65</v>
      </c>
      <c r="BB720" s="1" t="s">
        <v>65</v>
      </c>
      <c r="BE720" s="4" t="s">
        <v>1520</v>
      </c>
      <c r="BF720" s="1"/>
    </row>
    <row r="721" spans="1:58" ht="12.75">
      <c r="A721" s="1" t="s">
        <v>879</v>
      </c>
      <c r="B721" s="1" t="s">
        <v>1100</v>
      </c>
      <c r="C721" s="1" t="s">
        <v>880</v>
      </c>
      <c r="D721" s="1" t="s">
        <v>84</v>
      </c>
      <c r="E721" s="1" t="s">
        <v>1095</v>
      </c>
      <c r="F721" s="1">
        <v>1</v>
      </c>
      <c r="G721" s="1">
        <v>2012</v>
      </c>
      <c r="H721" s="1">
        <v>2012</v>
      </c>
      <c r="K721" s="1" t="s">
        <v>1141</v>
      </c>
      <c r="M721" s="1" t="s">
        <v>38</v>
      </c>
      <c r="O721" s="1">
        <v>200</v>
      </c>
      <c r="P721" s="1" t="s">
        <v>77</v>
      </c>
      <c r="Q721" s="1" t="s">
        <v>1169</v>
      </c>
      <c r="R721" s="4" t="s">
        <v>1520</v>
      </c>
      <c r="S721" s="1">
        <v>9</v>
      </c>
      <c r="T721" s="17">
        <v>275.14</v>
      </c>
      <c r="V721" s="17">
        <v>46.22</v>
      </c>
      <c r="X721" s="17">
        <v>1.08</v>
      </c>
      <c r="AJ721" s="3">
        <v>46.22</v>
      </c>
      <c r="AL721" s="3">
        <v>1.08</v>
      </c>
      <c r="AP721" s="3">
        <v>17.12</v>
      </c>
      <c r="AR721" s="1" t="s">
        <v>694</v>
      </c>
      <c r="AS721" s="1" t="s">
        <v>1515</v>
      </c>
      <c r="AT721" s="1" t="s">
        <v>1516</v>
      </c>
      <c r="AY721" s="1" t="s">
        <v>1519</v>
      </c>
      <c r="BA721" s="1" t="s">
        <v>65</v>
      </c>
      <c r="BB721" s="1" t="s">
        <v>65</v>
      </c>
      <c r="BE721" s="4" t="s">
        <v>1520</v>
      </c>
      <c r="BF721" s="1"/>
    </row>
    <row r="722" spans="1:58" ht="12.75">
      <c r="A722" s="1" t="s">
        <v>1131</v>
      </c>
      <c r="B722" s="1" t="s">
        <v>1131</v>
      </c>
      <c r="C722" s="1" t="s">
        <v>1132</v>
      </c>
      <c r="D722" s="1" t="s">
        <v>113</v>
      </c>
      <c r="E722" s="1" t="s">
        <v>1209</v>
      </c>
      <c r="G722" s="1">
        <v>2017</v>
      </c>
      <c r="H722" s="1">
        <v>2017</v>
      </c>
      <c r="K722" s="1" t="s">
        <v>1521</v>
      </c>
      <c r="L722" s="1" t="s">
        <v>1317</v>
      </c>
      <c r="M722" s="1" t="s">
        <v>38</v>
      </c>
      <c r="O722" s="1">
        <v>213</v>
      </c>
      <c r="P722" s="1" t="s">
        <v>77</v>
      </c>
      <c r="Q722" s="1" t="s">
        <v>1169</v>
      </c>
      <c r="R722" s="4" t="s">
        <v>1523</v>
      </c>
      <c r="S722" s="1">
        <v>3</v>
      </c>
      <c r="V722" s="17">
        <v>15.1</v>
      </c>
      <c r="X722" s="17">
        <v>1.3</v>
      </c>
      <c r="AG722" s="3">
        <v>15.1</v>
      </c>
      <c r="AI722" s="3">
        <v>1.3</v>
      </c>
      <c r="AR722" s="1" t="s">
        <v>694</v>
      </c>
      <c r="AS722" s="1" t="s">
        <v>1236</v>
      </c>
      <c r="AT722" s="1" t="s">
        <v>398</v>
      </c>
      <c r="BA722" s="1" t="s">
        <v>65</v>
      </c>
      <c r="BB722" s="1" t="s">
        <v>65</v>
      </c>
      <c r="BD722" s="1" t="s">
        <v>1522</v>
      </c>
      <c r="BE722" s="4" t="s">
        <v>1523</v>
      </c>
      <c r="BF722" s="1"/>
    </row>
    <row r="723" spans="1:58" ht="12.75">
      <c r="A723" s="1" t="s">
        <v>1131</v>
      </c>
      <c r="B723" s="1" t="s">
        <v>1131</v>
      </c>
      <c r="C723" s="1" t="s">
        <v>1132</v>
      </c>
      <c r="D723" s="1" t="s">
        <v>113</v>
      </c>
      <c r="E723" s="1" t="s">
        <v>1209</v>
      </c>
      <c r="G723" s="1">
        <v>2017</v>
      </c>
      <c r="H723" s="1">
        <v>2017</v>
      </c>
      <c r="K723" s="1" t="s">
        <v>1521</v>
      </c>
      <c r="L723" s="1" t="s">
        <v>1317</v>
      </c>
      <c r="M723" s="1" t="s">
        <v>38</v>
      </c>
      <c r="O723" s="1">
        <v>213</v>
      </c>
      <c r="P723" s="1" t="s">
        <v>77</v>
      </c>
      <c r="Q723" s="1" t="s">
        <v>1169</v>
      </c>
      <c r="R723" s="4" t="s">
        <v>1523</v>
      </c>
      <c r="S723" s="1">
        <v>1</v>
      </c>
      <c r="Y723" s="3">
        <v>42</v>
      </c>
      <c r="Z723" s="3" t="s">
        <v>1983</v>
      </c>
      <c r="AR723" s="1" t="s">
        <v>694</v>
      </c>
      <c r="AS723" s="1" t="s">
        <v>1236</v>
      </c>
      <c r="AT723" s="1" t="s">
        <v>1786</v>
      </c>
      <c r="AY723" s="1" t="s">
        <v>1787</v>
      </c>
      <c r="BA723" s="1" t="s">
        <v>65</v>
      </c>
      <c r="BB723" s="1" t="s">
        <v>65</v>
      </c>
      <c r="BD723" s="1" t="s">
        <v>1790</v>
      </c>
      <c r="BE723" s="4" t="s">
        <v>1523</v>
      </c>
      <c r="BF723" s="1"/>
    </row>
    <row r="724" spans="1:58" ht="12.75">
      <c r="A724" s="1" t="s">
        <v>1131</v>
      </c>
      <c r="B724" s="1" t="s">
        <v>1131</v>
      </c>
      <c r="C724" s="1" t="s">
        <v>1132</v>
      </c>
      <c r="D724" s="1" t="s">
        <v>113</v>
      </c>
      <c r="E724" s="1" t="s">
        <v>1209</v>
      </c>
      <c r="G724" s="1">
        <v>2017</v>
      </c>
      <c r="H724" s="1">
        <v>2017</v>
      </c>
      <c r="K724" s="1" t="s">
        <v>1521</v>
      </c>
      <c r="L724" s="1" t="s">
        <v>1317</v>
      </c>
      <c r="M724" s="1" t="s">
        <v>38</v>
      </c>
      <c r="O724" s="1">
        <v>213</v>
      </c>
      <c r="P724" s="1" t="s">
        <v>77</v>
      </c>
      <c r="Q724" s="1" t="s">
        <v>1169</v>
      </c>
      <c r="R724" s="4" t="s">
        <v>1523</v>
      </c>
      <c r="S724" s="1">
        <v>1</v>
      </c>
      <c r="Y724" s="3">
        <v>29</v>
      </c>
      <c r="Z724" s="3" t="s">
        <v>1983</v>
      </c>
      <c r="AR724" s="1" t="s">
        <v>694</v>
      </c>
      <c r="AS724" s="1" t="s">
        <v>1236</v>
      </c>
      <c r="AT724" s="1" t="s">
        <v>1786</v>
      </c>
      <c r="AY724" s="1" t="s">
        <v>1788</v>
      </c>
      <c r="BA724" s="1" t="s">
        <v>65</v>
      </c>
      <c r="BB724" s="1" t="s">
        <v>65</v>
      </c>
      <c r="BD724" s="1" t="s">
        <v>1790</v>
      </c>
      <c r="BE724" s="4" t="s">
        <v>1523</v>
      </c>
      <c r="BF724" s="1"/>
    </row>
    <row r="725" spans="1:58" ht="12.75">
      <c r="A725" s="1" t="s">
        <v>1131</v>
      </c>
      <c r="B725" s="1" t="s">
        <v>1131</v>
      </c>
      <c r="C725" s="1" t="s">
        <v>1132</v>
      </c>
      <c r="D725" s="1" t="s">
        <v>113</v>
      </c>
      <c r="E725" s="1" t="s">
        <v>1209</v>
      </c>
      <c r="G725" s="1">
        <v>2017</v>
      </c>
      <c r="H725" s="1">
        <v>2017</v>
      </c>
      <c r="K725" s="1" t="s">
        <v>1521</v>
      </c>
      <c r="L725" s="1" t="s">
        <v>1317</v>
      </c>
      <c r="M725" s="1" t="s">
        <v>38</v>
      </c>
      <c r="O725" s="1">
        <v>213</v>
      </c>
      <c r="P725" s="1" t="s">
        <v>77</v>
      </c>
      <c r="Q725" s="1" t="s">
        <v>1169</v>
      </c>
      <c r="R725" s="4" t="s">
        <v>1523</v>
      </c>
      <c r="S725" s="1">
        <v>1</v>
      </c>
      <c r="Y725" s="3">
        <v>29</v>
      </c>
      <c r="Z725" s="3" t="s">
        <v>1983</v>
      </c>
      <c r="AR725" s="1" t="s">
        <v>694</v>
      </c>
      <c r="AS725" s="1" t="s">
        <v>1236</v>
      </c>
      <c r="AT725" s="1" t="s">
        <v>1786</v>
      </c>
      <c r="AY725" s="1" t="s">
        <v>1789</v>
      </c>
      <c r="BA725" s="1" t="s">
        <v>65</v>
      </c>
      <c r="BB725" s="1" t="s">
        <v>65</v>
      </c>
      <c r="BD725" s="1" t="s">
        <v>1790</v>
      </c>
      <c r="BE725" s="4" t="s">
        <v>1523</v>
      </c>
      <c r="BF725" s="1"/>
    </row>
    <row r="726" spans="1:58">
      <c r="A726" s="1" t="s">
        <v>732</v>
      </c>
      <c r="B726" s="1" t="s">
        <v>732</v>
      </c>
      <c r="C726" s="1" t="s">
        <v>733</v>
      </c>
      <c r="D726" s="1" t="s">
        <v>578</v>
      </c>
      <c r="E726" s="1" t="s">
        <v>1524</v>
      </c>
      <c r="G726" s="1">
        <v>2008</v>
      </c>
      <c r="H726" s="1">
        <v>2011</v>
      </c>
      <c r="K726" s="1" t="s">
        <v>1174</v>
      </c>
      <c r="L726" s="1" t="s">
        <v>1316</v>
      </c>
      <c r="M726" s="1" t="s">
        <v>38</v>
      </c>
      <c r="O726" s="1">
        <v>58</v>
      </c>
      <c r="P726" s="1" t="s">
        <v>77</v>
      </c>
      <c r="Q726" s="1" t="s">
        <v>1169</v>
      </c>
      <c r="R726" s="20" t="s">
        <v>1536</v>
      </c>
      <c r="S726" s="3">
        <v>18</v>
      </c>
      <c r="V726" s="17">
        <v>30.6</v>
      </c>
      <c r="X726" s="17">
        <v>37.200000000000003</v>
      </c>
      <c r="AJ726" s="3">
        <v>30.6</v>
      </c>
      <c r="AL726" s="3">
        <v>37.200000000000003</v>
      </c>
      <c r="AR726" s="1" t="s">
        <v>694</v>
      </c>
      <c r="AS726" s="1" t="s">
        <v>1244</v>
      </c>
      <c r="AT726" s="1" t="s">
        <v>1527</v>
      </c>
      <c r="AY726" s="1" t="s">
        <v>1528</v>
      </c>
      <c r="BA726" s="1" t="s">
        <v>44</v>
      </c>
      <c r="BB726" s="1" t="s">
        <v>45</v>
      </c>
      <c r="BC726" s="1" t="s">
        <v>1325</v>
      </c>
      <c r="BD726" s="1" t="s">
        <v>1543</v>
      </c>
      <c r="BE726" s="20" t="s">
        <v>1536</v>
      </c>
      <c r="BF726" s="1"/>
    </row>
    <row r="727" spans="1:58">
      <c r="A727" s="1" t="s">
        <v>732</v>
      </c>
      <c r="B727" s="1" t="s">
        <v>732</v>
      </c>
      <c r="C727" s="1" t="s">
        <v>733</v>
      </c>
      <c r="D727" s="1" t="s">
        <v>578</v>
      </c>
      <c r="E727" s="1" t="s">
        <v>1524</v>
      </c>
      <c r="G727" s="1">
        <v>2008</v>
      </c>
      <c r="H727" s="1">
        <v>2011</v>
      </c>
      <c r="K727" s="1" t="s">
        <v>1141</v>
      </c>
      <c r="L727" s="1" t="s">
        <v>1316</v>
      </c>
      <c r="M727" s="1" t="s">
        <v>38</v>
      </c>
      <c r="O727" s="1">
        <v>58</v>
      </c>
      <c r="P727" s="1" t="s">
        <v>77</v>
      </c>
      <c r="Q727" s="1" t="s">
        <v>1169</v>
      </c>
      <c r="R727" s="20" t="s">
        <v>1536</v>
      </c>
      <c r="S727" s="3">
        <v>11</v>
      </c>
      <c r="V727" s="17">
        <v>32.6</v>
      </c>
      <c r="X727" s="17">
        <v>21.4</v>
      </c>
      <c r="AJ727" s="3">
        <v>32.6</v>
      </c>
      <c r="AL727" s="3">
        <v>21.4</v>
      </c>
      <c r="AR727" s="1" t="s">
        <v>694</v>
      </c>
      <c r="AS727" s="1" t="s">
        <v>1244</v>
      </c>
      <c r="AT727" s="1" t="s">
        <v>1527</v>
      </c>
      <c r="AY727" s="1" t="s">
        <v>1529</v>
      </c>
      <c r="BA727" s="1" t="s">
        <v>44</v>
      </c>
      <c r="BB727" s="1" t="s">
        <v>45</v>
      </c>
      <c r="BC727" s="1" t="s">
        <v>1325</v>
      </c>
      <c r="BD727" s="1" t="s">
        <v>1543</v>
      </c>
      <c r="BE727" s="20" t="s">
        <v>1536</v>
      </c>
      <c r="BF727" s="1"/>
    </row>
    <row r="728" spans="1:58">
      <c r="A728" s="1" t="s">
        <v>732</v>
      </c>
      <c r="B728" s="1" t="s">
        <v>732</v>
      </c>
      <c r="C728" s="1" t="s">
        <v>733</v>
      </c>
      <c r="D728" s="1" t="s">
        <v>578</v>
      </c>
      <c r="E728" s="1" t="s">
        <v>1524</v>
      </c>
      <c r="G728" s="1">
        <v>2008</v>
      </c>
      <c r="H728" s="1">
        <v>2011</v>
      </c>
      <c r="K728" s="1" t="s">
        <v>1525</v>
      </c>
      <c r="L728" s="1" t="s">
        <v>1316</v>
      </c>
      <c r="M728" s="1" t="s">
        <v>38</v>
      </c>
      <c r="O728" s="1">
        <v>58</v>
      </c>
      <c r="P728" s="1" t="s">
        <v>77</v>
      </c>
      <c r="R728" s="20" t="s">
        <v>1536</v>
      </c>
      <c r="S728" s="3">
        <v>6</v>
      </c>
      <c r="V728" s="17">
        <v>32.4</v>
      </c>
      <c r="X728" s="17">
        <v>26</v>
      </c>
      <c r="AJ728" s="3">
        <v>32.4</v>
      </c>
      <c r="AL728" s="3">
        <v>26</v>
      </c>
      <c r="AR728" s="1" t="s">
        <v>694</v>
      </c>
      <c r="AS728" s="1" t="s">
        <v>1244</v>
      </c>
      <c r="AT728" s="1" t="s">
        <v>1527</v>
      </c>
      <c r="AY728" s="1" t="s">
        <v>1530</v>
      </c>
      <c r="BA728" s="1" t="s">
        <v>44</v>
      </c>
      <c r="BB728" s="1" t="s">
        <v>45</v>
      </c>
      <c r="BC728" s="1" t="s">
        <v>1325</v>
      </c>
      <c r="BD728" s="1" t="s">
        <v>1543</v>
      </c>
      <c r="BE728" s="20" t="s">
        <v>1536</v>
      </c>
      <c r="BF728" s="1"/>
    </row>
    <row r="729" spans="1:58">
      <c r="A729" s="1" t="s">
        <v>732</v>
      </c>
      <c r="B729" s="1" t="s">
        <v>732</v>
      </c>
      <c r="C729" s="1" t="s">
        <v>733</v>
      </c>
      <c r="D729" s="1" t="s">
        <v>578</v>
      </c>
      <c r="E729" s="1" t="s">
        <v>1524</v>
      </c>
      <c r="G729" s="1">
        <v>2008</v>
      </c>
      <c r="H729" s="1">
        <v>2011</v>
      </c>
      <c r="K729" s="1" t="s">
        <v>1526</v>
      </c>
      <c r="L729" s="1" t="s">
        <v>1316</v>
      </c>
      <c r="M729" s="1" t="s">
        <v>38</v>
      </c>
      <c r="O729" s="1">
        <v>58</v>
      </c>
      <c r="P729" s="1" t="s">
        <v>77</v>
      </c>
      <c r="R729" s="20" t="s">
        <v>1536</v>
      </c>
      <c r="S729" s="3">
        <v>18</v>
      </c>
      <c r="V729" s="17">
        <v>32</v>
      </c>
      <c r="X729" s="17">
        <v>27.1</v>
      </c>
      <c r="AJ729" s="3">
        <v>32</v>
      </c>
      <c r="AL729" s="3">
        <v>27.1</v>
      </c>
      <c r="AR729" s="1" t="s">
        <v>694</v>
      </c>
      <c r="AS729" s="1" t="s">
        <v>1244</v>
      </c>
      <c r="AT729" s="1" t="s">
        <v>1527</v>
      </c>
      <c r="AY729" s="1" t="s">
        <v>1531</v>
      </c>
      <c r="BA729" s="1" t="s">
        <v>44</v>
      </c>
      <c r="BB729" s="1" t="s">
        <v>45</v>
      </c>
      <c r="BC729" s="1" t="s">
        <v>1325</v>
      </c>
      <c r="BD729" s="1" t="s">
        <v>1543</v>
      </c>
      <c r="BE729" s="20" t="s">
        <v>1536</v>
      </c>
      <c r="BF729" s="1"/>
    </row>
    <row r="730" spans="1:58">
      <c r="A730" s="1" t="s">
        <v>732</v>
      </c>
      <c r="B730" s="1" t="s">
        <v>732</v>
      </c>
      <c r="C730" s="1" t="s">
        <v>733</v>
      </c>
      <c r="D730" s="1" t="s">
        <v>578</v>
      </c>
      <c r="E730" s="1" t="s">
        <v>1524</v>
      </c>
      <c r="G730" s="1">
        <v>2008</v>
      </c>
      <c r="H730" s="1">
        <v>2011</v>
      </c>
      <c r="K730" s="1" t="s">
        <v>1174</v>
      </c>
      <c r="L730" s="1" t="s">
        <v>1317</v>
      </c>
      <c r="M730" s="1" t="s">
        <v>38</v>
      </c>
      <c r="O730" s="1">
        <v>58</v>
      </c>
      <c r="P730" s="1" t="s">
        <v>77</v>
      </c>
      <c r="Q730" s="1" t="s">
        <v>1169</v>
      </c>
      <c r="R730" s="20" t="s">
        <v>1536</v>
      </c>
      <c r="S730" s="3">
        <v>16</v>
      </c>
      <c r="V730" s="17">
        <v>17.2</v>
      </c>
      <c r="X730" s="17">
        <v>12.8</v>
      </c>
      <c r="AJ730" s="3">
        <v>17.2</v>
      </c>
      <c r="AL730" s="3">
        <v>12.8</v>
      </c>
      <c r="AR730" s="1" t="s">
        <v>694</v>
      </c>
      <c r="AS730" s="1" t="s">
        <v>1244</v>
      </c>
      <c r="AT730" s="1" t="s">
        <v>1527</v>
      </c>
      <c r="AY730" s="1" t="s">
        <v>1532</v>
      </c>
      <c r="BA730" s="1" t="s">
        <v>44</v>
      </c>
      <c r="BB730" s="1" t="s">
        <v>45</v>
      </c>
      <c r="BC730" s="1" t="s">
        <v>1325</v>
      </c>
      <c r="BD730" s="1" t="s">
        <v>1543</v>
      </c>
      <c r="BE730" s="20" t="s">
        <v>1536</v>
      </c>
      <c r="BF730" s="1"/>
    </row>
    <row r="731" spans="1:58">
      <c r="A731" s="1" t="s">
        <v>732</v>
      </c>
      <c r="B731" s="1" t="s">
        <v>732</v>
      </c>
      <c r="C731" s="1" t="s">
        <v>733</v>
      </c>
      <c r="D731" s="1" t="s">
        <v>578</v>
      </c>
      <c r="E731" s="1" t="s">
        <v>1524</v>
      </c>
      <c r="G731" s="1">
        <v>2008</v>
      </c>
      <c r="H731" s="1">
        <v>2011</v>
      </c>
      <c r="K731" s="1" t="s">
        <v>1141</v>
      </c>
      <c r="L731" s="1" t="s">
        <v>1317</v>
      </c>
      <c r="M731" s="1" t="s">
        <v>38</v>
      </c>
      <c r="O731" s="1">
        <v>58</v>
      </c>
      <c r="P731" s="1" t="s">
        <v>77</v>
      </c>
      <c r="Q731" s="1" t="s">
        <v>1169</v>
      </c>
      <c r="R731" s="20" t="s">
        <v>1536</v>
      </c>
      <c r="S731" s="3">
        <v>15</v>
      </c>
      <c r="V731" s="17">
        <v>21</v>
      </c>
      <c r="X731" s="17">
        <v>23.1</v>
      </c>
      <c r="AJ731" s="3">
        <v>21</v>
      </c>
      <c r="AL731" s="3">
        <v>23.1</v>
      </c>
      <c r="AR731" s="1" t="s">
        <v>694</v>
      </c>
      <c r="AS731" s="1" t="s">
        <v>1244</v>
      </c>
      <c r="AT731" s="1" t="s">
        <v>1527</v>
      </c>
      <c r="AY731" s="1" t="s">
        <v>1533</v>
      </c>
      <c r="BA731" s="1" t="s">
        <v>44</v>
      </c>
      <c r="BB731" s="1" t="s">
        <v>45</v>
      </c>
      <c r="BC731" s="1" t="s">
        <v>1325</v>
      </c>
      <c r="BD731" s="1" t="s">
        <v>1543</v>
      </c>
      <c r="BE731" s="20" t="s">
        <v>1536</v>
      </c>
      <c r="BF731" s="1"/>
    </row>
    <row r="732" spans="1:58">
      <c r="A732" s="1" t="s">
        <v>732</v>
      </c>
      <c r="B732" s="1" t="s">
        <v>732</v>
      </c>
      <c r="C732" s="1" t="s">
        <v>733</v>
      </c>
      <c r="D732" s="1" t="s">
        <v>578</v>
      </c>
      <c r="E732" s="1" t="s">
        <v>1524</v>
      </c>
      <c r="G732" s="1">
        <v>2008</v>
      </c>
      <c r="H732" s="1">
        <v>2011</v>
      </c>
      <c r="K732" s="1" t="s">
        <v>1525</v>
      </c>
      <c r="L732" s="1" t="s">
        <v>1317</v>
      </c>
      <c r="M732" s="1" t="s">
        <v>38</v>
      </c>
      <c r="O732" s="1">
        <v>58</v>
      </c>
      <c r="P732" s="1" t="s">
        <v>77</v>
      </c>
      <c r="R732" s="20" t="s">
        <v>1536</v>
      </c>
      <c r="S732" s="3">
        <v>7</v>
      </c>
      <c r="V732" s="17">
        <v>27</v>
      </c>
      <c r="X732" s="17">
        <v>51.9</v>
      </c>
      <c r="AJ732" s="3">
        <v>27</v>
      </c>
      <c r="AL732" s="3">
        <v>51.9</v>
      </c>
      <c r="AR732" s="1" t="s">
        <v>694</v>
      </c>
      <c r="AS732" s="1" t="s">
        <v>1244</v>
      </c>
      <c r="AT732" s="1" t="s">
        <v>1527</v>
      </c>
      <c r="AY732" s="1" t="s">
        <v>1534</v>
      </c>
      <c r="BA732" s="1" t="s">
        <v>44</v>
      </c>
      <c r="BB732" s="1" t="s">
        <v>45</v>
      </c>
      <c r="BC732" s="1" t="s">
        <v>1325</v>
      </c>
      <c r="BD732" s="1" t="s">
        <v>1543</v>
      </c>
      <c r="BE732" s="20" t="s">
        <v>1536</v>
      </c>
      <c r="BF732" s="1"/>
    </row>
    <row r="733" spans="1:58">
      <c r="A733" s="1" t="s">
        <v>732</v>
      </c>
      <c r="B733" s="1" t="s">
        <v>732</v>
      </c>
      <c r="C733" s="1" t="s">
        <v>733</v>
      </c>
      <c r="D733" s="1" t="s">
        <v>578</v>
      </c>
      <c r="E733" s="1" t="s">
        <v>1524</v>
      </c>
      <c r="G733" s="1">
        <v>2008</v>
      </c>
      <c r="H733" s="1">
        <v>2011</v>
      </c>
      <c r="K733" s="1" t="s">
        <v>1526</v>
      </c>
      <c r="L733" s="1" t="s">
        <v>1317</v>
      </c>
      <c r="M733" s="1" t="s">
        <v>38</v>
      </c>
      <c r="O733" s="1">
        <v>58</v>
      </c>
      <c r="P733" s="1" t="s">
        <v>77</v>
      </c>
      <c r="R733" s="20" t="s">
        <v>1536</v>
      </c>
      <c r="S733" s="3">
        <v>16</v>
      </c>
      <c r="V733" s="17">
        <v>20.8</v>
      </c>
      <c r="X733" s="17">
        <v>27.6</v>
      </c>
      <c r="AJ733" s="3">
        <v>20.8</v>
      </c>
      <c r="AL733" s="3">
        <v>27.6</v>
      </c>
      <c r="AR733" s="1" t="s">
        <v>694</v>
      </c>
      <c r="AS733" s="1" t="s">
        <v>1244</v>
      </c>
      <c r="AT733" s="1" t="s">
        <v>1527</v>
      </c>
      <c r="AY733" s="1" t="s">
        <v>1535</v>
      </c>
      <c r="BA733" s="1" t="s">
        <v>44</v>
      </c>
      <c r="BB733" s="1" t="s">
        <v>45</v>
      </c>
      <c r="BC733" s="1" t="s">
        <v>1325</v>
      </c>
      <c r="BD733" s="1" t="s">
        <v>1543</v>
      </c>
      <c r="BE733" s="20" t="s">
        <v>1536</v>
      </c>
      <c r="BF733" s="1"/>
    </row>
    <row r="734" spans="1:58">
      <c r="A734" s="1" t="s">
        <v>1997</v>
      </c>
      <c r="B734" s="1" t="s">
        <v>571</v>
      </c>
      <c r="C734" s="1" t="s">
        <v>572</v>
      </c>
      <c r="D734" s="1" t="s">
        <v>592</v>
      </c>
      <c r="E734" s="1" t="s">
        <v>1537</v>
      </c>
      <c r="G734" s="1">
        <v>2012</v>
      </c>
      <c r="H734" s="1">
        <v>2015</v>
      </c>
      <c r="K734" s="1" t="s">
        <v>1174</v>
      </c>
      <c r="M734" s="1" t="s">
        <v>38</v>
      </c>
      <c r="O734" s="1">
        <v>106</v>
      </c>
      <c r="P734" s="1" t="s">
        <v>77</v>
      </c>
      <c r="Q734" s="1" t="s">
        <v>1169</v>
      </c>
      <c r="R734" s="20" t="s">
        <v>1542</v>
      </c>
      <c r="S734" s="1">
        <v>15</v>
      </c>
      <c r="T734" s="17">
        <v>54.6</v>
      </c>
      <c r="V734" s="17">
        <v>9.1999999999999993</v>
      </c>
      <c r="X734" s="17">
        <v>9.4</v>
      </c>
      <c r="AB734" s="3">
        <v>0.1</v>
      </c>
      <c r="AG734" s="3">
        <v>9.1999999999999993</v>
      </c>
      <c r="AI734" s="3">
        <v>9.4</v>
      </c>
      <c r="AR734" s="1" t="s">
        <v>694</v>
      </c>
      <c r="AS734" s="1" t="s">
        <v>1244</v>
      </c>
      <c r="AT734" s="1" t="s">
        <v>1540</v>
      </c>
      <c r="BA734" s="1" t="s">
        <v>44</v>
      </c>
      <c r="BB734" s="1" t="s">
        <v>45</v>
      </c>
      <c r="BC734" s="1" t="s">
        <v>1325</v>
      </c>
      <c r="BD734" s="1" t="s">
        <v>1541</v>
      </c>
      <c r="BE734" s="20" t="s">
        <v>1542</v>
      </c>
      <c r="BF734" s="1"/>
    </row>
    <row r="735" spans="1:58">
      <c r="A735" s="1" t="s">
        <v>1997</v>
      </c>
      <c r="B735" s="1" t="s">
        <v>571</v>
      </c>
      <c r="C735" s="1" t="s">
        <v>572</v>
      </c>
      <c r="D735" s="1" t="s">
        <v>592</v>
      </c>
      <c r="E735" s="1" t="s">
        <v>1538</v>
      </c>
      <c r="G735" s="1">
        <v>2012</v>
      </c>
      <c r="H735" s="1">
        <v>2015</v>
      </c>
      <c r="K735" s="1" t="s">
        <v>1174</v>
      </c>
      <c r="M735" s="1" t="s">
        <v>38</v>
      </c>
      <c r="O735" s="1">
        <v>106</v>
      </c>
      <c r="P735" s="1" t="s">
        <v>77</v>
      </c>
      <c r="Q735" s="1" t="s">
        <v>1169</v>
      </c>
      <c r="R735" s="20" t="s">
        <v>1542</v>
      </c>
      <c r="S735" s="1">
        <v>3</v>
      </c>
      <c r="T735" s="17">
        <v>16.600000000000001</v>
      </c>
      <c r="V735" s="17">
        <v>6.8</v>
      </c>
      <c r="X735" s="17">
        <v>4.0999999999999996</v>
      </c>
      <c r="AB735" s="3">
        <v>1</v>
      </c>
      <c r="AG735" s="3">
        <v>6.8</v>
      </c>
      <c r="AI735" s="3">
        <v>4.0999999999999996</v>
      </c>
      <c r="AR735" s="1" t="s">
        <v>694</v>
      </c>
      <c r="AS735" s="1" t="s">
        <v>1244</v>
      </c>
      <c r="AT735" s="1" t="s">
        <v>1540</v>
      </c>
      <c r="BA735" s="1" t="s">
        <v>44</v>
      </c>
      <c r="BB735" s="1" t="s">
        <v>45</v>
      </c>
      <c r="BC735" s="1" t="s">
        <v>1325</v>
      </c>
      <c r="BD735" s="1" t="s">
        <v>1541</v>
      </c>
      <c r="BE735" s="20" t="s">
        <v>1542</v>
      </c>
      <c r="BF735" s="1"/>
    </row>
    <row r="736" spans="1:58">
      <c r="A736" s="1" t="s">
        <v>1997</v>
      </c>
      <c r="B736" s="1" t="s">
        <v>571</v>
      </c>
      <c r="C736" s="1" t="s">
        <v>572</v>
      </c>
      <c r="D736" s="1" t="s">
        <v>592</v>
      </c>
      <c r="E736" s="1" t="s">
        <v>1539</v>
      </c>
      <c r="G736" s="1">
        <v>2012</v>
      </c>
      <c r="H736" s="1">
        <v>2015</v>
      </c>
      <c r="K736" s="1" t="s">
        <v>1174</v>
      </c>
      <c r="M736" s="1" t="s">
        <v>38</v>
      </c>
      <c r="O736" s="1">
        <v>106</v>
      </c>
      <c r="P736" s="1" t="s">
        <v>77</v>
      </c>
      <c r="Q736" s="1" t="s">
        <v>1169</v>
      </c>
      <c r="R736" s="20" t="s">
        <v>1542</v>
      </c>
      <c r="S736" s="1">
        <v>19</v>
      </c>
      <c r="T736" s="17">
        <v>51.6</v>
      </c>
      <c r="V736" s="17">
        <v>4.2</v>
      </c>
      <c r="X736" s="17">
        <v>6</v>
      </c>
      <c r="AB736" s="3">
        <v>0.1</v>
      </c>
      <c r="AG736" s="3">
        <v>4.2</v>
      </c>
      <c r="AI736" s="3">
        <v>6</v>
      </c>
      <c r="AR736" s="1" t="s">
        <v>694</v>
      </c>
      <c r="AS736" s="1" t="s">
        <v>1244</v>
      </c>
      <c r="AT736" s="1" t="s">
        <v>1540</v>
      </c>
      <c r="BA736" s="1" t="s">
        <v>44</v>
      </c>
      <c r="BB736" s="1" t="s">
        <v>45</v>
      </c>
      <c r="BC736" s="1" t="s">
        <v>1325</v>
      </c>
      <c r="BD736" s="1" t="s">
        <v>1541</v>
      </c>
      <c r="BE736" s="20" t="s">
        <v>1542</v>
      </c>
      <c r="BF736" s="1"/>
    </row>
    <row r="737" spans="1:58">
      <c r="A737" s="1" t="s">
        <v>732</v>
      </c>
      <c r="B737" s="1" t="s">
        <v>732</v>
      </c>
      <c r="C737" s="1" t="s">
        <v>733</v>
      </c>
      <c r="D737" s="1" t="s">
        <v>578</v>
      </c>
      <c r="E737" s="1" t="s">
        <v>1524</v>
      </c>
      <c r="G737" s="1">
        <v>2008</v>
      </c>
      <c r="H737" s="1">
        <v>2011</v>
      </c>
      <c r="K737" s="1" t="s">
        <v>37</v>
      </c>
      <c r="M737" s="1" t="s">
        <v>38</v>
      </c>
      <c r="O737" s="1">
        <v>55</v>
      </c>
      <c r="P737" s="1" t="s">
        <v>77</v>
      </c>
      <c r="Q737" s="1" t="s">
        <v>1169</v>
      </c>
      <c r="R737" s="20" t="s">
        <v>1545</v>
      </c>
      <c r="S737" s="1">
        <v>34</v>
      </c>
      <c r="T737" s="17">
        <v>533</v>
      </c>
      <c r="Y737" s="3">
        <v>80</v>
      </c>
      <c r="AR737" s="1" t="s">
        <v>694</v>
      </c>
      <c r="AT737" s="1" t="s">
        <v>43</v>
      </c>
      <c r="AY737" s="1" t="s">
        <v>1544</v>
      </c>
      <c r="BA737" s="1" t="s">
        <v>65</v>
      </c>
      <c r="BB737" s="1" t="s">
        <v>65</v>
      </c>
      <c r="BC737" s="20"/>
      <c r="BD737" s="1" t="s">
        <v>1546</v>
      </c>
      <c r="BE737" s="20" t="s">
        <v>1545</v>
      </c>
      <c r="BF737" s="1"/>
    </row>
    <row r="738" spans="1:58">
      <c r="A738" s="1" t="s">
        <v>1997</v>
      </c>
      <c r="B738" s="1" t="s">
        <v>571</v>
      </c>
      <c r="C738" s="1" t="s">
        <v>572</v>
      </c>
      <c r="D738" s="1" t="s">
        <v>578</v>
      </c>
      <c r="E738" s="1" t="s">
        <v>1524</v>
      </c>
      <c r="G738" s="1">
        <v>2013</v>
      </c>
      <c r="H738" s="1">
        <v>2015</v>
      </c>
      <c r="K738" s="1" t="s">
        <v>37</v>
      </c>
      <c r="M738" s="1" t="s">
        <v>38</v>
      </c>
      <c r="O738" s="1">
        <v>335</v>
      </c>
      <c r="P738" s="1" t="s">
        <v>77</v>
      </c>
      <c r="Q738" s="1" t="s">
        <v>1169</v>
      </c>
      <c r="R738" s="20" t="s">
        <v>1548</v>
      </c>
      <c r="S738" s="1">
        <v>31</v>
      </c>
      <c r="T738" s="17">
        <v>85</v>
      </c>
      <c r="U738" s="17" t="s">
        <v>1983</v>
      </c>
      <c r="AR738" s="1" t="s">
        <v>694</v>
      </c>
      <c r="AT738" s="1" t="s">
        <v>1491</v>
      </c>
      <c r="AY738" s="1" t="s">
        <v>1547</v>
      </c>
      <c r="BA738" s="1" t="s">
        <v>44</v>
      </c>
      <c r="BB738" s="1" t="s">
        <v>45</v>
      </c>
      <c r="BC738" s="1" t="s">
        <v>1169</v>
      </c>
      <c r="BD738" s="1" t="s">
        <v>1802</v>
      </c>
      <c r="BE738" s="20" t="s">
        <v>1548</v>
      </c>
      <c r="BF738" s="1"/>
    </row>
    <row r="739" spans="1:58">
      <c r="A739" s="1" t="s">
        <v>1997</v>
      </c>
      <c r="B739" s="1" t="s">
        <v>571</v>
      </c>
      <c r="C739" s="1" t="s">
        <v>572</v>
      </c>
      <c r="D739" s="1" t="s">
        <v>1134</v>
      </c>
      <c r="E739" s="1" t="s">
        <v>1549</v>
      </c>
      <c r="G739" s="1">
        <v>2013</v>
      </c>
      <c r="H739" s="1">
        <v>2017</v>
      </c>
      <c r="K739" s="1" t="s">
        <v>1174</v>
      </c>
      <c r="L739" s="1" t="s">
        <v>1316</v>
      </c>
      <c r="M739" s="1" t="s">
        <v>38</v>
      </c>
      <c r="O739" s="1">
        <v>334</v>
      </c>
      <c r="P739" s="1" t="s">
        <v>77</v>
      </c>
      <c r="Q739" s="1" t="s">
        <v>1169</v>
      </c>
      <c r="R739" s="20" t="s">
        <v>1550</v>
      </c>
      <c r="S739" s="1">
        <v>7</v>
      </c>
      <c r="T739" s="17">
        <v>24</v>
      </c>
      <c r="U739" s="17" t="s">
        <v>1983</v>
      </c>
      <c r="AR739" s="1" t="s">
        <v>694</v>
      </c>
      <c r="AT739" s="1" t="s">
        <v>1491</v>
      </c>
      <c r="BA739" s="1" t="s">
        <v>44</v>
      </c>
      <c r="BB739" s="1" t="s">
        <v>45</v>
      </c>
      <c r="BC739" s="1" t="s">
        <v>1169</v>
      </c>
      <c r="BD739" s="1" t="s">
        <v>1853</v>
      </c>
      <c r="BE739" s="20" t="s">
        <v>1550</v>
      </c>
      <c r="BF739" s="1"/>
    </row>
    <row r="740" spans="1:58">
      <c r="A740" s="1" t="s">
        <v>1997</v>
      </c>
      <c r="B740" s="1" t="s">
        <v>571</v>
      </c>
      <c r="C740" s="1" t="s">
        <v>572</v>
      </c>
      <c r="D740" s="1" t="s">
        <v>1134</v>
      </c>
      <c r="E740" s="1" t="s">
        <v>1549</v>
      </c>
      <c r="G740" s="1">
        <v>2013</v>
      </c>
      <c r="H740" s="1">
        <v>2017</v>
      </c>
      <c r="K740" s="1" t="s">
        <v>1174</v>
      </c>
      <c r="L740" s="1" t="s">
        <v>1317</v>
      </c>
      <c r="M740" s="1" t="s">
        <v>38</v>
      </c>
      <c r="O740" s="1">
        <v>334</v>
      </c>
      <c r="P740" s="1" t="s">
        <v>77</v>
      </c>
      <c r="Q740" s="1" t="s">
        <v>1169</v>
      </c>
      <c r="R740" s="20" t="s">
        <v>1550</v>
      </c>
      <c r="S740" s="1">
        <v>12</v>
      </c>
      <c r="T740" s="17">
        <v>53</v>
      </c>
      <c r="U740" s="17" t="s">
        <v>1983</v>
      </c>
      <c r="AR740" s="1" t="s">
        <v>694</v>
      </c>
      <c r="AT740" s="1" t="s">
        <v>1491</v>
      </c>
      <c r="AZ740" s="20"/>
      <c r="BA740" s="1" t="s">
        <v>44</v>
      </c>
      <c r="BB740" s="1" t="s">
        <v>45</v>
      </c>
      <c r="BC740" s="1" t="s">
        <v>1169</v>
      </c>
      <c r="BD740" s="1" t="s">
        <v>1853</v>
      </c>
      <c r="BE740" s="20" t="s">
        <v>1550</v>
      </c>
      <c r="BF740" s="1"/>
    </row>
    <row r="741" spans="1:58">
      <c r="A741" s="1" t="s">
        <v>1997</v>
      </c>
      <c r="B741" s="1" t="s">
        <v>571</v>
      </c>
      <c r="C741" s="1" t="s">
        <v>572</v>
      </c>
      <c r="D741" s="1" t="s">
        <v>1134</v>
      </c>
      <c r="E741" s="1" t="s">
        <v>1549</v>
      </c>
      <c r="G741" s="1">
        <v>2013</v>
      </c>
      <c r="H741" s="1">
        <v>2017</v>
      </c>
      <c r="K741" s="1" t="s">
        <v>1141</v>
      </c>
      <c r="L741" s="1" t="s">
        <v>1316</v>
      </c>
      <c r="M741" s="1" t="s">
        <v>38</v>
      </c>
      <c r="O741" s="1">
        <v>334</v>
      </c>
      <c r="P741" s="1" t="s">
        <v>77</v>
      </c>
      <c r="Q741" s="1" t="s">
        <v>1169</v>
      </c>
      <c r="R741" s="20" t="s">
        <v>1550</v>
      </c>
      <c r="S741" s="1">
        <v>7</v>
      </c>
      <c r="T741" s="17">
        <v>47</v>
      </c>
      <c r="U741" s="17" t="s">
        <v>1983</v>
      </c>
      <c r="AR741" s="1" t="s">
        <v>694</v>
      </c>
      <c r="AT741" s="1" t="s">
        <v>1491</v>
      </c>
      <c r="AZ741" s="20"/>
      <c r="BA741" s="1" t="s">
        <v>44</v>
      </c>
      <c r="BB741" s="1" t="s">
        <v>45</v>
      </c>
      <c r="BC741" s="1" t="s">
        <v>1169</v>
      </c>
      <c r="BD741" s="1" t="s">
        <v>1853</v>
      </c>
      <c r="BE741" s="20" t="s">
        <v>1550</v>
      </c>
      <c r="BF741" s="1"/>
    </row>
    <row r="742" spans="1:58">
      <c r="A742" s="1" t="s">
        <v>1997</v>
      </c>
      <c r="B742" s="1" t="s">
        <v>571</v>
      </c>
      <c r="C742" s="1" t="s">
        <v>572</v>
      </c>
      <c r="D742" s="1" t="s">
        <v>1134</v>
      </c>
      <c r="E742" s="1" t="s">
        <v>1549</v>
      </c>
      <c r="G742" s="1">
        <v>2013</v>
      </c>
      <c r="H742" s="1">
        <v>2017</v>
      </c>
      <c r="K742" s="1" t="s">
        <v>1141</v>
      </c>
      <c r="L742" s="1" t="s">
        <v>1317</v>
      </c>
      <c r="M742" s="1" t="s">
        <v>38</v>
      </c>
      <c r="O742" s="1">
        <v>334</v>
      </c>
      <c r="P742" s="1" t="s">
        <v>77</v>
      </c>
      <c r="Q742" s="1" t="s">
        <v>1169</v>
      </c>
      <c r="R742" s="20" t="s">
        <v>1550</v>
      </c>
      <c r="S742" s="1">
        <v>12</v>
      </c>
      <c r="T742" s="17">
        <v>7</v>
      </c>
      <c r="U742" s="17" t="s">
        <v>1983</v>
      </c>
      <c r="AR742" s="1" t="s">
        <v>694</v>
      </c>
      <c r="AT742" s="1" t="s">
        <v>1491</v>
      </c>
      <c r="BA742" s="1" t="s">
        <v>44</v>
      </c>
      <c r="BB742" s="1" t="s">
        <v>45</v>
      </c>
      <c r="BC742" s="1" t="s">
        <v>1169</v>
      </c>
      <c r="BD742" s="1" t="s">
        <v>1853</v>
      </c>
      <c r="BE742" s="20" t="s">
        <v>1550</v>
      </c>
      <c r="BF742" s="1"/>
    </row>
    <row r="743" spans="1:58">
      <c r="A743" s="1" t="s">
        <v>732</v>
      </c>
      <c r="B743" s="1" t="s">
        <v>732</v>
      </c>
      <c r="C743" s="1" t="s">
        <v>733</v>
      </c>
      <c r="D743" s="1" t="s">
        <v>1134</v>
      </c>
      <c r="E743" s="1" t="s">
        <v>1549</v>
      </c>
      <c r="G743" s="1">
        <v>2014</v>
      </c>
      <c r="H743" s="1">
        <v>2017</v>
      </c>
      <c r="K743" s="1" t="s">
        <v>37</v>
      </c>
      <c r="M743" s="1" t="s">
        <v>38</v>
      </c>
      <c r="O743" s="1">
        <v>336</v>
      </c>
      <c r="P743" s="1" t="s">
        <v>77</v>
      </c>
      <c r="Q743" s="1" t="s">
        <v>1169</v>
      </c>
      <c r="R743" s="20" t="s">
        <v>1553</v>
      </c>
      <c r="Y743" s="3">
        <v>38</v>
      </c>
      <c r="AR743" s="1" t="s">
        <v>694</v>
      </c>
      <c r="AT743" s="1" t="s">
        <v>1551</v>
      </c>
      <c r="BA743" s="1" t="s">
        <v>65</v>
      </c>
      <c r="BB743" s="1" t="s">
        <v>65</v>
      </c>
      <c r="BD743" s="1" t="s">
        <v>1556</v>
      </c>
      <c r="BE743" s="20" t="s">
        <v>1553</v>
      </c>
      <c r="BF743" s="1"/>
    </row>
    <row r="744" spans="1:58">
      <c r="A744" s="1" t="s">
        <v>1997</v>
      </c>
      <c r="B744" s="1" t="s">
        <v>571</v>
      </c>
      <c r="C744" s="1" t="s">
        <v>572</v>
      </c>
      <c r="D744" s="1" t="s">
        <v>1134</v>
      </c>
      <c r="E744" s="1" t="s">
        <v>1819</v>
      </c>
      <c r="G744" s="1">
        <v>2014</v>
      </c>
      <c r="H744" s="1">
        <v>2017</v>
      </c>
      <c r="K744" s="1" t="s">
        <v>37</v>
      </c>
      <c r="M744" s="1" t="s">
        <v>38</v>
      </c>
      <c r="O744" s="1">
        <v>336</v>
      </c>
      <c r="P744" s="1" t="s">
        <v>77</v>
      </c>
      <c r="Q744" s="1" t="s">
        <v>1169</v>
      </c>
      <c r="R744" s="20" t="s">
        <v>1553</v>
      </c>
      <c r="Y744" s="3">
        <v>25</v>
      </c>
      <c r="Z744" s="3" t="s">
        <v>1983</v>
      </c>
      <c r="AR744" s="1" t="s">
        <v>694</v>
      </c>
      <c r="AT744" s="1" t="s">
        <v>1826</v>
      </c>
      <c r="AY744" s="1" t="s">
        <v>1552</v>
      </c>
      <c r="BA744" s="1" t="s">
        <v>65</v>
      </c>
      <c r="BB744" s="1" t="s">
        <v>65</v>
      </c>
      <c r="BC744" s="1" t="s">
        <v>1169</v>
      </c>
      <c r="BD744" s="1" t="s">
        <v>1854</v>
      </c>
      <c r="BE744" s="20" t="s">
        <v>1553</v>
      </c>
      <c r="BF744" s="1"/>
    </row>
    <row r="745" spans="1:58">
      <c r="A745" s="1" t="s">
        <v>1997</v>
      </c>
      <c r="B745" s="1" t="s">
        <v>571</v>
      </c>
      <c r="C745" s="1" t="s">
        <v>572</v>
      </c>
      <c r="D745" s="1" t="s">
        <v>1134</v>
      </c>
      <c r="E745" s="1" t="s">
        <v>1819</v>
      </c>
      <c r="G745" s="1">
        <v>2014</v>
      </c>
      <c r="H745" s="1">
        <v>2017</v>
      </c>
      <c r="K745" s="1" t="s">
        <v>37</v>
      </c>
      <c r="M745" s="1" t="s">
        <v>49</v>
      </c>
      <c r="O745" s="1">
        <v>336</v>
      </c>
      <c r="P745" s="1" t="s">
        <v>77</v>
      </c>
      <c r="R745" s="20" t="s">
        <v>1553</v>
      </c>
      <c r="Y745" s="3">
        <v>10</v>
      </c>
      <c r="Z745" s="3" t="s">
        <v>1983</v>
      </c>
      <c r="AR745" s="1" t="s">
        <v>694</v>
      </c>
      <c r="AT745" s="1" t="s">
        <v>1814</v>
      </c>
      <c r="BA745" s="1" t="s">
        <v>65</v>
      </c>
      <c r="BB745" s="1" t="s">
        <v>65</v>
      </c>
      <c r="BC745" s="1" t="s">
        <v>1169</v>
      </c>
      <c r="BD745" s="1" t="s">
        <v>1854</v>
      </c>
      <c r="BE745" s="20" t="s">
        <v>1553</v>
      </c>
      <c r="BF745" s="1"/>
    </row>
    <row r="746" spans="1:58">
      <c r="A746" s="1" t="s">
        <v>1997</v>
      </c>
      <c r="B746" s="1" t="s">
        <v>571</v>
      </c>
      <c r="C746" s="1" t="s">
        <v>572</v>
      </c>
      <c r="D746" s="1" t="s">
        <v>1134</v>
      </c>
      <c r="E746" s="1" t="s">
        <v>1825</v>
      </c>
      <c r="G746" s="1">
        <v>2014</v>
      </c>
      <c r="H746" s="1">
        <v>2017</v>
      </c>
      <c r="K746" s="1" t="s">
        <v>37</v>
      </c>
      <c r="M746" s="1" t="s">
        <v>38</v>
      </c>
      <c r="O746" s="1">
        <v>336</v>
      </c>
      <c r="P746" s="1" t="s">
        <v>77</v>
      </c>
      <c r="Q746" s="1" t="s">
        <v>1169</v>
      </c>
      <c r="R746" s="20" t="s">
        <v>1553</v>
      </c>
      <c r="Y746" s="3">
        <v>45</v>
      </c>
      <c r="Z746" s="3" t="s">
        <v>1983</v>
      </c>
      <c r="AR746" s="1" t="s">
        <v>694</v>
      </c>
      <c r="AT746" s="1" t="s">
        <v>1814</v>
      </c>
      <c r="BA746" s="1" t="s">
        <v>65</v>
      </c>
      <c r="BB746" s="1" t="s">
        <v>65</v>
      </c>
      <c r="BC746" s="1" t="s">
        <v>1169</v>
      </c>
      <c r="BD746" s="1" t="s">
        <v>1854</v>
      </c>
      <c r="BE746" s="20" t="s">
        <v>1553</v>
      </c>
      <c r="BF746" s="1"/>
    </row>
    <row r="747" spans="1:58">
      <c r="A747" s="1" t="s">
        <v>1997</v>
      </c>
      <c r="B747" s="1" t="s">
        <v>571</v>
      </c>
      <c r="C747" s="1" t="s">
        <v>572</v>
      </c>
      <c r="D747" s="1" t="s">
        <v>1134</v>
      </c>
      <c r="E747" s="1" t="s">
        <v>1825</v>
      </c>
      <c r="G747" s="1">
        <v>2014</v>
      </c>
      <c r="H747" s="1">
        <v>2017</v>
      </c>
      <c r="K747" s="1" t="s">
        <v>37</v>
      </c>
      <c r="M747" s="1" t="s">
        <v>49</v>
      </c>
      <c r="O747" s="1">
        <v>336</v>
      </c>
      <c r="P747" s="1" t="s">
        <v>77</v>
      </c>
      <c r="R747" s="20" t="s">
        <v>1553</v>
      </c>
      <c r="Y747" s="3">
        <v>15</v>
      </c>
      <c r="Z747" s="3" t="s">
        <v>1983</v>
      </c>
      <c r="AR747" s="1" t="s">
        <v>694</v>
      </c>
      <c r="AT747" s="1" t="s">
        <v>1814</v>
      </c>
      <c r="BA747" s="1" t="s">
        <v>65</v>
      </c>
      <c r="BB747" s="1" t="s">
        <v>65</v>
      </c>
      <c r="BC747" s="1" t="s">
        <v>1169</v>
      </c>
      <c r="BD747" s="1" t="s">
        <v>1854</v>
      </c>
      <c r="BE747" s="20" t="s">
        <v>1553</v>
      </c>
      <c r="BF747" s="1"/>
    </row>
    <row r="748" spans="1:58">
      <c r="A748" s="1" t="s">
        <v>732</v>
      </c>
      <c r="B748" s="1" t="s">
        <v>732</v>
      </c>
      <c r="C748" s="1" t="s">
        <v>733</v>
      </c>
      <c r="D748" s="1" t="s">
        <v>578</v>
      </c>
      <c r="E748" s="1" t="s">
        <v>1554</v>
      </c>
      <c r="G748" s="1">
        <v>2016</v>
      </c>
      <c r="H748" s="1">
        <v>2016</v>
      </c>
      <c r="K748" s="1" t="s">
        <v>1141</v>
      </c>
      <c r="M748" s="1" t="s">
        <v>38</v>
      </c>
      <c r="O748" s="1">
        <v>193</v>
      </c>
      <c r="P748" s="1" t="s">
        <v>77</v>
      </c>
      <c r="Q748" s="1" t="s">
        <v>1169</v>
      </c>
      <c r="R748" s="20" t="s">
        <v>1557</v>
      </c>
      <c r="S748" s="1">
        <v>9</v>
      </c>
      <c r="T748" s="17">
        <v>90</v>
      </c>
      <c r="U748" s="17" t="s">
        <v>1983</v>
      </c>
      <c r="AR748" s="1" t="s">
        <v>694</v>
      </c>
      <c r="AT748" s="1" t="s">
        <v>1814</v>
      </c>
      <c r="BA748" s="1" t="s">
        <v>44</v>
      </c>
      <c r="BB748" s="1" t="s">
        <v>45</v>
      </c>
      <c r="BC748" s="1" t="s">
        <v>1555</v>
      </c>
      <c r="BD748" s="1" t="s">
        <v>1821</v>
      </c>
      <c r="BE748" s="20" t="s">
        <v>1557</v>
      </c>
      <c r="BF748" s="1"/>
    </row>
    <row r="749" spans="1:58">
      <c r="A749" s="1" t="s">
        <v>732</v>
      </c>
      <c r="B749" s="1" t="s">
        <v>732</v>
      </c>
      <c r="C749" s="1" t="s">
        <v>733</v>
      </c>
      <c r="D749" s="1" t="s">
        <v>1134</v>
      </c>
      <c r="E749" s="1" t="s">
        <v>1819</v>
      </c>
      <c r="G749" s="1">
        <v>2016</v>
      </c>
      <c r="H749" s="1">
        <v>2016</v>
      </c>
      <c r="K749" s="1" t="s">
        <v>1141</v>
      </c>
      <c r="M749" s="1" t="s">
        <v>38</v>
      </c>
      <c r="O749" s="1">
        <v>193</v>
      </c>
      <c r="P749" s="1" t="s">
        <v>77</v>
      </c>
      <c r="Q749" s="1" t="s">
        <v>1169</v>
      </c>
      <c r="R749" s="20" t="s">
        <v>1557</v>
      </c>
      <c r="S749" s="1">
        <v>10</v>
      </c>
      <c r="T749" s="17">
        <v>75</v>
      </c>
      <c r="U749" s="17" t="s">
        <v>1983</v>
      </c>
      <c r="AR749" s="1" t="s">
        <v>694</v>
      </c>
      <c r="AT749" s="1" t="s">
        <v>1491</v>
      </c>
      <c r="AZ749" s="20"/>
      <c r="BA749" s="1" t="s">
        <v>44</v>
      </c>
      <c r="BB749" s="1" t="s">
        <v>45</v>
      </c>
      <c r="BC749" s="1" t="s">
        <v>1555</v>
      </c>
      <c r="BD749" s="1" t="s">
        <v>1820</v>
      </c>
      <c r="BE749" s="20" t="s">
        <v>1557</v>
      </c>
      <c r="BF749" s="1"/>
    </row>
    <row r="750" spans="1:58">
      <c r="A750" s="1" t="s">
        <v>934</v>
      </c>
      <c r="B750" s="1" t="s">
        <v>934</v>
      </c>
      <c r="C750" s="1" t="s">
        <v>935</v>
      </c>
      <c r="D750" s="1" t="s">
        <v>144</v>
      </c>
      <c r="E750" s="1" t="s">
        <v>146</v>
      </c>
      <c r="F750" s="1">
        <v>1</v>
      </c>
      <c r="G750" s="1">
        <v>2012</v>
      </c>
      <c r="H750" s="1">
        <v>2013</v>
      </c>
      <c r="K750" s="1" t="s">
        <v>1174</v>
      </c>
      <c r="M750" s="1" t="s">
        <v>38</v>
      </c>
      <c r="O750" s="1">
        <v>297</v>
      </c>
      <c r="P750" s="1" t="s">
        <v>77</v>
      </c>
      <c r="R750" s="20" t="s">
        <v>1562</v>
      </c>
      <c r="S750" s="1">
        <v>10</v>
      </c>
      <c r="V750" s="17">
        <v>34.299999999999997</v>
      </c>
      <c r="X750" s="17">
        <v>9.6</v>
      </c>
      <c r="AJ750" s="3">
        <v>34.299999999999997</v>
      </c>
      <c r="AL750" s="3">
        <v>9.6</v>
      </c>
      <c r="AR750" s="1" t="s">
        <v>694</v>
      </c>
      <c r="AS750" s="1" t="s">
        <v>1244</v>
      </c>
      <c r="AT750" s="1" t="s">
        <v>12</v>
      </c>
      <c r="AY750" s="1" t="s">
        <v>1560</v>
      </c>
      <c r="BA750" s="1" t="s">
        <v>44</v>
      </c>
      <c r="BB750" s="1" t="s">
        <v>45</v>
      </c>
      <c r="BD750" s="1" t="s">
        <v>1855</v>
      </c>
      <c r="BE750" s="20" t="s">
        <v>1562</v>
      </c>
      <c r="BF750" s="1"/>
    </row>
    <row r="751" spans="1:58">
      <c r="A751" s="1" t="s">
        <v>934</v>
      </c>
      <c r="B751" s="1" t="s">
        <v>934</v>
      </c>
      <c r="C751" s="1" t="s">
        <v>935</v>
      </c>
      <c r="D751" s="1" t="s">
        <v>144</v>
      </c>
      <c r="E751" s="1" t="s">
        <v>146</v>
      </c>
      <c r="F751" s="1">
        <v>1</v>
      </c>
      <c r="G751" s="1">
        <v>2011</v>
      </c>
      <c r="H751" s="1">
        <v>2013</v>
      </c>
      <c r="K751" s="1" t="s">
        <v>1141</v>
      </c>
      <c r="M751" s="1" t="s">
        <v>38</v>
      </c>
      <c r="O751" s="1">
        <v>297</v>
      </c>
      <c r="P751" s="1" t="s">
        <v>77</v>
      </c>
      <c r="R751" s="20" t="s">
        <v>1562</v>
      </c>
      <c r="S751" s="1">
        <v>14</v>
      </c>
      <c r="V751" s="17">
        <v>25.49</v>
      </c>
      <c r="X751" s="17">
        <v>7.3</v>
      </c>
      <c r="AJ751" s="3">
        <v>25.49</v>
      </c>
      <c r="AL751" s="3">
        <v>7.3</v>
      </c>
      <c r="AR751" s="1" t="s">
        <v>694</v>
      </c>
      <c r="AS751" s="1" t="s">
        <v>1244</v>
      </c>
      <c r="AT751" s="1" t="s">
        <v>12</v>
      </c>
      <c r="AY751" s="1" t="s">
        <v>1561</v>
      </c>
      <c r="AZ751" s="20"/>
      <c r="BA751" s="1" t="s">
        <v>44</v>
      </c>
      <c r="BB751" s="1" t="s">
        <v>45</v>
      </c>
      <c r="BC751" s="20"/>
      <c r="BD751" s="1" t="s">
        <v>1558</v>
      </c>
      <c r="BE751" s="20" t="s">
        <v>1562</v>
      </c>
      <c r="BF751" s="1"/>
    </row>
    <row r="752" spans="1:58">
      <c r="A752" s="1" t="s">
        <v>934</v>
      </c>
      <c r="B752" s="1" t="s">
        <v>934</v>
      </c>
      <c r="C752" s="1" t="s">
        <v>935</v>
      </c>
      <c r="D752" s="1" t="s">
        <v>144</v>
      </c>
      <c r="E752" s="1" t="s">
        <v>146</v>
      </c>
      <c r="F752" s="1">
        <v>1</v>
      </c>
      <c r="G752" s="1">
        <v>2011</v>
      </c>
      <c r="H752" s="1">
        <v>2013</v>
      </c>
      <c r="K752" s="1" t="s">
        <v>1526</v>
      </c>
      <c r="M752" s="1" t="s">
        <v>38</v>
      </c>
      <c r="O752" s="1">
        <v>297</v>
      </c>
      <c r="P752" s="1" t="s">
        <v>77</v>
      </c>
      <c r="Q752" s="1" t="s">
        <v>1169</v>
      </c>
      <c r="R752" s="20" t="s">
        <v>1562</v>
      </c>
      <c r="S752" s="1">
        <v>18</v>
      </c>
      <c r="T752" s="17">
        <v>54.8</v>
      </c>
      <c r="V752" s="17">
        <v>27.4</v>
      </c>
      <c r="X752" s="17">
        <v>8.6</v>
      </c>
      <c r="AB752" s="3">
        <v>17.100000000000001</v>
      </c>
      <c r="AJ752" s="3">
        <v>27.4</v>
      </c>
      <c r="AL752" s="3">
        <v>8.6</v>
      </c>
      <c r="AR752" s="1" t="s">
        <v>694</v>
      </c>
      <c r="AS752" s="1" t="s">
        <v>1244</v>
      </c>
      <c r="AT752" s="1" t="s">
        <v>1268</v>
      </c>
      <c r="AY752" s="1" t="s">
        <v>1559</v>
      </c>
      <c r="BA752" s="1" t="s">
        <v>44</v>
      </c>
      <c r="BB752" s="1" t="s">
        <v>45</v>
      </c>
      <c r="BD752" s="1" t="s">
        <v>1856</v>
      </c>
      <c r="BE752" s="20" t="s">
        <v>1562</v>
      </c>
      <c r="BF752" s="1"/>
    </row>
    <row r="753" spans="1:58">
      <c r="A753" s="1" t="s">
        <v>801</v>
      </c>
      <c r="B753" s="1" t="s">
        <v>801</v>
      </c>
      <c r="C753" s="1" t="s">
        <v>802</v>
      </c>
      <c r="D753" s="1" t="s">
        <v>144</v>
      </c>
      <c r="E753" s="1" t="s">
        <v>146</v>
      </c>
      <c r="F753" s="1">
        <v>1</v>
      </c>
      <c r="G753" s="1">
        <v>2013</v>
      </c>
      <c r="H753" s="1">
        <v>2013</v>
      </c>
      <c r="K753" s="1" t="s">
        <v>1141</v>
      </c>
      <c r="L753" s="1" t="s">
        <v>1348</v>
      </c>
      <c r="M753" s="1" t="s">
        <v>38</v>
      </c>
      <c r="O753" s="1">
        <v>296</v>
      </c>
      <c r="P753" s="1" t="s">
        <v>77</v>
      </c>
      <c r="Q753" s="1" t="s">
        <v>1169</v>
      </c>
      <c r="R753" s="20" t="s">
        <v>1565</v>
      </c>
      <c r="S753" s="1">
        <v>17</v>
      </c>
      <c r="Y753" s="3">
        <v>330</v>
      </c>
      <c r="Z753" s="3" t="s">
        <v>1983</v>
      </c>
      <c r="AR753" s="1" t="s">
        <v>694</v>
      </c>
      <c r="AT753" s="1" t="s">
        <v>1823</v>
      </c>
      <c r="AY753" s="1" t="s">
        <v>1563</v>
      </c>
      <c r="AZ753" s="20"/>
      <c r="BA753" s="1" t="s">
        <v>44</v>
      </c>
      <c r="BB753" s="1" t="s">
        <v>45</v>
      </c>
      <c r="BC753" s="20" t="s">
        <v>1564</v>
      </c>
      <c r="BD753" s="1" t="s">
        <v>1824</v>
      </c>
      <c r="BE753" s="20" t="s">
        <v>1565</v>
      </c>
      <c r="BF753" s="1"/>
    </row>
    <row r="754" spans="1:58">
      <c r="A754" s="1" t="s">
        <v>129</v>
      </c>
      <c r="B754" s="1" t="s">
        <v>1104</v>
      </c>
      <c r="C754" s="1" t="s">
        <v>130</v>
      </c>
      <c r="D754" s="1" t="s">
        <v>144</v>
      </c>
      <c r="E754" s="1" t="s">
        <v>146</v>
      </c>
      <c r="F754" s="1">
        <v>1</v>
      </c>
      <c r="G754" s="1">
        <v>2013</v>
      </c>
      <c r="H754" s="1">
        <v>2013</v>
      </c>
      <c r="K754" s="1" t="s">
        <v>1141</v>
      </c>
      <c r="M754" s="1" t="s">
        <v>38</v>
      </c>
      <c r="O754" s="1">
        <v>298</v>
      </c>
      <c r="P754" s="1" t="s">
        <v>102</v>
      </c>
      <c r="R754" s="20" t="s">
        <v>1568</v>
      </c>
      <c r="S754" s="1">
        <v>7</v>
      </c>
      <c r="Y754" s="3">
        <v>7.7</v>
      </c>
      <c r="AR754" s="1" t="s">
        <v>1250</v>
      </c>
      <c r="AT754" s="1" t="s">
        <v>1566</v>
      </c>
      <c r="BA754" s="1" t="s">
        <v>44</v>
      </c>
      <c r="BB754" s="1" t="s">
        <v>45</v>
      </c>
      <c r="BD754" s="1" t="s">
        <v>1567</v>
      </c>
      <c r="BE754" s="20" t="s">
        <v>1568</v>
      </c>
      <c r="BF754" s="1"/>
    </row>
    <row r="755" spans="1:58">
      <c r="A755" s="1" t="s">
        <v>1357</v>
      </c>
      <c r="B755" s="1" t="s">
        <v>1357</v>
      </c>
      <c r="C755" s="1" t="s">
        <v>1358</v>
      </c>
      <c r="D755" s="1" t="s">
        <v>1449</v>
      </c>
      <c r="E755" s="1" t="s">
        <v>1569</v>
      </c>
      <c r="G755" s="1">
        <v>2013</v>
      </c>
      <c r="H755" s="1">
        <v>2013</v>
      </c>
      <c r="K755" s="1" t="s">
        <v>1141</v>
      </c>
      <c r="M755" s="1" t="s">
        <v>38</v>
      </c>
      <c r="O755" s="1">
        <v>299</v>
      </c>
      <c r="P755" s="1" t="s">
        <v>77</v>
      </c>
      <c r="Q755" s="1" t="s">
        <v>1169</v>
      </c>
      <c r="R755" s="20" t="s">
        <v>1570</v>
      </c>
      <c r="S755" s="1">
        <v>1</v>
      </c>
      <c r="T755" s="17">
        <v>1.8</v>
      </c>
      <c r="AR755" s="1" t="s">
        <v>694</v>
      </c>
      <c r="AT755" s="1" t="s">
        <v>43</v>
      </c>
      <c r="AZ755" s="20"/>
      <c r="BA755" s="1" t="s">
        <v>44</v>
      </c>
      <c r="BB755" s="1" t="s">
        <v>45</v>
      </c>
      <c r="BC755" s="20"/>
      <c r="BD755" s="20"/>
      <c r="BE755" s="20" t="s">
        <v>1570</v>
      </c>
      <c r="BF755" s="1"/>
    </row>
    <row r="756" spans="1:58">
      <c r="A756" s="1" t="s">
        <v>801</v>
      </c>
      <c r="B756" s="1" t="s">
        <v>801</v>
      </c>
      <c r="C756" s="1" t="s">
        <v>802</v>
      </c>
      <c r="D756" s="1" t="s">
        <v>144</v>
      </c>
      <c r="E756" s="1" t="s">
        <v>146</v>
      </c>
      <c r="F756" s="1">
        <v>1</v>
      </c>
      <c r="G756" s="1">
        <v>2013</v>
      </c>
      <c r="H756" s="1">
        <v>2014</v>
      </c>
      <c r="K756" s="1" t="s">
        <v>1572</v>
      </c>
      <c r="M756" s="1" t="s">
        <v>38</v>
      </c>
      <c r="O756" s="1">
        <v>116</v>
      </c>
      <c r="P756" s="1" t="s">
        <v>1578</v>
      </c>
      <c r="Q756" s="1" t="s">
        <v>1169</v>
      </c>
      <c r="R756" s="20" t="s">
        <v>1583</v>
      </c>
      <c r="S756" s="1">
        <v>6</v>
      </c>
      <c r="T756" s="17">
        <v>1250</v>
      </c>
      <c r="U756" s="17" t="s">
        <v>1983</v>
      </c>
      <c r="V756" s="17">
        <v>248</v>
      </c>
      <c r="X756" s="17">
        <v>53</v>
      </c>
      <c r="Y756" s="3">
        <v>350</v>
      </c>
      <c r="Z756" s="3" t="s">
        <v>1983</v>
      </c>
      <c r="AJ756" s="3">
        <v>248</v>
      </c>
      <c r="AL756" s="3">
        <v>53</v>
      </c>
      <c r="AR756" s="1" t="s">
        <v>1582</v>
      </c>
      <c r="AS756" s="1" t="s">
        <v>1236</v>
      </c>
      <c r="AT756" s="1" t="s">
        <v>1817</v>
      </c>
      <c r="AY756" s="1" t="s">
        <v>1579</v>
      </c>
      <c r="BA756" s="1" t="s">
        <v>44</v>
      </c>
      <c r="BB756" s="1" t="s">
        <v>45</v>
      </c>
      <c r="BD756" s="1" t="s">
        <v>1818</v>
      </c>
      <c r="BE756" s="20" t="s">
        <v>1583</v>
      </c>
      <c r="BF756" s="1"/>
    </row>
    <row r="757" spans="1:58">
      <c r="A757" s="1" t="s">
        <v>801</v>
      </c>
      <c r="B757" s="1" t="s">
        <v>801</v>
      </c>
      <c r="C757" s="1" t="s">
        <v>802</v>
      </c>
      <c r="D757" s="1" t="s">
        <v>144</v>
      </c>
      <c r="E757" s="1" t="s">
        <v>146</v>
      </c>
      <c r="F757" s="1">
        <v>1</v>
      </c>
      <c r="G757" s="1">
        <v>2013</v>
      </c>
      <c r="H757" s="1">
        <v>2014</v>
      </c>
      <c r="K757" s="1" t="s">
        <v>1573</v>
      </c>
      <c r="M757" s="1" t="s">
        <v>38</v>
      </c>
      <c r="O757" s="1">
        <v>116</v>
      </c>
      <c r="P757" s="1" t="s">
        <v>1578</v>
      </c>
      <c r="Q757" s="1" t="s">
        <v>1169</v>
      </c>
      <c r="R757" s="20" t="s">
        <v>1583</v>
      </c>
      <c r="S757" s="1">
        <v>13</v>
      </c>
      <c r="V757" s="17">
        <v>201</v>
      </c>
      <c r="X757" s="17">
        <v>37</v>
      </c>
      <c r="AJ757" s="3">
        <v>201</v>
      </c>
      <c r="AL757" s="3">
        <v>37</v>
      </c>
      <c r="AR757" s="1" t="s">
        <v>1582</v>
      </c>
      <c r="AS757" s="1" t="s">
        <v>1236</v>
      </c>
      <c r="AT757" s="1" t="s">
        <v>12</v>
      </c>
      <c r="AY757" s="1" t="s">
        <v>1579</v>
      </c>
      <c r="AZ757" s="20"/>
      <c r="BA757" s="1" t="s">
        <v>44</v>
      </c>
      <c r="BB757" s="1" t="s">
        <v>45</v>
      </c>
      <c r="BC757" s="20"/>
      <c r="BD757" s="20"/>
      <c r="BE757" s="20" t="s">
        <v>1583</v>
      </c>
      <c r="BF757" s="1"/>
    </row>
    <row r="758" spans="1:58">
      <c r="A758" s="1" t="s">
        <v>801</v>
      </c>
      <c r="B758" s="1" t="s">
        <v>801</v>
      </c>
      <c r="C758" s="1" t="s">
        <v>802</v>
      </c>
      <c r="D758" s="1" t="s">
        <v>144</v>
      </c>
      <c r="E758" s="1" t="s">
        <v>146</v>
      </c>
      <c r="F758" s="1">
        <v>1</v>
      </c>
      <c r="G758" s="1">
        <v>2013</v>
      </c>
      <c r="H758" s="1">
        <v>2014</v>
      </c>
      <c r="K758" s="1" t="s">
        <v>1571</v>
      </c>
      <c r="M758" s="1" t="s">
        <v>38</v>
      </c>
      <c r="O758" s="1">
        <v>116</v>
      </c>
      <c r="P758" s="1" t="s">
        <v>1578</v>
      </c>
      <c r="Q758" s="1" t="s">
        <v>1169</v>
      </c>
      <c r="R758" s="20" t="s">
        <v>1583</v>
      </c>
      <c r="S758" s="1">
        <v>20</v>
      </c>
      <c r="V758" s="17">
        <v>135</v>
      </c>
      <c r="X758" s="17">
        <v>14</v>
      </c>
      <c r="AJ758" s="3">
        <v>135</v>
      </c>
      <c r="AL758" s="3">
        <v>14</v>
      </c>
      <c r="AR758" s="1" t="s">
        <v>1582</v>
      </c>
      <c r="AS758" s="1" t="s">
        <v>1236</v>
      </c>
      <c r="AT758" s="1" t="s">
        <v>12</v>
      </c>
      <c r="AY758" s="1" t="s">
        <v>1580</v>
      </c>
      <c r="AZ758" s="20"/>
      <c r="BA758" s="1" t="s">
        <v>44</v>
      </c>
      <c r="BB758" s="1" t="s">
        <v>45</v>
      </c>
      <c r="BC758" s="20"/>
      <c r="BD758" s="20"/>
      <c r="BE758" s="20" t="s">
        <v>1583</v>
      </c>
      <c r="BF758" s="1"/>
    </row>
    <row r="759" spans="1:58">
      <c r="A759" s="1" t="s">
        <v>801</v>
      </c>
      <c r="B759" s="1" t="s">
        <v>801</v>
      </c>
      <c r="C759" s="1" t="s">
        <v>802</v>
      </c>
      <c r="D759" s="1" t="s">
        <v>144</v>
      </c>
      <c r="E759" s="1" t="s">
        <v>146</v>
      </c>
      <c r="F759" s="1">
        <v>1</v>
      </c>
      <c r="G759" s="1">
        <v>2013</v>
      </c>
      <c r="H759" s="1">
        <v>2014</v>
      </c>
      <c r="K759" s="1" t="s">
        <v>1574</v>
      </c>
      <c r="M759" s="1" t="s">
        <v>38</v>
      </c>
      <c r="O759" s="1">
        <v>116</v>
      </c>
      <c r="P759" s="1" t="s">
        <v>1578</v>
      </c>
      <c r="Q759" s="1" t="s">
        <v>1169</v>
      </c>
      <c r="R759" s="20" t="s">
        <v>1583</v>
      </c>
      <c r="S759" s="1">
        <v>6</v>
      </c>
      <c r="V759" s="17">
        <v>99.5</v>
      </c>
      <c r="X759" s="17">
        <v>6</v>
      </c>
      <c r="AJ759" s="3">
        <v>99.5</v>
      </c>
      <c r="AL759" s="3">
        <v>6</v>
      </c>
      <c r="AR759" s="1" t="s">
        <v>1582</v>
      </c>
      <c r="AS759" s="1" t="s">
        <v>1236</v>
      </c>
      <c r="AT759" s="1" t="s">
        <v>12</v>
      </c>
      <c r="BA759" s="1" t="s">
        <v>44</v>
      </c>
      <c r="BB759" s="1" t="s">
        <v>45</v>
      </c>
      <c r="BE759" s="20" t="s">
        <v>1583</v>
      </c>
      <c r="BF759" s="1"/>
    </row>
    <row r="760" spans="1:58">
      <c r="A760" s="1" t="s">
        <v>801</v>
      </c>
      <c r="B760" s="1" t="s">
        <v>801</v>
      </c>
      <c r="C760" s="1" t="s">
        <v>802</v>
      </c>
      <c r="D760" s="1" t="s">
        <v>144</v>
      </c>
      <c r="E760" s="1" t="s">
        <v>146</v>
      </c>
      <c r="F760" s="1">
        <v>1</v>
      </c>
      <c r="G760" s="1">
        <v>2013</v>
      </c>
      <c r="H760" s="1">
        <v>2014</v>
      </c>
      <c r="K760" s="1" t="s">
        <v>1575</v>
      </c>
      <c r="M760" s="1" t="s">
        <v>38</v>
      </c>
      <c r="O760" s="1">
        <v>116</v>
      </c>
      <c r="P760" s="1" t="s">
        <v>1578</v>
      </c>
      <c r="Q760" s="1" t="s">
        <v>1169</v>
      </c>
      <c r="R760" s="20" t="s">
        <v>1583</v>
      </c>
      <c r="S760" s="1">
        <v>13</v>
      </c>
      <c r="V760" s="17">
        <v>92.5</v>
      </c>
      <c r="X760" s="17">
        <v>8.6999999999999993</v>
      </c>
      <c r="AJ760" s="3">
        <v>92.5</v>
      </c>
      <c r="AL760" s="3">
        <v>8.6999999999999993</v>
      </c>
      <c r="AR760" s="1" t="s">
        <v>1582</v>
      </c>
      <c r="AS760" s="1" t="s">
        <v>1236</v>
      </c>
      <c r="AT760" s="1" t="s">
        <v>12</v>
      </c>
      <c r="BA760" s="1" t="s">
        <v>44</v>
      </c>
      <c r="BB760" s="1" t="s">
        <v>45</v>
      </c>
      <c r="BE760" s="20" t="s">
        <v>1583</v>
      </c>
      <c r="BF760" s="1"/>
    </row>
    <row r="761" spans="1:58">
      <c r="A761" s="1" t="s">
        <v>801</v>
      </c>
      <c r="B761" s="1" t="s">
        <v>801</v>
      </c>
      <c r="C761" s="1" t="s">
        <v>802</v>
      </c>
      <c r="D761" s="1" t="s">
        <v>144</v>
      </c>
      <c r="E761" s="1" t="s">
        <v>146</v>
      </c>
      <c r="F761" s="1">
        <v>1</v>
      </c>
      <c r="G761" s="1">
        <v>2013</v>
      </c>
      <c r="H761" s="1">
        <v>2014</v>
      </c>
      <c r="K761" s="1" t="s">
        <v>1576</v>
      </c>
      <c r="M761" s="1" t="s">
        <v>38</v>
      </c>
      <c r="O761" s="1">
        <v>116</v>
      </c>
      <c r="P761" s="1" t="s">
        <v>1578</v>
      </c>
      <c r="Q761" s="1" t="s">
        <v>1169</v>
      </c>
      <c r="R761" s="20" t="s">
        <v>1583</v>
      </c>
      <c r="S761" s="1">
        <v>6</v>
      </c>
      <c r="V761" s="17">
        <v>309.60000000000002</v>
      </c>
      <c r="X761" s="17">
        <v>44.4</v>
      </c>
      <c r="AJ761" s="3">
        <v>309.60000000000002</v>
      </c>
      <c r="AL761" s="3">
        <v>44.4</v>
      </c>
      <c r="AR761" s="1" t="s">
        <v>1582</v>
      </c>
      <c r="AS761" s="1" t="s">
        <v>1236</v>
      </c>
      <c r="AT761" s="1" t="s">
        <v>12</v>
      </c>
      <c r="BA761" s="1" t="s">
        <v>44</v>
      </c>
      <c r="BB761" s="1" t="s">
        <v>45</v>
      </c>
      <c r="BD761" s="1" t="s">
        <v>1581</v>
      </c>
      <c r="BE761" s="20" t="s">
        <v>1583</v>
      </c>
      <c r="BF761" s="1"/>
    </row>
    <row r="762" spans="1:58">
      <c r="A762" s="1" t="s">
        <v>801</v>
      </c>
      <c r="B762" s="1" t="s">
        <v>801</v>
      </c>
      <c r="C762" s="1" t="s">
        <v>802</v>
      </c>
      <c r="D762" s="1" t="s">
        <v>144</v>
      </c>
      <c r="E762" s="1" t="s">
        <v>146</v>
      </c>
      <c r="F762" s="1">
        <v>1</v>
      </c>
      <c r="G762" s="1">
        <v>2013</v>
      </c>
      <c r="H762" s="1">
        <v>2014</v>
      </c>
      <c r="K762" s="1" t="s">
        <v>1577</v>
      </c>
      <c r="M762" s="1" t="s">
        <v>38</v>
      </c>
      <c r="O762" s="1">
        <v>116</v>
      </c>
      <c r="P762" s="1" t="s">
        <v>1578</v>
      </c>
      <c r="Q762" s="1" t="s">
        <v>1169</v>
      </c>
      <c r="R762" s="20" t="s">
        <v>1583</v>
      </c>
      <c r="S762" s="1">
        <v>13</v>
      </c>
      <c r="V762" s="17">
        <v>194</v>
      </c>
      <c r="X762" s="17">
        <v>22.7</v>
      </c>
      <c r="AJ762" s="3">
        <v>194</v>
      </c>
      <c r="AL762" s="3">
        <v>22.7</v>
      </c>
      <c r="AR762" s="1" t="s">
        <v>1582</v>
      </c>
      <c r="AS762" s="1" t="s">
        <v>1236</v>
      </c>
      <c r="AT762" s="1" t="s">
        <v>12</v>
      </c>
      <c r="BA762" s="1" t="s">
        <v>44</v>
      </c>
      <c r="BB762" s="1" t="s">
        <v>45</v>
      </c>
      <c r="BE762" s="20" t="s">
        <v>1583</v>
      </c>
      <c r="BF762" s="1"/>
    </row>
    <row r="763" spans="1:58">
      <c r="A763" s="1" t="s">
        <v>801</v>
      </c>
      <c r="B763" s="1" t="s">
        <v>801</v>
      </c>
      <c r="C763" s="1" t="s">
        <v>802</v>
      </c>
      <c r="D763" s="1" t="s">
        <v>1449</v>
      </c>
      <c r="E763" s="1" t="s">
        <v>807</v>
      </c>
      <c r="F763" s="1">
        <v>1</v>
      </c>
      <c r="G763" s="1">
        <v>2008</v>
      </c>
      <c r="H763" s="1">
        <v>2008</v>
      </c>
      <c r="K763" s="1" t="s">
        <v>37</v>
      </c>
      <c r="M763" s="1" t="s">
        <v>38</v>
      </c>
      <c r="O763" s="1">
        <v>121</v>
      </c>
      <c r="P763" s="1" t="s">
        <v>77</v>
      </c>
      <c r="Q763" s="1" t="s">
        <v>1169</v>
      </c>
      <c r="R763" s="20" t="s">
        <v>1585</v>
      </c>
      <c r="S763" s="1">
        <v>20</v>
      </c>
      <c r="T763" s="17">
        <v>130</v>
      </c>
      <c r="U763" s="17" t="s">
        <v>1983</v>
      </c>
      <c r="AR763" s="1" t="s">
        <v>694</v>
      </c>
      <c r="AT763" s="1" t="s">
        <v>1491</v>
      </c>
      <c r="AY763" s="1" t="s">
        <v>1584</v>
      </c>
      <c r="BA763" s="1" t="s">
        <v>44</v>
      </c>
      <c r="BB763" s="1" t="s">
        <v>45</v>
      </c>
      <c r="BC763" s="1" t="s">
        <v>1588</v>
      </c>
      <c r="BD763" s="1" t="s">
        <v>1799</v>
      </c>
      <c r="BE763" s="20" t="s">
        <v>1585</v>
      </c>
      <c r="BF763" s="1"/>
    </row>
    <row r="764" spans="1:58">
      <c r="A764" s="1" t="s">
        <v>801</v>
      </c>
      <c r="B764" s="1" t="s">
        <v>801</v>
      </c>
      <c r="C764" s="1" t="s">
        <v>802</v>
      </c>
      <c r="D764" s="1" t="s">
        <v>84</v>
      </c>
      <c r="E764" s="1" t="s">
        <v>1586</v>
      </c>
      <c r="G764" s="1">
        <v>2012</v>
      </c>
      <c r="H764" s="1">
        <v>2012</v>
      </c>
      <c r="K764" s="1" t="s">
        <v>1141</v>
      </c>
      <c r="M764" s="1" t="s">
        <v>38</v>
      </c>
      <c r="O764" s="1">
        <v>137</v>
      </c>
      <c r="P764" s="1" t="s">
        <v>77</v>
      </c>
      <c r="Q764" s="1" t="s">
        <v>1169</v>
      </c>
      <c r="R764" s="20" t="s">
        <v>1590</v>
      </c>
      <c r="S764" s="1">
        <v>7</v>
      </c>
      <c r="T764" s="17">
        <v>300</v>
      </c>
      <c r="U764" s="17" t="s">
        <v>1983</v>
      </c>
      <c r="AR764" s="1" t="s">
        <v>694</v>
      </c>
      <c r="AT764" s="1" t="s">
        <v>1491</v>
      </c>
      <c r="AY764" s="1" t="s">
        <v>1587</v>
      </c>
      <c r="BA764" s="1" t="s">
        <v>44</v>
      </c>
      <c r="BB764" s="1" t="s">
        <v>45</v>
      </c>
      <c r="BC764" s="1" t="s">
        <v>1589</v>
      </c>
      <c r="BD764" s="1" t="s">
        <v>1800</v>
      </c>
      <c r="BE764" s="20" t="s">
        <v>1590</v>
      </c>
      <c r="BF764" s="1"/>
    </row>
    <row r="765" spans="1:58">
      <c r="A765" s="1" t="s">
        <v>1998</v>
      </c>
      <c r="B765" s="1" t="s">
        <v>653</v>
      </c>
      <c r="C765" s="1" t="s">
        <v>654</v>
      </c>
      <c r="D765" s="1" t="s">
        <v>144</v>
      </c>
      <c r="E765" s="1" t="s">
        <v>1591</v>
      </c>
      <c r="G765" s="1">
        <v>2010</v>
      </c>
      <c r="H765" s="1">
        <v>2010</v>
      </c>
      <c r="K765" s="1" t="s">
        <v>37</v>
      </c>
      <c r="M765" s="1" t="s">
        <v>38</v>
      </c>
      <c r="O765" s="1">
        <v>303</v>
      </c>
      <c r="P765" s="1" t="s">
        <v>77</v>
      </c>
      <c r="Q765" s="1" t="s">
        <v>1169</v>
      </c>
      <c r="R765" s="20" t="s">
        <v>1603</v>
      </c>
      <c r="S765" s="1">
        <v>15</v>
      </c>
      <c r="V765" s="17">
        <v>5.7</v>
      </c>
      <c r="AG765" s="3">
        <v>5.7</v>
      </c>
      <c r="AR765" s="1" t="s">
        <v>694</v>
      </c>
      <c r="AS765" s="1" t="s">
        <v>1593</v>
      </c>
      <c r="AT765" s="1" t="s">
        <v>398</v>
      </c>
      <c r="AZ765" s="20"/>
      <c r="BA765" s="1" t="s">
        <v>65</v>
      </c>
      <c r="BB765" s="1" t="s">
        <v>65</v>
      </c>
      <c r="BC765" s="1" t="s">
        <v>1592</v>
      </c>
      <c r="BD765" s="20" t="s">
        <v>1602</v>
      </c>
      <c r="BE765" s="20" t="s">
        <v>1603</v>
      </c>
      <c r="BF765" s="1"/>
    </row>
    <row r="766" spans="1:58">
      <c r="A766" s="1" t="s">
        <v>1998</v>
      </c>
      <c r="B766" s="1" t="s">
        <v>653</v>
      </c>
      <c r="C766" s="1" t="s">
        <v>654</v>
      </c>
      <c r="D766" s="1" t="s">
        <v>144</v>
      </c>
      <c r="E766" s="1" t="s">
        <v>1591</v>
      </c>
      <c r="G766" s="1">
        <v>2011</v>
      </c>
      <c r="H766" s="1">
        <v>2011</v>
      </c>
      <c r="K766" s="1" t="s">
        <v>37</v>
      </c>
      <c r="M766" s="1" t="s">
        <v>38</v>
      </c>
      <c r="O766" s="1">
        <v>303</v>
      </c>
      <c r="P766" s="1" t="s">
        <v>77</v>
      </c>
      <c r="Q766" s="1" t="s">
        <v>1169</v>
      </c>
      <c r="R766" s="20" t="s">
        <v>1603</v>
      </c>
      <c r="S766" s="1">
        <v>29</v>
      </c>
      <c r="V766" s="17">
        <v>12.4</v>
      </c>
      <c r="AG766" s="3">
        <v>12.4</v>
      </c>
      <c r="AR766" s="1" t="s">
        <v>694</v>
      </c>
      <c r="AS766" s="1" t="s">
        <v>1594</v>
      </c>
      <c r="AT766" s="1" t="s">
        <v>398</v>
      </c>
      <c r="BA766" s="1" t="s">
        <v>65</v>
      </c>
      <c r="BB766" s="1" t="s">
        <v>65</v>
      </c>
      <c r="BC766" s="1" t="s">
        <v>1592</v>
      </c>
      <c r="BD766" s="20" t="s">
        <v>1602</v>
      </c>
      <c r="BE766" s="20" t="s">
        <v>1603</v>
      </c>
      <c r="BF766" s="1"/>
    </row>
    <row r="767" spans="1:58">
      <c r="A767" s="1" t="s">
        <v>1998</v>
      </c>
      <c r="B767" s="1" t="s">
        <v>653</v>
      </c>
      <c r="C767" s="1" t="s">
        <v>654</v>
      </c>
      <c r="D767" s="1" t="s">
        <v>144</v>
      </c>
      <c r="E767" s="1" t="s">
        <v>1591</v>
      </c>
      <c r="G767" s="1">
        <v>2012</v>
      </c>
      <c r="H767" s="1">
        <v>2012</v>
      </c>
      <c r="K767" s="1" t="s">
        <v>37</v>
      </c>
      <c r="M767" s="1" t="s">
        <v>38</v>
      </c>
      <c r="O767" s="1">
        <v>303</v>
      </c>
      <c r="P767" s="1" t="s">
        <v>77</v>
      </c>
      <c r="Q767" s="1" t="s">
        <v>1169</v>
      </c>
      <c r="R767" s="20" t="s">
        <v>1603</v>
      </c>
      <c r="S767" s="1">
        <v>23</v>
      </c>
      <c r="V767" s="17">
        <v>19.5</v>
      </c>
      <c r="AG767" s="3">
        <v>19.5</v>
      </c>
      <c r="AR767" s="1" t="s">
        <v>694</v>
      </c>
      <c r="AS767" s="1" t="s">
        <v>1595</v>
      </c>
      <c r="AT767" s="1" t="s">
        <v>398</v>
      </c>
      <c r="BA767" s="1" t="s">
        <v>65</v>
      </c>
      <c r="BB767" s="1" t="s">
        <v>65</v>
      </c>
      <c r="BC767" s="1" t="s">
        <v>1592</v>
      </c>
      <c r="BD767" s="20" t="s">
        <v>1602</v>
      </c>
      <c r="BE767" s="20" t="s">
        <v>1603</v>
      </c>
      <c r="BF767" s="1"/>
    </row>
    <row r="768" spans="1:58">
      <c r="A768" s="1" t="s">
        <v>1998</v>
      </c>
      <c r="B768" s="1" t="s">
        <v>653</v>
      </c>
      <c r="C768" s="1" t="s">
        <v>654</v>
      </c>
      <c r="D768" s="1" t="s">
        <v>144</v>
      </c>
      <c r="E768" s="1" t="s">
        <v>1591</v>
      </c>
      <c r="G768" s="1">
        <v>2010</v>
      </c>
      <c r="H768" s="1">
        <v>2012</v>
      </c>
      <c r="K768" s="1" t="s">
        <v>1596</v>
      </c>
      <c r="M768" s="1" t="s">
        <v>38</v>
      </c>
      <c r="O768" s="1">
        <v>303</v>
      </c>
      <c r="P768" s="1" t="s">
        <v>77</v>
      </c>
      <c r="R768" s="20" t="s">
        <v>1603</v>
      </c>
      <c r="V768" s="17">
        <v>8.6</v>
      </c>
      <c r="AG768" s="3">
        <v>8.6</v>
      </c>
      <c r="AR768" s="1" t="s">
        <v>694</v>
      </c>
      <c r="AS768" s="1" t="s">
        <v>1598</v>
      </c>
      <c r="AT768" s="1" t="s">
        <v>398</v>
      </c>
      <c r="AY768" s="1" t="s">
        <v>1601</v>
      </c>
      <c r="BA768" s="1" t="s">
        <v>65</v>
      </c>
      <c r="BB768" s="1" t="s">
        <v>65</v>
      </c>
      <c r="BC768" s="1" t="s">
        <v>1592</v>
      </c>
      <c r="BD768" s="20" t="s">
        <v>1602</v>
      </c>
      <c r="BE768" s="20" t="s">
        <v>1603</v>
      </c>
      <c r="BF768" s="1"/>
    </row>
    <row r="769" spans="1:58">
      <c r="A769" s="1" t="s">
        <v>1998</v>
      </c>
      <c r="B769" s="1" t="s">
        <v>653</v>
      </c>
      <c r="C769" s="1" t="s">
        <v>654</v>
      </c>
      <c r="D769" s="1" t="s">
        <v>144</v>
      </c>
      <c r="E769" s="1" t="s">
        <v>1591</v>
      </c>
      <c r="G769" s="1">
        <v>2010</v>
      </c>
      <c r="H769" s="1">
        <v>2012</v>
      </c>
      <c r="K769" s="1" t="s">
        <v>1597</v>
      </c>
      <c r="M769" s="1" t="s">
        <v>38</v>
      </c>
      <c r="O769" s="1">
        <v>303</v>
      </c>
      <c r="P769" s="1" t="s">
        <v>77</v>
      </c>
      <c r="R769" s="20" t="s">
        <v>1603</v>
      </c>
      <c r="V769" s="17">
        <v>11.6</v>
      </c>
      <c r="AG769" s="3">
        <v>11.6</v>
      </c>
      <c r="AR769" s="1" t="s">
        <v>694</v>
      </c>
      <c r="AS769" s="1" t="s">
        <v>1599</v>
      </c>
      <c r="AT769" s="1" t="s">
        <v>398</v>
      </c>
      <c r="AY769" s="1" t="s">
        <v>1601</v>
      </c>
      <c r="BA769" s="1" t="s">
        <v>65</v>
      </c>
      <c r="BB769" s="1" t="s">
        <v>65</v>
      </c>
      <c r="BC769" s="1" t="s">
        <v>1592</v>
      </c>
      <c r="BD769" s="20" t="s">
        <v>1602</v>
      </c>
      <c r="BE769" s="20" t="s">
        <v>1603</v>
      </c>
      <c r="BF769" s="1"/>
    </row>
    <row r="770" spans="1:58">
      <c r="A770" s="1" t="s">
        <v>1998</v>
      </c>
      <c r="B770" s="1" t="s">
        <v>653</v>
      </c>
      <c r="C770" s="1" t="s">
        <v>654</v>
      </c>
      <c r="D770" s="1" t="s">
        <v>144</v>
      </c>
      <c r="E770" s="1" t="s">
        <v>1591</v>
      </c>
      <c r="G770" s="1">
        <v>2010</v>
      </c>
      <c r="H770" s="1">
        <v>2012</v>
      </c>
      <c r="K770" s="1" t="s">
        <v>1174</v>
      </c>
      <c r="M770" s="1" t="s">
        <v>38</v>
      </c>
      <c r="O770" s="1">
        <v>303</v>
      </c>
      <c r="P770" s="1" t="s">
        <v>77</v>
      </c>
      <c r="R770" s="20" t="s">
        <v>1603</v>
      </c>
      <c r="V770" s="17">
        <v>16.8</v>
      </c>
      <c r="AG770" s="3">
        <v>16.8</v>
      </c>
      <c r="AR770" s="1" t="s">
        <v>694</v>
      </c>
      <c r="AS770" s="1" t="s">
        <v>1600</v>
      </c>
      <c r="AT770" s="1" t="s">
        <v>398</v>
      </c>
      <c r="AY770" s="1" t="s">
        <v>1601</v>
      </c>
      <c r="BA770" s="1" t="s">
        <v>65</v>
      </c>
      <c r="BB770" s="1" t="s">
        <v>65</v>
      </c>
      <c r="BC770" s="1" t="s">
        <v>1592</v>
      </c>
      <c r="BD770" s="20" t="s">
        <v>1602</v>
      </c>
      <c r="BE770" s="20" t="s">
        <v>1603</v>
      </c>
      <c r="BF770" s="1"/>
    </row>
    <row r="771" spans="1:58">
      <c r="A771" s="1" t="s">
        <v>1998</v>
      </c>
      <c r="B771" s="1" t="s">
        <v>653</v>
      </c>
      <c r="C771" s="1" t="s">
        <v>654</v>
      </c>
      <c r="D771" s="1" t="s">
        <v>144</v>
      </c>
      <c r="E771" s="1" t="s">
        <v>1591</v>
      </c>
      <c r="G771" s="1">
        <v>2010</v>
      </c>
      <c r="H771" s="1">
        <v>2010</v>
      </c>
      <c r="K771" s="1" t="s">
        <v>1174</v>
      </c>
      <c r="M771" s="1" t="s">
        <v>38</v>
      </c>
      <c r="O771" s="1">
        <v>303</v>
      </c>
      <c r="P771" s="1" t="s">
        <v>77</v>
      </c>
      <c r="Q771" s="1" t="s">
        <v>1169</v>
      </c>
      <c r="R771" s="20" t="s">
        <v>1603</v>
      </c>
      <c r="T771" s="17">
        <v>140</v>
      </c>
      <c r="U771" s="17" t="s">
        <v>1983</v>
      </c>
      <c r="AR771" s="1" t="s">
        <v>694</v>
      </c>
      <c r="AT771" s="1" t="s">
        <v>1491</v>
      </c>
      <c r="AZ771" s="20"/>
      <c r="BA771" s="1" t="s">
        <v>65</v>
      </c>
      <c r="BB771" s="1" t="s">
        <v>65</v>
      </c>
      <c r="BC771" s="1" t="s">
        <v>1592</v>
      </c>
      <c r="BD771" s="20" t="s">
        <v>1602</v>
      </c>
      <c r="BE771" s="20" t="s">
        <v>1603</v>
      </c>
      <c r="BF771" s="1"/>
    </row>
    <row r="772" spans="1:58">
      <c r="A772" s="1" t="s">
        <v>1998</v>
      </c>
      <c r="B772" s="1" t="s">
        <v>653</v>
      </c>
      <c r="C772" s="1" t="s">
        <v>654</v>
      </c>
      <c r="D772" s="1" t="s">
        <v>144</v>
      </c>
      <c r="E772" s="1" t="s">
        <v>1591</v>
      </c>
      <c r="G772" s="1">
        <v>2011</v>
      </c>
      <c r="H772" s="1">
        <v>2011</v>
      </c>
      <c r="K772" s="1" t="s">
        <v>1174</v>
      </c>
      <c r="M772" s="1" t="s">
        <v>38</v>
      </c>
      <c r="O772" s="1">
        <v>303</v>
      </c>
      <c r="P772" s="1" t="s">
        <v>77</v>
      </c>
      <c r="Q772" s="1" t="s">
        <v>1169</v>
      </c>
      <c r="R772" s="20" t="s">
        <v>1603</v>
      </c>
      <c r="T772" s="17">
        <v>60</v>
      </c>
      <c r="U772" s="17" t="s">
        <v>1983</v>
      </c>
      <c r="AR772" s="1" t="s">
        <v>694</v>
      </c>
      <c r="AT772" s="1" t="s">
        <v>1491</v>
      </c>
      <c r="BA772" s="1" t="s">
        <v>65</v>
      </c>
      <c r="BB772" s="1" t="s">
        <v>65</v>
      </c>
      <c r="BC772" s="1" t="s">
        <v>1592</v>
      </c>
      <c r="BD772" s="20" t="s">
        <v>1602</v>
      </c>
      <c r="BE772" s="20" t="s">
        <v>1603</v>
      </c>
      <c r="BF772" s="1"/>
    </row>
    <row r="773" spans="1:58">
      <c r="A773" s="1" t="s">
        <v>1998</v>
      </c>
      <c r="B773" s="1" t="s">
        <v>653</v>
      </c>
      <c r="C773" s="1" t="s">
        <v>654</v>
      </c>
      <c r="D773" s="1" t="s">
        <v>144</v>
      </c>
      <c r="E773" s="1" t="s">
        <v>1591</v>
      </c>
      <c r="G773" s="1">
        <v>2012</v>
      </c>
      <c r="H773" s="1">
        <v>2012</v>
      </c>
      <c r="K773" s="1" t="s">
        <v>1174</v>
      </c>
      <c r="M773" s="1" t="s">
        <v>38</v>
      </c>
      <c r="O773" s="1">
        <v>303</v>
      </c>
      <c r="P773" s="1" t="s">
        <v>77</v>
      </c>
      <c r="Q773" s="1" t="s">
        <v>1169</v>
      </c>
      <c r="R773" s="20" t="s">
        <v>1603</v>
      </c>
      <c r="T773" s="17">
        <v>125</v>
      </c>
      <c r="U773" s="17" t="s">
        <v>1983</v>
      </c>
      <c r="AR773" s="1" t="s">
        <v>694</v>
      </c>
      <c r="AT773" s="1" t="s">
        <v>1491</v>
      </c>
      <c r="BA773" s="1" t="s">
        <v>65</v>
      </c>
      <c r="BB773" s="1" t="s">
        <v>65</v>
      </c>
      <c r="BC773" s="1" t="s">
        <v>1592</v>
      </c>
      <c r="BD773" s="20" t="s">
        <v>1602</v>
      </c>
      <c r="BE773" s="20" t="s">
        <v>1603</v>
      </c>
      <c r="BF773" s="1"/>
    </row>
    <row r="774" spans="1:58">
      <c r="A774" s="1" t="s">
        <v>1998</v>
      </c>
      <c r="B774" s="1" t="s">
        <v>653</v>
      </c>
      <c r="C774" s="1" t="s">
        <v>654</v>
      </c>
      <c r="D774" s="1" t="s">
        <v>144</v>
      </c>
      <c r="E774" s="1" t="s">
        <v>1591</v>
      </c>
      <c r="G774" s="1">
        <v>2010</v>
      </c>
      <c r="H774" s="1">
        <v>2010</v>
      </c>
      <c r="K774" s="1" t="s">
        <v>1141</v>
      </c>
      <c r="M774" s="1" t="s">
        <v>38</v>
      </c>
      <c r="O774" s="1">
        <v>303</v>
      </c>
      <c r="P774" s="1" t="s">
        <v>77</v>
      </c>
      <c r="Q774" s="1" t="s">
        <v>1169</v>
      </c>
      <c r="R774" s="20" t="s">
        <v>1603</v>
      </c>
      <c r="T774" s="17">
        <v>70</v>
      </c>
      <c r="U774" s="17" t="s">
        <v>1983</v>
      </c>
      <c r="AR774" s="1" t="s">
        <v>694</v>
      </c>
      <c r="AT774" s="1" t="s">
        <v>1491</v>
      </c>
      <c r="AZ774" s="20"/>
      <c r="BA774" s="1" t="s">
        <v>65</v>
      </c>
      <c r="BB774" s="1" t="s">
        <v>65</v>
      </c>
      <c r="BC774" s="1" t="s">
        <v>1592</v>
      </c>
      <c r="BD774" s="20" t="s">
        <v>1602</v>
      </c>
      <c r="BE774" s="20" t="s">
        <v>1603</v>
      </c>
      <c r="BF774" s="1"/>
    </row>
    <row r="775" spans="1:58">
      <c r="A775" s="1" t="s">
        <v>1998</v>
      </c>
      <c r="B775" s="1" t="s">
        <v>653</v>
      </c>
      <c r="C775" s="1" t="s">
        <v>654</v>
      </c>
      <c r="D775" s="1" t="s">
        <v>144</v>
      </c>
      <c r="E775" s="1" t="s">
        <v>1591</v>
      </c>
      <c r="G775" s="1">
        <v>2011</v>
      </c>
      <c r="H775" s="1">
        <v>2011</v>
      </c>
      <c r="K775" s="1" t="s">
        <v>1141</v>
      </c>
      <c r="M775" s="1" t="s">
        <v>38</v>
      </c>
      <c r="O775" s="1">
        <v>304</v>
      </c>
      <c r="P775" s="1" t="s">
        <v>77</v>
      </c>
      <c r="Q775" s="1" t="s">
        <v>1169</v>
      </c>
      <c r="R775" s="20" t="s">
        <v>1969</v>
      </c>
      <c r="S775" s="1">
        <v>14</v>
      </c>
      <c r="T775" s="17">
        <v>50</v>
      </c>
      <c r="U775" s="17" t="s">
        <v>1983</v>
      </c>
      <c r="AR775" s="1" t="s">
        <v>694</v>
      </c>
      <c r="AT775" s="1" t="s">
        <v>1491</v>
      </c>
      <c r="BA775" s="1" t="s">
        <v>65</v>
      </c>
      <c r="BB775" s="1" t="s">
        <v>65</v>
      </c>
      <c r="BC775" s="1" t="s">
        <v>1592</v>
      </c>
      <c r="BD775" s="20" t="s">
        <v>1602</v>
      </c>
      <c r="BE775" s="20" t="s">
        <v>1969</v>
      </c>
      <c r="BF775" s="1"/>
    </row>
    <row r="776" spans="1:58">
      <c r="A776" s="1" t="s">
        <v>1998</v>
      </c>
      <c r="B776" s="1" t="s">
        <v>653</v>
      </c>
      <c r="C776" s="1" t="s">
        <v>654</v>
      </c>
      <c r="D776" s="1" t="s">
        <v>144</v>
      </c>
      <c r="E776" s="1" t="s">
        <v>1591</v>
      </c>
      <c r="G776" s="1">
        <v>2012</v>
      </c>
      <c r="H776" s="1">
        <v>2012</v>
      </c>
      <c r="K776" s="1" t="s">
        <v>1141</v>
      </c>
      <c r="M776" s="1" t="s">
        <v>38</v>
      </c>
      <c r="O776" s="1">
        <v>303</v>
      </c>
      <c r="P776" s="1" t="s">
        <v>77</v>
      </c>
      <c r="Q776" s="1" t="s">
        <v>1169</v>
      </c>
      <c r="R776" s="20" t="s">
        <v>1603</v>
      </c>
      <c r="T776" s="17">
        <v>90</v>
      </c>
      <c r="U776" s="17" t="s">
        <v>1983</v>
      </c>
      <c r="AR776" s="1" t="s">
        <v>694</v>
      </c>
      <c r="AT776" s="1" t="s">
        <v>1491</v>
      </c>
      <c r="BA776" s="1" t="s">
        <v>65</v>
      </c>
      <c r="BB776" s="1" t="s">
        <v>65</v>
      </c>
      <c r="BC776" s="1" t="s">
        <v>1592</v>
      </c>
      <c r="BD776" s="20" t="s">
        <v>1602</v>
      </c>
      <c r="BE776" s="20" t="s">
        <v>1603</v>
      </c>
      <c r="BF776" s="1"/>
    </row>
    <row r="777" spans="1:58">
      <c r="A777" s="1" t="s">
        <v>487</v>
      </c>
      <c r="B777" s="1" t="s">
        <v>1102</v>
      </c>
      <c r="C777" s="1" t="s">
        <v>488</v>
      </c>
      <c r="D777" s="1" t="s">
        <v>144</v>
      </c>
      <c r="E777" s="1" t="s">
        <v>1591</v>
      </c>
      <c r="G777" s="1">
        <v>2010</v>
      </c>
      <c r="H777" s="1">
        <v>2012</v>
      </c>
      <c r="K777" s="1" t="s">
        <v>1141</v>
      </c>
      <c r="L777" s="1" t="s">
        <v>1317</v>
      </c>
      <c r="M777" s="1" t="s">
        <v>38</v>
      </c>
      <c r="O777" s="1">
        <v>305</v>
      </c>
      <c r="P777" s="1" t="s">
        <v>77</v>
      </c>
      <c r="R777" s="20" t="s">
        <v>1614</v>
      </c>
      <c r="S777" s="1">
        <v>29</v>
      </c>
      <c r="V777" s="17">
        <v>4.5999999999999996</v>
      </c>
      <c r="X777" s="17">
        <v>0.2</v>
      </c>
      <c r="AG777" s="3">
        <v>4.5999999999999996</v>
      </c>
      <c r="AI777" s="3">
        <v>0.2</v>
      </c>
      <c r="AR777" s="1" t="s">
        <v>694</v>
      </c>
      <c r="AS777" s="1" t="s">
        <v>1605</v>
      </c>
      <c r="AT777" s="1" t="s">
        <v>398</v>
      </c>
      <c r="AY777" s="1" t="s">
        <v>1607</v>
      </c>
      <c r="BA777" s="1" t="s">
        <v>44</v>
      </c>
      <c r="BB777" s="1" t="s">
        <v>45</v>
      </c>
      <c r="BC777" s="1" t="s">
        <v>1592</v>
      </c>
      <c r="BD777" s="20" t="s">
        <v>1613</v>
      </c>
      <c r="BE777" s="20" t="s">
        <v>1614</v>
      </c>
      <c r="BF777" s="1"/>
    </row>
    <row r="778" spans="1:58">
      <c r="A778" s="1" t="s">
        <v>487</v>
      </c>
      <c r="B778" s="1" t="s">
        <v>1102</v>
      </c>
      <c r="C778" s="1" t="s">
        <v>488</v>
      </c>
      <c r="D778" s="1" t="s">
        <v>144</v>
      </c>
      <c r="E778" s="1" t="s">
        <v>1591</v>
      </c>
      <c r="G778" s="1">
        <v>2010</v>
      </c>
      <c r="H778" s="1">
        <v>2012</v>
      </c>
      <c r="K778" s="1" t="s">
        <v>1141</v>
      </c>
      <c r="L778" s="1" t="s">
        <v>1316</v>
      </c>
      <c r="M778" s="1" t="s">
        <v>38</v>
      </c>
      <c r="O778" s="1">
        <v>305</v>
      </c>
      <c r="P778" s="1" t="s">
        <v>77</v>
      </c>
      <c r="R778" s="20" t="s">
        <v>1614</v>
      </c>
      <c r="S778" s="1">
        <v>28</v>
      </c>
      <c r="V778" s="17">
        <v>3.6</v>
      </c>
      <c r="X778" s="17">
        <v>0.2</v>
      </c>
      <c r="AG778" s="3">
        <v>3.6</v>
      </c>
      <c r="AI778" s="3">
        <v>0.2</v>
      </c>
      <c r="AR778" s="1" t="s">
        <v>694</v>
      </c>
      <c r="AS778" s="1" t="s">
        <v>1605</v>
      </c>
      <c r="AT778" s="1" t="s">
        <v>398</v>
      </c>
      <c r="AY778" s="1" t="s">
        <v>1606</v>
      </c>
      <c r="BA778" s="1" t="s">
        <v>44</v>
      </c>
      <c r="BB778" s="1" t="s">
        <v>45</v>
      </c>
      <c r="BC778" s="1" t="s">
        <v>1592</v>
      </c>
      <c r="BD778" s="20" t="s">
        <v>1613</v>
      </c>
      <c r="BE778" s="20" t="s">
        <v>1614</v>
      </c>
      <c r="BF778" s="1"/>
    </row>
    <row r="779" spans="1:58">
      <c r="A779" s="1" t="s">
        <v>487</v>
      </c>
      <c r="B779" s="1" t="s">
        <v>1102</v>
      </c>
      <c r="C779" s="1" t="s">
        <v>488</v>
      </c>
      <c r="D779" s="1" t="s">
        <v>144</v>
      </c>
      <c r="E779" s="1" t="s">
        <v>1591</v>
      </c>
      <c r="G779" s="1">
        <v>2010</v>
      </c>
      <c r="H779" s="1">
        <v>2012</v>
      </c>
      <c r="K779" s="1" t="s">
        <v>1596</v>
      </c>
      <c r="M779" s="1" t="s">
        <v>38</v>
      </c>
      <c r="O779" s="1">
        <v>305</v>
      </c>
      <c r="P779" s="1" t="s">
        <v>77</v>
      </c>
      <c r="R779" s="20" t="s">
        <v>1614</v>
      </c>
      <c r="S779" s="1">
        <v>7</v>
      </c>
      <c r="T779" s="17">
        <v>11</v>
      </c>
      <c r="U779" s="17" t="s">
        <v>1983</v>
      </c>
      <c r="V779" s="17">
        <v>3.7</v>
      </c>
      <c r="X779" s="17">
        <v>0.3</v>
      </c>
      <c r="AG779" s="3">
        <v>3.7</v>
      </c>
      <c r="AI779" s="3">
        <v>0.3</v>
      </c>
      <c r="AR779" s="1" t="s">
        <v>694</v>
      </c>
      <c r="AS779" s="1" t="s">
        <v>1605</v>
      </c>
      <c r="AT779" s="1" t="s">
        <v>1795</v>
      </c>
      <c r="AY779" s="1" t="s">
        <v>1608</v>
      </c>
      <c r="BA779" s="1" t="s">
        <v>44</v>
      </c>
      <c r="BB779" s="1" t="s">
        <v>45</v>
      </c>
      <c r="BC779" s="1" t="s">
        <v>1592</v>
      </c>
      <c r="BD779" s="20" t="s">
        <v>1613</v>
      </c>
      <c r="BE779" s="20" t="s">
        <v>1614</v>
      </c>
      <c r="BF779" s="1"/>
    </row>
    <row r="780" spans="1:58">
      <c r="A780" s="1" t="s">
        <v>487</v>
      </c>
      <c r="B780" s="1" t="s">
        <v>1102</v>
      </c>
      <c r="C780" s="1" t="s">
        <v>488</v>
      </c>
      <c r="D780" s="1" t="s">
        <v>144</v>
      </c>
      <c r="E780" s="1" t="s">
        <v>1591</v>
      </c>
      <c r="G780" s="1">
        <v>2010</v>
      </c>
      <c r="H780" s="1">
        <v>2012</v>
      </c>
      <c r="K780" s="1" t="s">
        <v>1597</v>
      </c>
      <c r="M780" s="1" t="s">
        <v>38</v>
      </c>
      <c r="O780" s="1">
        <v>305</v>
      </c>
      <c r="P780" s="1" t="s">
        <v>77</v>
      </c>
      <c r="R780" s="20" t="s">
        <v>1614</v>
      </c>
      <c r="S780" s="1">
        <v>20</v>
      </c>
      <c r="V780" s="17">
        <v>3.5</v>
      </c>
      <c r="X780" s="17">
        <v>0.3</v>
      </c>
      <c r="AG780" s="3">
        <v>3.5</v>
      </c>
      <c r="AI780" s="3">
        <v>0.3</v>
      </c>
      <c r="AR780" s="1" t="s">
        <v>694</v>
      </c>
      <c r="AS780" s="1" t="s">
        <v>1605</v>
      </c>
      <c r="AT780" s="1" t="s">
        <v>398</v>
      </c>
      <c r="AY780" s="1" t="s">
        <v>1609</v>
      </c>
      <c r="BA780" s="1" t="s">
        <v>44</v>
      </c>
      <c r="BB780" s="1" t="s">
        <v>45</v>
      </c>
      <c r="BC780" s="1" t="s">
        <v>1592</v>
      </c>
      <c r="BD780" s="20" t="s">
        <v>1613</v>
      </c>
      <c r="BE780" s="20" t="s">
        <v>1614</v>
      </c>
      <c r="BF780" s="1"/>
    </row>
    <row r="781" spans="1:58">
      <c r="A781" s="1" t="s">
        <v>487</v>
      </c>
      <c r="B781" s="1" t="s">
        <v>1102</v>
      </c>
      <c r="C781" s="1" t="s">
        <v>488</v>
      </c>
      <c r="D781" s="1" t="s">
        <v>144</v>
      </c>
      <c r="E781" s="1" t="s">
        <v>1591</v>
      </c>
      <c r="G781" s="1">
        <v>2010</v>
      </c>
      <c r="H781" s="1">
        <v>2012</v>
      </c>
      <c r="K781" s="1" t="s">
        <v>1604</v>
      </c>
      <c r="M781" s="1" t="s">
        <v>38</v>
      </c>
      <c r="O781" s="1">
        <v>305</v>
      </c>
      <c r="P781" s="1" t="s">
        <v>77</v>
      </c>
      <c r="R781" s="20" t="s">
        <v>1614</v>
      </c>
      <c r="S781" s="1">
        <v>30</v>
      </c>
      <c r="T781" s="17">
        <v>22</v>
      </c>
      <c r="U781" s="17" t="s">
        <v>1983</v>
      </c>
      <c r="V781" s="17">
        <v>4.5</v>
      </c>
      <c r="X781" s="17">
        <v>0.2</v>
      </c>
      <c r="AG781" s="3">
        <v>4.5</v>
      </c>
      <c r="AI781" s="3">
        <v>0.2</v>
      </c>
      <c r="AR781" s="1" t="s">
        <v>694</v>
      </c>
      <c r="AS781" s="1" t="s">
        <v>1605</v>
      </c>
      <c r="AT781" s="1" t="s">
        <v>1795</v>
      </c>
      <c r="AY781" s="1" t="s">
        <v>1610</v>
      </c>
      <c r="BA781" s="1" t="s">
        <v>44</v>
      </c>
      <c r="BB781" s="1" t="s">
        <v>45</v>
      </c>
      <c r="BC781" s="1" t="s">
        <v>1592</v>
      </c>
      <c r="BD781" s="20" t="s">
        <v>1613</v>
      </c>
      <c r="BE781" s="20" t="s">
        <v>1614</v>
      </c>
      <c r="BF781" s="1"/>
    </row>
    <row r="782" spans="1:58">
      <c r="A782" s="1" t="s">
        <v>487</v>
      </c>
      <c r="B782" s="1" t="s">
        <v>1102</v>
      </c>
      <c r="C782" s="1" t="s">
        <v>488</v>
      </c>
      <c r="D782" s="1" t="s">
        <v>144</v>
      </c>
      <c r="E782" s="1" t="s">
        <v>1591</v>
      </c>
      <c r="G782" s="1">
        <v>2010</v>
      </c>
      <c r="H782" s="1">
        <v>2010</v>
      </c>
      <c r="K782" s="1" t="s">
        <v>1141</v>
      </c>
      <c r="M782" s="1" t="s">
        <v>38</v>
      </c>
      <c r="O782" s="1">
        <v>305</v>
      </c>
      <c r="P782" s="1" t="s">
        <v>77</v>
      </c>
      <c r="R782" s="20" t="s">
        <v>1614</v>
      </c>
      <c r="S782" s="1">
        <v>20</v>
      </c>
      <c r="T782" s="17">
        <v>17</v>
      </c>
      <c r="U782" s="17" t="s">
        <v>1983</v>
      </c>
      <c r="V782" s="17">
        <v>3.2</v>
      </c>
      <c r="X782" s="17">
        <v>0.2</v>
      </c>
      <c r="AG782" s="3">
        <v>3.2</v>
      </c>
      <c r="AI782" s="3">
        <v>0.2</v>
      </c>
      <c r="AR782" s="1" t="s">
        <v>694</v>
      </c>
      <c r="AS782" s="1" t="s">
        <v>1605</v>
      </c>
      <c r="AT782" s="1" t="s">
        <v>1795</v>
      </c>
      <c r="AY782" s="1" t="s">
        <v>1369</v>
      </c>
      <c r="BA782" s="1" t="s">
        <v>44</v>
      </c>
      <c r="BB782" s="1" t="s">
        <v>45</v>
      </c>
      <c r="BC782" s="1" t="s">
        <v>1592</v>
      </c>
      <c r="BD782" s="20" t="s">
        <v>1613</v>
      </c>
      <c r="BE782" s="20" t="s">
        <v>1614</v>
      </c>
      <c r="BF782" s="1"/>
    </row>
    <row r="783" spans="1:58">
      <c r="A783" s="1" t="s">
        <v>487</v>
      </c>
      <c r="B783" s="1" t="s">
        <v>1102</v>
      </c>
      <c r="C783" s="1" t="s">
        <v>488</v>
      </c>
      <c r="D783" s="1" t="s">
        <v>144</v>
      </c>
      <c r="E783" s="1" t="s">
        <v>1591</v>
      </c>
      <c r="G783" s="1">
        <v>2011</v>
      </c>
      <c r="H783" s="1">
        <v>2011</v>
      </c>
      <c r="K783" s="1" t="s">
        <v>1141</v>
      </c>
      <c r="M783" s="1" t="s">
        <v>38</v>
      </c>
      <c r="O783" s="1">
        <v>305</v>
      </c>
      <c r="P783" s="1" t="s">
        <v>77</v>
      </c>
      <c r="Q783" s="1" t="s">
        <v>1169</v>
      </c>
      <c r="R783" s="20" t="s">
        <v>1614</v>
      </c>
      <c r="S783" s="1">
        <v>16</v>
      </c>
      <c r="T783" s="17">
        <v>19</v>
      </c>
      <c r="U783" s="17" t="s">
        <v>1983</v>
      </c>
      <c r="V783" s="17">
        <v>4.4000000000000004</v>
      </c>
      <c r="X783" s="17">
        <v>0.3</v>
      </c>
      <c r="AG783" s="3">
        <v>4.4000000000000004</v>
      </c>
      <c r="AI783" s="3">
        <v>0.3</v>
      </c>
      <c r="AR783" s="1" t="s">
        <v>694</v>
      </c>
      <c r="AS783" s="1" t="s">
        <v>1605</v>
      </c>
      <c r="AT783" s="1" t="s">
        <v>1795</v>
      </c>
      <c r="AY783" s="1" t="s">
        <v>1611</v>
      </c>
      <c r="BA783" s="1" t="s">
        <v>44</v>
      </c>
      <c r="BB783" s="1" t="s">
        <v>45</v>
      </c>
      <c r="BC783" s="1" t="s">
        <v>1592</v>
      </c>
      <c r="BD783" s="20" t="s">
        <v>1613</v>
      </c>
      <c r="BE783" s="20" t="s">
        <v>1614</v>
      </c>
      <c r="BF783" s="1"/>
    </row>
    <row r="784" spans="1:58">
      <c r="A784" s="1" t="s">
        <v>487</v>
      </c>
      <c r="B784" s="1" t="s">
        <v>1102</v>
      </c>
      <c r="C784" s="1" t="s">
        <v>488</v>
      </c>
      <c r="D784" s="1" t="s">
        <v>144</v>
      </c>
      <c r="E784" s="1" t="s">
        <v>1591</v>
      </c>
      <c r="G784" s="1">
        <v>2012</v>
      </c>
      <c r="H784" s="1">
        <v>2012</v>
      </c>
      <c r="K784" s="1" t="s">
        <v>1141</v>
      </c>
      <c r="M784" s="1" t="s">
        <v>38</v>
      </c>
      <c r="O784" s="1">
        <v>306</v>
      </c>
      <c r="P784" s="1" t="s">
        <v>77</v>
      </c>
      <c r="Q784" s="1" t="s">
        <v>1169</v>
      </c>
      <c r="R784" s="20" t="s">
        <v>1968</v>
      </c>
      <c r="S784" s="1">
        <v>21</v>
      </c>
      <c r="T784" s="17">
        <v>22</v>
      </c>
      <c r="U784" s="17" t="s">
        <v>1983</v>
      </c>
      <c r="V784" s="17">
        <v>4.4000000000000004</v>
      </c>
      <c r="X784" s="17">
        <v>0.3</v>
      </c>
      <c r="AG784" s="3">
        <v>4.4000000000000004</v>
      </c>
      <c r="AI784" s="3">
        <v>0.3</v>
      </c>
      <c r="AR784" s="1" t="s">
        <v>694</v>
      </c>
      <c r="AS784" s="1" t="s">
        <v>1605</v>
      </c>
      <c r="AT784" s="1" t="s">
        <v>1795</v>
      </c>
      <c r="AY784" s="1" t="s">
        <v>1612</v>
      </c>
      <c r="BA784" s="1" t="s">
        <v>44</v>
      </c>
      <c r="BB784" s="1" t="s">
        <v>45</v>
      </c>
      <c r="BC784" s="1" t="s">
        <v>1592</v>
      </c>
      <c r="BD784" s="20" t="s">
        <v>1613</v>
      </c>
      <c r="BE784" s="20" t="s">
        <v>1968</v>
      </c>
      <c r="BF784" s="1"/>
    </row>
    <row r="785" spans="1:59">
      <c r="A785" s="1" t="s">
        <v>879</v>
      </c>
      <c r="B785" s="1" t="s">
        <v>1100</v>
      </c>
      <c r="C785" s="1" t="s">
        <v>880</v>
      </c>
      <c r="D785" s="1" t="s">
        <v>120</v>
      </c>
      <c r="E785" s="1" t="s">
        <v>881</v>
      </c>
      <c r="F785" s="1">
        <v>1</v>
      </c>
      <c r="G785" s="1">
        <v>2011</v>
      </c>
      <c r="H785" s="1">
        <v>2011</v>
      </c>
      <c r="K785" s="1" t="s">
        <v>1141</v>
      </c>
      <c r="M785" s="1" t="s">
        <v>38</v>
      </c>
      <c r="O785" s="1">
        <v>23</v>
      </c>
      <c r="P785" s="1" t="s">
        <v>77</v>
      </c>
      <c r="Q785" s="1" t="s">
        <v>1169</v>
      </c>
      <c r="R785" s="20" t="s">
        <v>1618</v>
      </c>
      <c r="S785" s="1">
        <v>8</v>
      </c>
      <c r="T785" s="17">
        <v>340</v>
      </c>
      <c r="U785" s="17" t="s">
        <v>1983</v>
      </c>
      <c r="AR785" s="1" t="s">
        <v>694</v>
      </c>
      <c r="AT785" s="1" t="s">
        <v>1491</v>
      </c>
      <c r="BA785" s="1" t="s">
        <v>44</v>
      </c>
      <c r="BB785" s="1" t="s">
        <v>45</v>
      </c>
      <c r="BC785" s="1" t="s">
        <v>1249</v>
      </c>
      <c r="BD785" s="1" t="s">
        <v>1617</v>
      </c>
      <c r="BE785" s="20" t="s">
        <v>1618</v>
      </c>
      <c r="BF785" s="1"/>
    </row>
    <row r="786" spans="1:59">
      <c r="A786" s="1" t="s">
        <v>879</v>
      </c>
      <c r="B786" s="1" t="s">
        <v>1100</v>
      </c>
      <c r="C786" s="1" t="s">
        <v>880</v>
      </c>
      <c r="D786" s="1" t="s">
        <v>105</v>
      </c>
      <c r="E786" s="1" t="s">
        <v>1413</v>
      </c>
      <c r="G786" s="1">
        <v>2011</v>
      </c>
      <c r="H786" s="1">
        <v>2011</v>
      </c>
      <c r="K786" s="1" t="s">
        <v>1141</v>
      </c>
      <c r="M786" s="1" t="s">
        <v>38</v>
      </c>
      <c r="O786" s="1">
        <v>23</v>
      </c>
      <c r="P786" s="1" t="s">
        <v>77</v>
      </c>
      <c r="Q786" s="1" t="s">
        <v>1169</v>
      </c>
      <c r="R786" s="20" t="s">
        <v>1618</v>
      </c>
      <c r="S786" s="1">
        <v>9</v>
      </c>
      <c r="T786" s="17">
        <v>200</v>
      </c>
      <c r="U786" s="17" t="s">
        <v>1983</v>
      </c>
      <c r="AR786" s="1" t="s">
        <v>694</v>
      </c>
      <c r="AT786" s="1" t="s">
        <v>1491</v>
      </c>
      <c r="BA786" s="1" t="s">
        <v>44</v>
      </c>
      <c r="BB786" s="1" t="s">
        <v>45</v>
      </c>
      <c r="BC786" s="1" t="s">
        <v>1249</v>
      </c>
      <c r="BD786" s="1" t="s">
        <v>1617</v>
      </c>
      <c r="BE786" s="20" t="s">
        <v>1618</v>
      </c>
      <c r="BF786" s="1"/>
    </row>
    <row r="787" spans="1:59">
      <c r="A787" s="1" t="s">
        <v>879</v>
      </c>
      <c r="B787" s="1" t="s">
        <v>1100</v>
      </c>
      <c r="C787" s="1" t="s">
        <v>880</v>
      </c>
      <c r="D787" s="1" t="s">
        <v>197</v>
      </c>
      <c r="E787" s="1" t="s">
        <v>1420</v>
      </c>
      <c r="G787" s="1">
        <v>2011</v>
      </c>
      <c r="H787" s="1">
        <v>2011</v>
      </c>
      <c r="K787" s="1" t="s">
        <v>1141</v>
      </c>
      <c r="M787" s="1" t="s">
        <v>38</v>
      </c>
      <c r="O787" s="1">
        <v>8</v>
      </c>
      <c r="P787" s="1" t="s">
        <v>77</v>
      </c>
      <c r="Q787" s="1" t="s">
        <v>1169</v>
      </c>
      <c r="R787" s="20" t="s">
        <v>1619</v>
      </c>
      <c r="S787" s="1">
        <v>19</v>
      </c>
      <c r="T787" s="17">
        <v>250</v>
      </c>
      <c r="U787" s="17" t="s">
        <v>1983</v>
      </c>
      <c r="AR787" s="1" t="s">
        <v>694</v>
      </c>
      <c r="AT787" s="1" t="s">
        <v>1491</v>
      </c>
      <c r="BA787" s="1" t="s">
        <v>44</v>
      </c>
      <c r="BB787" s="1" t="s">
        <v>45</v>
      </c>
      <c r="BC787" s="1" t="s">
        <v>1592</v>
      </c>
      <c r="BD787" s="20"/>
      <c r="BE787" s="20" t="s">
        <v>1619</v>
      </c>
      <c r="BF787" s="1"/>
      <c r="BG787" s="20"/>
    </row>
    <row r="788" spans="1:59">
      <c r="A788" s="1" t="s">
        <v>879</v>
      </c>
      <c r="B788" s="1" t="s">
        <v>1100</v>
      </c>
      <c r="C788" s="1" t="s">
        <v>880</v>
      </c>
      <c r="D788" s="1" t="s">
        <v>197</v>
      </c>
      <c r="E788" s="1" t="s">
        <v>1420</v>
      </c>
      <c r="G788" s="1">
        <v>2012</v>
      </c>
      <c r="H788" s="1">
        <v>2012</v>
      </c>
      <c r="K788" s="1" t="s">
        <v>1141</v>
      </c>
      <c r="M788" s="1" t="s">
        <v>38</v>
      </c>
      <c r="O788" s="1">
        <v>8</v>
      </c>
      <c r="P788" s="1" t="s">
        <v>77</v>
      </c>
      <c r="Q788" s="1" t="s">
        <v>1169</v>
      </c>
      <c r="R788" s="20" t="s">
        <v>1619</v>
      </c>
      <c r="S788" s="1">
        <v>16</v>
      </c>
      <c r="T788" s="17">
        <v>320</v>
      </c>
      <c r="U788" s="17" t="s">
        <v>1983</v>
      </c>
      <c r="AR788" s="1" t="s">
        <v>694</v>
      </c>
      <c r="AT788" s="1" t="s">
        <v>1491</v>
      </c>
      <c r="BA788" s="1" t="s">
        <v>44</v>
      </c>
      <c r="BB788" s="1" t="s">
        <v>45</v>
      </c>
      <c r="BC788" s="1" t="s">
        <v>1592</v>
      </c>
      <c r="BD788" s="20"/>
      <c r="BE788" s="20" t="s">
        <v>1619</v>
      </c>
      <c r="BF788" s="1"/>
      <c r="BG788" s="20"/>
    </row>
    <row r="789" spans="1:59">
      <c r="A789" s="1" t="s">
        <v>879</v>
      </c>
      <c r="B789" s="1" t="s">
        <v>1100</v>
      </c>
      <c r="C789" s="1" t="s">
        <v>880</v>
      </c>
      <c r="D789" s="1" t="s">
        <v>144</v>
      </c>
      <c r="E789" s="1" t="s">
        <v>916</v>
      </c>
      <c r="F789" s="1">
        <v>1</v>
      </c>
      <c r="G789" s="1">
        <v>2006</v>
      </c>
      <c r="H789" s="1">
        <v>2006</v>
      </c>
      <c r="K789" s="1" t="s">
        <v>1141</v>
      </c>
      <c r="L789" s="1" t="s">
        <v>1317</v>
      </c>
      <c r="M789" s="1" t="s">
        <v>38</v>
      </c>
      <c r="O789" s="1">
        <v>312</v>
      </c>
      <c r="P789" s="1" t="s">
        <v>77</v>
      </c>
      <c r="Q789" s="1" t="s">
        <v>1169</v>
      </c>
      <c r="R789" s="20" t="s">
        <v>1620</v>
      </c>
      <c r="S789" s="1">
        <v>10</v>
      </c>
      <c r="T789" s="17">
        <v>270</v>
      </c>
      <c r="U789" s="17" t="s">
        <v>1983</v>
      </c>
      <c r="AR789" s="1" t="s">
        <v>694</v>
      </c>
      <c r="AT789" s="1" t="s">
        <v>1491</v>
      </c>
      <c r="BA789" s="1" t="s">
        <v>44</v>
      </c>
      <c r="BB789" s="1" t="s">
        <v>45</v>
      </c>
      <c r="BC789" s="1" t="s">
        <v>1588</v>
      </c>
      <c r="BD789" s="1" t="s">
        <v>1805</v>
      </c>
      <c r="BE789" s="20" t="s">
        <v>1620</v>
      </c>
      <c r="BF789" s="1"/>
    </row>
    <row r="790" spans="1:59">
      <c r="A790" s="1" t="s">
        <v>879</v>
      </c>
      <c r="B790" s="1" t="s">
        <v>1100</v>
      </c>
      <c r="C790" s="1" t="s">
        <v>880</v>
      </c>
      <c r="D790" s="1" t="s">
        <v>144</v>
      </c>
      <c r="E790" s="1" t="s">
        <v>916</v>
      </c>
      <c r="F790" s="1">
        <v>1</v>
      </c>
      <c r="G790" s="1">
        <v>2006</v>
      </c>
      <c r="H790" s="1">
        <v>2006</v>
      </c>
      <c r="K790" s="1" t="s">
        <v>1141</v>
      </c>
      <c r="L790" s="1" t="s">
        <v>1316</v>
      </c>
      <c r="M790" s="1" t="s">
        <v>38</v>
      </c>
      <c r="O790" s="1">
        <v>312</v>
      </c>
      <c r="P790" s="1" t="s">
        <v>77</v>
      </c>
      <c r="Q790" s="1" t="s">
        <v>1169</v>
      </c>
      <c r="R790" s="20" t="s">
        <v>1620</v>
      </c>
      <c r="S790" s="1">
        <v>13</v>
      </c>
      <c r="T790" s="17">
        <v>165</v>
      </c>
      <c r="U790" s="17" t="s">
        <v>1983</v>
      </c>
      <c r="AR790" s="1" t="s">
        <v>694</v>
      </c>
      <c r="AT790" s="1" t="s">
        <v>1491</v>
      </c>
      <c r="AZ790" s="20"/>
      <c r="BA790" s="1" t="s">
        <v>44</v>
      </c>
      <c r="BB790" s="1" t="s">
        <v>45</v>
      </c>
      <c r="BC790" s="1" t="s">
        <v>1588</v>
      </c>
      <c r="BD790" s="1" t="s">
        <v>1805</v>
      </c>
      <c r="BE790" s="20" t="s">
        <v>1620</v>
      </c>
      <c r="BF790" s="1"/>
    </row>
    <row r="791" spans="1:59">
      <c r="A791" s="1" t="s">
        <v>879</v>
      </c>
      <c r="B791" s="1" t="s">
        <v>1100</v>
      </c>
      <c r="C791" s="1" t="s">
        <v>880</v>
      </c>
      <c r="D791" s="1" t="s">
        <v>144</v>
      </c>
      <c r="E791" s="1" t="s">
        <v>916</v>
      </c>
      <c r="F791" s="1">
        <v>1</v>
      </c>
      <c r="G791" s="1">
        <v>2006</v>
      </c>
      <c r="H791" s="1">
        <v>2006</v>
      </c>
      <c r="K791" s="1" t="s">
        <v>37</v>
      </c>
      <c r="L791" s="1" t="s">
        <v>1316</v>
      </c>
      <c r="M791" s="1" t="s">
        <v>38</v>
      </c>
      <c r="O791" s="1">
        <v>343</v>
      </c>
      <c r="P791" s="1" t="s">
        <v>77</v>
      </c>
      <c r="Q791" s="1" t="s">
        <v>1169</v>
      </c>
      <c r="R791" s="20" t="s">
        <v>1804</v>
      </c>
      <c r="T791" s="17">
        <v>400</v>
      </c>
      <c r="U791" s="17" t="s">
        <v>1983</v>
      </c>
      <c r="AR791" s="1" t="s">
        <v>694</v>
      </c>
      <c r="AT791" s="1" t="s">
        <v>1491</v>
      </c>
      <c r="AZ791" s="20"/>
      <c r="BA791" s="1" t="s">
        <v>44</v>
      </c>
      <c r="BB791" s="1" t="s">
        <v>45</v>
      </c>
      <c r="BC791" s="1" t="s">
        <v>1592</v>
      </c>
      <c r="BD791" s="1" t="s">
        <v>1803</v>
      </c>
      <c r="BE791" s="20" t="s">
        <v>1804</v>
      </c>
      <c r="BF791" s="1"/>
    </row>
    <row r="792" spans="1:59" ht="12.75">
      <c r="A792" s="1" t="s">
        <v>879</v>
      </c>
      <c r="B792" s="1" t="s">
        <v>1100</v>
      </c>
      <c r="C792" s="1" t="s">
        <v>880</v>
      </c>
      <c r="D792" s="1" t="s">
        <v>144</v>
      </c>
      <c r="E792" s="1" t="s">
        <v>916</v>
      </c>
      <c r="F792" s="1">
        <v>1</v>
      </c>
      <c r="G792" s="1">
        <v>2010</v>
      </c>
      <c r="H792" s="1">
        <v>2011</v>
      </c>
      <c r="K792" s="1" t="s">
        <v>1141</v>
      </c>
      <c r="M792" s="1" t="s">
        <v>38</v>
      </c>
      <c r="O792" s="1">
        <v>284</v>
      </c>
      <c r="P792" s="1" t="s">
        <v>77</v>
      </c>
      <c r="Q792" s="1" t="s">
        <v>1169</v>
      </c>
      <c r="R792" s="4" t="s">
        <v>1623</v>
      </c>
      <c r="S792" s="1">
        <v>66</v>
      </c>
      <c r="T792" s="17">
        <v>432</v>
      </c>
      <c r="V792" s="17">
        <v>178.3</v>
      </c>
      <c r="X792" s="17">
        <v>87.2</v>
      </c>
      <c r="AB792" s="3">
        <v>22.2</v>
      </c>
      <c r="AJ792" s="3">
        <v>178.3</v>
      </c>
      <c r="AL792" s="3">
        <v>87.2</v>
      </c>
      <c r="AR792" s="1" t="s">
        <v>694</v>
      </c>
      <c r="AS792" s="1" t="s">
        <v>1241</v>
      </c>
      <c r="AT792" s="1" t="s">
        <v>1621</v>
      </c>
      <c r="BA792" s="1" t="s">
        <v>44</v>
      </c>
      <c r="BB792" s="1" t="s">
        <v>45</v>
      </c>
      <c r="BC792" s="1" t="s">
        <v>1592</v>
      </c>
      <c r="BD792" s="1" t="s">
        <v>1622</v>
      </c>
      <c r="BE792" s="4" t="s">
        <v>1623</v>
      </c>
      <c r="BF792" s="1"/>
    </row>
    <row r="793" spans="1:59">
      <c r="A793" s="1" t="s">
        <v>879</v>
      </c>
      <c r="B793" s="1" t="s">
        <v>1100</v>
      </c>
      <c r="C793" s="1" t="s">
        <v>880</v>
      </c>
      <c r="D793" s="1" t="s">
        <v>144</v>
      </c>
      <c r="E793" s="1" t="s">
        <v>916</v>
      </c>
      <c r="F793" s="1">
        <v>1</v>
      </c>
      <c r="G793" s="1">
        <v>2010</v>
      </c>
      <c r="H793" s="1">
        <v>2010</v>
      </c>
      <c r="K793" s="1" t="s">
        <v>1141</v>
      </c>
      <c r="M793" s="1" t="s">
        <v>38</v>
      </c>
      <c r="O793" s="1">
        <v>284</v>
      </c>
      <c r="P793" s="1" t="s">
        <v>77</v>
      </c>
      <c r="Q793" s="1" t="s">
        <v>1169</v>
      </c>
      <c r="R793" s="20" t="s">
        <v>1623</v>
      </c>
      <c r="S793" s="1">
        <v>17</v>
      </c>
      <c r="T793" s="17">
        <v>320</v>
      </c>
      <c r="U793" s="17" t="s">
        <v>1983</v>
      </c>
      <c r="AR793" s="1" t="s">
        <v>694</v>
      </c>
      <c r="AT793" s="1" t="s">
        <v>1491</v>
      </c>
      <c r="BA793" s="1" t="s">
        <v>44</v>
      </c>
      <c r="BB793" s="1" t="s">
        <v>45</v>
      </c>
      <c r="BC793" s="1" t="s">
        <v>1592</v>
      </c>
      <c r="BD793" s="1" t="s">
        <v>1801</v>
      </c>
      <c r="BE793" s="20" t="s">
        <v>1623</v>
      </c>
      <c r="BF793" s="1"/>
    </row>
    <row r="794" spans="1:59">
      <c r="A794" s="1" t="s">
        <v>879</v>
      </c>
      <c r="B794" s="1" t="s">
        <v>1100</v>
      </c>
      <c r="C794" s="1" t="s">
        <v>880</v>
      </c>
      <c r="D794" s="1" t="s">
        <v>144</v>
      </c>
      <c r="E794" s="1" t="s">
        <v>916</v>
      </c>
      <c r="F794" s="1">
        <v>1</v>
      </c>
      <c r="G794" s="1">
        <v>2011</v>
      </c>
      <c r="H794" s="1">
        <v>2011</v>
      </c>
      <c r="K794" s="1" t="s">
        <v>1141</v>
      </c>
      <c r="M794" s="1" t="s">
        <v>38</v>
      </c>
      <c r="O794" s="1">
        <v>284</v>
      </c>
      <c r="P794" s="1" t="s">
        <v>77</v>
      </c>
      <c r="R794" s="20" t="s">
        <v>1623</v>
      </c>
      <c r="S794" s="1">
        <v>49</v>
      </c>
      <c r="T794" s="17">
        <v>432</v>
      </c>
      <c r="AR794" s="1" t="s">
        <v>694</v>
      </c>
      <c r="AT794" s="1" t="s">
        <v>43</v>
      </c>
      <c r="AZ794" s="20"/>
      <c r="BA794" s="1" t="s">
        <v>44</v>
      </c>
      <c r="BB794" s="1" t="s">
        <v>45</v>
      </c>
      <c r="BC794" s="1" t="s">
        <v>1592</v>
      </c>
      <c r="BD794" s="1" t="s">
        <v>1622</v>
      </c>
      <c r="BE794" s="20" t="s">
        <v>1623</v>
      </c>
      <c r="BF794" s="1"/>
    </row>
    <row r="795" spans="1:59">
      <c r="A795" s="1" t="s">
        <v>879</v>
      </c>
      <c r="B795" s="1" t="s">
        <v>1100</v>
      </c>
      <c r="C795" s="1" t="s">
        <v>880</v>
      </c>
      <c r="D795" s="1" t="s">
        <v>197</v>
      </c>
      <c r="E795" s="1" t="s">
        <v>1420</v>
      </c>
      <c r="G795" s="1">
        <v>2010</v>
      </c>
      <c r="H795" s="1">
        <v>2010</v>
      </c>
      <c r="K795" s="1" t="s">
        <v>1141</v>
      </c>
      <c r="M795" s="1" t="s">
        <v>38</v>
      </c>
      <c r="O795" s="1">
        <v>248</v>
      </c>
      <c r="P795" s="1" t="s">
        <v>77</v>
      </c>
      <c r="Q795" s="1" t="s">
        <v>1169</v>
      </c>
      <c r="R795" s="20" t="s">
        <v>1626</v>
      </c>
      <c r="S795" s="1">
        <v>13</v>
      </c>
      <c r="T795" s="17">
        <v>193</v>
      </c>
      <c r="AB795" s="3">
        <v>28</v>
      </c>
      <c r="AR795" s="1" t="s">
        <v>694</v>
      </c>
      <c r="AT795" s="1" t="s">
        <v>134</v>
      </c>
      <c r="AY795" s="1" t="s">
        <v>1624</v>
      </c>
      <c r="BA795" s="1" t="s">
        <v>44</v>
      </c>
      <c r="BB795" s="1" t="s">
        <v>45</v>
      </c>
      <c r="BC795" s="1" t="s">
        <v>1592</v>
      </c>
      <c r="BE795" s="20" t="s">
        <v>1626</v>
      </c>
      <c r="BF795" s="1"/>
    </row>
    <row r="796" spans="1:59">
      <c r="A796" s="1" t="s">
        <v>879</v>
      </c>
      <c r="B796" s="1" t="s">
        <v>1100</v>
      </c>
      <c r="C796" s="1" t="s">
        <v>880</v>
      </c>
      <c r="D796" s="1" t="s">
        <v>144</v>
      </c>
      <c r="E796" s="1" t="s">
        <v>916</v>
      </c>
      <c r="F796" s="1">
        <v>1</v>
      </c>
      <c r="G796" s="1">
        <v>2010</v>
      </c>
      <c r="H796" s="1">
        <v>2010</v>
      </c>
      <c r="K796" s="1" t="s">
        <v>1141</v>
      </c>
      <c r="M796" s="1" t="s">
        <v>38</v>
      </c>
      <c r="O796" s="1">
        <v>248</v>
      </c>
      <c r="P796" s="1" t="s">
        <v>77</v>
      </c>
      <c r="Q796" s="1" t="s">
        <v>1169</v>
      </c>
      <c r="R796" s="20" t="s">
        <v>1626</v>
      </c>
      <c r="S796" s="1">
        <v>18</v>
      </c>
      <c r="T796" s="17">
        <v>472</v>
      </c>
      <c r="AB796" s="3">
        <v>33</v>
      </c>
      <c r="AR796" s="1" t="s">
        <v>694</v>
      </c>
      <c r="AT796" s="1" t="s">
        <v>134</v>
      </c>
      <c r="AY796" s="1" t="s">
        <v>1625</v>
      </c>
      <c r="BA796" s="1" t="s">
        <v>44</v>
      </c>
      <c r="BB796" s="1" t="s">
        <v>45</v>
      </c>
      <c r="BC796" s="1" t="s">
        <v>1592</v>
      </c>
      <c r="BD796" s="1" t="s">
        <v>1822</v>
      </c>
      <c r="BE796" s="20" t="s">
        <v>1626</v>
      </c>
      <c r="BF796" s="1"/>
    </row>
    <row r="797" spans="1:59">
      <c r="A797" s="1" t="s">
        <v>845</v>
      </c>
      <c r="B797" s="1" t="s">
        <v>1099</v>
      </c>
      <c r="C797" s="1" t="s">
        <v>846</v>
      </c>
      <c r="D797" s="1" t="s">
        <v>120</v>
      </c>
      <c r="E797" s="1" t="s">
        <v>1468</v>
      </c>
      <c r="F797" s="1">
        <v>1</v>
      </c>
      <c r="G797" s="1">
        <v>2009</v>
      </c>
      <c r="H797" s="1">
        <v>2009</v>
      </c>
      <c r="K797" s="1" t="s">
        <v>1141</v>
      </c>
      <c r="M797" s="1" t="s">
        <v>38</v>
      </c>
      <c r="O797" s="1">
        <v>262</v>
      </c>
      <c r="P797" s="1" t="s">
        <v>77</v>
      </c>
      <c r="R797" s="20" t="s">
        <v>1628</v>
      </c>
      <c r="S797" s="1">
        <v>6</v>
      </c>
      <c r="T797" s="17">
        <v>270</v>
      </c>
      <c r="U797" s="17" t="s">
        <v>1983</v>
      </c>
      <c r="V797" s="17">
        <v>130</v>
      </c>
      <c r="W797" s="17" t="s">
        <v>1983</v>
      </c>
      <c r="AG797" s="3">
        <v>130</v>
      </c>
      <c r="AH797" s="3" t="s">
        <v>1983</v>
      </c>
      <c r="AR797" s="1" t="s">
        <v>694</v>
      </c>
      <c r="AT797" s="1" t="s">
        <v>1782</v>
      </c>
      <c r="AY797" s="1" t="s">
        <v>1627</v>
      </c>
      <c r="AZ797" s="20"/>
      <c r="BA797" s="1" t="s">
        <v>44</v>
      </c>
      <c r="BB797" s="1" t="s">
        <v>45</v>
      </c>
      <c r="BC797" s="20" t="s">
        <v>1592</v>
      </c>
      <c r="BD797" s="1" t="s">
        <v>1891</v>
      </c>
      <c r="BE797" s="20" t="s">
        <v>1628</v>
      </c>
      <c r="BF797" s="1"/>
    </row>
    <row r="798" spans="1:59">
      <c r="A798" s="1" t="s">
        <v>73</v>
      </c>
      <c r="B798" s="1" t="s">
        <v>73</v>
      </c>
      <c r="C798" s="1" t="s">
        <v>74</v>
      </c>
      <c r="D798" s="1" t="s">
        <v>84</v>
      </c>
      <c r="E798" s="1" t="s">
        <v>85</v>
      </c>
      <c r="F798" s="1">
        <v>1</v>
      </c>
      <c r="G798" s="1">
        <v>2011</v>
      </c>
      <c r="H798" s="1">
        <v>2011</v>
      </c>
      <c r="K798" s="1" t="s">
        <v>37</v>
      </c>
      <c r="M798" s="1" t="s">
        <v>38</v>
      </c>
      <c r="O798" s="1">
        <v>278</v>
      </c>
      <c r="P798" s="1" t="s">
        <v>77</v>
      </c>
      <c r="R798" s="20" t="s">
        <v>1632</v>
      </c>
      <c r="S798" s="1">
        <v>13</v>
      </c>
      <c r="T798" s="17">
        <v>13</v>
      </c>
      <c r="U798" s="17" t="s">
        <v>1983</v>
      </c>
      <c r="AO798" s="3">
        <v>1.76</v>
      </c>
      <c r="AR798" s="1" t="s">
        <v>127</v>
      </c>
      <c r="AS798" s="1" t="s">
        <v>1629</v>
      </c>
      <c r="AT798" s="1" t="s">
        <v>1785</v>
      </c>
      <c r="BA798" s="1" t="s">
        <v>44</v>
      </c>
      <c r="BB798" s="1" t="s">
        <v>45</v>
      </c>
      <c r="BC798" s="1" t="s">
        <v>1588</v>
      </c>
      <c r="BE798" s="20" t="s">
        <v>1632</v>
      </c>
      <c r="BF798" s="1"/>
    </row>
    <row r="799" spans="1:59">
      <c r="A799" s="1" t="s">
        <v>417</v>
      </c>
      <c r="B799" s="1" t="s">
        <v>417</v>
      </c>
      <c r="C799" s="1" t="s">
        <v>418</v>
      </c>
      <c r="D799" s="1" t="s">
        <v>84</v>
      </c>
      <c r="E799" s="1" t="s">
        <v>85</v>
      </c>
      <c r="F799" s="1">
        <v>1</v>
      </c>
      <c r="G799" s="1">
        <v>2011</v>
      </c>
      <c r="H799" s="1">
        <v>2011</v>
      </c>
      <c r="K799" s="1" t="s">
        <v>37</v>
      </c>
      <c r="M799" s="1" t="s">
        <v>38</v>
      </c>
      <c r="O799" s="1">
        <v>278</v>
      </c>
      <c r="P799" s="1" t="s">
        <v>77</v>
      </c>
      <c r="R799" s="20" t="s">
        <v>1632</v>
      </c>
      <c r="S799" s="1">
        <v>7</v>
      </c>
      <c r="T799" s="17">
        <v>8</v>
      </c>
      <c r="U799" s="17" t="s">
        <v>1983</v>
      </c>
      <c r="AO799" s="3">
        <v>3.6</v>
      </c>
      <c r="AR799" s="1" t="s">
        <v>127</v>
      </c>
      <c r="AS799" s="1" t="s">
        <v>1630</v>
      </c>
      <c r="AT799" s="1" t="s">
        <v>1785</v>
      </c>
      <c r="BA799" s="1" t="s">
        <v>44</v>
      </c>
      <c r="BB799" s="1" t="s">
        <v>45</v>
      </c>
      <c r="BC799" s="1" t="s">
        <v>1588</v>
      </c>
      <c r="BE799" s="20" t="s">
        <v>1632</v>
      </c>
      <c r="BF799" s="1"/>
    </row>
    <row r="800" spans="1:59">
      <c r="A800" s="1" t="s">
        <v>1003</v>
      </c>
      <c r="B800" s="1" t="s">
        <v>1003</v>
      </c>
      <c r="C800" s="1" t="s">
        <v>1004</v>
      </c>
      <c r="D800" s="1" t="s">
        <v>84</v>
      </c>
      <c r="E800" s="1" t="s">
        <v>85</v>
      </c>
      <c r="F800" s="1">
        <v>1</v>
      </c>
      <c r="G800" s="1">
        <v>2011</v>
      </c>
      <c r="H800" s="1">
        <v>2011</v>
      </c>
      <c r="K800" s="1" t="s">
        <v>37</v>
      </c>
      <c r="M800" s="1" t="s">
        <v>38</v>
      </c>
      <c r="O800" s="1">
        <v>278</v>
      </c>
      <c r="P800" s="1" t="s">
        <v>77</v>
      </c>
      <c r="R800" s="20" t="s">
        <v>1632</v>
      </c>
      <c r="S800" s="1">
        <v>15</v>
      </c>
      <c r="T800" s="17">
        <v>9</v>
      </c>
      <c r="U800" s="17" t="s">
        <v>1983</v>
      </c>
      <c r="AO800" s="3">
        <v>1.62</v>
      </c>
      <c r="AR800" s="1" t="s">
        <v>127</v>
      </c>
      <c r="AS800" s="1" t="s">
        <v>1631</v>
      </c>
      <c r="AT800" s="1" t="s">
        <v>1785</v>
      </c>
      <c r="BA800" s="1" t="s">
        <v>44</v>
      </c>
      <c r="BB800" s="1" t="s">
        <v>45</v>
      </c>
      <c r="BC800" s="1" t="s">
        <v>1588</v>
      </c>
      <c r="BE800" s="20" t="s">
        <v>1632</v>
      </c>
      <c r="BF800" s="1"/>
    </row>
    <row r="801" spans="1:58">
      <c r="A801" s="1" t="s">
        <v>1998</v>
      </c>
      <c r="B801" s="1" t="s">
        <v>653</v>
      </c>
      <c r="C801" s="1" t="s">
        <v>654</v>
      </c>
      <c r="D801" s="1" t="s">
        <v>84</v>
      </c>
      <c r="E801" s="1" t="s">
        <v>85</v>
      </c>
      <c r="G801" s="1">
        <v>2012</v>
      </c>
      <c r="H801" s="1">
        <v>2012</v>
      </c>
      <c r="K801" s="1" t="s">
        <v>1174</v>
      </c>
      <c r="M801" s="1" t="s">
        <v>38</v>
      </c>
      <c r="O801" s="1">
        <v>277</v>
      </c>
      <c r="P801" s="1" t="s">
        <v>77</v>
      </c>
      <c r="Q801" s="1" t="s">
        <v>1169</v>
      </c>
      <c r="R801" s="20" t="s">
        <v>1637</v>
      </c>
      <c r="S801" s="1">
        <v>9</v>
      </c>
      <c r="T801" s="17">
        <v>122.55</v>
      </c>
      <c r="V801" s="17">
        <v>50.95</v>
      </c>
      <c r="X801" s="17">
        <v>12.99</v>
      </c>
      <c r="AB801" s="3">
        <v>1.1599999999999999</v>
      </c>
      <c r="AG801" s="3">
        <v>50.95</v>
      </c>
      <c r="AI801" s="3">
        <v>12.99</v>
      </c>
      <c r="AR801" s="1" t="s">
        <v>694</v>
      </c>
      <c r="AS801" s="1" t="s">
        <v>1236</v>
      </c>
      <c r="AT801" s="1" t="s">
        <v>1633</v>
      </c>
      <c r="AY801" s="1" t="s">
        <v>1634</v>
      </c>
      <c r="AZ801" s="20"/>
      <c r="BA801" s="1" t="s">
        <v>44</v>
      </c>
      <c r="BB801" s="1" t="s">
        <v>45</v>
      </c>
      <c r="BC801" s="1" t="s">
        <v>1636</v>
      </c>
      <c r="BD801" s="20"/>
      <c r="BE801" s="20" t="s">
        <v>1637</v>
      </c>
      <c r="BF801" s="1"/>
    </row>
    <row r="802" spans="1:58">
      <c r="A802" s="1" t="s">
        <v>1998</v>
      </c>
      <c r="B802" s="1" t="s">
        <v>653</v>
      </c>
      <c r="C802" s="1" t="s">
        <v>654</v>
      </c>
      <c r="D802" s="1" t="s">
        <v>84</v>
      </c>
      <c r="E802" s="1" t="s">
        <v>85</v>
      </c>
      <c r="G802" s="1">
        <v>2012</v>
      </c>
      <c r="H802" s="1">
        <v>2012</v>
      </c>
      <c r="K802" s="1" t="s">
        <v>1141</v>
      </c>
      <c r="M802" s="1" t="s">
        <v>38</v>
      </c>
      <c r="O802" s="1">
        <v>277</v>
      </c>
      <c r="P802" s="1" t="s">
        <v>77</v>
      </c>
      <c r="Q802" s="1" t="s">
        <v>1169</v>
      </c>
      <c r="R802" s="20" t="s">
        <v>1637</v>
      </c>
      <c r="S802" s="1">
        <v>12</v>
      </c>
      <c r="T802" s="17">
        <v>47.55</v>
      </c>
      <c r="V802" s="17">
        <v>9.0299999999999994</v>
      </c>
      <c r="X802" s="17">
        <v>1.17</v>
      </c>
      <c r="AB802" s="3">
        <v>2.21</v>
      </c>
      <c r="AG802" s="3">
        <v>9.0299999999999994</v>
      </c>
      <c r="AI802" s="3">
        <v>1.17</v>
      </c>
      <c r="AR802" s="1" t="s">
        <v>694</v>
      </c>
      <c r="AS802" s="1" t="s">
        <v>1236</v>
      </c>
      <c r="AT802" s="1" t="s">
        <v>1633</v>
      </c>
      <c r="AY802" s="1" t="s">
        <v>1349</v>
      </c>
      <c r="BA802" s="1" t="s">
        <v>44</v>
      </c>
      <c r="BB802" s="1" t="s">
        <v>45</v>
      </c>
      <c r="BC802" s="1" t="s">
        <v>1636</v>
      </c>
      <c r="BE802" s="20" t="s">
        <v>1637</v>
      </c>
      <c r="BF802" s="1"/>
    </row>
    <row r="803" spans="1:58">
      <c r="A803" s="1" t="s">
        <v>1998</v>
      </c>
      <c r="B803" s="1" t="s">
        <v>653</v>
      </c>
      <c r="C803" s="1" t="s">
        <v>654</v>
      </c>
      <c r="D803" s="1" t="s">
        <v>84</v>
      </c>
      <c r="E803" s="1" t="s">
        <v>85</v>
      </c>
      <c r="G803" s="1">
        <v>2011</v>
      </c>
      <c r="H803" s="1">
        <v>2011</v>
      </c>
      <c r="K803" s="1" t="s">
        <v>1141</v>
      </c>
      <c r="M803" s="1" t="s">
        <v>38</v>
      </c>
      <c r="O803" s="1">
        <v>277</v>
      </c>
      <c r="P803" s="1" t="s">
        <v>77</v>
      </c>
      <c r="Q803" s="1" t="s">
        <v>1169</v>
      </c>
      <c r="R803" s="20" t="s">
        <v>1637</v>
      </c>
      <c r="S803" s="1">
        <v>10</v>
      </c>
      <c r="T803" s="17">
        <v>77.63</v>
      </c>
      <c r="V803" s="17">
        <v>28.02</v>
      </c>
      <c r="X803" s="17">
        <v>3.88</v>
      </c>
      <c r="AB803" s="3">
        <v>1.1499999999999999</v>
      </c>
      <c r="AG803" s="3">
        <v>28.02</v>
      </c>
      <c r="AI803" s="3">
        <v>3.88</v>
      </c>
      <c r="AR803" s="1" t="s">
        <v>694</v>
      </c>
      <c r="AS803" s="1" t="s">
        <v>1236</v>
      </c>
      <c r="AT803" s="1" t="s">
        <v>1633</v>
      </c>
      <c r="AY803" s="1" t="s">
        <v>1635</v>
      </c>
      <c r="BA803" s="1" t="s">
        <v>44</v>
      </c>
      <c r="BB803" s="1" t="s">
        <v>45</v>
      </c>
      <c r="BC803" s="1" t="s">
        <v>1636</v>
      </c>
      <c r="BE803" s="20" t="s">
        <v>1637</v>
      </c>
      <c r="BF803" s="1"/>
    </row>
    <row r="804" spans="1:58">
      <c r="A804" s="1" t="s">
        <v>1998</v>
      </c>
      <c r="B804" s="1" t="s">
        <v>653</v>
      </c>
      <c r="C804" s="1" t="s">
        <v>654</v>
      </c>
      <c r="D804" s="1" t="s">
        <v>84</v>
      </c>
      <c r="E804" s="1" t="s">
        <v>109</v>
      </c>
      <c r="F804" s="1">
        <v>1</v>
      </c>
      <c r="G804" s="1">
        <v>2010</v>
      </c>
      <c r="H804" s="1">
        <v>2012</v>
      </c>
      <c r="K804" s="1" t="s">
        <v>1141</v>
      </c>
      <c r="M804" s="1" t="s">
        <v>38</v>
      </c>
      <c r="O804" s="1">
        <v>271</v>
      </c>
      <c r="P804" s="1" t="s">
        <v>77</v>
      </c>
      <c r="Q804" s="1" t="s">
        <v>1169</v>
      </c>
      <c r="R804" s="20" t="s">
        <v>1642</v>
      </c>
      <c r="S804" s="1">
        <v>19</v>
      </c>
      <c r="T804" s="17">
        <v>111.2</v>
      </c>
      <c r="V804" s="17">
        <v>35.6</v>
      </c>
      <c r="X804" s="17">
        <v>25.8</v>
      </c>
      <c r="AB804" s="3">
        <v>2.89</v>
      </c>
      <c r="AG804" s="3">
        <v>35.6</v>
      </c>
      <c r="AI804" s="3">
        <v>25.8</v>
      </c>
      <c r="AR804" s="1" t="s">
        <v>694</v>
      </c>
      <c r="AS804" s="1" t="s">
        <v>1244</v>
      </c>
      <c r="AT804" s="1" t="s">
        <v>1633</v>
      </c>
      <c r="AY804" s="1" t="s">
        <v>1639</v>
      </c>
      <c r="BA804" s="1" t="s">
        <v>44</v>
      </c>
      <c r="BB804" s="1" t="s">
        <v>45</v>
      </c>
      <c r="BC804" s="1" t="s">
        <v>1641</v>
      </c>
      <c r="BD804" s="20"/>
      <c r="BE804" s="20" t="s">
        <v>1642</v>
      </c>
      <c r="BF804" s="1"/>
    </row>
    <row r="805" spans="1:58">
      <c r="A805" s="1" t="s">
        <v>1998</v>
      </c>
      <c r="B805" s="1" t="s">
        <v>653</v>
      </c>
      <c r="C805" s="1" t="s">
        <v>654</v>
      </c>
      <c r="D805" s="1" t="s">
        <v>84</v>
      </c>
      <c r="E805" s="1" t="s">
        <v>1638</v>
      </c>
      <c r="G805" s="1">
        <v>2011</v>
      </c>
      <c r="H805" s="1">
        <v>2012</v>
      </c>
      <c r="K805" s="1" t="s">
        <v>1141</v>
      </c>
      <c r="M805" s="1" t="s">
        <v>38</v>
      </c>
      <c r="O805" s="1">
        <v>271</v>
      </c>
      <c r="P805" s="1" t="s">
        <v>77</v>
      </c>
      <c r="Q805" s="1" t="s">
        <v>1169</v>
      </c>
      <c r="R805" s="20" t="s">
        <v>1642</v>
      </c>
      <c r="S805" s="1">
        <v>5</v>
      </c>
      <c r="T805" s="17">
        <v>112.5</v>
      </c>
      <c r="V805" s="17">
        <v>56</v>
      </c>
      <c r="X805" s="17">
        <v>37.9</v>
      </c>
      <c r="AB805" s="3">
        <v>21.7</v>
      </c>
      <c r="AG805" s="3">
        <v>56</v>
      </c>
      <c r="AI805" s="3">
        <v>37.9</v>
      </c>
      <c r="AR805" s="1" t="s">
        <v>694</v>
      </c>
      <c r="AS805" s="1" t="s">
        <v>1244</v>
      </c>
      <c r="AT805" s="1" t="s">
        <v>1633</v>
      </c>
      <c r="AY805" s="1" t="s">
        <v>1640</v>
      </c>
      <c r="BA805" s="1" t="s">
        <v>44</v>
      </c>
      <c r="BB805" s="1" t="s">
        <v>45</v>
      </c>
      <c r="BC805" s="1" t="s">
        <v>1641</v>
      </c>
      <c r="BE805" s="20" t="s">
        <v>1642</v>
      </c>
      <c r="BF805" s="1"/>
    </row>
    <row r="806" spans="1:58">
      <c r="A806" s="1" t="s">
        <v>1997</v>
      </c>
      <c r="B806" s="1" t="s">
        <v>571</v>
      </c>
      <c r="C806" s="1" t="s">
        <v>572</v>
      </c>
      <c r="D806" s="1" t="s">
        <v>84</v>
      </c>
      <c r="E806" s="1" t="s">
        <v>1643</v>
      </c>
      <c r="G806" s="1">
        <v>2014</v>
      </c>
      <c r="H806" s="1">
        <v>2014</v>
      </c>
      <c r="L806" s="1" t="s">
        <v>1316</v>
      </c>
      <c r="M806" s="1" t="s">
        <v>38</v>
      </c>
      <c r="O806" s="1">
        <v>281</v>
      </c>
      <c r="P806" s="1" t="s">
        <v>77</v>
      </c>
      <c r="Q806" s="1" t="s">
        <v>1169</v>
      </c>
      <c r="R806" s="20" t="s">
        <v>1649</v>
      </c>
      <c r="S806" s="1">
        <v>1</v>
      </c>
      <c r="T806" s="17">
        <v>86</v>
      </c>
      <c r="AR806" s="1" t="s">
        <v>694</v>
      </c>
      <c r="AT806" s="1" t="s">
        <v>43</v>
      </c>
      <c r="AY806" s="1" t="s">
        <v>1644</v>
      </c>
      <c r="BA806" s="1" t="s">
        <v>44</v>
      </c>
      <c r="BB806" s="1" t="s">
        <v>45</v>
      </c>
      <c r="BC806" s="1" t="s">
        <v>1641</v>
      </c>
      <c r="BD806" s="1" t="s">
        <v>1648</v>
      </c>
      <c r="BE806" s="20" t="s">
        <v>1649</v>
      </c>
      <c r="BF806" s="1"/>
    </row>
    <row r="807" spans="1:58">
      <c r="A807" s="1" t="s">
        <v>1997</v>
      </c>
      <c r="B807" s="1" t="s">
        <v>571</v>
      </c>
      <c r="C807" s="1" t="s">
        <v>572</v>
      </c>
      <c r="D807" s="1" t="s">
        <v>84</v>
      </c>
      <c r="E807" s="1" t="s">
        <v>1643</v>
      </c>
      <c r="G807" s="1">
        <v>2014</v>
      </c>
      <c r="H807" s="1">
        <v>2014</v>
      </c>
      <c r="L807" s="1" t="s">
        <v>1317</v>
      </c>
      <c r="M807" s="1" t="s">
        <v>38</v>
      </c>
      <c r="O807" s="1">
        <v>281</v>
      </c>
      <c r="P807" s="1" t="s">
        <v>77</v>
      </c>
      <c r="Q807" s="1" t="s">
        <v>1169</v>
      </c>
      <c r="R807" s="20" t="s">
        <v>1649</v>
      </c>
      <c r="S807" s="1">
        <v>1</v>
      </c>
      <c r="T807" s="17">
        <v>17</v>
      </c>
      <c r="AR807" s="1" t="s">
        <v>694</v>
      </c>
      <c r="AT807" s="1" t="s">
        <v>43</v>
      </c>
      <c r="AY807" s="1" t="s">
        <v>1646</v>
      </c>
      <c r="BA807" s="1" t="s">
        <v>44</v>
      </c>
      <c r="BB807" s="1" t="s">
        <v>45</v>
      </c>
      <c r="BC807" s="1" t="s">
        <v>1641</v>
      </c>
      <c r="BD807" s="1" t="s">
        <v>1648</v>
      </c>
      <c r="BE807" s="20" t="s">
        <v>1649</v>
      </c>
      <c r="BF807" s="1"/>
    </row>
    <row r="808" spans="1:58">
      <c r="A808" s="1" t="s">
        <v>1997</v>
      </c>
      <c r="B808" s="1" t="s">
        <v>571</v>
      </c>
      <c r="C808" s="1" t="s">
        <v>572</v>
      </c>
      <c r="D808" s="1" t="s">
        <v>84</v>
      </c>
      <c r="E808" s="1" t="s">
        <v>1643</v>
      </c>
      <c r="G808" s="1">
        <v>2014</v>
      </c>
      <c r="H808" s="1">
        <v>2014</v>
      </c>
      <c r="L808" s="1" t="s">
        <v>1317</v>
      </c>
      <c r="M808" s="1" t="s">
        <v>38</v>
      </c>
      <c r="O808" s="1">
        <v>281</v>
      </c>
      <c r="P808" s="1" t="s">
        <v>77</v>
      </c>
      <c r="Q808" s="1" t="s">
        <v>1169</v>
      </c>
      <c r="R808" s="20" t="s">
        <v>1649</v>
      </c>
      <c r="S808" s="1">
        <v>1</v>
      </c>
      <c r="T808" s="17">
        <v>67</v>
      </c>
      <c r="AR808" s="1" t="s">
        <v>694</v>
      </c>
      <c r="AT808" s="1" t="s">
        <v>43</v>
      </c>
      <c r="AY808" s="1" t="s">
        <v>1645</v>
      </c>
      <c r="BA808" s="1" t="s">
        <v>44</v>
      </c>
      <c r="BB808" s="1" t="s">
        <v>45</v>
      </c>
      <c r="BC808" s="1" t="s">
        <v>1641</v>
      </c>
      <c r="BD808" s="1" t="s">
        <v>1648</v>
      </c>
      <c r="BE808" s="20" t="s">
        <v>1649</v>
      </c>
      <c r="BF808" s="1"/>
    </row>
    <row r="809" spans="1:58">
      <c r="A809" s="1" t="s">
        <v>1997</v>
      </c>
      <c r="B809" s="1" t="s">
        <v>571</v>
      </c>
      <c r="C809" s="1" t="s">
        <v>572</v>
      </c>
      <c r="D809" s="1" t="s">
        <v>84</v>
      </c>
      <c r="E809" s="1" t="s">
        <v>1643</v>
      </c>
      <c r="G809" s="1">
        <v>2014</v>
      </c>
      <c r="H809" s="1">
        <v>2014</v>
      </c>
      <c r="L809" s="1" t="s">
        <v>1316</v>
      </c>
      <c r="M809" s="1" t="s">
        <v>38</v>
      </c>
      <c r="O809" s="1">
        <v>281</v>
      </c>
      <c r="P809" s="1" t="s">
        <v>77</v>
      </c>
      <c r="Q809" s="1" t="s">
        <v>1169</v>
      </c>
      <c r="R809" s="20" t="s">
        <v>1649</v>
      </c>
      <c r="S809" s="1">
        <v>1</v>
      </c>
      <c r="T809" s="17">
        <v>10</v>
      </c>
      <c r="AR809" s="1" t="s">
        <v>694</v>
      </c>
      <c r="AT809" s="1" t="s">
        <v>43</v>
      </c>
      <c r="AY809" s="1" t="s">
        <v>1647</v>
      </c>
      <c r="BA809" s="1" t="s">
        <v>44</v>
      </c>
      <c r="BB809" s="1" t="s">
        <v>45</v>
      </c>
      <c r="BC809" s="1" t="s">
        <v>1641</v>
      </c>
      <c r="BD809" s="1" t="s">
        <v>1648</v>
      </c>
      <c r="BE809" s="20" t="s">
        <v>1649</v>
      </c>
      <c r="BF809" s="1"/>
    </row>
    <row r="810" spans="1:58">
      <c r="A810" s="1" t="s">
        <v>879</v>
      </c>
      <c r="B810" s="1" t="s">
        <v>1100</v>
      </c>
      <c r="C810" s="1" t="s">
        <v>880</v>
      </c>
      <c r="D810" s="1" t="s">
        <v>144</v>
      </c>
      <c r="E810" s="1" t="s">
        <v>1650</v>
      </c>
      <c r="F810" s="1">
        <v>1</v>
      </c>
      <c r="G810" s="1">
        <v>2006</v>
      </c>
      <c r="H810" s="1">
        <v>2006</v>
      </c>
      <c r="K810" s="1" t="s">
        <v>1141</v>
      </c>
      <c r="M810" s="1" t="s">
        <v>38</v>
      </c>
      <c r="O810" s="1">
        <v>346</v>
      </c>
      <c r="P810" s="1" t="s">
        <v>77</v>
      </c>
      <c r="Q810" s="1" t="s">
        <v>1169</v>
      </c>
      <c r="R810" s="20" t="s">
        <v>1658</v>
      </c>
      <c r="S810" s="1">
        <v>7</v>
      </c>
      <c r="T810" s="17">
        <v>250</v>
      </c>
      <c r="U810" s="17" t="s">
        <v>1983</v>
      </c>
      <c r="V810" s="17">
        <v>144.71</v>
      </c>
      <c r="X810" s="17">
        <v>89.17</v>
      </c>
      <c r="AJ810" s="3">
        <v>144.71</v>
      </c>
      <c r="AL810" s="3">
        <v>89.17</v>
      </c>
      <c r="AR810" s="1" t="s">
        <v>694</v>
      </c>
      <c r="AS810" s="1" t="s">
        <v>1244</v>
      </c>
      <c r="AT810" s="1" t="s">
        <v>1806</v>
      </c>
      <c r="BA810" s="1" t="s">
        <v>44</v>
      </c>
      <c r="BB810" s="1" t="s">
        <v>45</v>
      </c>
      <c r="BC810" s="1" t="s">
        <v>1588</v>
      </c>
      <c r="BD810" s="1" t="s">
        <v>1657</v>
      </c>
      <c r="BE810" s="20" t="s">
        <v>1658</v>
      </c>
      <c r="BF810" s="1"/>
    </row>
    <row r="811" spans="1:58">
      <c r="A811" s="1" t="s">
        <v>879</v>
      </c>
      <c r="B811" s="1" t="s">
        <v>1100</v>
      </c>
      <c r="C811" s="1" t="s">
        <v>880</v>
      </c>
      <c r="D811" s="1" t="s">
        <v>144</v>
      </c>
      <c r="E811" s="1" t="s">
        <v>1651</v>
      </c>
      <c r="F811" s="1">
        <v>1</v>
      </c>
      <c r="G811" s="1">
        <v>2006</v>
      </c>
      <c r="H811" s="1">
        <v>2006</v>
      </c>
      <c r="K811" s="1" t="s">
        <v>1141</v>
      </c>
      <c r="M811" s="1" t="s">
        <v>38</v>
      </c>
      <c r="O811" s="1">
        <v>346</v>
      </c>
      <c r="P811" s="1" t="s">
        <v>77</v>
      </c>
      <c r="Q811" s="1" t="s">
        <v>1169</v>
      </c>
      <c r="R811" s="20" t="s">
        <v>1658</v>
      </c>
      <c r="S811" s="1">
        <v>7</v>
      </c>
      <c r="T811" s="17">
        <v>235</v>
      </c>
      <c r="U811" s="17" t="s">
        <v>1983</v>
      </c>
      <c r="V811" s="17">
        <v>112.71</v>
      </c>
      <c r="X811" s="17">
        <v>76.760000000000005</v>
      </c>
      <c r="AJ811" s="3">
        <v>112.71</v>
      </c>
      <c r="AL811" s="3">
        <v>76.760000000000005</v>
      </c>
      <c r="AR811" s="1" t="s">
        <v>694</v>
      </c>
      <c r="AS811" s="1" t="s">
        <v>1244</v>
      </c>
      <c r="AT811" s="1" t="s">
        <v>1806</v>
      </c>
      <c r="BA811" s="1" t="s">
        <v>44</v>
      </c>
      <c r="BB811" s="1" t="s">
        <v>45</v>
      </c>
      <c r="BC811" s="1" t="s">
        <v>1588</v>
      </c>
      <c r="BD811" s="1" t="s">
        <v>1657</v>
      </c>
      <c r="BE811" s="20" t="s">
        <v>1658</v>
      </c>
      <c r="BF811" s="1"/>
    </row>
    <row r="812" spans="1:58">
      <c r="A812" s="1" t="s">
        <v>879</v>
      </c>
      <c r="B812" s="1" t="s">
        <v>1100</v>
      </c>
      <c r="C812" s="1" t="s">
        <v>880</v>
      </c>
      <c r="D812" s="1" t="s">
        <v>144</v>
      </c>
      <c r="E812" s="1" t="s">
        <v>1652</v>
      </c>
      <c r="F812" s="1">
        <v>1</v>
      </c>
      <c r="G812" s="1">
        <v>2006</v>
      </c>
      <c r="H812" s="1">
        <v>2006</v>
      </c>
      <c r="K812" s="1" t="s">
        <v>1141</v>
      </c>
      <c r="M812" s="1" t="s">
        <v>38</v>
      </c>
      <c r="O812" s="1">
        <v>346</v>
      </c>
      <c r="P812" s="1" t="s">
        <v>77</v>
      </c>
      <c r="Q812" s="1" t="s">
        <v>1169</v>
      </c>
      <c r="R812" s="20" t="s">
        <v>1658</v>
      </c>
      <c r="S812" s="1">
        <v>9</v>
      </c>
      <c r="T812" s="17">
        <v>170</v>
      </c>
      <c r="U812" s="17" t="s">
        <v>1983</v>
      </c>
      <c r="V812" s="17">
        <v>104.33</v>
      </c>
      <c r="X812" s="17">
        <v>54.28</v>
      </c>
      <c r="AJ812" s="3">
        <v>104.33</v>
      </c>
      <c r="AL812" s="3">
        <v>54.28</v>
      </c>
      <c r="AR812" s="1" t="s">
        <v>694</v>
      </c>
      <c r="AS812" s="1" t="s">
        <v>1244</v>
      </c>
      <c r="AT812" s="1" t="s">
        <v>1806</v>
      </c>
      <c r="BA812" s="1" t="s">
        <v>44</v>
      </c>
      <c r="BB812" s="1" t="s">
        <v>45</v>
      </c>
      <c r="BC812" s="1" t="s">
        <v>1588</v>
      </c>
      <c r="BD812" s="1" t="s">
        <v>1657</v>
      </c>
      <c r="BE812" s="20" t="s">
        <v>1658</v>
      </c>
      <c r="BF812" s="1"/>
    </row>
    <row r="813" spans="1:58">
      <c r="A813" s="1" t="s">
        <v>879</v>
      </c>
      <c r="B813" s="1" t="s">
        <v>1100</v>
      </c>
      <c r="C813" s="1" t="s">
        <v>880</v>
      </c>
      <c r="D813" s="1" t="s">
        <v>144</v>
      </c>
      <c r="E813" s="1" t="s">
        <v>1653</v>
      </c>
      <c r="F813" s="1">
        <v>1</v>
      </c>
      <c r="G813" s="1">
        <v>2010</v>
      </c>
      <c r="H813" s="1">
        <v>2010</v>
      </c>
      <c r="K813" s="1" t="s">
        <v>1141</v>
      </c>
      <c r="M813" s="1" t="s">
        <v>38</v>
      </c>
      <c r="O813" s="1">
        <v>346</v>
      </c>
      <c r="P813" s="1" t="s">
        <v>77</v>
      </c>
      <c r="R813" s="20" t="s">
        <v>1658</v>
      </c>
      <c r="S813" s="1">
        <v>5</v>
      </c>
      <c r="T813" s="17">
        <v>200</v>
      </c>
      <c r="U813" s="17" t="s">
        <v>1983</v>
      </c>
      <c r="V813" s="17">
        <v>149.19999999999999</v>
      </c>
      <c r="X813" s="17">
        <v>77.150000000000006</v>
      </c>
      <c r="AJ813" s="3">
        <v>149.19999999999999</v>
      </c>
      <c r="AL813" s="3">
        <v>77.150000000000006</v>
      </c>
      <c r="AR813" s="1" t="s">
        <v>694</v>
      </c>
      <c r="AS813" s="1" t="s">
        <v>1244</v>
      </c>
      <c r="AT813" s="1" t="s">
        <v>1806</v>
      </c>
      <c r="BA813" s="1" t="s">
        <v>44</v>
      </c>
      <c r="BB813" s="1" t="s">
        <v>45</v>
      </c>
      <c r="BC813" s="1" t="s">
        <v>1588</v>
      </c>
      <c r="BD813" s="1" t="s">
        <v>1657</v>
      </c>
      <c r="BE813" s="20" t="s">
        <v>1658</v>
      </c>
      <c r="BF813" s="1"/>
    </row>
    <row r="814" spans="1:58">
      <c r="A814" s="1" t="s">
        <v>879</v>
      </c>
      <c r="B814" s="1" t="s">
        <v>1100</v>
      </c>
      <c r="C814" s="1" t="s">
        <v>880</v>
      </c>
      <c r="D814" s="1" t="s">
        <v>144</v>
      </c>
      <c r="E814" s="1" t="s">
        <v>1654</v>
      </c>
      <c r="F814" s="1">
        <v>1</v>
      </c>
      <c r="G814" s="1">
        <v>2010</v>
      </c>
      <c r="H814" s="1">
        <v>2010</v>
      </c>
      <c r="K814" s="1" t="s">
        <v>1141</v>
      </c>
      <c r="M814" s="1" t="s">
        <v>38</v>
      </c>
      <c r="O814" s="1">
        <v>346</v>
      </c>
      <c r="P814" s="1" t="s">
        <v>77</v>
      </c>
      <c r="R814" s="20" t="s">
        <v>1658</v>
      </c>
      <c r="S814" s="1">
        <v>4</v>
      </c>
      <c r="T814" s="17">
        <v>210</v>
      </c>
      <c r="U814" s="17" t="s">
        <v>1983</v>
      </c>
      <c r="V814" s="17">
        <v>162.5</v>
      </c>
      <c r="X814" s="17">
        <v>91.6</v>
      </c>
      <c r="AJ814" s="3">
        <v>162.5</v>
      </c>
      <c r="AL814" s="3">
        <v>91.6</v>
      </c>
      <c r="AR814" s="1" t="s">
        <v>694</v>
      </c>
      <c r="AS814" s="1" t="s">
        <v>1244</v>
      </c>
      <c r="AT814" s="1" t="s">
        <v>1806</v>
      </c>
      <c r="BA814" s="1" t="s">
        <v>44</v>
      </c>
      <c r="BB814" s="1" t="s">
        <v>45</v>
      </c>
      <c r="BC814" s="1" t="s">
        <v>1588</v>
      </c>
      <c r="BD814" s="1" t="s">
        <v>1657</v>
      </c>
      <c r="BE814" s="20" t="s">
        <v>1658</v>
      </c>
      <c r="BF814" s="1"/>
    </row>
    <row r="815" spans="1:58">
      <c r="A815" s="1" t="s">
        <v>879</v>
      </c>
      <c r="B815" s="1" t="s">
        <v>1100</v>
      </c>
      <c r="C815" s="1" t="s">
        <v>880</v>
      </c>
      <c r="D815" s="1" t="s">
        <v>144</v>
      </c>
      <c r="E815" s="1" t="s">
        <v>1655</v>
      </c>
      <c r="F815" s="1">
        <v>1</v>
      </c>
      <c r="G815" s="1">
        <v>2010</v>
      </c>
      <c r="H815" s="1">
        <v>2010</v>
      </c>
      <c r="K815" s="1" t="s">
        <v>1141</v>
      </c>
      <c r="M815" s="1" t="s">
        <v>38</v>
      </c>
      <c r="O815" s="1">
        <v>346</v>
      </c>
      <c r="P815" s="1" t="s">
        <v>77</v>
      </c>
      <c r="R815" s="20" t="s">
        <v>1658</v>
      </c>
      <c r="S815" s="1">
        <v>5</v>
      </c>
      <c r="T815" s="17">
        <v>125</v>
      </c>
      <c r="U815" s="17" t="s">
        <v>1983</v>
      </c>
      <c r="V815" s="17">
        <v>135.4</v>
      </c>
      <c r="X815" s="17">
        <v>28.02</v>
      </c>
      <c r="AJ815" s="3">
        <v>135.4</v>
      </c>
      <c r="AL815" s="3">
        <v>28.02</v>
      </c>
      <c r="AR815" s="1" t="s">
        <v>694</v>
      </c>
      <c r="AS815" s="1" t="s">
        <v>1244</v>
      </c>
      <c r="AT815" s="1" t="s">
        <v>1806</v>
      </c>
      <c r="BA815" s="1" t="s">
        <v>44</v>
      </c>
      <c r="BB815" s="1" t="s">
        <v>45</v>
      </c>
      <c r="BC815" s="1" t="s">
        <v>1588</v>
      </c>
      <c r="BD815" s="1" t="s">
        <v>1657</v>
      </c>
      <c r="BE815" s="20" t="s">
        <v>1658</v>
      </c>
      <c r="BF815" s="1"/>
    </row>
    <row r="816" spans="1:58">
      <c r="A816" s="1" t="s">
        <v>879</v>
      </c>
      <c r="B816" s="1" t="s">
        <v>1100</v>
      </c>
      <c r="C816" s="1" t="s">
        <v>880</v>
      </c>
      <c r="D816" s="1" t="s">
        <v>144</v>
      </c>
      <c r="E816" s="1" t="s">
        <v>1652</v>
      </c>
      <c r="F816" s="1">
        <v>1</v>
      </c>
      <c r="G816" s="1">
        <v>2010</v>
      </c>
      <c r="H816" s="1">
        <v>2010</v>
      </c>
      <c r="K816" s="1" t="s">
        <v>1141</v>
      </c>
      <c r="M816" s="1" t="s">
        <v>38</v>
      </c>
      <c r="O816" s="1">
        <v>346</v>
      </c>
      <c r="P816" s="1" t="s">
        <v>77</v>
      </c>
      <c r="R816" s="20" t="s">
        <v>1658</v>
      </c>
      <c r="S816" s="1">
        <v>3</v>
      </c>
      <c r="T816" s="17">
        <v>200</v>
      </c>
      <c r="U816" s="17" t="s">
        <v>1983</v>
      </c>
      <c r="V816" s="17">
        <v>116.33</v>
      </c>
      <c r="X816" s="17">
        <v>83.34</v>
      </c>
      <c r="AJ816" s="3">
        <v>116.33</v>
      </c>
      <c r="AL816" s="3">
        <v>83.34</v>
      </c>
      <c r="AR816" s="1" t="s">
        <v>694</v>
      </c>
      <c r="AS816" s="1" t="s">
        <v>1244</v>
      </c>
      <c r="AT816" s="1" t="s">
        <v>1806</v>
      </c>
      <c r="BA816" s="1" t="s">
        <v>44</v>
      </c>
      <c r="BB816" s="1" t="s">
        <v>45</v>
      </c>
      <c r="BC816" s="1" t="s">
        <v>1588</v>
      </c>
      <c r="BD816" s="1" t="s">
        <v>1657</v>
      </c>
      <c r="BE816" s="20" t="s">
        <v>1658</v>
      </c>
      <c r="BF816" s="1"/>
    </row>
    <row r="817" spans="1:58">
      <c r="A817" s="1" t="s">
        <v>879</v>
      </c>
      <c r="B817" s="1" t="s">
        <v>1100</v>
      </c>
      <c r="C817" s="1" t="s">
        <v>880</v>
      </c>
      <c r="D817" s="1" t="s">
        <v>144</v>
      </c>
      <c r="E817" s="1" t="s">
        <v>1653</v>
      </c>
      <c r="F817" s="1">
        <v>1</v>
      </c>
      <c r="G817" s="1">
        <v>2011</v>
      </c>
      <c r="H817" s="1">
        <v>2011</v>
      </c>
      <c r="K817" s="1" t="s">
        <v>1141</v>
      </c>
      <c r="M817" s="1" t="s">
        <v>38</v>
      </c>
      <c r="O817" s="1">
        <v>346</v>
      </c>
      <c r="P817" s="1" t="s">
        <v>77</v>
      </c>
      <c r="R817" s="20" t="s">
        <v>1658</v>
      </c>
      <c r="S817" s="1">
        <v>7</v>
      </c>
      <c r="T817" s="17">
        <v>110</v>
      </c>
      <c r="U817" s="17" t="s">
        <v>1983</v>
      </c>
      <c r="V817" s="17">
        <v>100</v>
      </c>
      <c r="X817" s="17">
        <v>38.06</v>
      </c>
      <c r="AJ817" s="3">
        <v>100</v>
      </c>
      <c r="AL817" s="3">
        <v>38.06</v>
      </c>
      <c r="AR817" s="1" t="s">
        <v>694</v>
      </c>
      <c r="AS817" s="1" t="s">
        <v>1244</v>
      </c>
      <c r="AT817" s="1" t="s">
        <v>1806</v>
      </c>
      <c r="BA817" s="1" t="s">
        <v>44</v>
      </c>
      <c r="BB817" s="1" t="s">
        <v>45</v>
      </c>
      <c r="BC817" s="1" t="s">
        <v>1588</v>
      </c>
      <c r="BD817" s="1" t="s">
        <v>1657</v>
      </c>
      <c r="BE817" s="20" t="s">
        <v>1658</v>
      </c>
      <c r="BF817" s="1"/>
    </row>
    <row r="818" spans="1:58">
      <c r="A818" s="1" t="s">
        <v>879</v>
      </c>
      <c r="B818" s="1" t="s">
        <v>1100</v>
      </c>
      <c r="C818" s="1" t="s">
        <v>880</v>
      </c>
      <c r="D818" s="1" t="s">
        <v>144</v>
      </c>
      <c r="E818" s="1" t="s">
        <v>1654</v>
      </c>
      <c r="F818" s="1">
        <v>1</v>
      </c>
      <c r="G818" s="1">
        <v>2011</v>
      </c>
      <c r="H818" s="1">
        <v>2011</v>
      </c>
      <c r="K818" s="1" t="s">
        <v>1141</v>
      </c>
      <c r="M818" s="1" t="s">
        <v>38</v>
      </c>
      <c r="O818" s="1">
        <v>346</v>
      </c>
      <c r="P818" s="1" t="s">
        <v>77</v>
      </c>
      <c r="R818" s="20" t="s">
        <v>1658</v>
      </c>
      <c r="S818" s="1">
        <v>6</v>
      </c>
      <c r="T818" s="17">
        <v>400</v>
      </c>
      <c r="U818" s="17" t="s">
        <v>1983</v>
      </c>
      <c r="V818" s="17">
        <v>174.83</v>
      </c>
      <c r="X818" s="17">
        <v>140.68</v>
      </c>
      <c r="AJ818" s="3">
        <v>174.83</v>
      </c>
      <c r="AL818" s="3">
        <v>140.68</v>
      </c>
      <c r="AR818" s="1" t="s">
        <v>694</v>
      </c>
      <c r="AS818" s="1" t="s">
        <v>1244</v>
      </c>
      <c r="AT818" s="1" t="s">
        <v>1806</v>
      </c>
      <c r="BA818" s="1" t="s">
        <v>44</v>
      </c>
      <c r="BB818" s="1" t="s">
        <v>45</v>
      </c>
      <c r="BC818" s="1" t="s">
        <v>1588</v>
      </c>
      <c r="BD818" s="1" t="s">
        <v>1657</v>
      </c>
      <c r="BE818" s="20" t="s">
        <v>1658</v>
      </c>
      <c r="BF818" s="1"/>
    </row>
    <row r="819" spans="1:58">
      <c r="A819" s="1" t="s">
        <v>879</v>
      </c>
      <c r="B819" s="1" t="s">
        <v>1100</v>
      </c>
      <c r="C819" s="1" t="s">
        <v>880</v>
      </c>
      <c r="D819" s="1" t="s">
        <v>144</v>
      </c>
      <c r="E819" s="1" t="s">
        <v>1656</v>
      </c>
      <c r="F819" s="1">
        <v>1</v>
      </c>
      <c r="G819" s="1">
        <v>2011</v>
      </c>
      <c r="H819" s="1">
        <v>2011</v>
      </c>
      <c r="K819" s="1" t="s">
        <v>1141</v>
      </c>
      <c r="M819" s="1" t="s">
        <v>38</v>
      </c>
      <c r="O819" s="1">
        <v>346</v>
      </c>
      <c r="P819" s="1" t="s">
        <v>77</v>
      </c>
      <c r="R819" s="20" t="s">
        <v>1658</v>
      </c>
      <c r="S819" s="1">
        <v>3</v>
      </c>
      <c r="T819" s="17">
        <v>120</v>
      </c>
      <c r="U819" s="17" t="s">
        <v>1983</v>
      </c>
      <c r="V819" s="17">
        <v>87</v>
      </c>
      <c r="X819" s="17">
        <v>58.03</v>
      </c>
      <c r="AJ819" s="3">
        <v>87</v>
      </c>
      <c r="AL819" s="3">
        <v>58.03</v>
      </c>
      <c r="AR819" s="1" t="s">
        <v>694</v>
      </c>
      <c r="AS819" s="1" t="s">
        <v>1244</v>
      </c>
      <c r="AT819" s="1" t="s">
        <v>1806</v>
      </c>
      <c r="BA819" s="1" t="s">
        <v>44</v>
      </c>
      <c r="BB819" s="1" t="s">
        <v>45</v>
      </c>
      <c r="BC819" s="1" t="s">
        <v>1588</v>
      </c>
      <c r="BD819" s="1" t="s">
        <v>1657</v>
      </c>
      <c r="BE819" s="20" t="s">
        <v>1658</v>
      </c>
      <c r="BF819" s="1"/>
    </row>
    <row r="820" spans="1:58">
      <c r="A820" s="1" t="s">
        <v>879</v>
      </c>
      <c r="B820" s="1" t="s">
        <v>1100</v>
      </c>
      <c r="C820" s="1" t="s">
        <v>880</v>
      </c>
      <c r="D820" s="1" t="s">
        <v>144</v>
      </c>
      <c r="E820" s="1" t="s">
        <v>1655</v>
      </c>
      <c r="F820" s="1">
        <v>1</v>
      </c>
      <c r="G820" s="1">
        <v>2011</v>
      </c>
      <c r="H820" s="1">
        <v>2011</v>
      </c>
      <c r="K820" s="1" t="s">
        <v>1141</v>
      </c>
      <c r="M820" s="1" t="s">
        <v>38</v>
      </c>
      <c r="O820" s="1">
        <v>346</v>
      </c>
      <c r="P820" s="1" t="s">
        <v>77</v>
      </c>
      <c r="R820" s="20" t="s">
        <v>1658</v>
      </c>
      <c r="S820" s="1">
        <v>6</v>
      </c>
      <c r="T820" s="17">
        <v>200</v>
      </c>
      <c r="U820" s="17" t="s">
        <v>1983</v>
      </c>
      <c r="V820" s="17">
        <v>139.83000000000001</v>
      </c>
      <c r="X820" s="17">
        <v>57.4</v>
      </c>
      <c r="AJ820" s="3">
        <v>139.83000000000001</v>
      </c>
      <c r="AL820" s="3">
        <v>57.4</v>
      </c>
      <c r="AR820" s="1" t="s">
        <v>694</v>
      </c>
      <c r="AS820" s="1" t="s">
        <v>1244</v>
      </c>
      <c r="AT820" s="1" t="s">
        <v>1806</v>
      </c>
      <c r="BA820" s="1" t="s">
        <v>44</v>
      </c>
      <c r="BB820" s="1" t="s">
        <v>45</v>
      </c>
      <c r="BC820" s="1" t="s">
        <v>1588</v>
      </c>
      <c r="BD820" s="1" t="s">
        <v>1657</v>
      </c>
      <c r="BE820" s="20" t="s">
        <v>1658</v>
      </c>
      <c r="BF820" s="1"/>
    </row>
    <row r="821" spans="1:58">
      <c r="A821" s="1" t="s">
        <v>879</v>
      </c>
      <c r="B821" s="1" t="s">
        <v>1100</v>
      </c>
      <c r="C821" s="1" t="s">
        <v>880</v>
      </c>
      <c r="D821" s="1" t="s">
        <v>144</v>
      </c>
      <c r="E821" s="1" t="s">
        <v>1652</v>
      </c>
      <c r="F821" s="1">
        <v>1</v>
      </c>
      <c r="G821" s="1">
        <v>2011</v>
      </c>
      <c r="H821" s="1">
        <v>2011</v>
      </c>
      <c r="K821" s="1" t="s">
        <v>1141</v>
      </c>
      <c r="M821" s="1" t="s">
        <v>38</v>
      </c>
      <c r="O821" s="1">
        <v>346</v>
      </c>
      <c r="P821" s="1" t="s">
        <v>77</v>
      </c>
      <c r="R821" s="20" t="s">
        <v>1658</v>
      </c>
      <c r="S821" s="1">
        <v>10</v>
      </c>
      <c r="T821" s="17">
        <v>400</v>
      </c>
      <c r="U821" s="17" t="s">
        <v>1983</v>
      </c>
      <c r="V821" s="17">
        <v>145</v>
      </c>
      <c r="X821" s="17">
        <v>127.57</v>
      </c>
      <c r="AJ821" s="3">
        <v>145</v>
      </c>
      <c r="AL821" s="3">
        <v>127.57</v>
      </c>
      <c r="AR821" s="1" t="s">
        <v>694</v>
      </c>
      <c r="AS821" s="1" t="s">
        <v>1244</v>
      </c>
      <c r="AT821" s="1" t="s">
        <v>1806</v>
      </c>
      <c r="BA821" s="1" t="s">
        <v>44</v>
      </c>
      <c r="BB821" s="1" t="s">
        <v>45</v>
      </c>
      <c r="BC821" s="1" t="s">
        <v>1588</v>
      </c>
      <c r="BD821" s="1" t="s">
        <v>1657</v>
      </c>
      <c r="BE821" s="20" t="s">
        <v>1658</v>
      </c>
      <c r="BF821" s="1"/>
    </row>
    <row r="822" spans="1:58">
      <c r="A822" s="1" t="s">
        <v>879</v>
      </c>
      <c r="B822" s="1" t="s">
        <v>1100</v>
      </c>
      <c r="C822" s="1" t="s">
        <v>880</v>
      </c>
      <c r="D822" s="1" t="s">
        <v>144</v>
      </c>
      <c r="E822" s="1" t="s">
        <v>916</v>
      </c>
      <c r="F822" s="1">
        <v>1</v>
      </c>
      <c r="G822" s="1">
        <v>2010</v>
      </c>
      <c r="H822" s="1">
        <v>2016</v>
      </c>
      <c r="K822" s="1" t="s">
        <v>1141</v>
      </c>
      <c r="M822" s="1" t="s">
        <v>38</v>
      </c>
      <c r="O822" s="1">
        <v>345</v>
      </c>
      <c r="P822" s="1" t="s">
        <v>77</v>
      </c>
      <c r="Q822" s="1" t="s">
        <v>1169</v>
      </c>
      <c r="R822" s="20" t="s">
        <v>1665</v>
      </c>
      <c r="S822" s="1">
        <v>46</v>
      </c>
      <c r="T822" s="17">
        <v>516.70000000000005</v>
      </c>
      <c r="AB822" s="3">
        <v>10.8</v>
      </c>
      <c r="AR822" s="1" t="s">
        <v>694</v>
      </c>
      <c r="AT822" s="1" t="s">
        <v>134</v>
      </c>
      <c r="AY822" s="1" t="s">
        <v>1660</v>
      </c>
      <c r="BA822" s="1" t="s">
        <v>44</v>
      </c>
      <c r="BB822" s="1" t="s">
        <v>45</v>
      </c>
      <c r="BC822" s="1" t="s">
        <v>1663</v>
      </c>
      <c r="BD822" s="1" t="s">
        <v>1664</v>
      </c>
      <c r="BE822" s="20" t="s">
        <v>1665</v>
      </c>
      <c r="BF822" s="1"/>
    </row>
    <row r="823" spans="1:58">
      <c r="A823" s="1" t="s">
        <v>879</v>
      </c>
      <c r="B823" s="1" t="s">
        <v>1100</v>
      </c>
      <c r="C823" s="1" t="s">
        <v>880</v>
      </c>
      <c r="D823" s="1" t="s">
        <v>144</v>
      </c>
      <c r="E823" s="1" t="s">
        <v>916</v>
      </c>
      <c r="F823" s="1">
        <v>1</v>
      </c>
      <c r="G823" s="1">
        <v>2010</v>
      </c>
      <c r="H823" s="1">
        <v>2016</v>
      </c>
      <c r="K823" s="1" t="s">
        <v>1659</v>
      </c>
      <c r="M823" s="1" t="s">
        <v>38</v>
      </c>
      <c r="O823" s="1">
        <v>345</v>
      </c>
      <c r="P823" s="1" t="s">
        <v>77</v>
      </c>
      <c r="R823" s="20" t="s">
        <v>1665</v>
      </c>
      <c r="S823" s="1">
        <v>15</v>
      </c>
      <c r="T823" s="17">
        <v>5538</v>
      </c>
      <c r="AB823" s="3">
        <v>2.1</v>
      </c>
      <c r="AR823" s="1" t="s">
        <v>694</v>
      </c>
      <c r="AT823" s="1" t="s">
        <v>134</v>
      </c>
      <c r="AY823" s="1" t="s">
        <v>1661</v>
      </c>
      <c r="BA823" s="1" t="s">
        <v>44</v>
      </c>
      <c r="BB823" s="1" t="s">
        <v>45</v>
      </c>
      <c r="BC823" s="1" t="s">
        <v>1663</v>
      </c>
      <c r="BD823" s="1" t="s">
        <v>1664</v>
      </c>
      <c r="BE823" s="20" t="s">
        <v>1665</v>
      </c>
      <c r="BF823" s="1"/>
    </row>
    <row r="824" spans="1:58">
      <c r="A824" s="1" t="s">
        <v>879</v>
      </c>
      <c r="B824" s="1" t="s">
        <v>1100</v>
      </c>
      <c r="C824" s="1" t="s">
        <v>880</v>
      </c>
      <c r="D824" s="1" t="s">
        <v>144</v>
      </c>
      <c r="E824" s="1" t="s">
        <v>916</v>
      </c>
      <c r="F824" s="1">
        <v>1</v>
      </c>
      <c r="G824" s="1">
        <v>2010</v>
      </c>
      <c r="H824" s="1">
        <v>2016</v>
      </c>
      <c r="K824" s="1" t="s">
        <v>1525</v>
      </c>
      <c r="M824" s="1" t="s">
        <v>38</v>
      </c>
      <c r="O824" s="1">
        <v>345</v>
      </c>
      <c r="P824" s="1" t="s">
        <v>77</v>
      </c>
      <c r="Q824" s="1" t="s">
        <v>1169</v>
      </c>
      <c r="R824" s="20" t="s">
        <v>1665</v>
      </c>
      <c r="S824" s="1">
        <v>5</v>
      </c>
      <c r="T824" s="17">
        <v>184.7</v>
      </c>
      <c r="AB824" s="3">
        <v>23.9</v>
      </c>
      <c r="AR824" s="1" t="s">
        <v>694</v>
      </c>
      <c r="AT824" s="1" t="s">
        <v>134</v>
      </c>
      <c r="AY824" s="1" t="s">
        <v>1662</v>
      </c>
      <c r="BA824" s="1" t="s">
        <v>44</v>
      </c>
      <c r="BB824" s="1" t="s">
        <v>45</v>
      </c>
      <c r="BC824" s="1" t="s">
        <v>1663</v>
      </c>
      <c r="BD824" s="1" t="s">
        <v>1664</v>
      </c>
      <c r="BE824" s="20" t="s">
        <v>1665</v>
      </c>
      <c r="BF824" s="1"/>
    </row>
    <row r="825" spans="1:58">
      <c r="A825" s="1" t="s">
        <v>879</v>
      </c>
      <c r="B825" s="1" t="s">
        <v>1100</v>
      </c>
      <c r="C825" s="1" t="s">
        <v>880</v>
      </c>
      <c r="D825" s="20" t="s">
        <v>1408</v>
      </c>
      <c r="E825" s="20" t="s">
        <v>2008</v>
      </c>
      <c r="F825" s="20"/>
      <c r="G825" s="1">
        <v>2011</v>
      </c>
      <c r="H825" s="1">
        <v>2011</v>
      </c>
      <c r="K825" s="1" t="s">
        <v>1141</v>
      </c>
      <c r="M825" s="1" t="s">
        <v>38</v>
      </c>
      <c r="O825" s="1">
        <v>355</v>
      </c>
      <c r="P825" s="1" t="s">
        <v>77</v>
      </c>
      <c r="Q825" s="1" t="s">
        <v>1169</v>
      </c>
      <c r="R825" s="20" t="s">
        <v>1883</v>
      </c>
      <c r="S825" s="1">
        <v>17</v>
      </c>
      <c r="T825" s="17">
        <v>170</v>
      </c>
      <c r="U825" s="17" t="s">
        <v>1983</v>
      </c>
      <c r="V825" s="17">
        <v>106</v>
      </c>
      <c r="X825" s="17">
        <v>9.9</v>
      </c>
      <c r="AG825" s="3">
        <v>106</v>
      </c>
      <c r="AI825" s="3">
        <v>9.9</v>
      </c>
      <c r="AR825" s="1" t="s">
        <v>694</v>
      </c>
      <c r="AS825" s="1" t="s">
        <v>1236</v>
      </c>
      <c r="AT825" s="4" t="s">
        <v>1864</v>
      </c>
      <c r="AY825" s="1" t="s">
        <v>1668</v>
      </c>
      <c r="BA825" s="1" t="s">
        <v>44</v>
      </c>
      <c r="BB825" s="1" t="s">
        <v>45</v>
      </c>
      <c r="BC825" s="1" t="s">
        <v>1671</v>
      </c>
      <c r="BD825" s="1" t="s">
        <v>1882</v>
      </c>
      <c r="BE825" s="20" t="s">
        <v>1883</v>
      </c>
      <c r="BF825" s="1"/>
    </row>
    <row r="826" spans="1:58">
      <c r="A826" s="1" t="s">
        <v>879</v>
      </c>
      <c r="B826" s="1" t="s">
        <v>1100</v>
      </c>
      <c r="C826" s="1" t="s">
        <v>880</v>
      </c>
      <c r="D826" s="20" t="s">
        <v>1408</v>
      </c>
      <c r="E826" s="20" t="s">
        <v>2008</v>
      </c>
      <c r="F826" s="20"/>
      <c r="G826" s="1">
        <v>2013</v>
      </c>
      <c r="H826" s="1">
        <v>2013</v>
      </c>
      <c r="K826" s="1" t="s">
        <v>1141</v>
      </c>
      <c r="M826" s="1" t="s">
        <v>38</v>
      </c>
      <c r="O826" s="1">
        <v>354</v>
      </c>
      <c r="P826" s="1" t="s">
        <v>77</v>
      </c>
      <c r="Q826" s="1" t="s">
        <v>1169</v>
      </c>
      <c r="R826" s="20" t="s">
        <v>1672</v>
      </c>
      <c r="S826" s="1">
        <v>15</v>
      </c>
      <c r="T826" s="17">
        <v>360</v>
      </c>
      <c r="U826" s="17" t="s">
        <v>1983</v>
      </c>
      <c r="V826" s="17">
        <v>120</v>
      </c>
      <c r="W826" s="17" t="s">
        <v>1983</v>
      </c>
      <c r="AG826" s="3">
        <v>120</v>
      </c>
      <c r="AH826" s="3" t="s">
        <v>1983</v>
      </c>
      <c r="AR826" s="1" t="s">
        <v>694</v>
      </c>
      <c r="AT826" s="1" t="s">
        <v>1666</v>
      </c>
      <c r="AY826" s="1" t="s">
        <v>1667</v>
      </c>
      <c r="BA826" s="1" t="s">
        <v>44</v>
      </c>
      <c r="BB826" s="1" t="s">
        <v>45</v>
      </c>
      <c r="BC826" s="1" t="s">
        <v>1671</v>
      </c>
      <c r="BD826" s="20"/>
      <c r="BE826" s="20" t="s">
        <v>1672</v>
      </c>
      <c r="BF826" s="1"/>
    </row>
    <row r="827" spans="1:58">
      <c r="A827" s="1" t="s">
        <v>879</v>
      </c>
      <c r="B827" s="1" t="s">
        <v>1100</v>
      </c>
      <c r="C827" s="1" t="s">
        <v>880</v>
      </c>
      <c r="D827" s="20" t="s">
        <v>1408</v>
      </c>
      <c r="E827" s="20" t="s">
        <v>2008</v>
      </c>
      <c r="F827" s="20"/>
      <c r="G827" s="1">
        <v>2014</v>
      </c>
      <c r="H827" s="1">
        <v>2014</v>
      </c>
      <c r="K827" s="1" t="s">
        <v>1141</v>
      </c>
      <c r="M827" s="1" t="s">
        <v>38</v>
      </c>
      <c r="O827" s="1">
        <v>354</v>
      </c>
      <c r="P827" s="1" t="s">
        <v>77</v>
      </c>
      <c r="Q827" s="1" t="s">
        <v>1169</v>
      </c>
      <c r="R827" s="20" t="s">
        <v>1672</v>
      </c>
      <c r="S827" s="1">
        <v>13</v>
      </c>
      <c r="T827" s="17">
        <v>230</v>
      </c>
      <c r="U827" s="17" t="s">
        <v>1983</v>
      </c>
      <c r="V827" s="17">
        <v>114</v>
      </c>
      <c r="W827" s="17" t="s">
        <v>1983</v>
      </c>
      <c r="AG827" s="3">
        <v>114</v>
      </c>
      <c r="AH827" s="3" t="s">
        <v>1983</v>
      </c>
      <c r="AR827" s="1" t="s">
        <v>694</v>
      </c>
      <c r="AT827" s="1" t="s">
        <v>1666</v>
      </c>
      <c r="AY827" s="1" t="s">
        <v>1669</v>
      </c>
      <c r="BA827" s="1" t="s">
        <v>44</v>
      </c>
      <c r="BB827" s="1" t="s">
        <v>45</v>
      </c>
      <c r="BC827" s="1" t="s">
        <v>1671</v>
      </c>
      <c r="BE827" s="20" t="s">
        <v>1672</v>
      </c>
      <c r="BF827" s="1"/>
    </row>
    <row r="828" spans="1:58">
      <c r="A828" s="1" t="s">
        <v>879</v>
      </c>
      <c r="B828" s="1" t="s">
        <v>1100</v>
      </c>
      <c r="C828" s="1" t="s">
        <v>880</v>
      </c>
      <c r="D828" s="20" t="s">
        <v>1408</v>
      </c>
      <c r="E828" s="20" t="s">
        <v>2008</v>
      </c>
      <c r="F828" s="20"/>
      <c r="G828" s="1">
        <v>2015</v>
      </c>
      <c r="H828" s="1">
        <v>2015</v>
      </c>
      <c r="K828" s="1" t="s">
        <v>1141</v>
      </c>
      <c r="M828" s="1" t="s">
        <v>38</v>
      </c>
      <c r="O828" s="1">
        <v>354</v>
      </c>
      <c r="P828" s="1" t="s">
        <v>77</v>
      </c>
      <c r="Q828" s="1" t="s">
        <v>1169</v>
      </c>
      <c r="R828" s="20" t="s">
        <v>1672</v>
      </c>
      <c r="S828" s="1">
        <v>15</v>
      </c>
      <c r="T828" s="17">
        <v>560</v>
      </c>
      <c r="U828" s="17" t="s">
        <v>1983</v>
      </c>
      <c r="V828" s="17">
        <v>135</v>
      </c>
      <c r="X828" s="17">
        <v>7</v>
      </c>
      <c r="AG828" s="3">
        <v>135</v>
      </c>
      <c r="AI828" s="3">
        <v>7</v>
      </c>
      <c r="AR828" s="1" t="s">
        <v>694</v>
      </c>
      <c r="AS828" s="1" t="s">
        <v>1236</v>
      </c>
      <c r="AT828" s="4" t="s">
        <v>1864</v>
      </c>
      <c r="AY828" s="1" t="s">
        <v>1670</v>
      </c>
      <c r="BA828" s="1" t="s">
        <v>44</v>
      </c>
      <c r="BB828" s="1" t="s">
        <v>45</v>
      </c>
      <c r="BC828" s="1" t="s">
        <v>1671</v>
      </c>
      <c r="BE828" s="20" t="s">
        <v>1672</v>
      </c>
      <c r="BF828" s="1"/>
    </row>
    <row r="829" spans="1:58">
      <c r="A829" s="1" t="s">
        <v>879</v>
      </c>
      <c r="B829" s="1" t="s">
        <v>1100</v>
      </c>
      <c r="C829" s="1" t="s">
        <v>880</v>
      </c>
      <c r="D829" s="20" t="s">
        <v>1408</v>
      </c>
      <c r="E829" s="20" t="s">
        <v>2008</v>
      </c>
      <c r="F829" s="20"/>
      <c r="G829" s="1">
        <v>2013</v>
      </c>
      <c r="H829" s="1">
        <v>2013</v>
      </c>
      <c r="K829" s="1" t="s">
        <v>1141</v>
      </c>
      <c r="M829" s="1" t="s">
        <v>38</v>
      </c>
      <c r="O829" s="1">
        <v>356</v>
      </c>
      <c r="P829" s="1" t="s">
        <v>77</v>
      </c>
      <c r="R829" s="20" t="s">
        <v>1684</v>
      </c>
      <c r="S829" s="1">
        <v>1</v>
      </c>
      <c r="V829" s="17">
        <v>95</v>
      </c>
      <c r="X829" s="17">
        <v>11</v>
      </c>
      <c r="AG829" s="3">
        <v>95</v>
      </c>
      <c r="AI829" s="3">
        <v>11</v>
      </c>
      <c r="AR829" s="1" t="s">
        <v>694</v>
      </c>
      <c r="AS829" s="1" t="s">
        <v>1244</v>
      </c>
      <c r="AT829" s="1" t="s">
        <v>1673</v>
      </c>
      <c r="AY829" s="1" t="s">
        <v>1674</v>
      </c>
      <c r="BA829" s="1" t="s">
        <v>44</v>
      </c>
      <c r="BB829" s="1" t="s">
        <v>45</v>
      </c>
      <c r="BC829" s="20"/>
      <c r="BD829" s="20" t="s">
        <v>1683</v>
      </c>
      <c r="BE829" s="20" t="s">
        <v>1684</v>
      </c>
      <c r="BF829" s="1"/>
    </row>
    <row r="830" spans="1:58">
      <c r="A830" s="1" t="s">
        <v>879</v>
      </c>
      <c r="B830" s="1" t="s">
        <v>1100</v>
      </c>
      <c r="C830" s="1" t="s">
        <v>880</v>
      </c>
      <c r="D830" s="20" t="s">
        <v>1408</v>
      </c>
      <c r="E830" s="20" t="s">
        <v>2008</v>
      </c>
      <c r="F830" s="20"/>
      <c r="G830" s="1">
        <v>2013</v>
      </c>
      <c r="H830" s="1">
        <v>2013</v>
      </c>
      <c r="K830" s="1" t="s">
        <v>1141</v>
      </c>
      <c r="M830" s="1" t="s">
        <v>38</v>
      </c>
      <c r="O830" s="1">
        <v>356</v>
      </c>
      <c r="P830" s="1" t="s">
        <v>77</v>
      </c>
      <c r="R830" s="20" t="s">
        <v>1684</v>
      </c>
      <c r="S830" s="1">
        <v>1</v>
      </c>
      <c r="V830" s="17">
        <v>74</v>
      </c>
      <c r="X830" s="17">
        <v>10</v>
      </c>
      <c r="AG830" s="3">
        <v>74</v>
      </c>
      <c r="AI830" s="3">
        <v>10</v>
      </c>
      <c r="AR830" s="1" t="s">
        <v>694</v>
      </c>
      <c r="AS830" s="1" t="s">
        <v>1244</v>
      </c>
      <c r="AT830" s="1" t="s">
        <v>1673</v>
      </c>
      <c r="AY830" s="1" t="s">
        <v>1675</v>
      </c>
      <c r="BA830" s="1" t="s">
        <v>44</v>
      </c>
      <c r="BB830" s="1" t="s">
        <v>45</v>
      </c>
      <c r="BD830" s="20" t="s">
        <v>1683</v>
      </c>
      <c r="BE830" s="20" t="s">
        <v>1684</v>
      </c>
      <c r="BF830" s="1"/>
    </row>
    <row r="831" spans="1:58">
      <c r="A831" s="1" t="s">
        <v>879</v>
      </c>
      <c r="B831" s="1" t="s">
        <v>1100</v>
      </c>
      <c r="C831" s="1" t="s">
        <v>880</v>
      </c>
      <c r="D831" s="20" t="s">
        <v>1408</v>
      </c>
      <c r="E831" s="20" t="s">
        <v>2008</v>
      </c>
      <c r="F831" s="20"/>
      <c r="G831" s="1">
        <v>2013</v>
      </c>
      <c r="H831" s="1">
        <v>2013</v>
      </c>
      <c r="K831" s="1" t="s">
        <v>1141</v>
      </c>
      <c r="M831" s="1" t="s">
        <v>38</v>
      </c>
      <c r="O831" s="1">
        <v>356</v>
      </c>
      <c r="P831" s="1" t="s">
        <v>77</v>
      </c>
      <c r="R831" s="20" t="s">
        <v>1684</v>
      </c>
      <c r="S831" s="1">
        <v>1</v>
      </c>
      <c r="V831" s="17">
        <v>152</v>
      </c>
      <c r="X831" s="17">
        <v>37</v>
      </c>
      <c r="AG831" s="3">
        <v>152</v>
      </c>
      <c r="AI831" s="3">
        <v>37</v>
      </c>
      <c r="AR831" s="1" t="s">
        <v>694</v>
      </c>
      <c r="AS831" s="1" t="s">
        <v>1244</v>
      </c>
      <c r="AT831" s="1" t="s">
        <v>1673</v>
      </c>
      <c r="AY831" s="1" t="s">
        <v>1676</v>
      </c>
      <c r="BA831" s="1" t="s">
        <v>44</v>
      </c>
      <c r="BB831" s="1" t="s">
        <v>45</v>
      </c>
      <c r="BC831" s="20"/>
      <c r="BD831" s="20" t="s">
        <v>1683</v>
      </c>
      <c r="BE831" s="20" t="s">
        <v>1684</v>
      </c>
      <c r="BF831" s="1"/>
    </row>
    <row r="832" spans="1:58">
      <c r="A832" s="1" t="s">
        <v>879</v>
      </c>
      <c r="B832" s="1" t="s">
        <v>1100</v>
      </c>
      <c r="C832" s="1" t="s">
        <v>880</v>
      </c>
      <c r="D832" s="20" t="s">
        <v>1408</v>
      </c>
      <c r="E832" s="20" t="s">
        <v>2008</v>
      </c>
      <c r="F832" s="20"/>
      <c r="G832" s="1">
        <v>2013</v>
      </c>
      <c r="H832" s="1">
        <v>2013</v>
      </c>
      <c r="K832" s="1" t="s">
        <v>1141</v>
      </c>
      <c r="M832" s="1" t="s">
        <v>38</v>
      </c>
      <c r="O832" s="1">
        <v>356</v>
      </c>
      <c r="P832" s="1" t="s">
        <v>77</v>
      </c>
      <c r="R832" s="20" t="s">
        <v>1684</v>
      </c>
      <c r="S832" s="1">
        <v>1</v>
      </c>
      <c r="V832" s="17">
        <v>116</v>
      </c>
      <c r="X832" s="17">
        <v>5</v>
      </c>
      <c r="AG832" s="3">
        <v>116</v>
      </c>
      <c r="AI832" s="3">
        <v>5</v>
      </c>
      <c r="AR832" s="1" t="s">
        <v>694</v>
      </c>
      <c r="AS832" s="1" t="s">
        <v>1244</v>
      </c>
      <c r="AT832" s="1" t="s">
        <v>1673</v>
      </c>
      <c r="AY832" s="1" t="s">
        <v>1677</v>
      </c>
      <c r="BA832" s="1" t="s">
        <v>44</v>
      </c>
      <c r="BB832" s="1" t="s">
        <v>45</v>
      </c>
      <c r="BD832" s="20" t="s">
        <v>1683</v>
      </c>
      <c r="BE832" s="20" t="s">
        <v>1684</v>
      </c>
      <c r="BF832" s="1"/>
    </row>
    <row r="833" spans="1:58">
      <c r="A833" s="1" t="s">
        <v>879</v>
      </c>
      <c r="B833" s="1" t="s">
        <v>1100</v>
      </c>
      <c r="C833" s="1" t="s">
        <v>880</v>
      </c>
      <c r="D833" s="20" t="s">
        <v>1408</v>
      </c>
      <c r="E833" s="20" t="s">
        <v>2008</v>
      </c>
      <c r="F833" s="20"/>
      <c r="G833" s="1">
        <v>2013</v>
      </c>
      <c r="H833" s="1">
        <v>2013</v>
      </c>
      <c r="K833" s="1" t="s">
        <v>1141</v>
      </c>
      <c r="M833" s="1" t="s">
        <v>38</v>
      </c>
      <c r="O833" s="1">
        <v>356</v>
      </c>
      <c r="P833" s="1" t="s">
        <v>77</v>
      </c>
      <c r="R833" s="20" t="s">
        <v>1684</v>
      </c>
      <c r="S833" s="1">
        <v>1</v>
      </c>
      <c r="V833" s="17">
        <v>186</v>
      </c>
      <c r="X833" s="17">
        <v>15</v>
      </c>
      <c r="AG833" s="3">
        <v>186</v>
      </c>
      <c r="AI833" s="3">
        <v>15</v>
      </c>
      <c r="AR833" s="1" t="s">
        <v>694</v>
      </c>
      <c r="AS833" s="1" t="s">
        <v>1244</v>
      </c>
      <c r="AT833" s="1" t="s">
        <v>1673</v>
      </c>
      <c r="AY833" s="1" t="s">
        <v>1678</v>
      </c>
      <c r="BA833" s="1" t="s">
        <v>44</v>
      </c>
      <c r="BB833" s="1" t="s">
        <v>45</v>
      </c>
      <c r="BD833" s="20" t="s">
        <v>1683</v>
      </c>
      <c r="BE833" s="20" t="s">
        <v>1684</v>
      </c>
      <c r="BF833" s="1"/>
    </row>
    <row r="834" spans="1:58">
      <c r="A834" s="1" t="s">
        <v>879</v>
      </c>
      <c r="B834" s="1" t="s">
        <v>1100</v>
      </c>
      <c r="C834" s="1" t="s">
        <v>880</v>
      </c>
      <c r="D834" s="20" t="s">
        <v>1408</v>
      </c>
      <c r="E834" s="20" t="s">
        <v>2008</v>
      </c>
      <c r="F834" s="20"/>
      <c r="G834" s="1">
        <v>2013</v>
      </c>
      <c r="H834" s="1">
        <v>2013</v>
      </c>
      <c r="K834" s="1" t="s">
        <v>1141</v>
      </c>
      <c r="M834" s="1" t="s">
        <v>38</v>
      </c>
      <c r="O834" s="1">
        <v>356</v>
      </c>
      <c r="P834" s="1" t="s">
        <v>77</v>
      </c>
      <c r="R834" s="20" t="s">
        <v>1684</v>
      </c>
      <c r="S834" s="1">
        <v>1</v>
      </c>
      <c r="V834" s="17">
        <v>130</v>
      </c>
      <c r="X834" s="17">
        <v>21</v>
      </c>
      <c r="AG834" s="3">
        <v>130</v>
      </c>
      <c r="AI834" s="3">
        <v>21</v>
      </c>
      <c r="AR834" s="1" t="s">
        <v>694</v>
      </c>
      <c r="AS834" s="1" t="s">
        <v>1244</v>
      </c>
      <c r="AT834" s="1" t="s">
        <v>1673</v>
      </c>
      <c r="AY834" s="1" t="s">
        <v>1679</v>
      </c>
      <c r="BA834" s="1" t="s">
        <v>44</v>
      </c>
      <c r="BB834" s="1" t="s">
        <v>45</v>
      </c>
      <c r="BD834" s="20" t="s">
        <v>1683</v>
      </c>
      <c r="BE834" s="20" t="s">
        <v>1684</v>
      </c>
      <c r="BF834" s="1"/>
    </row>
    <row r="835" spans="1:58">
      <c r="A835" s="1" t="s">
        <v>879</v>
      </c>
      <c r="B835" s="1" t="s">
        <v>1100</v>
      </c>
      <c r="C835" s="1" t="s">
        <v>880</v>
      </c>
      <c r="D835" s="20" t="s">
        <v>1408</v>
      </c>
      <c r="E835" s="20" t="s">
        <v>2008</v>
      </c>
      <c r="F835" s="20"/>
      <c r="G835" s="1">
        <v>2013</v>
      </c>
      <c r="H835" s="1">
        <v>2013</v>
      </c>
      <c r="K835" s="1" t="s">
        <v>1141</v>
      </c>
      <c r="M835" s="1" t="s">
        <v>38</v>
      </c>
      <c r="O835" s="1">
        <v>356</v>
      </c>
      <c r="P835" s="1" t="s">
        <v>77</v>
      </c>
      <c r="R835" s="20" t="s">
        <v>1684</v>
      </c>
      <c r="S835" s="1">
        <v>1</v>
      </c>
      <c r="V835" s="17">
        <v>147</v>
      </c>
      <c r="X835" s="17">
        <v>56</v>
      </c>
      <c r="AG835" s="3">
        <v>147</v>
      </c>
      <c r="AI835" s="3">
        <v>56</v>
      </c>
      <c r="AR835" s="1" t="s">
        <v>694</v>
      </c>
      <c r="AS835" s="1" t="s">
        <v>1244</v>
      </c>
      <c r="AT835" s="1" t="s">
        <v>1673</v>
      </c>
      <c r="AY835" s="1" t="s">
        <v>1680</v>
      </c>
      <c r="BA835" s="1" t="s">
        <v>44</v>
      </c>
      <c r="BB835" s="1" t="s">
        <v>45</v>
      </c>
      <c r="BD835" s="20" t="s">
        <v>1683</v>
      </c>
      <c r="BE835" s="20" t="s">
        <v>1684</v>
      </c>
      <c r="BF835" s="1"/>
    </row>
    <row r="836" spans="1:58">
      <c r="A836" s="1" t="s">
        <v>879</v>
      </c>
      <c r="B836" s="1" t="s">
        <v>1100</v>
      </c>
      <c r="C836" s="1" t="s">
        <v>880</v>
      </c>
      <c r="D836" s="20" t="s">
        <v>1408</v>
      </c>
      <c r="E836" s="20" t="s">
        <v>2008</v>
      </c>
      <c r="F836" s="20"/>
      <c r="G836" s="1">
        <v>2013</v>
      </c>
      <c r="H836" s="1">
        <v>2013</v>
      </c>
      <c r="K836" s="1" t="s">
        <v>1141</v>
      </c>
      <c r="M836" s="1" t="s">
        <v>38</v>
      </c>
      <c r="O836" s="1">
        <v>356</v>
      </c>
      <c r="P836" s="1" t="s">
        <v>77</v>
      </c>
      <c r="R836" s="20" t="s">
        <v>1684</v>
      </c>
      <c r="S836" s="1">
        <v>1</v>
      </c>
      <c r="V836" s="17">
        <v>119</v>
      </c>
      <c r="X836" s="17">
        <v>54</v>
      </c>
      <c r="AG836" s="3">
        <v>119</v>
      </c>
      <c r="AI836" s="3">
        <v>54</v>
      </c>
      <c r="AR836" s="1" t="s">
        <v>694</v>
      </c>
      <c r="AS836" s="1" t="s">
        <v>1244</v>
      </c>
      <c r="AT836" s="1" t="s">
        <v>1673</v>
      </c>
      <c r="AY836" s="1" t="s">
        <v>1681</v>
      </c>
      <c r="BA836" s="1" t="s">
        <v>44</v>
      </c>
      <c r="BB836" s="1" t="s">
        <v>45</v>
      </c>
      <c r="BD836" s="20" t="s">
        <v>1683</v>
      </c>
      <c r="BE836" s="20" t="s">
        <v>1684</v>
      </c>
      <c r="BF836" s="1"/>
    </row>
    <row r="837" spans="1:58">
      <c r="A837" s="1" t="s">
        <v>879</v>
      </c>
      <c r="B837" s="1" t="s">
        <v>1100</v>
      </c>
      <c r="C837" s="1" t="s">
        <v>880</v>
      </c>
      <c r="D837" s="20" t="s">
        <v>1408</v>
      </c>
      <c r="E837" s="20" t="s">
        <v>2008</v>
      </c>
      <c r="F837" s="20"/>
      <c r="G837" s="1">
        <v>2013</v>
      </c>
      <c r="H837" s="1">
        <v>2013</v>
      </c>
      <c r="K837" s="1" t="s">
        <v>1141</v>
      </c>
      <c r="M837" s="1" t="s">
        <v>38</v>
      </c>
      <c r="O837" s="1">
        <v>356</v>
      </c>
      <c r="P837" s="1" t="s">
        <v>77</v>
      </c>
      <c r="R837" s="20" t="s">
        <v>1684</v>
      </c>
      <c r="S837" s="1">
        <v>1</v>
      </c>
      <c r="V837" s="17">
        <v>164</v>
      </c>
      <c r="X837" s="17">
        <v>12</v>
      </c>
      <c r="AG837" s="3">
        <v>164</v>
      </c>
      <c r="AI837" s="3">
        <v>12</v>
      </c>
      <c r="AR837" s="1" t="s">
        <v>694</v>
      </c>
      <c r="AS837" s="1" t="s">
        <v>1244</v>
      </c>
      <c r="AT837" s="1" t="s">
        <v>1673</v>
      </c>
      <c r="AY837" s="1" t="s">
        <v>1682</v>
      </c>
      <c r="BA837" s="1" t="s">
        <v>44</v>
      </c>
      <c r="BB837" s="1" t="s">
        <v>45</v>
      </c>
      <c r="BD837" s="20" t="s">
        <v>1683</v>
      </c>
      <c r="BE837" s="20" t="s">
        <v>1684</v>
      </c>
      <c r="BF837" s="1"/>
    </row>
    <row r="838" spans="1:58">
      <c r="A838" s="1" t="s">
        <v>487</v>
      </c>
      <c r="B838" s="1" t="s">
        <v>1102</v>
      </c>
      <c r="C838" s="1" t="s">
        <v>488</v>
      </c>
      <c r="D838" s="20" t="s">
        <v>1408</v>
      </c>
      <c r="E838" s="20" t="s">
        <v>1685</v>
      </c>
      <c r="F838" s="20"/>
      <c r="G838" s="1">
        <v>2013</v>
      </c>
      <c r="H838" s="1">
        <v>2013</v>
      </c>
      <c r="K838" s="1" t="s">
        <v>37</v>
      </c>
      <c r="M838" s="1" t="s">
        <v>38</v>
      </c>
      <c r="O838" s="1">
        <v>357</v>
      </c>
      <c r="P838" s="1" t="s">
        <v>51</v>
      </c>
      <c r="R838" s="20" t="s">
        <v>1688</v>
      </c>
      <c r="T838" s="17">
        <v>2.5</v>
      </c>
      <c r="AR838" s="1" t="s">
        <v>1686</v>
      </c>
      <c r="AT838" s="1" t="s">
        <v>43</v>
      </c>
      <c r="BA838" s="1" t="s">
        <v>44</v>
      </c>
      <c r="BB838" s="1" t="s">
        <v>45</v>
      </c>
      <c r="BD838" s="4" t="s">
        <v>1863</v>
      </c>
      <c r="BE838" s="20" t="s">
        <v>1688</v>
      </c>
      <c r="BF838" s="1"/>
    </row>
    <row r="839" spans="1:58">
      <c r="A839" s="1" t="s">
        <v>487</v>
      </c>
      <c r="B839" s="1" t="s">
        <v>1102</v>
      </c>
      <c r="C839" s="1" t="s">
        <v>488</v>
      </c>
      <c r="D839" s="20" t="s">
        <v>1408</v>
      </c>
      <c r="E839" s="20" t="s">
        <v>1685</v>
      </c>
      <c r="F839" s="20"/>
      <c r="G839" s="1">
        <v>2013</v>
      </c>
      <c r="H839" s="1">
        <v>2013</v>
      </c>
      <c r="K839" s="1" t="s">
        <v>37</v>
      </c>
      <c r="M839" s="1" t="s">
        <v>49</v>
      </c>
      <c r="O839" s="1">
        <v>357</v>
      </c>
      <c r="P839" s="1" t="s">
        <v>51</v>
      </c>
      <c r="R839" s="20" t="s">
        <v>1688</v>
      </c>
      <c r="Y839" s="3">
        <v>0.5</v>
      </c>
      <c r="AR839" s="1" t="s">
        <v>1686</v>
      </c>
      <c r="AT839" s="1" t="s">
        <v>43</v>
      </c>
      <c r="BA839" s="1" t="s">
        <v>44</v>
      </c>
      <c r="BB839" s="1" t="s">
        <v>45</v>
      </c>
      <c r="BD839" s="1" t="s">
        <v>1687</v>
      </c>
      <c r="BE839" s="20" t="s">
        <v>1688</v>
      </c>
      <c r="BF839" s="1"/>
    </row>
    <row r="840" spans="1:58" ht="12.75">
      <c r="A840" s="1" t="s">
        <v>879</v>
      </c>
      <c r="B840" s="1" t="s">
        <v>1100</v>
      </c>
      <c r="C840" s="1" t="s">
        <v>880</v>
      </c>
      <c r="D840" s="1" t="s">
        <v>120</v>
      </c>
      <c r="E840" s="1" t="s">
        <v>881</v>
      </c>
      <c r="F840" s="1">
        <v>1</v>
      </c>
      <c r="G840" s="1">
        <v>2015</v>
      </c>
      <c r="H840" s="1">
        <v>2015</v>
      </c>
      <c r="K840" s="1" t="s">
        <v>1141</v>
      </c>
      <c r="M840" s="1" t="s">
        <v>38</v>
      </c>
      <c r="O840" s="1">
        <v>146</v>
      </c>
      <c r="P840" s="1" t="s">
        <v>77</v>
      </c>
      <c r="Q840" s="1" t="s">
        <v>1169</v>
      </c>
      <c r="R840" s="4" t="s">
        <v>1693</v>
      </c>
      <c r="S840" s="1">
        <v>31</v>
      </c>
      <c r="T840" s="17">
        <v>507.5</v>
      </c>
      <c r="V840" s="17">
        <v>239.8</v>
      </c>
      <c r="AB840" s="3">
        <v>17.600000000000001</v>
      </c>
      <c r="AP840" s="3">
        <v>239.8</v>
      </c>
      <c r="AR840" s="1" t="s">
        <v>694</v>
      </c>
      <c r="AT840" s="1" t="s">
        <v>1689</v>
      </c>
      <c r="AY840" s="1" t="s">
        <v>1690</v>
      </c>
      <c r="BA840" s="1" t="s">
        <v>44</v>
      </c>
      <c r="BB840" s="1" t="s">
        <v>45</v>
      </c>
      <c r="BC840" s="1" t="s">
        <v>1692</v>
      </c>
      <c r="BE840" s="4" t="s">
        <v>1693</v>
      </c>
      <c r="BF840" s="1"/>
    </row>
    <row r="841" spans="1:58">
      <c r="A841" s="1" t="s">
        <v>879</v>
      </c>
      <c r="B841" s="1" t="s">
        <v>1100</v>
      </c>
      <c r="C841" s="1" t="s">
        <v>880</v>
      </c>
      <c r="D841" s="1" t="s">
        <v>120</v>
      </c>
      <c r="E841" s="1" t="s">
        <v>881</v>
      </c>
      <c r="F841" s="1">
        <v>1</v>
      </c>
      <c r="G841" s="1">
        <v>2015</v>
      </c>
      <c r="H841" s="1">
        <v>2015</v>
      </c>
      <c r="K841" s="1" t="s">
        <v>1659</v>
      </c>
      <c r="M841" s="1" t="s">
        <v>38</v>
      </c>
      <c r="O841" s="1">
        <v>146</v>
      </c>
      <c r="P841" s="1" t="s">
        <v>77</v>
      </c>
      <c r="R841" s="20" t="s">
        <v>1693</v>
      </c>
      <c r="S841" s="1">
        <v>15</v>
      </c>
      <c r="T841" s="17">
        <v>593.29999999999995</v>
      </c>
      <c r="V841" s="17">
        <v>283.89999999999998</v>
      </c>
      <c r="AB841" s="3">
        <v>11</v>
      </c>
      <c r="AP841" s="3">
        <v>283.89999999999998</v>
      </c>
      <c r="AR841" s="1" t="s">
        <v>694</v>
      </c>
      <c r="AT841" s="1" t="s">
        <v>1689</v>
      </c>
      <c r="AY841" s="1" t="s">
        <v>1691</v>
      </c>
      <c r="BA841" s="1" t="s">
        <v>44</v>
      </c>
      <c r="BB841" s="1" t="s">
        <v>45</v>
      </c>
      <c r="BC841" s="1" t="s">
        <v>1692</v>
      </c>
      <c r="BD841" s="20"/>
      <c r="BE841" s="20" t="s">
        <v>1693</v>
      </c>
      <c r="BF841" s="1"/>
    </row>
    <row r="842" spans="1:58" ht="15.75">
      <c r="A842" s="1" t="s">
        <v>519</v>
      </c>
      <c r="B842" s="1" t="s">
        <v>1101</v>
      </c>
      <c r="C842" s="1" t="s">
        <v>520</v>
      </c>
      <c r="D842" s="1" t="s">
        <v>578</v>
      </c>
      <c r="E842" s="1" t="s">
        <v>2024</v>
      </c>
      <c r="K842" s="1" t="s">
        <v>37</v>
      </c>
      <c r="M842" s="1" t="s">
        <v>38</v>
      </c>
      <c r="O842" s="1">
        <v>118</v>
      </c>
      <c r="P842" s="1" t="s">
        <v>77</v>
      </c>
      <c r="R842" s="38" t="s">
        <v>1706</v>
      </c>
      <c r="S842" s="1">
        <v>1</v>
      </c>
      <c r="T842" s="17">
        <v>28</v>
      </c>
      <c r="V842" s="17">
        <v>13.8</v>
      </c>
      <c r="X842" s="17">
        <v>3.5</v>
      </c>
      <c r="AB842" s="3">
        <v>8</v>
      </c>
      <c r="AJ842" s="3">
        <v>36.1</v>
      </c>
      <c r="AL842" s="3">
        <v>3.5</v>
      </c>
      <c r="AR842" s="1" t="s">
        <v>694</v>
      </c>
      <c r="AS842" s="1" t="s">
        <v>1244</v>
      </c>
      <c r="AT842" s="1" t="s">
        <v>1268</v>
      </c>
      <c r="AY842" s="1" t="s">
        <v>1694</v>
      </c>
      <c r="BA842" s="1" t="s">
        <v>1704</v>
      </c>
      <c r="BB842" s="1" t="s">
        <v>1704</v>
      </c>
      <c r="BC842" s="20"/>
      <c r="BD842" s="20" t="s">
        <v>1705</v>
      </c>
      <c r="BE842" s="38" t="s">
        <v>1706</v>
      </c>
      <c r="BF842" s="1"/>
    </row>
    <row r="843" spans="1:58" ht="15.75">
      <c r="A843" s="1" t="s">
        <v>519</v>
      </c>
      <c r="B843" s="1" t="s">
        <v>1101</v>
      </c>
      <c r="C843" s="1" t="s">
        <v>520</v>
      </c>
      <c r="D843" s="1" t="s">
        <v>578</v>
      </c>
      <c r="E843" s="1" t="s">
        <v>2024</v>
      </c>
      <c r="K843" s="1" t="s">
        <v>37</v>
      </c>
      <c r="M843" s="1" t="s">
        <v>38</v>
      </c>
      <c r="O843" s="1">
        <v>118</v>
      </c>
      <c r="P843" s="1" t="s">
        <v>77</v>
      </c>
      <c r="R843" s="38" t="s">
        <v>1706</v>
      </c>
      <c r="S843" s="1">
        <v>1</v>
      </c>
      <c r="T843" s="17">
        <v>17</v>
      </c>
      <c r="V843" s="17">
        <v>8.9</v>
      </c>
      <c r="X843" s="17">
        <v>2.2999999999999998</v>
      </c>
      <c r="AB843" s="3">
        <v>6</v>
      </c>
      <c r="AJ843" s="3">
        <v>8.9</v>
      </c>
      <c r="AL843" s="3">
        <v>2.2999999999999998</v>
      </c>
      <c r="AR843" s="1" t="s">
        <v>694</v>
      </c>
      <c r="AS843" s="1" t="s">
        <v>1244</v>
      </c>
      <c r="AT843" s="1" t="s">
        <v>1268</v>
      </c>
      <c r="AY843" s="1" t="s">
        <v>1695</v>
      </c>
      <c r="BA843" s="1" t="s">
        <v>1704</v>
      </c>
      <c r="BB843" s="1" t="s">
        <v>1704</v>
      </c>
      <c r="BD843" s="20" t="s">
        <v>1705</v>
      </c>
      <c r="BE843" s="38" t="s">
        <v>1706</v>
      </c>
      <c r="BF843" s="1"/>
    </row>
    <row r="844" spans="1:58" ht="15.75">
      <c r="A844" s="1" t="s">
        <v>519</v>
      </c>
      <c r="B844" s="1" t="s">
        <v>1101</v>
      </c>
      <c r="C844" s="1" t="s">
        <v>520</v>
      </c>
      <c r="D844" s="1" t="s">
        <v>578</v>
      </c>
      <c r="E844" s="1" t="s">
        <v>2024</v>
      </c>
      <c r="K844" s="1" t="s">
        <v>37</v>
      </c>
      <c r="M844" s="1" t="s">
        <v>38</v>
      </c>
      <c r="O844" s="1">
        <v>118</v>
      </c>
      <c r="P844" s="1" t="s">
        <v>77</v>
      </c>
      <c r="R844" s="38" t="s">
        <v>1706</v>
      </c>
      <c r="S844" s="1">
        <v>1</v>
      </c>
      <c r="T844" s="17">
        <v>20</v>
      </c>
      <c r="V844" s="17">
        <v>13.5</v>
      </c>
      <c r="X844" s="17">
        <v>5.2</v>
      </c>
      <c r="AB844" s="3">
        <v>6</v>
      </c>
      <c r="AJ844" s="3">
        <v>13.5</v>
      </c>
      <c r="AL844" s="3">
        <v>5.2</v>
      </c>
      <c r="AR844" s="1" t="s">
        <v>694</v>
      </c>
      <c r="AS844" s="1" t="s">
        <v>1244</v>
      </c>
      <c r="AT844" s="1" t="s">
        <v>1268</v>
      </c>
      <c r="AY844" s="1" t="s">
        <v>1696</v>
      </c>
      <c r="BA844" s="1" t="s">
        <v>1704</v>
      </c>
      <c r="BB844" s="1" t="s">
        <v>1704</v>
      </c>
      <c r="BD844" s="20" t="s">
        <v>1705</v>
      </c>
      <c r="BE844" s="38" t="s">
        <v>1706</v>
      </c>
      <c r="BF844" s="1"/>
    </row>
    <row r="845" spans="1:58" ht="15.75">
      <c r="A845" s="1" t="s">
        <v>519</v>
      </c>
      <c r="B845" s="1" t="s">
        <v>1101</v>
      </c>
      <c r="C845" s="1" t="s">
        <v>520</v>
      </c>
      <c r="D845" s="1" t="s">
        <v>578</v>
      </c>
      <c r="E845" s="1" t="s">
        <v>2024</v>
      </c>
      <c r="K845" s="1" t="s">
        <v>37</v>
      </c>
      <c r="M845" s="1" t="s">
        <v>38</v>
      </c>
      <c r="O845" s="1">
        <v>118</v>
      </c>
      <c r="P845" s="1" t="s">
        <v>77</v>
      </c>
      <c r="R845" s="38" t="s">
        <v>1706</v>
      </c>
      <c r="S845" s="1">
        <v>1</v>
      </c>
      <c r="T845" s="17">
        <v>24</v>
      </c>
      <c r="V845" s="17">
        <v>12.1</v>
      </c>
      <c r="X845" s="17">
        <v>3.2</v>
      </c>
      <c r="AB845" s="3">
        <v>11</v>
      </c>
      <c r="AJ845" s="3">
        <v>12.1</v>
      </c>
      <c r="AL845" s="3">
        <v>3.2</v>
      </c>
      <c r="AR845" s="1" t="s">
        <v>694</v>
      </c>
      <c r="AS845" s="1" t="s">
        <v>1244</v>
      </c>
      <c r="AT845" s="1" t="s">
        <v>1268</v>
      </c>
      <c r="AY845" s="1" t="s">
        <v>1697</v>
      </c>
      <c r="BA845" s="1" t="s">
        <v>1704</v>
      </c>
      <c r="BB845" s="1" t="s">
        <v>1704</v>
      </c>
      <c r="BD845" s="20" t="s">
        <v>1705</v>
      </c>
      <c r="BE845" s="38" t="s">
        <v>1706</v>
      </c>
      <c r="BF845" s="1"/>
    </row>
    <row r="846" spans="1:58" ht="15.75">
      <c r="A846" s="1" t="s">
        <v>519</v>
      </c>
      <c r="B846" s="1" t="s">
        <v>1101</v>
      </c>
      <c r="C846" s="1" t="s">
        <v>520</v>
      </c>
      <c r="D846" s="1" t="s">
        <v>578</v>
      </c>
      <c r="E846" s="1" t="s">
        <v>2024</v>
      </c>
      <c r="K846" s="1" t="s">
        <v>37</v>
      </c>
      <c r="M846" s="1" t="s">
        <v>38</v>
      </c>
      <c r="O846" s="1">
        <v>118</v>
      </c>
      <c r="P846" s="1" t="s">
        <v>77</v>
      </c>
      <c r="R846" s="38" t="s">
        <v>1706</v>
      </c>
      <c r="S846" s="1">
        <v>1</v>
      </c>
      <c r="T846" s="17">
        <v>12</v>
      </c>
      <c r="V846" s="17">
        <v>10.7</v>
      </c>
      <c r="X846" s="17">
        <v>2.6</v>
      </c>
      <c r="AB846" s="3">
        <v>8</v>
      </c>
      <c r="AJ846" s="3">
        <v>10.7</v>
      </c>
      <c r="AL846" s="3">
        <v>2.6</v>
      </c>
      <c r="AR846" s="1" t="s">
        <v>694</v>
      </c>
      <c r="AS846" s="1" t="s">
        <v>1244</v>
      </c>
      <c r="AT846" s="1" t="s">
        <v>1268</v>
      </c>
      <c r="AY846" s="1" t="s">
        <v>1698</v>
      </c>
      <c r="BA846" s="1" t="s">
        <v>1704</v>
      </c>
      <c r="BB846" s="1" t="s">
        <v>1704</v>
      </c>
      <c r="BC846" s="20"/>
      <c r="BD846" s="20" t="s">
        <v>1705</v>
      </c>
      <c r="BE846" s="38" t="s">
        <v>1706</v>
      </c>
      <c r="BF846" s="1"/>
    </row>
    <row r="847" spans="1:58" ht="15.75">
      <c r="A847" s="1" t="s">
        <v>519</v>
      </c>
      <c r="B847" s="1" t="s">
        <v>1101</v>
      </c>
      <c r="C847" s="1" t="s">
        <v>520</v>
      </c>
      <c r="D847" s="1" t="s">
        <v>578</v>
      </c>
      <c r="E847" s="1" t="s">
        <v>2024</v>
      </c>
      <c r="K847" s="1" t="s">
        <v>37</v>
      </c>
      <c r="M847" s="1" t="s">
        <v>38</v>
      </c>
      <c r="O847" s="1">
        <v>118</v>
      </c>
      <c r="P847" s="1" t="s">
        <v>77</v>
      </c>
      <c r="R847" s="38" t="s">
        <v>1706</v>
      </c>
      <c r="S847" s="1">
        <v>1</v>
      </c>
      <c r="T847" s="17">
        <v>23</v>
      </c>
      <c r="V847" s="17">
        <v>14.2</v>
      </c>
      <c r="X847" s="17">
        <v>4.2</v>
      </c>
      <c r="AB847" s="3">
        <v>1</v>
      </c>
      <c r="AJ847" s="3">
        <v>14.2</v>
      </c>
      <c r="AL847" s="3">
        <v>4.2</v>
      </c>
      <c r="AR847" s="1" t="s">
        <v>694</v>
      </c>
      <c r="AS847" s="1" t="s">
        <v>1244</v>
      </c>
      <c r="AT847" s="1" t="s">
        <v>1268</v>
      </c>
      <c r="AY847" s="1" t="s">
        <v>1699</v>
      </c>
      <c r="BA847" s="1" t="s">
        <v>1704</v>
      </c>
      <c r="BB847" s="1" t="s">
        <v>1704</v>
      </c>
      <c r="BD847" s="20" t="s">
        <v>1705</v>
      </c>
      <c r="BE847" s="38" t="s">
        <v>1706</v>
      </c>
      <c r="BF847" s="1"/>
    </row>
    <row r="848" spans="1:58" ht="15.75">
      <c r="A848" s="1" t="s">
        <v>519</v>
      </c>
      <c r="B848" s="1" t="s">
        <v>1101</v>
      </c>
      <c r="C848" s="1" t="s">
        <v>520</v>
      </c>
      <c r="D848" s="1" t="s">
        <v>578</v>
      </c>
      <c r="E848" s="1" t="s">
        <v>2024</v>
      </c>
      <c r="K848" s="1" t="s">
        <v>37</v>
      </c>
      <c r="M848" s="1" t="s">
        <v>38</v>
      </c>
      <c r="O848" s="1">
        <v>118</v>
      </c>
      <c r="P848" s="1" t="s">
        <v>77</v>
      </c>
      <c r="R848" s="38" t="s">
        <v>1706</v>
      </c>
      <c r="S848" s="1">
        <v>1</v>
      </c>
      <c r="T848" s="17">
        <v>18</v>
      </c>
      <c r="V848" s="17">
        <v>17.100000000000001</v>
      </c>
      <c r="X848" s="17">
        <v>0.6</v>
      </c>
      <c r="AB848" s="3">
        <v>16</v>
      </c>
      <c r="AJ848" s="3">
        <v>17.100000000000001</v>
      </c>
      <c r="AL848" s="3">
        <v>0.6</v>
      </c>
      <c r="AR848" s="1" t="s">
        <v>694</v>
      </c>
      <c r="AS848" s="1" t="s">
        <v>1244</v>
      </c>
      <c r="AT848" s="1" t="s">
        <v>1268</v>
      </c>
      <c r="AY848" s="1" t="s">
        <v>1700</v>
      </c>
      <c r="BA848" s="1" t="s">
        <v>1704</v>
      </c>
      <c r="BB848" s="1" t="s">
        <v>1704</v>
      </c>
      <c r="BD848" s="20" t="s">
        <v>1705</v>
      </c>
      <c r="BE848" s="38" t="s">
        <v>1706</v>
      </c>
      <c r="BF848" s="1"/>
    </row>
    <row r="849" spans="1:58" ht="15.75">
      <c r="A849" s="1" t="s">
        <v>519</v>
      </c>
      <c r="B849" s="1" t="s">
        <v>1101</v>
      </c>
      <c r="C849" s="1" t="s">
        <v>520</v>
      </c>
      <c r="D849" s="1" t="s">
        <v>578</v>
      </c>
      <c r="E849" s="1" t="s">
        <v>2024</v>
      </c>
      <c r="K849" s="1" t="s">
        <v>37</v>
      </c>
      <c r="M849" s="1" t="s">
        <v>38</v>
      </c>
      <c r="O849" s="1">
        <v>118</v>
      </c>
      <c r="P849" s="1" t="s">
        <v>77</v>
      </c>
      <c r="R849" s="38" t="s">
        <v>1706</v>
      </c>
      <c r="S849" s="1">
        <v>1</v>
      </c>
      <c r="T849" s="17">
        <v>20</v>
      </c>
      <c r="V849" s="17">
        <v>10.1</v>
      </c>
      <c r="X849" s="17">
        <v>4.2</v>
      </c>
      <c r="AB849" s="3">
        <v>6</v>
      </c>
      <c r="AJ849" s="3">
        <v>10.1</v>
      </c>
      <c r="AL849" s="3">
        <v>4.2</v>
      </c>
      <c r="AR849" s="1" t="s">
        <v>694</v>
      </c>
      <c r="AS849" s="1" t="s">
        <v>1244</v>
      </c>
      <c r="AT849" s="1" t="s">
        <v>1268</v>
      </c>
      <c r="AY849" s="1" t="s">
        <v>1701</v>
      </c>
      <c r="BA849" s="1" t="s">
        <v>1704</v>
      </c>
      <c r="BB849" s="1" t="s">
        <v>1704</v>
      </c>
      <c r="BD849" s="20" t="s">
        <v>1705</v>
      </c>
      <c r="BE849" s="38" t="s">
        <v>1706</v>
      </c>
      <c r="BF849" s="1"/>
    </row>
    <row r="850" spans="1:58" ht="15.75">
      <c r="A850" s="1" t="s">
        <v>519</v>
      </c>
      <c r="B850" s="1" t="s">
        <v>1101</v>
      </c>
      <c r="C850" s="1" t="s">
        <v>520</v>
      </c>
      <c r="D850" s="1" t="s">
        <v>578</v>
      </c>
      <c r="E850" s="1" t="s">
        <v>2024</v>
      </c>
      <c r="K850" s="1" t="s">
        <v>37</v>
      </c>
      <c r="M850" s="1" t="s">
        <v>38</v>
      </c>
      <c r="O850" s="1">
        <v>118</v>
      </c>
      <c r="P850" s="1" t="s">
        <v>77</v>
      </c>
      <c r="R850" s="38" t="s">
        <v>1706</v>
      </c>
      <c r="S850" s="1">
        <v>1</v>
      </c>
      <c r="T850" s="17">
        <v>20</v>
      </c>
      <c r="V850" s="17">
        <v>10.6</v>
      </c>
      <c r="X850" s="17">
        <v>2.8</v>
      </c>
      <c r="AB850" s="3">
        <v>5</v>
      </c>
      <c r="AJ850" s="3">
        <v>10.6</v>
      </c>
      <c r="AL850" s="3">
        <v>2.8</v>
      </c>
      <c r="AR850" s="1" t="s">
        <v>694</v>
      </c>
      <c r="AS850" s="1" t="s">
        <v>1244</v>
      </c>
      <c r="AT850" s="1" t="s">
        <v>1268</v>
      </c>
      <c r="AY850" s="1" t="s">
        <v>1702</v>
      </c>
      <c r="BA850" s="1" t="s">
        <v>1704</v>
      </c>
      <c r="BB850" s="1" t="s">
        <v>1704</v>
      </c>
      <c r="BD850" s="20" t="s">
        <v>1705</v>
      </c>
      <c r="BE850" s="38" t="s">
        <v>1706</v>
      </c>
      <c r="BF850" s="1"/>
    </row>
    <row r="851" spans="1:58" ht="15.75">
      <c r="A851" s="1" t="s">
        <v>519</v>
      </c>
      <c r="B851" s="1" t="s">
        <v>1101</v>
      </c>
      <c r="C851" s="1" t="s">
        <v>520</v>
      </c>
      <c r="D851" s="1" t="s">
        <v>578</v>
      </c>
      <c r="E851" s="1" t="s">
        <v>2024</v>
      </c>
      <c r="K851" s="1" t="s">
        <v>37</v>
      </c>
      <c r="M851" s="1" t="s">
        <v>38</v>
      </c>
      <c r="O851" s="1">
        <v>118</v>
      </c>
      <c r="P851" s="1" t="s">
        <v>77</v>
      </c>
      <c r="Q851" s="1" t="s">
        <v>1169</v>
      </c>
      <c r="R851" s="38" t="s">
        <v>1706</v>
      </c>
      <c r="S851" s="1">
        <v>9</v>
      </c>
      <c r="T851" s="17">
        <v>27.6</v>
      </c>
      <c r="V851" s="17">
        <v>12.4</v>
      </c>
      <c r="X851" s="17">
        <v>4</v>
      </c>
      <c r="AB851" s="3">
        <v>1.3</v>
      </c>
      <c r="AJ851" s="3">
        <v>12.4</v>
      </c>
      <c r="AL851" s="3">
        <v>4</v>
      </c>
      <c r="AR851" s="1" t="s">
        <v>694</v>
      </c>
      <c r="AS851" s="1" t="s">
        <v>1244</v>
      </c>
      <c r="AT851" s="1" t="s">
        <v>1268</v>
      </c>
      <c r="AY851" s="1" t="s">
        <v>1703</v>
      </c>
      <c r="BA851" s="1" t="s">
        <v>1704</v>
      </c>
      <c r="BB851" s="1" t="s">
        <v>1704</v>
      </c>
      <c r="BD851" s="20" t="s">
        <v>1705</v>
      </c>
      <c r="BE851" s="38" t="s">
        <v>1706</v>
      </c>
      <c r="BF851" s="1"/>
    </row>
    <row r="852" spans="1:58">
      <c r="A852" s="1" t="s">
        <v>1036</v>
      </c>
      <c r="B852" s="1" t="s">
        <v>1036</v>
      </c>
      <c r="C852" s="1" t="s">
        <v>1991</v>
      </c>
      <c r="D852" s="1" t="s">
        <v>578</v>
      </c>
      <c r="E852" s="1" t="s">
        <v>1713</v>
      </c>
      <c r="G852" s="1">
        <v>2012</v>
      </c>
      <c r="H852" s="1">
        <v>2012</v>
      </c>
      <c r="K852" s="1" t="s">
        <v>37</v>
      </c>
      <c r="M852" s="1" t="s">
        <v>38</v>
      </c>
      <c r="O852" s="1">
        <v>117</v>
      </c>
      <c r="P852" s="1" t="s">
        <v>77</v>
      </c>
      <c r="Q852" s="1" t="s">
        <v>1169</v>
      </c>
      <c r="R852" s="20" t="s">
        <v>1714</v>
      </c>
      <c r="S852" s="1">
        <v>6</v>
      </c>
      <c r="T852" s="17">
        <v>31</v>
      </c>
      <c r="V852" s="17">
        <v>15</v>
      </c>
      <c r="X852" s="17">
        <v>8</v>
      </c>
      <c r="AB852" s="3">
        <v>4</v>
      </c>
      <c r="AJ852" s="3">
        <v>15</v>
      </c>
      <c r="AL852" s="3">
        <v>8</v>
      </c>
      <c r="AR852" s="1" t="s">
        <v>694</v>
      </c>
      <c r="AS852" s="1" t="s">
        <v>1244</v>
      </c>
      <c r="AT852" s="1" t="s">
        <v>1268</v>
      </c>
      <c r="AY852" s="1" t="s">
        <v>1707</v>
      </c>
      <c r="BA852" s="1" t="s">
        <v>44</v>
      </c>
      <c r="BB852" s="1" t="s">
        <v>45</v>
      </c>
      <c r="BC852" s="1" t="s">
        <v>1641</v>
      </c>
      <c r="BD852" s="1" t="s">
        <v>1711</v>
      </c>
      <c r="BE852" s="20" t="s">
        <v>1714</v>
      </c>
      <c r="BF852" s="1"/>
    </row>
    <row r="853" spans="1:58">
      <c r="A853" s="1" t="s">
        <v>1036</v>
      </c>
      <c r="B853" s="1" t="s">
        <v>1036</v>
      </c>
      <c r="C853" s="1" t="s">
        <v>1991</v>
      </c>
      <c r="D853" s="1" t="s">
        <v>578</v>
      </c>
      <c r="E853" s="1" t="s">
        <v>1713</v>
      </c>
      <c r="G853" s="1">
        <v>2013</v>
      </c>
      <c r="H853" s="1">
        <v>2013</v>
      </c>
      <c r="K853" s="1" t="s">
        <v>37</v>
      </c>
      <c r="M853" s="1" t="s">
        <v>38</v>
      </c>
      <c r="O853" s="1">
        <v>117</v>
      </c>
      <c r="P853" s="1" t="s">
        <v>77</v>
      </c>
      <c r="Q853" s="1" t="s">
        <v>1169</v>
      </c>
      <c r="R853" s="20" t="s">
        <v>1714</v>
      </c>
      <c r="S853" s="1">
        <v>3</v>
      </c>
      <c r="T853" s="17">
        <v>51</v>
      </c>
      <c r="V853" s="17">
        <v>36</v>
      </c>
      <c r="X853" s="17">
        <v>10</v>
      </c>
      <c r="AB853" s="3">
        <v>12</v>
      </c>
      <c r="AJ853" s="3">
        <v>36</v>
      </c>
      <c r="AL853" s="3">
        <v>10</v>
      </c>
      <c r="AR853" s="1" t="s">
        <v>694</v>
      </c>
      <c r="AS853" s="1" t="s">
        <v>1244</v>
      </c>
      <c r="AT853" s="1" t="s">
        <v>1268</v>
      </c>
      <c r="AY853" s="1" t="s">
        <v>1708</v>
      </c>
      <c r="BA853" s="1" t="s">
        <v>44</v>
      </c>
      <c r="BB853" s="1" t="s">
        <v>45</v>
      </c>
      <c r="BC853" s="1" t="s">
        <v>1641</v>
      </c>
      <c r="BD853" s="1" t="s">
        <v>1711</v>
      </c>
      <c r="BE853" s="20" t="s">
        <v>1714</v>
      </c>
      <c r="BF853" s="1"/>
    </row>
    <row r="854" spans="1:58">
      <c r="A854" s="1" t="s">
        <v>1036</v>
      </c>
      <c r="B854" s="1" t="s">
        <v>1036</v>
      </c>
      <c r="C854" s="1" t="s">
        <v>1991</v>
      </c>
      <c r="D854" s="1" t="s">
        <v>578</v>
      </c>
      <c r="E854" s="1" t="s">
        <v>1712</v>
      </c>
      <c r="G854" s="1">
        <v>2014</v>
      </c>
      <c r="H854" s="1">
        <v>2014</v>
      </c>
      <c r="K854" s="1" t="s">
        <v>37</v>
      </c>
      <c r="M854" s="1" t="s">
        <v>38</v>
      </c>
      <c r="O854" s="1">
        <v>117</v>
      </c>
      <c r="P854" s="1" t="s">
        <v>77</v>
      </c>
      <c r="Q854" s="1" t="s">
        <v>1169</v>
      </c>
      <c r="R854" s="20" t="s">
        <v>1714</v>
      </c>
      <c r="S854" s="1">
        <v>7</v>
      </c>
      <c r="T854" s="17">
        <v>45</v>
      </c>
      <c r="V854" s="17">
        <v>28</v>
      </c>
      <c r="X854" s="17">
        <v>12</v>
      </c>
      <c r="AB854" s="3">
        <v>8</v>
      </c>
      <c r="AJ854" s="3">
        <v>28</v>
      </c>
      <c r="AL854" s="3">
        <v>12</v>
      </c>
      <c r="AR854" s="1" t="s">
        <v>694</v>
      </c>
      <c r="AS854" s="1" t="s">
        <v>1244</v>
      </c>
      <c r="AT854" s="1" t="s">
        <v>1268</v>
      </c>
      <c r="AY854" s="1" t="s">
        <v>1709</v>
      </c>
      <c r="BA854" s="1" t="s">
        <v>44</v>
      </c>
      <c r="BB854" s="1" t="s">
        <v>45</v>
      </c>
      <c r="BC854" s="1" t="s">
        <v>1641</v>
      </c>
      <c r="BD854" s="1" t="s">
        <v>1711</v>
      </c>
      <c r="BE854" s="20" t="s">
        <v>1714</v>
      </c>
      <c r="BF854" s="1"/>
    </row>
    <row r="855" spans="1:58">
      <c r="A855" s="1" t="s">
        <v>1036</v>
      </c>
      <c r="B855" s="1" t="s">
        <v>1036</v>
      </c>
      <c r="C855" s="1" t="s">
        <v>1991</v>
      </c>
      <c r="D855" s="1" t="s">
        <v>578</v>
      </c>
      <c r="E855" s="1" t="s">
        <v>1713</v>
      </c>
      <c r="G855" s="1">
        <v>2015</v>
      </c>
      <c r="H855" s="1">
        <v>2015</v>
      </c>
      <c r="K855" s="1" t="s">
        <v>37</v>
      </c>
      <c r="M855" s="1" t="s">
        <v>38</v>
      </c>
      <c r="O855" s="1">
        <v>117</v>
      </c>
      <c r="P855" s="1" t="s">
        <v>77</v>
      </c>
      <c r="Q855" s="1" t="s">
        <v>1169</v>
      </c>
      <c r="R855" s="20" t="s">
        <v>1714</v>
      </c>
      <c r="S855" s="1">
        <v>5</v>
      </c>
      <c r="T855" s="17">
        <v>61</v>
      </c>
      <c r="V855" s="17">
        <v>28</v>
      </c>
      <c r="X855" s="17">
        <v>13</v>
      </c>
      <c r="AB855" s="3">
        <v>10</v>
      </c>
      <c r="AJ855" s="3">
        <v>28</v>
      </c>
      <c r="AL855" s="3">
        <v>13</v>
      </c>
      <c r="AR855" s="1" t="s">
        <v>694</v>
      </c>
      <c r="AS855" s="1" t="s">
        <v>1244</v>
      </c>
      <c r="AT855" s="1" t="s">
        <v>1268</v>
      </c>
      <c r="AY855" s="1" t="s">
        <v>1710</v>
      </c>
      <c r="BA855" s="1" t="s">
        <v>44</v>
      </c>
      <c r="BB855" s="1" t="s">
        <v>45</v>
      </c>
      <c r="BC855" s="1" t="s">
        <v>1641</v>
      </c>
      <c r="BD855" s="1" t="s">
        <v>1711</v>
      </c>
      <c r="BE855" s="20" t="s">
        <v>1714</v>
      </c>
      <c r="BF855" s="1"/>
    </row>
    <row r="856" spans="1:58">
      <c r="A856" s="1" t="s">
        <v>129</v>
      </c>
      <c r="B856" s="1" t="s">
        <v>1104</v>
      </c>
      <c r="C856" s="1" t="s">
        <v>130</v>
      </c>
      <c r="D856" s="1" t="s">
        <v>120</v>
      </c>
      <c r="E856" s="1" t="s">
        <v>121</v>
      </c>
      <c r="F856" s="1">
        <v>1</v>
      </c>
      <c r="G856" s="1">
        <v>2010</v>
      </c>
      <c r="H856" s="1">
        <v>2010</v>
      </c>
      <c r="K856" s="1" t="s">
        <v>1141</v>
      </c>
      <c r="M856" s="1" t="s">
        <v>38</v>
      </c>
      <c r="O856" s="1">
        <v>163</v>
      </c>
      <c r="P856" s="1" t="s">
        <v>77</v>
      </c>
      <c r="Q856" s="1" t="s">
        <v>1169</v>
      </c>
      <c r="R856" s="20" t="s">
        <v>1724</v>
      </c>
      <c r="S856" s="1">
        <v>1</v>
      </c>
      <c r="T856" s="17">
        <v>37.6</v>
      </c>
      <c r="V856" s="17">
        <v>21.37</v>
      </c>
      <c r="AG856" s="3">
        <v>21.37</v>
      </c>
      <c r="AR856" s="1" t="s">
        <v>694</v>
      </c>
      <c r="AT856" s="1" t="s">
        <v>1722</v>
      </c>
      <c r="AY856" s="1" t="s">
        <v>1715</v>
      </c>
      <c r="BA856" s="1" t="s">
        <v>44</v>
      </c>
      <c r="BB856" s="1" t="s">
        <v>45</v>
      </c>
      <c r="BC856" s="1" t="s">
        <v>1723</v>
      </c>
      <c r="BE856" s="20" t="s">
        <v>1724</v>
      </c>
      <c r="BF856" s="1"/>
    </row>
    <row r="857" spans="1:58">
      <c r="A857" s="1" t="s">
        <v>129</v>
      </c>
      <c r="B857" s="1" t="s">
        <v>1104</v>
      </c>
      <c r="C857" s="1" t="s">
        <v>130</v>
      </c>
      <c r="D857" s="1" t="s">
        <v>120</v>
      </c>
      <c r="E857" s="1" t="s">
        <v>121</v>
      </c>
      <c r="F857" s="1">
        <v>1</v>
      </c>
      <c r="G857" s="1">
        <v>2010</v>
      </c>
      <c r="H857" s="1">
        <v>2010</v>
      </c>
      <c r="K857" s="1" t="s">
        <v>1141</v>
      </c>
      <c r="M857" s="1" t="s">
        <v>38</v>
      </c>
      <c r="O857" s="1">
        <v>163</v>
      </c>
      <c r="P857" s="1" t="s">
        <v>77</v>
      </c>
      <c r="Q857" s="1" t="s">
        <v>1169</v>
      </c>
      <c r="R857" s="20" t="s">
        <v>1724</v>
      </c>
      <c r="S857" s="1">
        <v>1</v>
      </c>
      <c r="T857" s="17">
        <v>63.3</v>
      </c>
      <c r="V857" s="17">
        <v>51.45</v>
      </c>
      <c r="AG857" s="3">
        <v>51.45</v>
      </c>
      <c r="AR857" s="1" t="s">
        <v>694</v>
      </c>
      <c r="AT857" s="1" t="s">
        <v>1722</v>
      </c>
      <c r="AY857" s="1" t="s">
        <v>1716</v>
      </c>
      <c r="BA857" s="1" t="s">
        <v>44</v>
      </c>
      <c r="BB857" s="1" t="s">
        <v>45</v>
      </c>
      <c r="BC857" s="1" t="s">
        <v>1723</v>
      </c>
      <c r="BE857" s="20" t="s">
        <v>1724</v>
      </c>
      <c r="BF857" s="1"/>
    </row>
    <row r="858" spans="1:58">
      <c r="A858" s="1" t="s">
        <v>129</v>
      </c>
      <c r="B858" s="1" t="s">
        <v>1104</v>
      </c>
      <c r="C858" s="1" t="s">
        <v>130</v>
      </c>
      <c r="D858" s="1" t="s">
        <v>120</v>
      </c>
      <c r="E858" s="1" t="s">
        <v>121</v>
      </c>
      <c r="F858" s="1">
        <v>1</v>
      </c>
      <c r="G858" s="1">
        <v>2010</v>
      </c>
      <c r="H858" s="1">
        <v>2010</v>
      </c>
      <c r="K858" s="1" t="s">
        <v>1141</v>
      </c>
      <c r="M858" s="1" t="s">
        <v>38</v>
      </c>
      <c r="O858" s="1">
        <v>163</v>
      </c>
      <c r="P858" s="1" t="s">
        <v>77</v>
      </c>
      <c r="Q858" s="1" t="s">
        <v>1169</v>
      </c>
      <c r="R858" s="20" t="s">
        <v>1724</v>
      </c>
      <c r="S858" s="1">
        <v>1</v>
      </c>
      <c r="T858" s="17">
        <v>47.4</v>
      </c>
      <c r="V858" s="17">
        <v>43.03</v>
      </c>
      <c r="AG858" s="3">
        <v>43.03</v>
      </c>
      <c r="AR858" s="1" t="s">
        <v>694</v>
      </c>
      <c r="AT858" s="1" t="s">
        <v>1722</v>
      </c>
      <c r="AY858" s="1" t="s">
        <v>1717</v>
      </c>
      <c r="BA858" s="1" t="s">
        <v>44</v>
      </c>
      <c r="BB858" s="1" t="s">
        <v>45</v>
      </c>
      <c r="BC858" s="1" t="s">
        <v>1723</v>
      </c>
      <c r="BD858" s="20"/>
      <c r="BE858" s="20" t="s">
        <v>1724</v>
      </c>
      <c r="BF858" s="1"/>
    </row>
    <row r="859" spans="1:58">
      <c r="A859" s="1" t="s">
        <v>129</v>
      </c>
      <c r="B859" s="1" t="s">
        <v>1104</v>
      </c>
      <c r="C859" s="1" t="s">
        <v>130</v>
      </c>
      <c r="D859" s="1" t="s">
        <v>120</v>
      </c>
      <c r="E859" s="1" t="s">
        <v>121</v>
      </c>
      <c r="F859" s="1">
        <v>1</v>
      </c>
      <c r="G859" s="1">
        <v>2010</v>
      </c>
      <c r="H859" s="1">
        <v>2010</v>
      </c>
      <c r="K859" s="1" t="s">
        <v>1141</v>
      </c>
      <c r="M859" s="1" t="s">
        <v>38</v>
      </c>
      <c r="O859" s="1">
        <v>163</v>
      </c>
      <c r="P859" s="1" t="s">
        <v>77</v>
      </c>
      <c r="Q859" s="1" t="s">
        <v>1169</v>
      </c>
      <c r="R859" s="20" t="s">
        <v>1724</v>
      </c>
      <c r="S859" s="1">
        <v>1</v>
      </c>
      <c r="T859" s="17">
        <v>54.8</v>
      </c>
      <c r="V859" s="17">
        <v>48.95</v>
      </c>
      <c r="AG859" s="3">
        <v>48.95</v>
      </c>
      <c r="AR859" s="1" t="s">
        <v>694</v>
      </c>
      <c r="AT859" s="1" t="s">
        <v>1722</v>
      </c>
      <c r="AY859" s="1" t="s">
        <v>1718</v>
      </c>
      <c r="BA859" s="1" t="s">
        <v>44</v>
      </c>
      <c r="BB859" s="1" t="s">
        <v>45</v>
      </c>
      <c r="BC859" s="1" t="s">
        <v>1723</v>
      </c>
      <c r="BE859" s="20" t="s">
        <v>1724</v>
      </c>
      <c r="BF859" s="1"/>
    </row>
    <row r="860" spans="1:58">
      <c r="A860" s="1" t="s">
        <v>129</v>
      </c>
      <c r="B860" s="1" t="s">
        <v>1104</v>
      </c>
      <c r="C860" s="1" t="s">
        <v>130</v>
      </c>
      <c r="D860" s="1" t="s">
        <v>120</v>
      </c>
      <c r="E860" s="1" t="s">
        <v>121</v>
      </c>
      <c r="F860" s="1">
        <v>1</v>
      </c>
      <c r="G860" s="1">
        <v>2010</v>
      </c>
      <c r="H860" s="1">
        <v>2010</v>
      </c>
      <c r="K860" s="1" t="s">
        <v>1141</v>
      </c>
      <c r="M860" s="1" t="s">
        <v>38</v>
      </c>
      <c r="O860" s="1">
        <v>163</v>
      </c>
      <c r="P860" s="1" t="s">
        <v>77</v>
      </c>
      <c r="Q860" s="1" t="s">
        <v>1169</v>
      </c>
      <c r="R860" s="20" t="s">
        <v>1724</v>
      </c>
      <c r="S860" s="1">
        <v>1</v>
      </c>
      <c r="T860" s="17">
        <v>49.7</v>
      </c>
      <c r="V860" s="17">
        <v>43.7</v>
      </c>
      <c r="AG860" s="3">
        <v>43.7</v>
      </c>
      <c r="AR860" s="1" t="s">
        <v>694</v>
      </c>
      <c r="AT860" s="1" t="s">
        <v>1722</v>
      </c>
      <c r="AY860" s="1" t="s">
        <v>1719</v>
      </c>
      <c r="BA860" s="1" t="s">
        <v>44</v>
      </c>
      <c r="BB860" s="1" t="s">
        <v>45</v>
      </c>
      <c r="BC860" s="1" t="s">
        <v>1723</v>
      </c>
      <c r="BE860" s="20" t="s">
        <v>1724</v>
      </c>
      <c r="BF860" s="1"/>
    </row>
    <row r="861" spans="1:58">
      <c r="A861" s="1" t="s">
        <v>129</v>
      </c>
      <c r="B861" s="1" t="s">
        <v>1104</v>
      </c>
      <c r="C861" s="1" t="s">
        <v>130</v>
      </c>
      <c r="D861" s="1" t="s">
        <v>120</v>
      </c>
      <c r="E861" s="1" t="s">
        <v>121</v>
      </c>
      <c r="F861" s="1">
        <v>1</v>
      </c>
      <c r="G861" s="1">
        <v>2010</v>
      </c>
      <c r="H861" s="1">
        <v>2010</v>
      </c>
      <c r="K861" s="1" t="s">
        <v>1141</v>
      </c>
      <c r="M861" s="1" t="s">
        <v>38</v>
      </c>
      <c r="O861" s="1">
        <v>163</v>
      </c>
      <c r="P861" s="1" t="s">
        <v>77</v>
      </c>
      <c r="Q861" s="1" t="s">
        <v>1169</v>
      </c>
      <c r="R861" s="20" t="s">
        <v>1724</v>
      </c>
      <c r="S861" s="1">
        <v>1</v>
      </c>
      <c r="T861" s="17">
        <v>48.2</v>
      </c>
      <c r="V861" s="17">
        <v>48.2</v>
      </c>
      <c r="AG861" s="3">
        <v>48.2</v>
      </c>
      <c r="AR861" s="1" t="s">
        <v>694</v>
      </c>
      <c r="AT861" s="1" t="s">
        <v>1722</v>
      </c>
      <c r="AY861" s="1" t="s">
        <v>1720</v>
      </c>
      <c r="BA861" s="1" t="s">
        <v>44</v>
      </c>
      <c r="BB861" s="1" t="s">
        <v>45</v>
      </c>
      <c r="BC861" s="1" t="s">
        <v>1723</v>
      </c>
      <c r="BE861" s="20" t="s">
        <v>1724</v>
      </c>
      <c r="BF861" s="1"/>
    </row>
    <row r="862" spans="1:58">
      <c r="A862" s="1" t="s">
        <v>129</v>
      </c>
      <c r="B862" s="1" t="s">
        <v>1104</v>
      </c>
      <c r="C862" s="1" t="s">
        <v>130</v>
      </c>
      <c r="D862" s="1" t="s">
        <v>120</v>
      </c>
      <c r="E862" s="1" t="s">
        <v>121</v>
      </c>
      <c r="F862" s="1">
        <v>1</v>
      </c>
      <c r="G862" s="1">
        <v>2010</v>
      </c>
      <c r="H862" s="1">
        <v>2010</v>
      </c>
      <c r="K862" s="1" t="s">
        <v>1141</v>
      </c>
      <c r="M862" s="1" t="s">
        <v>38</v>
      </c>
      <c r="O862" s="1">
        <v>163</v>
      </c>
      <c r="P862" s="1" t="s">
        <v>77</v>
      </c>
      <c r="Q862" s="1" t="s">
        <v>1169</v>
      </c>
      <c r="R862" s="20" t="s">
        <v>1724</v>
      </c>
      <c r="S862" s="1">
        <v>1</v>
      </c>
      <c r="T862" s="17">
        <v>65.5</v>
      </c>
      <c r="V862" s="17">
        <v>41.5</v>
      </c>
      <c r="AG862" s="3">
        <v>41.5</v>
      </c>
      <c r="AR862" s="1" t="s">
        <v>694</v>
      </c>
      <c r="AT862" s="1" t="s">
        <v>1722</v>
      </c>
      <c r="AY862" s="1" t="s">
        <v>1721</v>
      </c>
      <c r="BA862" s="1" t="s">
        <v>44</v>
      </c>
      <c r="BB862" s="1" t="s">
        <v>45</v>
      </c>
      <c r="BC862" s="1" t="s">
        <v>1723</v>
      </c>
      <c r="BE862" s="20" t="s">
        <v>1724</v>
      </c>
      <c r="BF862" s="1"/>
    </row>
    <row r="863" spans="1:58">
      <c r="A863" s="1" t="s">
        <v>487</v>
      </c>
      <c r="B863" s="1" t="s">
        <v>1102</v>
      </c>
      <c r="C863" s="1" t="s">
        <v>488</v>
      </c>
      <c r="D863" s="1" t="s">
        <v>144</v>
      </c>
      <c r="E863" s="1" t="s">
        <v>1591</v>
      </c>
      <c r="G863" s="1">
        <v>2010</v>
      </c>
      <c r="H863" s="1">
        <v>2010</v>
      </c>
      <c r="K863" s="1" t="s">
        <v>37</v>
      </c>
      <c r="M863" s="1" t="s">
        <v>38</v>
      </c>
      <c r="O863" s="1">
        <v>307</v>
      </c>
      <c r="P863" s="1" t="s">
        <v>77</v>
      </c>
      <c r="Q863" s="1" t="s">
        <v>1169</v>
      </c>
      <c r="R863" s="20" t="s">
        <v>1730</v>
      </c>
      <c r="T863" s="17">
        <v>10</v>
      </c>
      <c r="V863" s="17">
        <v>5</v>
      </c>
      <c r="X863" s="17">
        <v>0.9</v>
      </c>
      <c r="AJ863" s="3">
        <v>5</v>
      </c>
      <c r="AL863" s="3">
        <v>0.9</v>
      </c>
      <c r="AR863" s="1" t="s">
        <v>694</v>
      </c>
      <c r="AS863" s="1" t="s">
        <v>1725</v>
      </c>
      <c r="AT863" s="1" t="s">
        <v>1280</v>
      </c>
      <c r="AY863" s="1" t="s">
        <v>1726</v>
      </c>
      <c r="BA863" s="1" t="s">
        <v>44</v>
      </c>
      <c r="BB863" s="1" t="s">
        <v>45</v>
      </c>
      <c r="BD863" s="1" t="s">
        <v>1727</v>
      </c>
      <c r="BE863" s="20" t="s">
        <v>1730</v>
      </c>
      <c r="BF863" s="1"/>
    </row>
    <row r="864" spans="1:58">
      <c r="A864" s="1" t="s">
        <v>1998</v>
      </c>
      <c r="B864" s="1" t="s">
        <v>653</v>
      </c>
      <c r="C864" s="1" t="s">
        <v>654</v>
      </c>
      <c r="D864" s="1" t="s">
        <v>144</v>
      </c>
      <c r="E864" s="1" t="s">
        <v>1591</v>
      </c>
      <c r="G864" s="1">
        <v>2010</v>
      </c>
      <c r="H864" s="1">
        <v>2010</v>
      </c>
      <c r="K864" s="1" t="s">
        <v>37</v>
      </c>
      <c r="M864" s="1" t="s">
        <v>38</v>
      </c>
      <c r="O864" s="1">
        <v>307</v>
      </c>
      <c r="P864" s="1" t="s">
        <v>77</v>
      </c>
      <c r="Q864" s="1" t="s">
        <v>1169</v>
      </c>
      <c r="R864" s="20" t="s">
        <v>1730</v>
      </c>
      <c r="T864" s="17">
        <v>35</v>
      </c>
      <c r="V864" s="17">
        <v>11</v>
      </c>
      <c r="X864" s="17">
        <v>2</v>
      </c>
      <c r="AJ864" s="3">
        <v>11</v>
      </c>
      <c r="AL864" s="3">
        <v>2</v>
      </c>
      <c r="AR864" s="1" t="s">
        <v>694</v>
      </c>
      <c r="AS864" s="1" t="s">
        <v>1725</v>
      </c>
      <c r="AT864" s="1" t="s">
        <v>1280</v>
      </c>
      <c r="AY864" s="1" t="s">
        <v>1729</v>
      </c>
      <c r="BA864" s="1" t="s">
        <v>44</v>
      </c>
      <c r="BB864" s="1" t="s">
        <v>45</v>
      </c>
      <c r="BD864" s="1" t="s">
        <v>1728</v>
      </c>
      <c r="BE864" s="20" t="s">
        <v>1730</v>
      </c>
      <c r="BF864" s="1"/>
    </row>
    <row r="865" spans="1:58" ht="12.75">
      <c r="A865" s="1" t="s">
        <v>129</v>
      </c>
      <c r="B865" s="1" t="s">
        <v>1104</v>
      </c>
      <c r="C865" s="1" t="s">
        <v>130</v>
      </c>
      <c r="D865" s="1" t="s">
        <v>84</v>
      </c>
      <c r="E865" s="1" t="s">
        <v>109</v>
      </c>
      <c r="F865" s="1">
        <v>1</v>
      </c>
      <c r="K865" s="1" t="s">
        <v>37</v>
      </c>
      <c r="M865" s="1" t="s">
        <v>38</v>
      </c>
      <c r="O865" s="1">
        <v>161</v>
      </c>
      <c r="P865" s="1" t="s">
        <v>51</v>
      </c>
      <c r="R865" s="4" t="s">
        <v>1735</v>
      </c>
      <c r="T865" s="17">
        <v>250</v>
      </c>
      <c r="AR865" s="1" t="s">
        <v>165</v>
      </c>
      <c r="BA865" s="1" t="s">
        <v>90</v>
      </c>
      <c r="BB865" s="1" t="s">
        <v>45</v>
      </c>
      <c r="BD865" s="1" t="s">
        <v>1731</v>
      </c>
      <c r="BE865" s="4" t="s">
        <v>1735</v>
      </c>
      <c r="BF865" s="1"/>
    </row>
    <row r="866" spans="1:58">
      <c r="A866" s="1" t="s">
        <v>129</v>
      </c>
      <c r="B866" s="1" t="s">
        <v>1104</v>
      </c>
      <c r="C866" s="1" t="s">
        <v>130</v>
      </c>
      <c r="D866" s="1" t="s">
        <v>120</v>
      </c>
      <c r="E866" s="20" t="s">
        <v>1401</v>
      </c>
      <c r="F866" s="20">
        <v>1</v>
      </c>
      <c r="K866" s="1" t="s">
        <v>37</v>
      </c>
      <c r="M866" s="1" t="s">
        <v>38</v>
      </c>
      <c r="O866" s="1">
        <v>161</v>
      </c>
      <c r="P866" s="1" t="s">
        <v>40</v>
      </c>
      <c r="R866" s="4" t="s">
        <v>1735</v>
      </c>
      <c r="Y866" s="3">
        <v>40</v>
      </c>
      <c r="AR866" s="1" t="s">
        <v>1764</v>
      </c>
      <c r="BA866" s="1" t="s">
        <v>90</v>
      </c>
      <c r="BB866" s="1" t="s">
        <v>45</v>
      </c>
      <c r="BC866" s="20"/>
      <c r="BD866" s="20" t="s">
        <v>1732</v>
      </c>
      <c r="BE866" s="4" t="s">
        <v>1735</v>
      </c>
      <c r="BF866" s="1"/>
    </row>
    <row r="867" spans="1:58" ht="12.75">
      <c r="A867" s="1" t="s">
        <v>129</v>
      </c>
      <c r="B867" s="1" t="s">
        <v>1104</v>
      </c>
      <c r="C867" s="1" t="s">
        <v>130</v>
      </c>
      <c r="D867" s="1" t="s">
        <v>1733</v>
      </c>
      <c r="E867" s="1" t="s">
        <v>2018</v>
      </c>
      <c r="K867" s="1" t="s">
        <v>1174</v>
      </c>
      <c r="M867" s="1" t="s">
        <v>38</v>
      </c>
      <c r="O867" s="1">
        <v>161</v>
      </c>
      <c r="P867" s="1" t="s">
        <v>51</v>
      </c>
      <c r="R867" s="4" t="s">
        <v>1735</v>
      </c>
      <c r="T867" s="17">
        <v>17</v>
      </c>
      <c r="AR867" s="1" t="s">
        <v>1765</v>
      </c>
      <c r="BA867" s="1" t="s">
        <v>90</v>
      </c>
      <c r="BB867" s="1" t="s">
        <v>45</v>
      </c>
      <c r="BD867" s="1" t="s">
        <v>1734</v>
      </c>
      <c r="BE867" s="4" t="s">
        <v>1735</v>
      </c>
      <c r="BF867" s="1"/>
    </row>
    <row r="868" spans="1:58">
      <c r="A868" s="1" t="s">
        <v>1357</v>
      </c>
      <c r="B868" s="1" t="s">
        <v>1357</v>
      </c>
      <c r="C868" s="1" t="s">
        <v>1358</v>
      </c>
      <c r="D868" s="1" t="s">
        <v>120</v>
      </c>
      <c r="E868" s="1" t="s">
        <v>1736</v>
      </c>
      <c r="K868" s="1" t="s">
        <v>37</v>
      </c>
      <c r="M868" s="1" t="s">
        <v>38</v>
      </c>
      <c r="O868" s="1">
        <v>27</v>
      </c>
      <c r="P868" s="1" t="s">
        <v>51</v>
      </c>
      <c r="R868" s="20" t="s">
        <v>1740</v>
      </c>
      <c r="T868" s="17">
        <v>3.9</v>
      </c>
      <c r="V868" s="17">
        <v>2.4</v>
      </c>
      <c r="AJ868" s="3">
        <v>2.4</v>
      </c>
      <c r="AR868" s="1" t="s">
        <v>1764</v>
      </c>
      <c r="AT868" s="1" t="s">
        <v>128</v>
      </c>
      <c r="BA868" s="1" t="s">
        <v>65</v>
      </c>
      <c r="BB868" s="1" t="s">
        <v>65</v>
      </c>
      <c r="BC868" s="20"/>
      <c r="BD868" s="1" t="s">
        <v>1766</v>
      </c>
      <c r="BE868" s="20" t="s">
        <v>1740</v>
      </c>
      <c r="BF868" s="1"/>
    </row>
    <row r="869" spans="1:58">
      <c r="A869" s="1" t="s">
        <v>1357</v>
      </c>
      <c r="B869" s="1" t="s">
        <v>1357</v>
      </c>
      <c r="C869" s="1" t="s">
        <v>1358</v>
      </c>
      <c r="D869" s="1" t="s">
        <v>120</v>
      </c>
      <c r="E869" s="1" t="s">
        <v>1736</v>
      </c>
      <c r="K869" s="1" t="s">
        <v>37</v>
      </c>
      <c r="M869" s="1" t="s">
        <v>49</v>
      </c>
      <c r="O869" s="1">
        <v>27</v>
      </c>
      <c r="P869" s="1" t="s">
        <v>51</v>
      </c>
      <c r="R869" s="20" t="s">
        <v>1740</v>
      </c>
      <c r="T869" s="17">
        <v>1.5</v>
      </c>
      <c r="AR869" s="1" t="s">
        <v>1764</v>
      </c>
      <c r="AT869" s="1" t="s">
        <v>43</v>
      </c>
      <c r="BA869" s="1" t="s">
        <v>65</v>
      </c>
      <c r="BB869" s="1" t="s">
        <v>65</v>
      </c>
      <c r="BC869" s="20"/>
      <c r="BD869" s="1" t="s">
        <v>1738</v>
      </c>
      <c r="BE869" s="20" t="s">
        <v>1740</v>
      </c>
      <c r="BF869" s="1"/>
    </row>
    <row r="870" spans="1:58">
      <c r="A870" s="1" t="s">
        <v>1357</v>
      </c>
      <c r="B870" s="1" t="s">
        <v>1357</v>
      </c>
      <c r="C870" s="1" t="s">
        <v>1358</v>
      </c>
      <c r="D870" s="1" t="s">
        <v>105</v>
      </c>
      <c r="E870" s="1" t="s">
        <v>106</v>
      </c>
      <c r="K870" s="1" t="s">
        <v>37</v>
      </c>
      <c r="M870" s="1" t="s">
        <v>38</v>
      </c>
      <c r="O870" s="1">
        <v>27</v>
      </c>
      <c r="P870" s="1" t="s">
        <v>51</v>
      </c>
      <c r="R870" s="20" t="s">
        <v>1740</v>
      </c>
      <c r="T870" s="17">
        <v>7</v>
      </c>
      <c r="AR870" s="1" t="s">
        <v>1764</v>
      </c>
      <c r="AT870" s="1" t="s">
        <v>43</v>
      </c>
      <c r="BA870" s="1" t="s">
        <v>65</v>
      </c>
      <c r="BB870" s="1" t="s">
        <v>65</v>
      </c>
      <c r="BD870" s="1" t="s">
        <v>1739</v>
      </c>
      <c r="BE870" s="20" t="s">
        <v>1740</v>
      </c>
      <c r="BF870" s="1"/>
    </row>
    <row r="871" spans="1:58">
      <c r="A871" s="1" t="s">
        <v>1357</v>
      </c>
      <c r="B871" s="1" t="s">
        <v>1357</v>
      </c>
      <c r="C871" s="1" t="s">
        <v>1358</v>
      </c>
      <c r="D871" s="1" t="s">
        <v>113</v>
      </c>
      <c r="E871" s="1" t="s">
        <v>1359</v>
      </c>
      <c r="G871" s="1">
        <v>1983</v>
      </c>
      <c r="H871" s="1">
        <v>1983</v>
      </c>
      <c r="K871" s="1" t="s">
        <v>37</v>
      </c>
      <c r="M871" s="1" t="s">
        <v>38</v>
      </c>
      <c r="O871" s="1">
        <v>51</v>
      </c>
      <c r="P871" s="1" t="s">
        <v>51</v>
      </c>
      <c r="R871" s="20" t="s">
        <v>1763</v>
      </c>
      <c r="T871" s="17">
        <v>15</v>
      </c>
      <c r="Y871" s="3">
        <v>13</v>
      </c>
      <c r="AR871" s="1" t="s">
        <v>1270</v>
      </c>
      <c r="AT871" s="1" t="s">
        <v>1737</v>
      </c>
      <c r="BA871" s="1" t="s">
        <v>65</v>
      </c>
      <c r="BB871" s="1" t="s">
        <v>65</v>
      </c>
      <c r="BD871" s="1" t="s">
        <v>1767</v>
      </c>
      <c r="BE871" s="20" t="s">
        <v>1763</v>
      </c>
      <c r="BF871" s="1"/>
    </row>
    <row r="872" spans="1:58">
      <c r="A872" s="1" t="s">
        <v>1357</v>
      </c>
      <c r="B872" s="1" t="s">
        <v>1357</v>
      </c>
      <c r="C872" s="1" t="s">
        <v>1358</v>
      </c>
      <c r="D872" s="1" t="s">
        <v>113</v>
      </c>
      <c r="E872" s="1" t="s">
        <v>1741</v>
      </c>
      <c r="K872" s="1" t="s">
        <v>37</v>
      </c>
      <c r="M872" s="1" t="s">
        <v>38</v>
      </c>
      <c r="O872" s="1">
        <v>231</v>
      </c>
      <c r="P872" s="1" t="s">
        <v>51</v>
      </c>
      <c r="R872" s="20" t="s">
        <v>1743</v>
      </c>
      <c r="T872" s="17">
        <v>55</v>
      </c>
      <c r="U872" s="17" t="s">
        <v>1983</v>
      </c>
      <c r="AR872" s="1" t="s">
        <v>1742</v>
      </c>
      <c r="AT872" s="1" t="s">
        <v>43</v>
      </c>
      <c r="BA872" s="1" t="s">
        <v>65</v>
      </c>
      <c r="BB872" s="1" t="s">
        <v>65</v>
      </c>
      <c r="BD872" s="1" t="s">
        <v>1755</v>
      </c>
      <c r="BE872" s="20" t="s">
        <v>1743</v>
      </c>
      <c r="BF872" s="1"/>
    </row>
    <row r="873" spans="1:58">
      <c r="A873" s="1" t="s">
        <v>1357</v>
      </c>
      <c r="B873" s="1" t="s">
        <v>1357</v>
      </c>
      <c r="C873" s="1" t="s">
        <v>1358</v>
      </c>
      <c r="D873" s="1" t="s">
        <v>113</v>
      </c>
      <c r="E873" s="1" t="s">
        <v>957</v>
      </c>
      <c r="K873" s="1" t="s">
        <v>37</v>
      </c>
      <c r="M873" s="1" t="s">
        <v>49</v>
      </c>
      <c r="O873" s="1">
        <v>282</v>
      </c>
      <c r="P873" s="1" t="s">
        <v>51</v>
      </c>
      <c r="R873" s="20" t="s">
        <v>1746</v>
      </c>
      <c r="T873" s="17">
        <v>1.099</v>
      </c>
      <c r="V873" s="17">
        <v>0.1111</v>
      </c>
      <c r="X873" s="17">
        <v>0.9</v>
      </c>
      <c r="Y873" s="3">
        <v>0.23699999999999999</v>
      </c>
      <c r="AJ873" s="3">
        <v>0.1111</v>
      </c>
      <c r="AL873" s="3">
        <v>0.9</v>
      </c>
      <c r="AR873" s="1" t="s">
        <v>1361</v>
      </c>
      <c r="AS873" s="1" t="s">
        <v>1236</v>
      </c>
      <c r="AT873" s="1" t="s">
        <v>1744</v>
      </c>
      <c r="BA873" s="1" t="s">
        <v>44</v>
      </c>
      <c r="BB873" s="1" t="s">
        <v>45</v>
      </c>
      <c r="BD873" s="1" t="s">
        <v>1745</v>
      </c>
      <c r="BE873" s="20" t="s">
        <v>1746</v>
      </c>
      <c r="BF873" s="1"/>
    </row>
    <row r="874" spans="1:58" ht="12.75">
      <c r="A874" s="1" t="s">
        <v>1357</v>
      </c>
      <c r="B874" s="1" t="s">
        <v>1357</v>
      </c>
      <c r="C874" s="1" t="s">
        <v>1358</v>
      </c>
      <c r="D874" s="1" t="s">
        <v>113</v>
      </c>
      <c r="E874" s="1" t="s">
        <v>957</v>
      </c>
      <c r="K874" s="1" t="s">
        <v>37</v>
      </c>
      <c r="M874" s="1" t="s">
        <v>38</v>
      </c>
      <c r="O874" s="1">
        <v>35</v>
      </c>
      <c r="P874" s="1" t="s">
        <v>51</v>
      </c>
      <c r="R874" s="4" t="s">
        <v>1754</v>
      </c>
      <c r="T874" s="17">
        <v>1.5</v>
      </c>
      <c r="AR874" s="1" t="s">
        <v>1764</v>
      </c>
      <c r="AT874" s="1" t="s">
        <v>43</v>
      </c>
      <c r="BA874" s="1" t="s">
        <v>65</v>
      </c>
      <c r="BB874" s="1" t="s">
        <v>65</v>
      </c>
      <c r="BD874" s="1" t="s">
        <v>1749</v>
      </c>
      <c r="BE874" s="4" t="s">
        <v>1754</v>
      </c>
      <c r="BF874" s="1"/>
    </row>
    <row r="875" spans="1:58">
      <c r="A875" s="1" t="s">
        <v>1357</v>
      </c>
      <c r="B875" s="1" t="s">
        <v>1357</v>
      </c>
      <c r="C875" s="1" t="s">
        <v>1358</v>
      </c>
      <c r="D875" s="1" t="s">
        <v>1747</v>
      </c>
      <c r="E875" s="1" t="s">
        <v>1330</v>
      </c>
      <c r="K875" s="1" t="s">
        <v>37</v>
      </c>
      <c r="M875" s="1" t="s">
        <v>38</v>
      </c>
      <c r="O875" s="1">
        <v>35</v>
      </c>
      <c r="P875" s="1" t="s">
        <v>51</v>
      </c>
      <c r="R875" s="20" t="s">
        <v>1754</v>
      </c>
      <c r="T875" s="17">
        <v>4</v>
      </c>
      <c r="AB875" s="3">
        <v>1.5</v>
      </c>
      <c r="AR875" s="1" t="s">
        <v>1764</v>
      </c>
      <c r="AT875" s="1" t="s">
        <v>134</v>
      </c>
      <c r="BA875" s="1" t="s">
        <v>65</v>
      </c>
      <c r="BB875" s="1" t="s">
        <v>65</v>
      </c>
      <c r="BD875" s="1" t="s">
        <v>1750</v>
      </c>
      <c r="BE875" s="20" t="s">
        <v>1754</v>
      </c>
      <c r="BF875" s="1"/>
    </row>
    <row r="876" spans="1:58">
      <c r="A876" s="1" t="s">
        <v>1357</v>
      </c>
      <c r="B876" s="1" t="s">
        <v>1357</v>
      </c>
      <c r="C876" s="1" t="s">
        <v>1358</v>
      </c>
      <c r="D876" s="1" t="s">
        <v>254</v>
      </c>
      <c r="E876" s="1" t="s">
        <v>2011</v>
      </c>
      <c r="K876" s="1" t="s">
        <v>37</v>
      </c>
      <c r="M876" s="1" t="s">
        <v>38</v>
      </c>
      <c r="O876" s="1">
        <v>35</v>
      </c>
      <c r="P876" s="1" t="s">
        <v>51</v>
      </c>
      <c r="R876" s="20" t="s">
        <v>1754</v>
      </c>
      <c r="T876" s="17">
        <v>4</v>
      </c>
      <c r="AB876" s="3">
        <v>0.5</v>
      </c>
      <c r="AR876" s="1" t="s">
        <v>1764</v>
      </c>
      <c r="AT876" s="1" t="s">
        <v>134</v>
      </c>
      <c r="BA876" s="1" t="s">
        <v>65</v>
      </c>
      <c r="BB876" s="1" t="s">
        <v>65</v>
      </c>
      <c r="BD876" s="1" t="s">
        <v>1751</v>
      </c>
      <c r="BE876" s="20" t="s">
        <v>1754</v>
      </c>
      <c r="BF876" s="1"/>
    </row>
    <row r="877" spans="1:58">
      <c r="A877" s="1" t="s">
        <v>1357</v>
      </c>
      <c r="B877" s="1" t="s">
        <v>1357</v>
      </c>
      <c r="C877" s="1" t="s">
        <v>1358</v>
      </c>
      <c r="D877" s="1" t="s">
        <v>293</v>
      </c>
      <c r="E877" s="1" t="s">
        <v>1748</v>
      </c>
      <c r="K877" s="1" t="s">
        <v>37</v>
      </c>
      <c r="M877" s="1" t="s">
        <v>38</v>
      </c>
      <c r="O877" s="1">
        <v>35</v>
      </c>
      <c r="P877" s="1" t="s">
        <v>51</v>
      </c>
      <c r="R877" s="20" t="s">
        <v>1754</v>
      </c>
      <c r="T877" s="17">
        <v>2</v>
      </c>
      <c r="AR877" s="1" t="s">
        <v>1764</v>
      </c>
      <c r="AT877" s="1" t="s">
        <v>43</v>
      </c>
      <c r="BA877" s="1" t="s">
        <v>65</v>
      </c>
      <c r="BB877" s="1" t="s">
        <v>65</v>
      </c>
      <c r="BD877" s="1" t="s">
        <v>1752</v>
      </c>
      <c r="BE877" s="20" t="s">
        <v>1754</v>
      </c>
      <c r="BF877" s="1"/>
    </row>
    <row r="878" spans="1:58">
      <c r="A878" s="1" t="s">
        <v>1357</v>
      </c>
      <c r="B878" s="1" t="s">
        <v>1357</v>
      </c>
      <c r="C878" s="1" t="s">
        <v>1358</v>
      </c>
      <c r="D878" s="1" t="s">
        <v>1733</v>
      </c>
      <c r="E878" s="1" t="s">
        <v>2018</v>
      </c>
      <c r="K878" s="1" t="s">
        <v>37</v>
      </c>
      <c r="M878" s="1" t="s">
        <v>38</v>
      </c>
      <c r="O878" s="1">
        <v>35</v>
      </c>
      <c r="P878" s="1" t="s">
        <v>51</v>
      </c>
      <c r="R878" s="20" t="s">
        <v>1754</v>
      </c>
      <c r="T878" s="17">
        <v>7</v>
      </c>
      <c r="Y878" s="3">
        <v>4</v>
      </c>
      <c r="AR878" s="1" t="s">
        <v>1764</v>
      </c>
      <c r="AT878" s="1" t="s">
        <v>43</v>
      </c>
      <c r="BA878" s="1" t="s">
        <v>65</v>
      </c>
      <c r="BB878" s="1" t="s">
        <v>65</v>
      </c>
      <c r="BD878" s="1" t="s">
        <v>1753</v>
      </c>
      <c r="BE878" s="20" t="s">
        <v>1754</v>
      </c>
      <c r="BF878" s="1"/>
    </row>
    <row r="879" spans="1:58" ht="12.75">
      <c r="A879" s="1" t="s">
        <v>1357</v>
      </c>
      <c r="B879" s="1" t="s">
        <v>1357</v>
      </c>
      <c r="C879" s="1" t="s">
        <v>1358</v>
      </c>
      <c r="D879" s="1" t="s">
        <v>120</v>
      </c>
      <c r="E879" s="1" t="s">
        <v>1758</v>
      </c>
      <c r="G879" s="1">
        <v>1984</v>
      </c>
      <c r="H879" s="1">
        <v>1984</v>
      </c>
      <c r="K879" s="1" t="s">
        <v>1141</v>
      </c>
      <c r="M879" s="1" t="s">
        <v>38</v>
      </c>
      <c r="O879" s="1">
        <v>112</v>
      </c>
      <c r="P879" s="1" t="s">
        <v>51</v>
      </c>
      <c r="R879" s="4" t="s">
        <v>1762</v>
      </c>
      <c r="T879" s="17">
        <v>2</v>
      </c>
      <c r="Y879" s="3">
        <v>1.5</v>
      </c>
      <c r="AR879" s="1" t="s">
        <v>1759</v>
      </c>
      <c r="AT879" s="1" t="s">
        <v>1737</v>
      </c>
      <c r="AY879" s="1" t="s">
        <v>1760</v>
      </c>
      <c r="BA879" s="1" t="s">
        <v>65</v>
      </c>
      <c r="BB879" s="1" t="s">
        <v>65</v>
      </c>
      <c r="BD879" s="1" t="s">
        <v>1761</v>
      </c>
      <c r="BE879" s="4" t="s">
        <v>1762</v>
      </c>
      <c r="BF879" s="1"/>
    </row>
    <row r="880" spans="1:58">
      <c r="A880" s="1" t="s">
        <v>248</v>
      </c>
      <c r="B880" s="1" t="s">
        <v>1136</v>
      </c>
      <c r="C880" s="1" t="s">
        <v>249</v>
      </c>
      <c r="D880" s="1" t="s">
        <v>84</v>
      </c>
      <c r="E880" s="1" t="s">
        <v>109</v>
      </c>
      <c r="K880" s="1" t="s">
        <v>1141</v>
      </c>
      <c r="M880" s="1" t="s">
        <v>38</v>
      </c>
      <c r="O880" s="1">
        <v>348</v>
      </c>
      <c r="P880" s="1" t="s">
        <v>51</v>
      </c>
      <c r="R880" s="2" t="s">
        <v>1774</v>
      </c>
      <c r="AB880" s="3">
        <v>6</v>
      </c>
      <c r="AR880" s="1" t="s">
        <v>1768</v>
      </c>
      <c r="AT880" s="1" t="s">
        <v>172</v>
      </c>
      <c r="BA880" s="1" t="s">
        <v>90</v>
      </c>
      <c r="BB880" s="1" t="s">
        <v>45</v>
      </c>
      <c r="BD880" s="1" t="s">
        <v>1770</v>
      </c>
      <c r="BE880" s="2" t="s">
        <v>1774</v>
      </c>
      <c r="BF880" s="1"/>
    </row>
    <row r="881" spans="1:58">
      <c r="A881" s="1" t="s">
        <v>248</v>
      </c>
      <c r="B881" s="1" t="s">
        <v>1136</v>
      </c>
      <c r="C881" s="1" t="s">
        <v>249</v>
      </c>
      <c r="D881" s="1" t="s">
        <v>120</v>
      </c>
      <c r="E881" s="1" t="s">
        <v>121</v>
      </c>
      <c r="K881" s="1" t="s">
        <v>1141</v>
      </c>
      <c r="M881" s="1" t="s">
        <v>38</v>
      </c>
      <c r="O881" s="1">
        <v>348</v>
      </c>
      <c r="P881" s="1" t="s">
        <v>51</v>
      </c>
      <c r="R881" s="2" t="s">
        <v>1774</v>
      </c>
      <c r="AB881" s="3">
        <v>10</v>
      </c>
      <c r="AR881" s="1" t="s">
        <v>1768</v>
      </c>
      <c r="AT881" s="1" t="s">
        <v>172</v>
      </c>
      <c r="BA881" s="1" t="s">
        <v>90</v>
      </c>
      <c r="BB881" s="1" t="s">
        <v>45</v>
      </c>
      <c r="BD881" s="1" t="s">
        <v>1771</v>
      </c>
      <c r="BE881" s="2" t="s">
        <v>1774</v>
      </c>
      <c r="BF881" s="1"/>
    </row>
    <row r="882" spans="1:58">
      <c r="A882" s="1" t="s">
        <v>248</v>
      </c>
      <c r="B882" s="1" t="s">
        <v>1136</v>
      </c>
      <c r="C882" s="1" t="s">
        <v>249</v>
      </c>
      <c r="D882" s="1" t="s">
        <v>84</v>
      </c>
      <c r="E882" s="1" t="s">
        <v>85</v>
      </c>
      <c r="K882" s="1" t="s">
        <v>1141</v>
      </c>
      <c r="M882" s="1" t="s">
        <v>38</v>
      </c>
      <c r="O882" s="1">
        <v>348</v>
      </c>
      <c r="P882" s="1" t="s">
        <v>51</v>
      </c>
      <c r="R882" s="2" t="s">
        <v>1774</v>
      </c>
      <c r="T882" s="17">
        <v>11.2</v>
      </c>
      <c r="AB882" s="3">
        <v>1.2</v>
      </c>
      <c r="AR882" s="1" t="s">
        <v>1768</v>
      </c>
      <c r="AT882" s="1" t="s">
        <v>1769</v>
      </c>
      <c r="BA882" s="1" t="s">
        <v>90</v>
      </c>
      <c r="BB882" s="1" t="s">
        <v>45</v>
      </c>
      <c r="BD882" s="1" t="s">
        <v>1772</v>
      </c>
      <c r="BE882" s="2" t="s">
        <v>1774</v>
      </c>
      <c r="BF882" s="1"/>
    </row>
    <row r="883" spans="1:58" ht="15.75">
      <c r="A883" s="1" t="s">
        <v>248</v>
      </c>
      <c r="B883" s="1" t="s">
        <v>1136</v>
      </c>
      <c r="C883" s="1" t="s">
        <v>249</v>
      </c>
      <c r="D883" s="1" t="s">
        <v>120</v>
      </c>
      <c r="E883" s="1" t="s">
        <v>620</v>
      </c>
      <c r="K883" s="1" t="s">
        <v>1141</v>
      </c>
      <c r="M883" s="1" t="s">
        <v>38</v>
      </c>
      <c r="O883" s="1">
        <v>348</v>
      </c>
      <c r="P883" s="1" t="s">
        <v>51</v>
      </c>
      <c r="R883" s="2" t="s">
        <v>1774</v>
      </c>
      <c r="AB883" s="3">
        <v>16</v>
      </c>
      <c r="AR883" s="1" t="s">
        <v>1768</v>
      </c>
      <c r="AT883" s="1" t="s">
        <v>172</v>
      </c>
      <c r="BA883" s="1" t="s">
        <v>90</v>
      </c>
      <c r="BB883" s="1" t="s">
        <v>45</v>
      </c>
      <c r="BC883" s="20"/>
      <c r="BD883" s="1" t="s">
        <v>1773</v>
      </c>
      <c r="BE883" s="2" t="s">
        <v>1774</v>
      </c>
      <c r="BF883" s="1"/>
    </row>
    <row r="884" spans="1:58">
      <c r="A884" s="1" t="s">
        <v>248</v>
      </c>
      <c r="B884" s="1" t="s">
        <v>1136</v>
      </c>
      <c r="C884" s="1" t="s">
        <v>249</v>
      </c>
      <c r="D884" s="1" t="s">
        <v>35</v>
      </c>
      <c r="E884" s="4" t="s">
        <v>1775</v>
      </c>
      <c r="F884" s="4"/>
      <c r="G884" s="1">
        <v>1987</v>
      </c>
      <c r="H884" s="1">
        <v>1987</v>
      </c>
      <c r="K884" s="4" t="s">
        <v>1141</v>
      </c>
      <c r="M884" s="4" t="s">
        <v>38</v>
      </c>
      <c r="O884" s="1">
        <v>49</v>
      </c>
      <c r="P884" s="1" t="s">
        <v>102</v>
      </c>
      <c r="Q884" s="1" t="s">
        <v>1169</v>
      </c>
      <c r="R884" s="30" t="s">
        <v>1779</v>
      </c>
      <c r="S884" s="1">
        <v>5</v>
      </c>
      <c r="V884" s="17">
        <v>7.74</v>
      </c>
      <c r="X884" s="17">
        <v>2.36</v>
      </c>
      <c r="AJ884" s="3">
        <v>7.74</v>
      </c>
      <c r="AL884" s="3">
        <v>2.36</v>
      </c>
      <c r="AR884" s="4" t="s">
        <v>1776</v>
      </c>
      <c r="AS884" s="4" t="s">
        <v>1236</v>
      </c>
      <c r="AT884" s="4" t="s">
        <v>12</v>
      </c>
      <c r="BA884" s="4" t="s">
        <v>44</v>
      </c>
      <c r="BB884" s="4" t="s">
        <v>45</v>
      </c>
      <c r="BE884" s="30" t="s">
        <v>1779</v>
      </c>
      <c r="BF884" s="1"/>
    </row>
    <row r="885" spans="1:58">
      <c r="A885" s="1" t="s">
        <v>248</v>
      </c>
      <c r="B885" s="1" t="s">
        <v>1136</v>
      </c>
      <c r="C885" s="1" t="s">
        <v>249</v>
      </c>
      <c r="D885" s="1" t="s">
        <v>35</v>
      </c>
      <c r="E885" s="4" t="s">
        <v>1775</v>
      </c>
      <c r="F885" s="4"/>
      <c r="G885" s="1">
        <v>1988</v>
      </c>
      <c r="H885" s="1">
        <v>1988</v>
      </c>
      <c r="K885" s="4" t="s">
        <v>1141</v>
      </c>
      <c r="M885" s="4" t="s">
        <v>38</v>
      </c>
      <c r="O885" s="1">
        <v>49</v>
      </c>
      <c r="P885" s="1" t="s">
        <v>102</v>
      </c>
      <c r="Q885" s="1" t="s">
        <v>1169</v>
      </c>
      <c r="R885" s="30" t="s">
        <v>1779</v>
      </c>
      <c r="S885" s="1">
        <v>29</v>
      </c>
      <c r="V885" s="17">
        <v>9.52</v>
      </c>
      <c r="X885" s="17">
        <v>0.98</v>
      </c>
      <c r="AJ885" s="3">
        <v>9.52</v>
      </c>
      <c r="AL885" s="3">
        <v>0.98</v>
      </c>
      <c r="AR885" s="4" t="s">
        <v>1776</v>
      </c>
      <c r="AS885" s="4" t="s">
        <v>1236</v>
      </c>
      <c r="AT885" s="4" t="s">
        <v>12</v>
      </c>
      <c r="BA885" s="4" t="s">
        <v>44</v>
      </c>
      <c r="BB885" s="4" t="s">
        <v>45</v>
      </c>
      <c r="BE885" s="30" t="s">
        <v>1779</v>
      </c>
      <c r="BF885" s="1"/>
    </row>
    <row r="886" spans="1:58">
      <c r="A886" s="1" t="s">
        <v>248</v>
      </c>
      <c r="B886" s="1" t="s">
        <v>1136</v>
      </c>
      <c r="C886" s="1" t="s">
        <v>249</v>
      </c>
      <c r="D886" s="1" t="s">
        <v>35</v>
      </c>
      <c r="E886" s="4" t="s">
        <v>1775</v>
      </c>
      <c r="F886" s="4"/>
      <c r="G886" s="1">
        <v>1989</v>
      </c>
      <c r="H886" s="1">
        <v>1989</v>
      </c>
      <c r="K886" s="4" t="s">
        <v>1141</v>
      </c>
      <c r="M886" s="4" t="s">
        <v>38</v>
      </c>
      <c r="O886" s="1">
        <v>49</v>
      </c>
      <c r="P886" s="1" t="s">
        <v>102</v>
      </c>
      <c r="Q886" s="1" t="s">
        <v>1169</v>
      </c>
      <c r="R886" s="30" t="s">
        <v>1779</v>
      </c>
      <c r="S886" s="1">
        <v>24</v>
      </c>
      <c r="V886" s="17">
        <v>7.92</v>
      </c>
      <c r="X886" s="17">
        <v>0.79</v>
      </c>
      <c r="AJ886" s="3">
        <v>7.92</v>
      </c>
      <c r="AL886" s="3">
        <v>0.79</v>
      </c>
      <c r="AR886" s="4" t="s">
        <v>1776</v>
      </c>
      <c r="AS886" s="4" t="s">
        <v>1236</v>
      </c>
      <c r="AT886" s="4" t="s">
        <v>12</v>
      </c>
      <c r="BA886" s="4" t="s">
        <v>44</v>
      </c>
      <c r="BB886" s="4" t="s">
        <v>45</v>
      </c>
      <c r="BE886" s="30" t="s">
        <v>1779</v>
      </c>
      <c r="BF886" s="1"/>
    </row>
    <row r="887" spans="1:58">
      <c r="A887" s="1" t="s">
        <v>248</v>
      </c>
      <c r="B887" s="1" t="s">
        <v>1136</v>
      </c>
      <c r="C887" s="1" t="s">
        <v>249</v>
      </c>
      <c r="D887" s="1" t="s">
        <v>35</v>
      </c>
      <c r="E887" s="4" t="s">
        <v>1775</v>
      </c>
      <c r="F887" s="4"/>
      <c r="G887" s="1">
        <v>1987</v>
      </c>
      <c r="H887" s="1">
        <v>1989</v>
      </c>
      <c r="K887" s="4" t="s">
        <v>37</v>
      </c>
      <c r="M887" s="4" t="s">
        <v>38</v>
      </c>
      <c r="O887" s="1">
        <v>49</v>
      </c>
      <c r="P887" s="1" t="s">
        <v>102</v>
      </c>
      <c r="Q887" s="1" t="s">
        <v>1169</v>
      </c>
      <c r="R887" s="30" t="s">
        <v>1779</v>
      </c>
      <c r="S887" s="1">
        <v>92</v>
      </c>
      <c r="T887" s="17">
        <v>21.5</v>
      </c>
      <c r="AB887" s="3">
        <v>1.5</v>
      </c>
      <c r="AR887" s="4" t="s">
        <v>1777</v>
      </c>
      <c r="AT887" s="4" t="s">
        <v>134</v>
      </c>
      <c r="AY887" s="4" t="s">
        <v>1778</v>
      </c>
      <c r="BA887" s="4" t="s">
        <v>44</v>
      </c>
      <c r="BB887" s="4" t="s">
        <v>45</v>
      </c>
      <c r="BE887" s="30" t="s">
        <v>1779</v>
      </c>
      <c r="BF887" s="1"/>
    </row>
    <row r="888" spans="1:58">
      <c r="A888" s="1" t="s">
        <v>487</v>
      </c>
      <c r="B888" s="1" t="s">
        <v>1102</v>
      </c>
      <c r="C888" s="1" t="s">
        <v>488</v>
      </c>
      <c r="D888" s="1" t="s">
        <v>120</v>
      </c>
      <c r="E888" s="1" t="s">
        <v>121</v>
      </c>
      <c r="F888" s="1">
        <v>1</v>
      </c>
      <c r="G888" s="1">
        <v>1986</v>
      </c>
      <c r="H888" s="1">
        <v>2010</v>
      </c>
      <c r="K888" s="4" t="s">
        <v>37</v>
      </c>
      <c r="L888" s="1" t="s">
        <v>1827</v>
      </c>
      <c r="M888" s="4" t="s">
        <v>38</v>
      </c>
      <c r="O888" s="1">
        <v>34</v>
      </c>
      <c r="P888" s="4" t="s">
        <v>77</v>
      </c>
      <c r="Q888" s="1" t="s">
        <v>1169</v>
      </c>
      <c r="R888" s="20" t="s">
        <v>2142</v>
      </c>
      <c r="S888" s="1">
        <v>277</v>
      </c>
      <c r="V888" s="17">
        <v>8.4</v>
      </c>
      <c r="X888" s="17">
        <v>3.5</v>
      </c>
      <c r="AJ888" s="3">
        <v>8.4</v>
      </c>
      <c r="AL888" s="3">
        <v>3.5</v>
      </c>
      <c r="AR888" s="4" t="s">
        <v>1780</v>
      </c>
      <c r="AS888" s="4" t="s">
        <v>1244</v>
      </c>
      <c r="AT888" s="4" t="s">
        <v>12</v>
      </c>
      <c r="AY888" s="4" t="s">
        <v>1829</v>
      </c>
      <c r="BA888" s="4" t="s">
        <v>44</v>
      </c>
      <c r="BB888" s="4" t="s">
        <v>45</v>
      </c>
      <c r="BD888" s="4" t="s">
        <v>1781</v>
      </c>
      <c r="BE888" s="20" t="s">
        <v>2142</v>
      </c>
      <c r="BF888" s="1"/>
    </row>
    <row r="889" spans="1:58">
      <c r="A889" s="1" t="s">
        <v>487</v>
      </c>
      <c r="B889" s="1" t="s">
        <v>1102</v>
      </c>
      <c r="C889" s="1" t="s">
        <v>488</v>
      </c>
      <c r="D889" s="1" t="s">
        <v>120</v>
      </c>
      <c r="E889" s="1" t="s">
        <v>121</v>
      </c>
      <c r="F889" s="1">
        <v>1</v>
      </c>
      <c r="G889" s="1">
        <v>1992</v>
      </c>
      <c r="H889" s="1">
        <v>1992</v>
      </c>
      <c r="K889" s="4" t="s">
        <v>37</v>
      </c>
      <c r="L889" s="1" t="s">
        <v>1827</v>
      </c>
      <c r="M889" s="4" t="s">
        <v>38</v>
      </c>
      <c r="O889" s="1">
        <v>34</v>
      </c>
      <c r="P889" s="4" t="s">
        <v>77</v>
      </c>
      <c r="Q889" s="1" t="s">
        <v>1169</v>
      </c>
      <c r="R889" s="20" t="s">
        <v>2142</v>
      </c>
      <c r="S889" s="1">
        <v>43</v>
      </c>
      <c r="V889" s="17">
        <v>17.7</v>
      </c>
      <c r="X889" s="17">
        <v>8.4</v>
      </c>
      <c r="AJ889" s="3">
        <v>17.7</v>
      </c>
      <c r="AL889" s="3">
        <v>8.4</v>
      </c>
      <c r="AR889" s="4" t="s">
        <v>78</v>
      </c>
      <c r="AS889" s="4" t="s">
        <v>1244</v>
      </c>
      <c r="AT889" s="4" t="s">
        <v>12</v>
      </c>
      <c r="AY889" s="1" t="s">
        <v>1830</v>
      </c>
      <c r="BA889" s="4" t="s">
        <v>44</v>
      </c>
      <c r="BB889" s="4" t="s">
        <v>45</v>
      </c>
      <c r="BD889" s="4" t="s">
        <v>1781</v>
      </c>
      <c r="BE889" s="20" t="s">
        <v>2142</v>
      </c>
      <c r="BF889" s="1"/>
    </row>
    <row r="890" spans="1:58">
      <c r="A890" s="1" t="s">
        <v>487</v>
      </c>
      <c r="B890" s="1" t="s">
        <v>1102</v>
      </c>
      <c r="C890" s="1" t="s">
        <v>488</v>
      </c>
      <c r="D890" s="1" t="s">
        <v>120</v>
      </c>
      <c r="E890" s="1" t="s">
        <v>121</v>
      </c>
      <c r="F890" s="1">
        <v>1</v>
      </c>
      <c r="G890" s="1">
        <v>1986</v>
      </c>
      <c r="H890" s="1">
        <v>2010</v>
      </c>
      <c r="K890" s="4" t="s">
        <v>37</v>
      </c>
      <c r="L890" s="1" t="s">
        <v>1317</v>
      </c>
      <c r="M890" s="4" t="s">
        <v>38</v>
      </c>
      <c r="O890" s="1">
        <v>34</v>
      </c>
      <c r="P890" s="4" t="s">
        <v>77</v>
      </c>
      <c r="Q890" s="1" t="s">
        <v>1169</v>
      </c>
      <c r="R890" s="20" t="s">
        <v>2142</v>
      </c>
      <c r="S890" s="1">
        <v>320</v>
      </c>
      <c r="V890" s="17">
        <v>11.4</v>
      </c>
      <c r="X890" s="17">
        <v>0.6</v>
      </c>
      <c r="AJ890" s="3">
        <v>11.4</v>
      </c>
      <c r="AL890" s="3">
        <v>0.6</v>
      </c>
      <c r="AR890" s="4" t="s">
        <v>1828</v>
      </c>
      <c r="AS890" s="4" t="s">
        <v>1244</v>
      </c>
      <c r="AT890" s="4" t="s">
        <v>12</v>
      </c>
      <c r="AY890" s="1" t="s">
        <v>1831</v>
      </c>
      <c r="BA890" s="4" t="s">
        <v>44</v>
      </c>
      <c r="BB890" s="4" t="s">
        <v>45</v>
      </c>
      <c r="BD890" s="4"/>
      <c r="BE890" s="20" t="s">
        <v>2142</v>
      </c>
      <c r="BF890" s="1"/>
    </row>
    <row r="891" spans="1:58">
      <c r="A891" s="1" t="s">
        <v>487</v>
      </c>
      <c r="B891" s="1" t="s">
        <v>1102</v>
      </c>
      <c r="C891" s="1" t="s">
        <v>488</v>
      </c>
      <c r="D891" s="1" t="s">
        <v>120</v>
      </c>
      <c r="E891" s="1" t="s">
        <v>121</v>
      </c>
      <c r="F891" s="1">
        <v>1</v>
      </c>
      <c r="G891" s="1">
        <v>1986</v>
      </c>
      <c r="H891" s="1">
        <v>2010</v>
      </c>
      <c r="K891" s="4" t="s">
        <v>37</v>
      </c>
      <c r="L891" s="1" t="s">
        <v>1316</v>
      </c>
      <c r="M891" s="4" t="s">
        <v>38</v>
      </c>
      <c r="O891" s="1">
        <v>34</v>
      </c>
      <c r="P891" s="4" t="s">
        <v>77</v>
      </c>
      <c r="Q891" s="1" t="s">
        <v>1169</v>
      </c>
      <c r="R891" s="20" t="s">
        <v>2142</v>
      </c>
      <c r="S891" s="1">
        <v>320</v>
      </c>
      <c r="V891" s="17">
        <v>8.4</v>
      </c>
      <c r="X891" s="17">
        <v>0.4</v>
      </c>
      <c r="AJ891" s="3">
        <v>8.4</v>
      </c>
      <c r="AL891" s="3">
        <v>0.4</v>
      </c>
      <c r="AR891" s="4" t="s">
        <v>1828</v>
      </c>
      <c r="AS891" s="4" t="s">
        <v>1244</v>
      </c>
      <c r="AT891" s="4" t="s">
        <v>12</v>
      </c>
      <c r="AY891" s="1" t="s">
        <v>1831</v>
      </c>
      <c r="BA891" s="4" t="s">
        <v>44</v>
      </c>
      <c r="BB891" s="4" t="s">
        <v>45</v>
      </c>
      <c r="BD891" s="4"/>
      <c r="BE891" s="20" t="s">
        <v>2142</v>
      </c>
      <c r="BF891" s="1"/>
    </row>
    <row r="892" spans="1:58">
      <c r="A892" s="1" t="s">
        <v>879</v>
      </c>
      <c r="B892" s="1" t="s">
        <v>1100</v>
      </c>
      <c r="C892" s="1" t="s">
        <v>880</v>
      </c>
      <c r="D892" s="1" t="s">
        <v>144</v>
      </c>
      <c r="E892" s="1" t="s">
        <v>916</v>
      </c>
      <c r="F892" s="1">
        <v>1</v>
      </c>
      <c r="G892" s="1">
        <v>2006</v>
      </c>
      <c r="H892" s="1">
        <v>2013</v>
      </c>
      <c r="K892" s="1" t="s">
        <v>1141</v>
      </c>
      <c r="M892" s="1" t="s">
        <v>38</v>
      </c>
      <c r="O892" s="1">
        <v>62</v>
      </c>
      <c r="P892" s="1" t="s">
        <v>77</v>
      </c>
      <c r="Q892" s="1" t="s">
        <v>1169</v>
      </c>
      <c r="R892" s="20" t="s">
        <v>1798</v>
      </c>
      <c r="S892" s="1">
        <v>69</v>
      </c>
      <c r="T892" s="17">
        <v>360</v>
      </c>
      <c r="U892" s="17" t="s">
        <v>1983</v>
      </c>
      <c r="AR892" s="1" t="s">
        <v>1479</v>
      </c>
      <c r="AT892" s="1" t="s">
        <v>1491</v>
      </c>
      <c r="AY892" s="1" t="s">
        <v>1796</v>
      </c>
      <c r="BA892" s="1" t="s">
        <v>44</v>
      </c>
      <c r="BB892" s="1" t="s">
        <v>45</v>
      </c>
      <c r="BC892" s="1" t="s">
        <v>1249</v>
      </c>
      <c r="BD892" s="1" t="s">
        <v>1797</v>
      </c>
      <c r="BE892" s="20" t="s">
        <v>1798</v>
      </c>
      <c r="BF892" s="1"/>
    </row>
    <row r="893" spans="1:58">
      <c r="A893" s="1" t="s">
        <v>934</v>
      </c>
      <c r="B893" s="1" t="s">
        <v>934</v>
      </c>
      <c r="C893" s="1" t="s">
        <v>935</v>
      </c>
      <c r="D893" s="1" t="s">
        <v>144</v>
      </c>
      <c r="E893" s="1" t="s">
        <v>146</v>
      </c>
      <c r="F893" s="1">
        <v>1</v>
      </c>
      <c r="G893" s="1">
        <v>2011</v>
      </c>
      <c r="H893" s="1">
        <v>2011</v>
      </c>
      <c r="K893" s="1" t="s">
        <v>1141</v>
      </c>
      <c r="M893" s="1" t="s">
        <v>38</v>
      </c>
      <c r="O893" s="1">
        <v>300</v>
      </c>
      <c r="P893" s="1" t="s">
        <v>77</v>
      </c>
      <c r="Q893" s="1" t="s">
        <v>1169</v>
      </c>
      <c r="R893" s="20" t="s">
        <v>1858</v>
      </c>
      <c r="S893" s="1">
        <v>7</v>
      </c>
      <c r="T893" s="17">
        <v>50</v>
      </c>
      <c r="AR893" s="1" t="s">
        <v>694</v>
      </c>
      <c r="AT893" s="1" t="s">
        <v>43</v>
      </c>
      <c r="BA893" s="1" t="s">
        <v>44</v>
      </c>
      <c r="BB893" s="1" t="s">
        <v>45</v>
      </c>
      <c r="BC893" s="30"/>
      <c r="BD893" s="1" t="s">
        <v>1857</v>
      </c>
      <c r="BE893" s="20" t="s">
        <v>1858</v>
      </c>
      <c r="BF893" s="1"/>
    </row>
    <row r="894" spans="1:58">
      <c r="A894" s="1" t="s">
        <v>934</v>
      </c>
      <c r="B894" s="1" t="s">
        <v>934</v>
      </c>
      <c r="C894" s="1" t="s">
        <v>935</v>
      </c>
      <c r="D894" s="1" t="s">
        <v>144</v>
      </c>
      <c r="E894" s="1" t="s">
        <v>146</v>
      </c>
      <c r="F894" s="1">
        <v>1</v>
      </c>
      <c r="G894" s="1">
        <v>2012</v>
      </c>
      <c r="H894" s="1">
        <v>2012</v>
      </c>
      <c r="K894" s="1" t="s">
        <v>1174</v>
      </c>
      <c r="M894" s="1" t="s">
        <v>38</v>
      </c>
      <c r="O894" s="1">
        <v>300</v>
      </c>
      <c r="P894" s="1" t="s">
        <v>77</v>
      </c>
      <c r="Q894" s="1" t="s">
        <v>1169</v>
      </c>
      <c r="R894" s="20" t="s">
        <v>1858</v>
      </c>
      <c r="S894" s="1">
        <v>4</v>
      </c>
      <c r="T894" s="17">
        <v>62</v>
      </c>
      <c r="AR894" s="1" t="s">
        <v>694</v>
      </c>
      <c r="AT894" s="1" t="s">
        <v>43</v>
      </c>
      <c r="BA894" s="1" t="s">
        <v>44</v>
      </c>
      <c r="BB894" s="1" t="s">
        <v>45</v>
      </c>
      <c r="BC894" s="20"/>
      <c r="BD894" s="1" t="s">
        <v>1859</v>
      </c>
      <c r="BE894" s="20" t="s">
        <v>1858</v>
      </c>
      <c r="BF894" s="1"/>
    </row>
    <row r="895" spans="1:58">
      <c r="A895" s="1" t="s">
        <v>879</v>
      </c>
      <c r="B895" s="1" t="s">
        <v>1100</v>
      </c>
      <c r="C895" s="1" t="s">
        <v>880</v>
      </c>
      <c r="D895" s="1" t="s">
        <v>144</v>
      </c>
      <c r="E895" s="1" t="s">
        <v>916</v>
      </c>
      <c r="F895" s="1">
        <v>1</v>
      </c>
      <c r="G895" s="1">
        <v>2012</v>
      </c>
      <c r="H895" s="1">
        <v>2013</v>
      </c>
      <c r="K895" s="1" t="s">
        <v>1141</v>
      </c>
      <c r="L895" s="1" t="s">
        <v>1827</v>
      </c>
      <c r="M895" s="1" t="s">
        <v>38</v>
      </c>
      <c r="O895" s="1">
        <v>77</v>
      </c>
      <c r="P895" s="1" t="s">
        <v>77</v>
      </c>
      <c r="Q895" s="1" t="s">
        <v>1169</v>
      </c>
      <c r="R895" s="30" t="s">
        <v>1862</v>
      </c>
      <c r="S895" s="1">
        <v>53</v>
      </c>
      <c r="T895" s="17">
        <v>276.7</v>
      </c>
      <c r="V895" s="17">
        <v>138.5</v>
      </c>
      <c r="X895" s="17">
        <v>8</v>
      </c>
      <c r="AB895" s="3">
        <v>34.6</v>
      </c>
      <c r="AJ895" s="3">
        <v>138.5</v>
      </c>
      <c r="AL895" s="3">
        <v>8</v>
      </c>
      <c r="AR895" s="1" t="s">
        <v>694</v>
      </c>
      <c r="AS895" s="1" t="s">
        <v>1241</v>
      </c>
      <c r="AT895" s="1" t="s">
        <v>1268</v>
      </c>
      <c r="AY895" s="1" t="s">
        <v>1860</v>
      </c>
      <c r="BA895" s="1" t="s">
        <v>44</v>
      </c>
      <c r="BB895" s="1" t="s">
        <v>45</v>
      </c>
      <c r="BD895" s="1" t="s">
        <v>1861</v>
      </c>
      <c r="BE895" s="30" t="s">
        <v>1862</v>
      </c>
      <c r="BF895" s="1"/>
    </row>
    <row r="896" spans="1:58">
      <c r="A896" s="1" t="s">
        <v>2067</v>
      </c>
      <c r="B896" s="1" t="s">
        <v>1996</v>
      </c>
      <c r="C896" s="1" t="s">
        <v>509</v>
      </c>
      <c r="D896" s="1" t="s">
        <v>448</v>
      </c>
      <c r="E896" s="1" t="s">
        <v>1868</v>
      </c>
      <c r="G896" s="1">
        <v>2007</v>
      </c>
      <c r="H896" s="1">
        <v>2012</v>
      </c>
      <c r="K896" s="1" t="s">
        <v>37</v>
      </c>
      <c r="M896" s="1" t="s">
        <v>38</v>
      </c>
      <c r="O896" s="1">
        <v>6</v>
      </c>
      <c r="P896" s="1" t="s">
        <v>40</v>
      </c>
      <c r="R896" s="20" t="s">
        <v>1867</v>
      </c>
      <c r="AR896" s="1" t="s">
        <v>1768</v>
      </c>
      <c r="AT896" s="1" t="s">
        <v>1869</v>
      </c>
      <c r="BA896" s="1" t="s">
        <v>44</v>
      </c>
      <c r="BB896" s="1" t="s">
        <v>45</v>
      </c>
      <c r="BC896" s="20"/>
      <c r="BD896" s="1" t="s">
        <v>1870</v>
      </c>
      <c r="BE896" s="20" t="s">
        <v>1867</v>
      </c>
      <c r="BF896" s="1"/>
    </row>
    <row r="897" spans="1:58">
      <c r="A897" s="1" t="s">
        <v>801</v>
      </c>
      <c r="B897" s="1" t="s">
        <v>801</v>
      </c>
      <c r="C897" s="1" t="s">
        <v>802</v>
      </c>
      <c r="D897" s="1" t="s">
        <v>144</v>
      </c>
      <c r="E897" s="1" t="s">
        <v>1873</v>
      </c>
      <c r="F897" s="1">
        <v>1</v>
      </c>
      <c r="G897" s="1">
        <v>2013</v>
      </c>
      <c r="H897" s="1">
        <v>2013</v>
      </c>
      <c r="K897" s="1" t="s">
        <v>37</v>
      </c>
      <c r="M897" s="1" t="s">
        <v>38</v>
      </c>
      <c r="O897" s="1">
        <v>310</v>
      </c>
      <c r="P897" s="1" t="s">
        <v>77</v>
      </c>
      <c r="Q897" s="1" t="s">
        <v>1169</v>
      </c>
      <c r="R897" s="20" t="s">
        <v>1871</v>
      </c>
      <c r="S897" s="1">
        <v>6</v>
      </c>
      <c r="T897" s="17">
        <v>162.1</v>
      </c>
      <c r="U897" s="17" t="s">
        <v>1983</v>
      </c>
      <c r="V897" s="17">
        <v>95.4</v>
      </c>
      <c r="W897" s="17" t="s">
        <v>1983</v>
      </c>
      <c r="X897" s="17">
        <v>56.6</v>
      </c>
      <c r="AG897" s="3">
        <v>95.4</v>
      </c>
      <c r="AH897" s="3" t="s">
        <v>1983</v>
      </c>
      <c r="AI897" s="3">
        <v>56.6</v>
      </c>
      <c r="AR897" s="1" t="s">
        <v>694</v>
      </c>
      <c r="AS897" s="1" t="s">
        <v>1244</v>
      </c>
      <c r="AT897" s="1" t="s">
        <v>1872</v>
      </c>
      <c r="BA897" s="1" t="s">
        <v>44</v>
      </c>
      <c r="BB897" s="1" t="s">
        <v>45</v>
      </c>
      <c r="BE897" s="20" t="s">
        <v>1871</v>
      </c>
      <c r="BF897" s="1"/>
    </row>
    <row r="898" spans="1:58">
      <c r="A898" s="1" t="s">
        <v>248</v>
      </c>
      <c r="B898" s="1" t="s">
        <v>1136</v>
      </c>
      <c r="C898" s="1" t="s">
        <v>249</v>
      </c>
      <c r="D898" s="1" t="s">
        <v>1747</v>
      </c>
      <c r="E898" s="1" t="s">
        <v>1874</v>
      </c>
      <c r="G898" s="1">
        <v>1997</v>
      </c>
      <c r="H898" s="1">
        <v>1998</v>
      </c>
      <c r="K898" s="1" t="s">
        <v>1141</v>
      </c>
      <c r="M898" s="1" t="s">
        <v>38</v>
      </c>
      <c r="O898" s="1">
        <v>240</v>
      </c>
      <c r="P898" s="1" t="s">
        <v>102</v>
      </c>
      <c r="Q898" s="1" t="s">
        <v>1169</v>
      </c>
      <c r="R898" s="20" t="s">
        <v>1878</v>
      </c>
      <c r="S898" s="1">
        <v>128</v>
      </c>
      <c r="V898" s="17">
        <v>0.76</v>
      </c>
      <c r="Y898" s="3">
        <v>1</v>
      </c>
      <c r="AP898" s="3">
        <v>0.76</v>
      </c>
      <c r="AR898" s="1" t="s">
        <v>1875</v>
      </c>
      <c r="AT898" s="1" t="s">
        <v>1876</v>
      </c>
      <c r="BA898" s="1" t="s">
        <v>44</v>
      </c>
      <c r="BB898" s="1" t="s">
        <v>45</v>
      </c>
      <c r="BC898" s="20"/>
      <c r="BD898" s="20" t="s">
        <v>1877</v>
      </c>
      <c r="BE898" s="20" t="s">
        <v>1878</v>
      </c>
      <c r="BF898" s="1"/>
    </row>
    <row r="899" spans="1:58">
      <c r="A899" s="4" t="s">
        <v>487</v>
      </c>
      <c r="B899" s="1" t="s">
        <v>1102</v>
      </c>
      <c r="C899" s="4" t="s">
        <v>488</v>
      </c>
      <c r="D899" s="4" t="s">
        <v>84</v>
      </c>
      <c r="E899" s="4" t="s">
        <v>109</v>
      </c>
      <c r="F899" s="4">
        <v>1</v>
      </c>
      <c r="G899" s="1">
        <v>2014</v>
      </c>
      <c r="H899" s="1">
        <v>2016</v>
      </c>
      <c r="K899" s="1" t="s">
        <v>1141</v>
      </c>
      <c r="M899" s="4" t="s">
        <v>38</v>
      </c>
      <c r="O899" s="1">
        <v>224</v>
      </c>
      <c r="P899" s="4" t="s">
        <v>77</v>
      </c>
      <c r="Q899" s="1" t="s">
        <v>1169</v>
      </c>
      <c r="R899" s="20" t="s">
        <v>1881</v>
      </c>
      <c r="S899" s="1">
        <v>52</v>
      </c>
      <c r="T899" s="17">
        <v>14.11</v>
      </c>
      <c r="V899" s="17">
        <v>3.16</v>
      </c>
      <c r="X899" s="17">
        <v>2.2000000000000002</v>
      </c>
      <c r="AB899" s="3">
        <v>0.1</v>
      </c>
      <c r="AJ899" s="3">
        <v>3.16</v>
      </c>
      <c r="AL899" s="3">
        <v>2.2000000000000002</v>
      </c>
      <c r="AR899" s="4" t="s">
        <v>694</v>
      </c>
      <c r="AS899" s="4" t="s">
        <v>1244</v>
      </c>
      <c r="AT899" s="4" t="s">
        <v>1268</v>
      </c>
      <c r="AU899" s="20"/>
      <c r="AY899" s="4" t="s">
        <v>1879</v>
      </c>
      <c r="BA899" s="4" t="s">
        <v>44</v>
      </c>
      <c r="BB899" s="4" t="s">
        <v>45</v>
      </c>
      <c r="BD899" s="1" t="s">
        <v>1880</v>
      </c>
      <c r="BE899" s="20" t="s">
        <v>1881</v>
      </c>
      <c r="BF899" s="1"/>
    </row>
    <row r="900" spans="1:58">
      <c r="A900" s="1" t="s">
        <v>845</v>
      </c>
      <c r="B900" s="1" t="s">
        <v>1099</v>
      </c>
      <c r="C900" s="1" t="s">
        <v>846</v>
      </c>
      <c r="D900" s="1" t="s">
        <v>120</v>
      </c>
      <c r="E900" s="1" t="s">
        <v>1468</v>
      </c>
      <c r="F900" s="1">
        <v>1</v>
      </c>
      <c r="G900" s="1">
        <v>2009</v>
      </c>
      <c r="H900" s="1">
        <v>2011</v>
      </c>
      <c r="K900" s="1" t="s">
        <v>1141</v>
      </c>
      <c r="M900" s="1" t="s">
        <v>38</v>
      </c>
      <c r="O900" s="1">
        <v>102</v>
      </c>
      <c r="P900" s="1" t="s">
        <v>77</v>
      </c>
      <c r="Q900" s="1" t="s">
        <v>1169</v>
      </c>
      <c r="R900" s="20" t="s">
        <v>1885</v>
      </c>
      <c r="T900" s="17">
        <v>385</v>
      </c>
      <c r="U900" s="17" t="s">
        <v>1983</v>
      </c>
      <c r="AR900" s="1" t="s">
        <v>694</v>
      </c>
      <c r="AT900" s="1" t="s">
        <v>1491</v>
      </c>
      <c r="AY900" s="1" t="s">
        <v>1884</v>
      </c>
      <c r="BA900" s="1" t="s">
        <v>65</v>
      </c>
      <c r="BB900" s="1" t="s">
        <v>65</v>
      </c>
      <c r="BC900" s="20" t="s">
        <v>1592</v>
      </c>
      <c r="BD900" s="1" t="s">
        <v>1891</v>
      </c>
      <c r="BE900" s="20" t="s">
        <v>1885</v>
      </c>
      <c r="BF900" s="1"/>
    </row>
    <row r="901" spans="1:58">
      <c r="A901" s="1" t="s">
        <v>845</v>
      </c>
      <c r="B901" s="1" t="s">
        <v>1099</v>
      </c>
      <c r="C901" s="1" t="s">
        <v>846</v>
      </c>
      <c r="D901" s="1" t="s">
        <v>120</v>
      </c>
      <c r="E901" s="4" t="s">
        <v>1886</v>
      </c>
      <c r="F901" s="1">
        <v>1</v>
      </c>
      <c r="G901" s="1">
        <v>2011</v>
      </c>
      <c r="H901" s="1">
        <v>2011</v>
      </c>
      <c r="K901" s="1" t="s">
        <v>1141</v>
      </c>
      <c r="M901" s="1" t="s">
        <v>38</v>
      </c>
      <c r="O901" s="1">
        <v>102</v>
      </c>
      <c r="P901" s="1" t="s">
        <v>77</v>
      </c>
      <c r="Q901" s="1" t="s">
        <v>1169</v>
      </c>
      <c r="R901" s="20" t="s">
        <v>1885</v>
      </c>
      <c r="T901" s="17">
        <v>240</v>
      </c>
      <c r="U901" s="17" t="s">
        <v>1983</v>
      </c>
      <c r="AR901" s="1" t="s">
        <v>694</v>
      </c>
      <c r="AT901" s="1" t="s">
        <v>1491</v>
      </c>
      <c r="AY901" s="1" t="s">
        <v>1884</v>
      </c>
      <c r="BA901" s="1" t="s">
        <v>65</v>
      </c>
      <c r="BB901" s="1" t="s">
        <v>65</v>
      </c>
      <c r="BC901" s="20" t="s">
        <v>1592</v>
      </c>
      <c r="BE901" s="20" t="s">
        <v>1885</v>
      </c>
      <c r="BF901" s="1"/>
    </row>
    <row r="902" spans="1:58">
      <c r="A902" s="1" t="s">
        <v>845</v>
      </c>
      <c r="B902" s="1" t="s">
        <v>1099</v>
      </c>
      <c r="C902" s="1" t="s">
        <v>846</v>
      </c>
      <c r="D902" s="1" t="s">
        <v>120</v>
      </c>
      <c r="E902" s="20" t="s">
        <v>1401</v>
      </c>
      <c r="F902" s="20">
        <v>1</v>
      </c>
      <c r="G902" s="1">
        <v>2012</v>
      </c>
      <c r="H902" s="1">
        <v>2012</v>
      </c>
      <c r="K902" s="1" t="s">
        <v>1141</v>
      </c>
      <c r="M902" s="1" t="s">
        <v>38</v>
      </c>
      <c r="O902" s="1">
        <v>102</v>
      </c>
      <c r="P902" s="1" t="s">
        <v>77</v>
      </c>
      <c r="Q902" s="1" t="s">
        <v>1169</v>
      </c>
      <c r="R902" s="20" t="s">
        <v>1885</v>
      </c>
      <c r="T902" s="17">
        <v>1020</v>
      </c>
      <c r="U902" s="17" t="s">
        <v>1983</v>
      </c>
      <c r="AR902" s="1" t="s">
        <v>694</v>
      </c>
      <c r="AT902" s="1" t="s">
        <v>1491</v>
      </c>
      <c r="AY902" s="1" t="s">
        <v>1884</v>
      </c>
      <c r="BA902" s="1" t="s">
        <v>65</v>
      </c>
      <c r="BB902" s="1" t="s">
        <v>65</v>
      </c>
      <c r="BC902" s="20" t="s">
        <v>1592</v>
      </c>
      <c r="BE902" s="20" t="s">
        <v>1885</v>
      </c>
      <c r="BF902" s="1"/>
    </row>
    <row r="903" spans="1:58">
      <c r="A903" s="1" t="s">
        <v>845</v>
      </c>
      <c r="B903" s="1" t="s">
        <v>1099</v>
      </c>
      <c r="C903" s="1" t="s">
        <v>846</v>
      </c>
      <c r="D903" s="1" t="s">
        <v>120</v>
      </c>
      <c r="E903" s="1" t="s">
        <v>1468</v>
      </c>
      <c r="F903" s="1">
        <v>1</v>
      </c>
      <c r="G903" s="1">
        <v>2011</v>
      </c>
      <c r="H903" s="1">
        <v>2012</v>
      </c>
      <c r="K903" s="1" t="s">
        <v>1174</v>
      </c>
      <c r="L903" s="1" t="s">
        <v>1316</v>
      </c>
      <c r="M903" s="1" t="s">
        <v>38</v>
      </c>
      <c r="O903" s="1">
        <v>102</v>
      </c>
      <c r="P903" s="1" t="s">
        <v>77</v>
      </c>
      <c r="Q903" s="1" t="s">
        <v>1169</v>
      </c>
      <c r="R903" s="20" t="s">
        <v>1885</v>
      </c>
      <c r="T903" s="17">
        <v>2373</v>
      </c>
      <c r="V903" s="17">
        <v>475.5</v>
      </c>
      <c r="AB903" s="3">
        <v>35</v>
      </c>
      <c r="AP903" s="3">
        <v>475.5</v>
      </c>
      <c r="AR903" s="1" t="s">
        <v>694</v>
      </c>
      <c r="AT903" s="1" t="s">
        <v>1689</v>
      </c>
      <c r="AY903" s="1" t="s">
        <v>1887</v>
      </c>
      <c r="BA903" s="1" t="s">
        <v>65</v>
      </c>
      <c r="BB903" s="1" t="s">
        <v>65</v>
      </c>
      <c r="BC903" s="20"/>
      <c r="BD903" s="1" t="s">
        <v>1891</v>
      </c>
      <c r="BE903" s="20" t="s">
        <v>1885</v>
      </c>
      <c r="BF903" s="1"/>
    </row>
    <row r="904" spans="1:58">
      <c r="A904" s="1" t="s">
        <v>845</v>
      </c>
      <c r="B904" s="1" t="s">
        <v>1099</v>
      </c>
      <c r="C904" s="1" t="s">
        <v>846</v>
      </c>
      <c r="D904" s="1" t="s">
        <v>120</v>
      </c>
      <c r="E904" s="1" t="s">
        <v>1468</v>
      </c>
      <c r="F904" s="1">
        <v>1</v>
      </c>
      <c r="G904" s="1">
        <v>2009</v>
      </c>
      <c r="H904" s="1">
        <v>2011</v>
      </c>
      <c r="K904" s="1" t="s">
        <v>1141</v>
      </c>
      <c r="L904" s="1" t="s">
        <v>1316</v>
      </c>
      <c r="M904" s="1" t="s">
        <v>38</v>
      </c>
      <c r="O904" s="1">
        <v>102</v>
      </c>
      <c r="P904" s="1" t="s">
        <v>77</v>
      </c>
      <c r="Q904" s="1" t="s">
        <v>1169</v>
      </c>
      <c r="R904" s="20" t="s">
        <v>1885</v>
      </c>
      <c r="T904" s="17">
        <v>258</v>
      </c>
      <c r="V904" s="17">
        <v>64</v>
      </c>
      <c r="AB904" s="3">
        <v>8</v>
      </c>
      <c r="AP904" s="3">
        <v>64</v>
      </c>
      <c r="AR904" s="1" t="s">
        <v>694</v>
      </c>
      <c r="AT904" s="1" t="s">
        <v>1689</v>
      </c>
      <c r="AY904" s="1" t="s">
        <v>1890</v>
      </c>
      <c r="AZ904" s="20"/>
      <c r="BA904" s="1" t="s">
        <v>65</v>
      </c>
      <c r="BB904" s="1" t="s">
        <v>65</v>
      </c>
      <c r="BC904" s="20"/>
      <c r="BD904" s="1" t="s">
        <v>1891</v>
      </c>
      <c r="BE904" s="20" t="s">
        <v>1885</v>
      </c>
      <c r="BF904" s="1"/>
    </row>
    <row r="905" spans="1:58">
      <c r="A905" s="1" t="s">
        <v>845</v>
      </c>
      <c r="B905" s="1" t="s">
        <v>1099</v>
      </c>
      <c r="C905" s="1" t="s">
        <v>846</v>
      </c>
      <c r="D905" s="1" t="s">
        <v>120</v>
      </c>
      <c r="E905" s="1" t="s">
        <v>1468</v>
      </c>
      <c r="F905" s="1">
        <v>1</v>
      </c>
      <c r="G905" s="1">
        <v>2011</v>
      </c>
      <c r="H905" s="1">
        <v>2012</v>
      </c>
      <c r="K905" s="1" t="s">
        <v>1174</v>
      </c>
      <c r="L905" s="1" t="s">
        <v>1317</v>
      </c>
      <c r="M905" s="1" t="s">
        <v>38</v>
      </c>
      <c r="O905" s="1">
        <v>102</v>
      </c>
      <c r="P905" s="1" t="s">
        <v>77</v>
      </c>
      <c r="Q905" s="1" t="s">
        <v>1169</v>
      </c>
      <c r="R905" s="20" t="s">
        <v>1885</v>
      </c>
      <c r="T905" s="17">
        <v>2736</v>
      </c>
      <c r="V905" s="17">
        <v>702</v>
      </c>
      <c r="AB905" s="3">
        <v>110</v>
      </c>
      <c r="AP905" s="3">
        <v>702</v>
      </c>
      <c r="AR905" s="1" t="s">
        <v>694</v>
      </c>
      <c r="AT905" s="1" t="s">
        <v>1689</v>
      </c>
      <c r="AY905" s="1" t="s">
        <v>1888</v>
      </c>
      <c r="BA905" s="1" t="s">
        <v>65</v>
      </c>
      <c r="BB905" s="1" t="s">
        <v>65</v>
      </c>
      <c r="BD905" s="1" t="s">
        <v>1891</v>
      </c>
      <c r="BE905" s="20" t="s">
        <v>1885</v>
      </c>
      <c r="BF905" s="1"/>
    </row>
    <row r="906" spans="1:58">
      <c r="A906" s="1" t="s">
        <v>845</v>
      </c>
      <c r="B906" s="1" t="s">
        <v>1099</v>
      </c>
      <c r="C906" s="1" t="s">
        <v>846</v>
      </c>
      <c r="D906" s="1" t="s">
        <v>120</v>
      </c>
      <c r="E906" s="1" t="s">
        <v>1468</v>
      </c>
      <c r="F906" s="1">
        <v>1</v>
      </c>
      <c r="G906" s="1">
        <v>2009</v>
      </c>
      <c r="H906" s="1">
        <v>2011</v>
      </c>
      <c r="K906" s="1" t="s">
        <v>1141</v>
      </c>
      <c r="L906" s="1" t="s">
        <v>1317</v>
      </c>
      <c r="M906" s="1" t="s">
        <v>38</v>
      </c>
      <c r="O906" s="1">
        <v>102</v>
      </c>
      <c r="P906" s="1" t="s">
        <v>77</v>
      </c>
      <c r="Q906" s="1" t="s">
        <v>1169</v>
      </c>
      <c r="R906" s="20" t="s">
        <v>1885</v>
      </c>
      <c r="T906" s="17">
        <v>222</v>
      </c>
      <c r="V906" s="17">
        <v>56</v>
      </c>
      <c r="AB906" s="3">
        <v>14</v>
      </c>
      <c r="AP906" s="3">
        <v>56</v>
      </c>
      <c r="AR906" s="1" t="s">
        <v>694</v>
      </c>
      <c r="AT906" s="1" t="s">
        <v>1689</v>
      </c>
      <c r="AY906" s="1" t="s">
        <v>1889</v>
      </c>
      <c r="BA906" s="1" t="s">
        <v>65</v>
      </c>
      <c r="BB906" s="1" t="s">
        <v>65</v>
      </c>
      <c r="BD906" s="1" t="s">
        <v>1891</v>
      </c>
      <c r="BE906" s="20" t="s">
        <v>1885</v>
      </c>
      <c r="BF906" s="1"/>
    </row>
    <row r="907" spans="1:58">
      <c r="A907" s="1" t="s">
        <v>732</v>
      </c>
      <c r="B907" s="1" t="s">
        <v>732</v>
      </c>
      <c r="C907" s="1" t="s">
        <v>733</v>
      </c>
      <c r="D907" s="1" t="s">
        <v>592</v>
      </c>
      <c r="E907" s="1" t="s">
        <v>1539</v>
      </c>
      <c r="G907" s="1">
        <v>2011</v>
      </c>
      <c r="H907" s="1">
        <v>2012</v>
      </c>
      <c r="K907" s="1" t="s">
        <v>37</v>
      </c>
      <c r="M907" s="1" t="s">
        <v>38</v>
      </c>
      <c r="O907" s="1">
        <v>73</v>
      </c>
      <c r="P907" s="1" t="s">
        <v>77</v>
      </c>
      <c r="Q907" s="1" t="s">
        <v>1169</v>
      </c>
      <c r="R907" s="20" t="s">
        <v>1901</v>
      </c>
      <c r="S907" s="1">
        <v>13</v>
      </c>
      <c r="T907" s="17">
        <v>82</v>
      </c>
      <c r="U907" s="17" t="s">
        <v>1983</v>
      </c>
      <c r="V907" s="17">
        <v>47.1</v>
      </c>
      <c r="X907" s="17">
        <v>23.3</v>
      </c>
      <c r="AJ907" s="3">
        <v>47.1</v>
      </c>
      <c r="AL907" s="3">
        <v>23.3</v>
      </c>
      <c r="AR907" s="1" t="s">
        <v>694</v>
      </c>
      <c r="AS907" s="1" t="s">
        <v>1244</v>
      </c>
      <c r="AT907" s="1" t="s">
        <v>1806</v>
      </c>
      <c r="AY907" s="1" t="s">
        <v>1896</v>
      </c>
      <c r="BA907" s="1" t="s">
        <v>44</v>
      </c>
      <c r="BB907" s="1" t="s">
        <v>45</v>
      </c>
      <c r="BC907" s="1" t="s">
        <v>1592</v>
      </c>
      <c r="BE907" s="20" t="s">
        <v>1901</v>
      </c>
      <c r="BF907" s="1"/>
    </row>
    <row r="908" spans="1:58">
      <c r="A908" s="1" t="s">
        <v>732</v>
      </c>
      <c r="B908" s="1" t="s">
        <v>732</v>
      </c>
      <c r="C908" s="1" t="s">
        <v>733</v>
      </c>
      <c r="D908" s="1" t="s">
        <v>592</v>
      </c>
      <c r="E908" s="1" t="s">
        <v>1892</v>
      </c>
      <c r="G908" s="1">
        <v>2012</v>
      </c>
      <c r="H908" s="1">
        <v>2012</v>
      </c>
      <c r="K908" s="1" t="s">
        <v>37</v>
      </c>
      <c r="M908" s="1" t="s">
        <v>38</v>
      </c>
      <c r="O908" s="1">
        <v>73</v>
      </c>
      <c r="P908" s="1" t="s">
        <v>77</v>
      </c>
      <c r="Q908" s="1" t="s">
        <v>1169</v>
      </c>
      <c r="R908" s="20" t="s">
        <v>1901</v>
      </c>
      <c r="S908" s="1">
        <v>6</v>
      </c>
      <c r="T908" s="17">
        <v>106</v>
      </c>
      <c r="U908" s="17" t="s">
        <v>1983</v>
      </c>
      <c r="V908" s="17">
        <v>19.899999999999999</v>
      </c>
      <c r="X908" s="17">
        <v>15.5</v>
      </c>
      <c r="AJ908" s="3">
        <v>19.899999999999999</v>
      </c>
      <c r="AL908" s="3">
        <v>15.5</v>
      </c>
      <c r="AR908" s="1" t="s">
        <v>694</v>
      </c>
      <c r="AS908" s="1" t="s">
        <v>1244</v>
      </c>
      <c r="AT908" s="1" t="s">
        <v>1806</v>
      </c>
      <c r="BA908" s="1" t="s">
        <v>44</v>
      </c>
      <c r="BB908" s="1" t="s">
        <v>45</v>
      </c>
      <c r="BC908" s="1" t="s">
        <v>1592</v>
      </c>
      <c r="BE908" s="20" t="s">
        <v>1901</v>
      </c>
      <c r="BF908" s="1"/>
    </row>
    <row r="909" spans="1:58">
      <c r="A909" s="1" t="s">
        <v>732</v>
      </c>
      <c r="B909" s="1" t="s">
        <v>732</v>
      </c>
      <c r="C909" s="1" t="s">
        <v>733</v>
      </c>
      <c r="D909" s="1" t="s">
        <v>592</v>
      </c>
      <c r="E909" s="1" t="s">
        <v>675</v>
      </c>
      <c r="G909" s="1">
        <v>2008</v>
      </c>
      <c r="H909" s="1">
        <v>2011</v>
      </c>
      <c r="K909" s="1" t="s">
        <v>37</v>
      </c>
      <c r="M909" s="1" t="s">
        <v>38</v>
      </c>
      <c r="O909" s="1">
        <v>73</v>
      </c>
      <c r="P909" s="1" t="s">
        <v>77</v>
      </c>
      <c r="Q909" s="1" t="s">
        <v>1169</v>
      </c>
      <c r="R909" s="20" t="s">
        <v>1901</v>
      </c>
      <c r="S909" s="1">
        <v>19</v>
      </c>
      <c r="T909" s="17">
        <v>67</v>
      </c>
      <c r="U909" s="17" t="s">
        <v>1983</v>
      </c>
      <c r="V909" s="17">
        <v>18.8</v>
      </c>
      <c r="X909" s="17">
        <v>16.2</v>
      </c>
      <c r="AJ909" s="3">
        <v>18.8</v>
      </c>
      <c r="AL909" s="3">
        <v>16.2</v>
      </c>
      <c r="AR909" s="1" t="s">
        <v>694</v>
      </c>
      <c r="AS909" s="1" t="s">
        <v>1244</v>
      </c>
      <c r="AT909" s="1" t="s">
        <v>1806</v>
      </c>
      <c r="AY909" s="1" t="s">
        <v>1897</v>
      </c>
      <c r="BA909" s="1" t="s">
        <v>44</v>
      </c>
      <c r="BB909" s="1" t="s">
        <v>45</v>
      </c>
      <c r="BC909" s="1" t="s">
        <v>1592</v>
      </c>
      <c r="BD909" s="1" t="s">
        <v>1904</v>
      </c>
      <c r="BE909" s="20" t="s">
        <v>1901</v>
      </c>
      <c r="BF909" s="1"/>
    </row>
    <row r="910" spans="1:58">
      <c r="A910" s="1" t="s">
        <v>732</v>
      </c>
      <c r="B910" s="1" t="s">
        <v>732</v>
      </c>
      <c r="C910" s="1" t="s">
        <v>733</v>
      </c>
      <c r="D910" s="1" t="s">
        <v>592</v>
      </c>
      <c r="E910" s="1" t="s">
        <v>1893</v>
      </c>
      <c r="G910" s="1">
        <v>2013</v>
      </c>
      <c r="H910" s="1">
        <v>2013</v>
      </c>
      <c r="K910" s="1" t="s">
        <v>37</v>
      </c>
      <c r="M910" s="1" t="s">
        <v>38</v>
      </c>
      <c r="O910" s="1">
        <v>74</v>
      </c>
      <c r="P910" s="1" t="s">
        <v>77</v>
      </c>
      <c r="Q910" s="1" t="s">
        <v>1169</v>
      </c>
      <c r="R910" s="20" t="s">
        <v>1910</v>
      </c>
      <c r="S910" s="1">
        <v>11</v>
      </c>
      <c r="T910" s="17">
        <v>103</v>
      </c>
      <c r="U910" s="17" t="s">
        <v>1983</v>
      </c>
      <c r="V910" s="17">
        <v>19.7</v>
      </c>
      <c r="X910" s="17">
        <v>15.5</v>
      </c>
      <c r="AJ910" s="3">
        <v>19.7</v>
      </c>
      <c r="AL910" s="3">
        <v>15.5</v>
      </c>
      <c r="AR910" s="1" t="s">
        <v>694</v>
      </c>
      <c r="AS910" s="1" t="s">
        <v>1244</v>
      </c>
      <c r="AT910" s="1" t="s">
        <v>1806</v>
      </c>
      <c r="BA910" s="1" t="s">
        <v>44</v>
      </c>
      <c r="BB910" s="1" t="s">
        <v>45</v>
      </c>
      <c r="BC910" s="1" t="s">
        <v>1592</v>
      </c>
      <c r="BD910" s="1" t="s">
        <v>1908</v>
      </c>
      <c r="BE910" s="20" t="s">
        <v>1910</v>
      </c>
      <c r="BF910" s="1"/>
    </row>
    <row r="911" spans="1:58">
      <c r="A911" s="1" t="s">
        <v>732</v>
      </c>
      <c r="B911" s="1" t="s">
        <v>732</v>
      </c>
      <c r="C911" s="1" t="s">
        <v>733</v>
      </c>
      <c r="D911" s="1" t="s">
        <v>592</v>
      </c>
      <c r="E911" s="1" t="s">
        <v>1894</v>
      </c>
      <c r="G911" s="1">
        <v>2013</v>
      </c>
      <c r="H911" s="1">
        <v>2013</v>
      </c>
      <c r="K911" s="1" t="s">
        <v>37</v>
      </c>
      <c r="M911" s="1" t="s">
        <v>38</v>
      </c>
      <c r="O911" s="1">
        <v>74</v>
      </c>
      <c r="P911" s="1" t="s">
        <v>77</v>
      </c>
      <c r="Q911" s="1" t="s">
        <v>1169</v>
      </c>
      <c r="R911" s="20" t="s">
        <v>1910</v>
      </c>
      <c r="S911" s="1">
        <v>11</v>
      </c>
      <c r="T911" s="17">
        <v>135</v>
      </c>
      <c r="U911" s="17" t="s">
        <v>1983</v>
      </c>
      <c r="V911" s="17">
        <v>33.6</v>
      </c>
      <c r="X911" s="17">
        <v>32</v>
      </c>
      <c r="AJ911" s="3">
        <v>33.6</v>
      </c>
      <c r="AL911" s="3">
        <v>32</v>
      </c>
      <c r="AR911" s="1" t="s">
        <v>694</v>
      </c>
      <c r="AS911" s="1" t="s">
        <v>1244</v>
      </c>
      <c r="AT911" s="1" t="s">
        <v>1806</v>
      </c>
      <c r="BA911" s="1" t="s">
        <v>44</v>
      </c>
      <c r="BB911" s="1" t="s">
        <v>45</v>
      </c>
      <c r="BC911" s="1" t="s">
        <v>1592</v>
      </c>
      <c r="BD911" s="1" t="s">
        <v>1909</v>
      </c>
      <c r="BE911" s="20" t="s">
        <v>1910</v>
      </c>
      <c r="BF911" s="1"/>
    </row>
    <row r="912" spans="1:58">
      <c r="A912" s="1" t="s">
        <v>732</v>
      </c>
      <c r="B912" s="1" t="s">
        <v>732</v>
      </c>
      <c r="C912" s="1" t="s">
        <v>733</v>
      </c>
      <c r="D912" s="1" t="s">
        <v>592</v>
      </c>
      <c r="E912" s="1" t="s">
        <v>1895</v>
      </c>
      <c r="G912" s="1">
        <v>2009</v>
      </c>
      <c r="H912" s="1">
        <v>2012</v>
      </c>
      <c r="K912" s="1" t="s">
        <v>37</v>
      </c>
      <c r="M912" s="1" t="s">
        <v>38</v>
      </c>
      <c r="O912" s="1">
        <v>73</v>
      </c>
      <c r="P912" s="1" t="s">
        <v>77</v>
      </c>
      <c r="Q912" s="1" t="s">
        <v>1169</v>
      </c>
      <c r="R912" s="20" t="s">
        <v>1901</v>
      </c>
      <c r="S912" s="1">
        <v>19</v>
      </c>
      <c r="T912" s="17">
        <v>82</v>
      </c>
      <c r="U912" s="17" t="s">
        <v>1983</v>
      </c>
      <c r="V912" s="17">
        <v>32.200000000000003</v>
      </c>
      <c r="X912" s="17">
        <v>18.899999999999999</v>
      </c>
      <c r="AJ912" s="3">
        <v>32.200000000000003</v>
      </c>
      <c r="AL912" s="3">
        <v>18.899999999999999</v>
      </c>
      <c r="AR912" s="1" t="s">
        <v>694</v>
      </c>
      <c r="AS912" s="1" t="s">
        <v>1244</v>
      </c>
      <c r="AT912" s="1" t="s">
        <v>1806</v>
      </c>
      <c r="AY912" s="1" t="s">
        <v>1898</v>
      </c>
      <c r="BA912" s="1" t="s">
        <v>44</v>
      </c>
      <c r="BB912" s="1" t="s">
        <v>45</v>
      </c>
      <c r="BC912" s="1" t="s">
        <v>1592</v>
      </c>
      <c r="BD912" s="1" t="s">
        <v>1906</v>
      </c>
      <c r="BE912" s="20" t="s">
        <v>1901</v>
      </c>
      <c r="BF912" s="1"/>
    </row>
    <row r="913" spans="1:58">
      <c r="A913" s="1" t="s">
        <v>732</v>
      </c>
      <c r="B913" s="1" t="s">
        <v>732</v>
      </c>
      <c r="C913" s="1" t="s">
        <v>733</v>
      </c>
      <c r="D913" s="1" t="s">
        <v>592</v>
      </c>
      <c r="E913" s="1" t="s">
        <v>675</v>
      </c>
      <c r="G913" s="1">
        <v>2008</v>
      </c>
      <c r="H913" s="1">
        <v>2008</v>
      </c>
      <c r="K913" s="1" t="s">
        <v>37</v>
      </c>
      <c r="M913" s="1" t="s">
        <v>38</v>
      </c>
      <c r="O913" s="1">
        <v>308</v>
      </c>
      <c r="P913" s="1" t="s">
        <v>77</v>
      </c>
      <c r="R913" s="20" t="s">
        <v>1902</v>
      </c>
      <c r="S913" s="1">
        <v>4</v>
      </c>
      <c r="T913" s="17">
        <v>49.5</v>
      </c>
      <c r="V913" s="17">
        <v>20.5</v>
      </c>
      <c r="X913" s="17">
        <v>16.899999999999999</v>
      </c>
      <c r="AB913" s="3">
        <v>2.1</v>
      </c>
      <c r="AJ913" s="3">
        <v>20.5</v>
      </c>
      <c r="AL913" s="3">
        <v>16.899999999999999</v>
      </c>
      <c r="AR913" s="1" t="s">
        <v>694</v>
      </c>
      <c r="AS913" s="1" t="s">
        <v>1244</v>
      </c>
      <c r="AT913" s="1" t="s">
        <v>1268</v>
      </c>
      <c r="AY913" s="1" t="s">
        <v>1899</v>
      </c>
      <c r="BA913" s="1" t="s">
        <v>44</v>
      </c>
      <c r="BB913" s="1" t="s">
        <v>45</v>
      </c>
      <c r="BD913" s="1" t="s">
        <v>1903</v>
      </c>
      <c r="BE913" s="20" t="s">
        <v>1902</v>
      </c>
      <c r="BF913" s="1"/>
    </row>
    <row r="914" spans="1:58">
      <c r="A914" s="1" t="s">
        <v>732</v>
      </c>
      <c r="B914" s="1" t="s">
        <v>732</v>
      </c>
      <c r="C914" s="1" t="s">
        <v>733</v>
      </c>
      <c r="D914" s="1" t="s">
        <v>592</v>
      </c>
      <c r="E914" s="1" t="s">
        <v>675</v>
      </c>
      <c r="G914" s="1">
        <v>2009</v>
      </c>
      <c r="H914" s="1">
        <v>2009</v>
      </c>
      <c r="K914" s="1" t="s">
        <v>37</v>
      </c>
      <c r="M914" s="1" t="s">
        <v>38</v>
      </c>
      <c r="O914" s="1">
        <v>308</v>
      </c>
      <c r="P914" s="1" t="s">
        <v>77</v>
      </c>
      <c r="R914" s="20" t="s">
        <v>1902</v>
      </c>
      <c r="S914" s="1">
        <v>5</v>
      </c>
      <c r="T914" s="17">
        <v>42.7</v>
      </c>
      <c r="V914" s="17">
        <v>18.5</v>
      </c>
      <c r="X914" s="17">
        <v>12.2</v>
      </c>
      <c r="AB914" s="3">
        <v>3.7</v>
      </c>
      <c r="AJ914" s="3">
        <v>18.5</v>
      </c>
      <c r="AL914" s="3">
        <v>12.2</v>
      </c>
      <c r="AR914" s="1" t="s">
        <v>694</v>
      </c>
      <c r="AS914" s="1" t="s">
        <v>1244</v>
      </c>
      <c r="AT914" s="1" t="s">
        <v>1268</v>
      </c>
      <c r="AY914" s="1" t="s">
        <v>1900</v>
      </c>
      <c r="BA914" s="1" t="s">
        <v>44</v>
      </c>
      <c r="BB914" s="1" t="s">
        <v>45</v>
      </c>
      <c r="BD914" s="1" t="s">
        <v>1903</v>
      </c>
      <c r="BE914" s="20" t="s">
        <v>1902</v>
      </c>
      <c r="BF914" s="1"/>
    </row>
    <row r="915" spans="1:58">
      <c r="A915" s="1" t="s">
        <v>732</v>
      </c>
      <c r="B915" s="1" t="s">
        <v>732</v>
      </c>
      <c r="C915" s="1" t="s">
        <v>733</v>
      </c>
      <c r="D915" s="1" t="s">
        <v>592</v>
      </c>
      <c r="E915" s="1" t="s">
        <v>1895</v>
      </c>
      <c r="G915" s="1">
        <v>2010</v>
      </c>
      <c r="H915" s="1">
        <v>2010</v>
      </c>
      <c r="K915" s="1" t="s">
        <v>37</v>
      </c>
      <c r="M915" s="1" t="s">
        <v>38</v>
      </c>
      <c r="O915" s="1">
        <v>135</v>
      </c>
      <c r="P915" s="1" t="s">
        <v>77</v>
      </c>
      <c r="R915" s="20" t="s">
        <v>1907</v>
      </c>
      <c r="S915" s="1">
        <v>8</v>
      </c>
      <c r="T915" s="17">
        <v>79.900000000000006</v>
      </c>
      <c r="V915" s="17">
        <v>33</v>
      </c>
      <c r="X915" s="17">
        <v>26</v>
      </c>
      <c r="AJ915" s="3">
        <v>33</v>
      </c>
      <c r="AL915" s="3">
        <v>26</v>
      </c>
      <c r="AR915" s="1" t="s">
        <v>694</v>
      </c>
      <c r="AS915" s="1" t="s">
        <v>1236</v>
      </c>
      <c r="AT915" s="1" t="s">
        <v>1124</v>
      </c>
      <c r="BA915" s="1" t="s">
        <v>44</v>
      </c>
      <c r="BB915" s="1" t="s">
        <v>45</v>
      </c>
      <c r="BD915" s="1" t="s">
        <v>1905</v>
      </c>
      <c r="BE915" s="20" t="s">
        <v>1907</v>
      </c>
      <c r="BF915" s="1"/>
    </row>
    <row r="916" spans="1:58">
      <c r="A916" s="1" t="s">
        <v>879</v>
      </c>
      <c r="B916" s="1" t="s">
        <v>1100</v>
      </c>
      <c r="C916" s="1" t="s">
        <v>880</v>
      </c>
      <c r="D916" s="1" t="s">
        <v>120</v>
      </c>
      <c r="E916" s="1" t="s">
        <v>620</v>
      </c>
      <c r="F916" s="1">
        <v>1</v>
      </c>
      <c r="G916" s="1">
        <v>2009</v>
      </c>
      <c r="H916" s="1">
        <v>2009</v>
      </c>
      <c r="K916" s="1" t="s">
        <v>37</v>
      </c>
      <c r="M916" s="1" t="s">
        <v>38</v>
      </c>
      <c r="O916" s="1">
        <v>86</v>
      </c>
      <c r="P916" s="1" t="s">
        <v>102</v>
      </c>
      <c r="R916" s="20" t="s">
        <v>1916</v>
      </c>
      <c r="V916" s="17">
        <v>120</v>
      </c>
      <c r="AJ916" s="3">
        <v>120</v>
      </c>
      <c r="AR916" s="1" t="s">
        <v>1914</v>
      </c>
      <c r="AT916" s="1" t="s">
        <v>12</v>
      </c>
      <c r="AY916" s="1" t="s">
        <v>1915</v>
      </c>
      <c r="BA916" s="1" t="s">
        <v>44</v>
      </c>
      <c r="BB916" s="1" t="s">
        <v>45</v>
      </c>
      <c r="BE916" s="20" t="s">
        <v>1916</v>
      </c>
      <c r="BF916" s="1"/>
    </row>
    <row r="917" spans="1:58">
      <c r="A917" s="1" t="s">
        <v>879</v>
      </c>
      <c r="B917" s="1" t="s">
        <v>1100</v>
      </c>
      <c r="C917" s="1" t="s">
        <v>880</v>
      </c>
      <c r="D917" s="1" t="s">
        <v>120</v>
      </c>
      <c r="E917" s="1" t="s">
        <v>881</v>
      </c>
      <c r="F917" s="1">
        <v>1</v>
      </c>
      <c r="G917" s="1">
        <v>2009</v>
      </c>
      <c r="H917" s="1">
        <v>2009</v>
      </c>
      <c r="K917" s="1" t="s">
        <v>37</v>
      </c>
      <c r="M917" s="1" t="s">
        <v>38</v>
      </c>
      <c r="O917" s="1">
        <v>86</v>
      </c>
      <c r="P917" s="1" t="s">
        <v>102</v>
      </c>
      <c r="R917" s="20" t="s">
        <v>1916</v>
      </c>
      <c r="V917" s="17">
        <v>144</v>
      </c>
      <c r="AJ917" s="3">
        <v>144</v>
      </c>
      <c r="AR917" s="1" t="s">
        <v>1914</v>
      </c>
      <c r="AT917" s="1" t="s">
        <v>12</v>
      </c>
      <c r="AY917" s="1" t="s">
        <v>1915</v>
      </c>
      <c r="BA917" s="1" t="s">
        <v>44</v>
      </c>
      <c r="BB917" s="1" t="s">
        <v>45</v>
      </c>
      <c r="BC917" s="20"/>
      <c r="BD917" s="20"/>
      <c r="BE917" s="20" t="s">
        <v>1916</v>
      </c>
      <c r="BF917" s="1"/>
    </row>
    <row r="918" spans="1:58">
      <c r="A918" s="1" t="s">
        <v>879</v>
      </c>
      <c r="B918" s="1" t="s">
        <v>1100</v>
      </c>
      <c r="C918" s="1" t="s">
        <v>880</v>
      </c>
      <c r="D918" s="1" t="s">
        <v>84</v>
      </c>
      <c r="E918" s="1" t="s">
        <v>1095</v>
      </c>
      <c r="F918" s="1">
        <v>1</v>
      </c>
      <c r="G918" s="1">
        <v>2009</v>
      </c>
      <c r="H918" s="1">
        <v>2009</v>
      </c>
      <c r="K918" s="1" t="s">
        <v>37</v>
      </c>
      <c r="M918" s="1" t="s">
        <v>38</v>
      </c>
      <c r="O918" s="1">
        <v>86</v>
      </c>
      <c r="P918" s="1" t="s">
        <v>102</v>
      </c>
      <c r="R918" s="20" t="s">
        <v>1916</v>
      </c>
      <c r="V918" s="17">
        <v>56</v>
      </c>
      <c r="AJ918" s="3">
        <v>56</v>
      </c>
      <c r="AR918" s="1" t="s">
        <v>1914</v>
      </c>
      <c r="AT918" s="1" t="s">
        <v>12</v>
      </c>
      <c r="AY918" s="1" t="s">
        <v>1915</v>
      </c>
      <c r="AZ918" s="20"/>
      <c r="BA918" s="1" t="s">
        <v>44</v>
      </c>
      <c r="BB918" s="1" t="s">
        <v>45</v>
      </c>
      <c r="BC918" s="20"/>
      <c r="BD918" s="20"/>
      <c r="BE918" s="20" t="s">
        <v>1916</v>
      </c>
      <c r="BF918" s="1"/>
    </row>
    <row r="919" spans="1:58">
      <c r="A919" s="1" t="s">
        <v>879</v>
      </c>
      <c r="B919" s="1" t="s">
        <v>1100</v>
      </c>
      <c r="C919" s="1" t="s">
        <v>880</v>
      </c>
      <c r="D919" s="1" t="s">
        <v>120</v>
      </c>
      <c r="E919" s="1" t="s">
        <v>310</v>
      </c>
      <c r="F919" s="1">
        <v>1</v>
      </c>
      <c r="G919" s="1">
        <v>2009</v>
      </c>
      <c r="H919" s="1">
        <v>2009</v>
      </c>
      <c r="K919" s="1" t="s">
        <v>37</v>
      </c>
      <c r="M919" s="1" t="s">
        <v>38</v>
      </c>
      <c r="O919" s="1">
        <v>86</v>
      </c>
      <c r="P919" s="1" t="s">
        <v>102</v>
      </c>
      <c r="R919" s="20" t="s">
        <v>1916</v>
      </c>
      <c r="V919" s="17">
        <v>72</v>
      </c>
      <c r="AJ919" s="3">
        <v>72</v>
      </c>
      <c r="AR919" s="1" t="s">
        <v>1914</v>
      </c>
      <c r="AT919" s="1" t="s">
        <v>12</v>
      </c>
      <c r="AY919" s="1" t="s">
        <v>1915</v>
      </c>
      <c r="BA919" s="1" t="s">
        <v>44</v>
      </c>
      <c r="BB919" s="1" t="s">
        <v>45</v>
      </c>
      <c r="BC919" s="20"/>
      <c r="BD919" s="20"/>
      <c r="BE919" s="20" t="s">
        <v>1916</v>
      </c>
      <c r="BF919" s="1"/>
    </row>
    <row r="920" spans="1:58">
      <c r="A920" s="1" t="s">
        <v>879</v>
      </c>
      <c r="B920" s="1" t="s">
        <v>1100</v>
      </c>
      <c r="C920" s="1" t="s">
        <v>880</v>
      </c>
      <c r="D920" s="1" t="s">
        <v>105</v>
      </c>
      <c r="E920" s="1" t="s">
        <v>1413</v>
      </c>
      <c r="G920" s="1">
        <v>2009</v>
      </c>
      <c r="H920" s="1">
        <v>2009</v>
      </c>
      <c r="K920" s="1" t="s">
        <v>37</v>
      </c>
      <c r="M920" s="1" t="s">
        <v>38</v>
      </c>
      <c r="O920" s="1">
        <v>86</v>
      </c>
      <c r="P920" s="1" t="s">
        <v>102</v>
      </c>
      <c r="R920" s="20" t="s">
        <v>1916</v>
      </c>
      <c r="V920" s="17">
        <v>96</v>
      </c>
      <c r="AJ920" s="3">
        <v>96</v>
      </c>
      <c r="AR920" s="1" t="s">
        <v>1914</v>
      </c>
      <c r="AT920" s="1" t="s">
        <v>12</v>
      </c>
      <c r="AY920" s="1" t="s">
        <v>1915</v>
      </c>
      <c r="BA920" s="1" t="s">
        <v>44</v>
      </c>
      <c r="BB920" s="1" t="s">
        <v>45</v>
      </c>
      <c r="BC920" s="20"/>
      <c r="BD920" s="20"/>
      <c r="BE920" s="20" t="s">
        <v>1916</v>
      </c>
      <c r="BF920" s="1"/>
    </row>
    <row r="921" spans="1:58">
      <c r="A921" s="1" t="s">
        <v>879</v>
      </c>
      <c r="B921" s="1" t="s">
        <v>1100</v>
      </c>
      <c r="C921" s="1" t="s">
        <v>880</v>
      </c>
      <c r="D921" s="1" t="s">
        <v>120</v>
      </c>
      <c r="E921" s="20" t="s">
        <v>1405</v>
      </c>
      <c r="F921" s="1">
        <v>1</v>
      </c>
      <c r="G921" s="1">
        <v>2009</v>
      </c>
      <c r="H921" s="1">
        <v>2009</v>
      </c>
      <c r="K921" s="1" t="s">
        <v>37</v>
      </c>
      <c r="M921" s="1" t="s">
        <v>38</v>
      </c>
      <c r="O921" s="1">
        <v>86</v>
      </c>
      <c r="P921" s="1" t="s">
        <v>102</v>
      </c>
      <c r="R921" s="20" t="s">
        <v>1916</v>
      </c>
      <c r="V921" s="17">
        <v>86</v>
      </c>
      <c r="AJ921" s="3">
        <v>86</v>
      </c>
      <c r="AR921" s="1" t="s">
        <v>1914</v>
      </c>
      <c r="AT921" s="1" t="s">
        <v>12</v>
      </c>
      <c r="AY921" s="1" t="s">
        <v>1915</v>
      </c>
      <c r="BA921" s="1" t="s">
        <v>44</v>
      </c>
      <c r="BB921" s="1" t="s">
        <v>45</v>
      </c>
      <c r="BE921" s="20" t="s">
        <v>1916</v>
      </c>
      <c r="BF921" s="1"/>
    </row>
    <row r="922" spans="1:58">
      <c r="A922" s="1" t="s">
        <v>879</v>
      </c>
      <c r="B922" s="1" t="s">
        <v>1100</v>
      </c>
      <c r="C922" s="1" t="s">
        <v>880</v>
      </c>
      <c r="D922" s="1" t="s">
        <v>105</v>
      </c>
      <c r="E922" s="1" t="s">
        <v>1416</v>
      </c>
      <c r="G922" s="1">
        <v>2009</v>
      </c>
      <c r="H922" s="1">
        <v>2009</v>
      </c>
      <c r="K922" s="1" t="s">
        <v>37</v>
      </c>
      <c r="M922" s="1" t="s">
        <v>38</v>
      </c>
      <c r="O922" s="1">
        <v>86</v>
      </c>
      <c r="P922" s="1" t="s">
        <v>102</v>
      </c>
      <c r="R922" s="20" t="s">
        <v>1916</v>
      </c>
      <c r="V922" s="17">
        <v>54</v>
      </c>
      <c r="AJ922" s="3">
        <v>54</v>
      </c>
      <c r="AR922" s="1" t="s">
        <v>1914</v>
      </c>
      <c r="AT922" s="1" t="s">
        <v>12</v>
      </c>
      <c r="AY922" s="1" t="s">
        <v>1915</v>
      </c>
      <c r="BA922" s="1" t="s">
        <v>44</v>
      </c>
      <c r="BB922" s="1" t="s">
        <v>45</v>
      </c>
      <c r="BE922" s="20" t="s">
        <v>1916</v>
      </c>
      <c r="BF922" s="1"/>
    </row>
    <row r="923" spans="1:58">
      <c r="A923" s="1" t="s">
        <v>879</v>
      </c>
      <c r="B923" s="1" t="s">
        <v>1100</v>
      </c>
      <c r="C923" s="1" t="s">
        <v>880</v>
      </c>
      <c r="D923" s="1" t="s">
        <v>105</v>
      </c>
      <c r="E923" s="1" t="s">
        <v>1097</v>
      </c>
      <c r="G923" s="1">
        <v>2009</v>
      </c>
      <c r="H923" s="1">
        <v>2009</v>
      </c>
      <c r="K923" s="1" t="s">
        <v>37</v>
      </c>
      <c r="M923" s="1" t="s">
        <v>38</v>
      </c>
      <c r="O923" s="1">
        <v>86</v>
      </c>
      <c r="P923" s="1" t="s">
        <v>102</v>
      </c>
      <c r="R923" s="20" t="s">
        <v>1916</v>
      </c>
      <c r="V923" s="17">
        <v>66</v>
      </c>
      <c r="AJ923" s="3">
        <v>66</v>
      </c>
      <c r="AR923" s="1" t="s">
        <v>1914</v>
      </c>
      <c r="AT923" s="1" t="s">
        <v>12</v>
      </c>
      <c r="AY923" s="1" t="s">
        <v>1915</v>
      </c>
      <c r="BA923" s="1" t="s">
        <v>44</v>
      </c>
      <c r="BB923" s="1" t="s">
        <v>45</v>
      </c>
      <c r="BE923" s="20" t="s">
        <v>1916</v>
      </c>
      <c r="BF923" s="1"/>
    </row>
    <row r="924" spans="1:58">
      <c r="A924" s="1" t="s">
        <v>879</v>
      </c>
      <c r="B924" s="1" t="s">
        <v>1100</v>
      </c>
      <c r="C924" s="1" t="s">
        <v>880</v>
      </c>
      <c r="D924" s="1" t="s">
        <v>120</v>
      </c>
      <c r="E924" s="20" t="s">
        <v>1407</v>
      </c>
      <c r="F924" s="20">
        <v>1</v>
      </c>
      <c r="G924" s="1">
        <v>2009</v>
      </c>
      <c r="H924" s="1">
        <v>2009</v>
      </c>
      <c r="K924" s="1" t="s">
        <v>37</v>
      </c>
      <c r="M924" s="1" t="s">
        <v>38</v>
      </c>
      <c r="O924" s="1">
        <v>86</v>
      </c>
      <c r="P924" s="1" t="s">
        <v>102</v>
      </c>
      <c r="R924" s="20" t="s">
        <v>1916</v>
      </c>
      <c r="V924" s="17">
        <v>80</v>
      </c>
      <c r="AJ924" s="3">
        <v>80</v>
      </c>
      <c r="AR924" s="1" t="s">
        <v>1914</v>
      </c>
      <c r="AT924" s="1" t="s">
        <v>12</v>
      </c>
      <c r="AY924" s="1" t="s">
        <v>1915</v>
      </c>
      <c r="BA924" s="1" t="s">
        <v>44</v>
      </c>
      <c r="BB924" s="1" t="s">
        <v>45</v>
      </c>
      <c r="BE924" s="20" t="s">
        <v>1916</v>
      </c>
      <c r="BF924" s="1"/>
    </row>
    <row r="925" spans="1:58">
      <c r="A925" s="1" t="s">
        <v>879</v>
      </c>
      <c r="B925" s="1" t="s">
        <v>1100</v>
      </c>
      <c r="C925" s="1" t="s">
        <v>880</v>
      </c>
      <c r="D925" s="1" t="s">
        <v>120</v>
      </c>
      <c r="E925" s="1" t="s">
        <v>1414</v>
      </c>
      <c r="F925" s="1">
        <v>1</v>
      </c>
      <c r="G925" s="1">
        <v>2009</v>
      </c>
      <c r="H925" s="1">
        <v>2009</v>
      </c>
      <c r="K925" s="1" t="s">
        <v>37</v>
      </c>
      <c r="M925" s="1" t="s">
        <v>38</v>
      </c>
      <c r="O925" s="1">
        <v>86</v>
      </c>
      <c r="P925" s="1" t="s">
        <v>102</v>
      </c>
      <c r="R925" s="20" t="s">
        <v>1916</v>
      </c>
      <c r="V925" s="17">
        <v>39</v>
      </c>
      <c r="AJ925" s="3">
        <v>39</v>
      </c>
      <c r="AR925" s="1" t="s">
        <v>1914</v>
      </c>
      <c r="AT925" s="1" t="s">
        <v>12</v>
      </c>
      <c r="AY925" s="1" t="s">
        <v>1915</v>
      </c>
      <c r="BA925" s="1" t="s">
        <v>44</v>
      </c>
      <c r="BB925" s="1" t="s">
        <v>45</v>
      </c>
      <c r="BE925" s="20" t="s">
        <v>1916</v>
      </c>
      <c r="BF925" s="1"/>
    </row>
    <row r="926" spans="1:58" ht="12.75">
      <c r="A926" s="1" t="s">
        <v>801</v>
      </c>
      <c r="B926" s="1" t="s">
        <v>801</v>
      </c>
      <c r="C926" s="1" t="s">
        <v>802</v>
      </c>
      <c r="D926" s="1" t="s">
        <v>144</v>
      </c>
      <c r="E926" s="1" t="s">
        <v>146</v>
      </c>
      <c r="F926" s="1">
        <v>1</v>
      </c>
      <c r="G926" s="1">
        <v>2009</v>
      </c>
      <c r="H926" s="1">
        <v>2009</v>
      </c>
      <c r="K926" s="1" t="s">
        <v>1917</v>
      </c>
      <c r="L926" s="1" t="s">
        <v>1316</v>
      </c>
      <c r="M926" s="1" t="s">
        <v>38</v>
      </c>
      <c r="O926" s="1">
        <v>91</v>
      </c>
      <c r="P926" s="1" t="s">
        <v>77</v>
      </c>
      <c r="Q926" s="1" t="s">
        <v>1169</v>
      </c>
      <c r="R926" s="4" t="s">
        <v>1921</v>
      </c>
      <c r="S926" s="1">
        <v>7</v>
      </c>
      <c r="T926" s="17">
        <v>230</v>
      </c>
      <c r="U926" s="17" t="s">
        <v>1983</v>
      </c>
      <c r="V926" s="17">
        <v>103.1</v>
      </c>
      <c r="AP926" s="3">
        <v>103.1</v>
      </c>
      <c r="AR926" s="1" t="s">
        <v>694</v>
      </c>
      <c r="AT926" s="1" t="s">
        <v>1964</v>
      </c>
      <c r="AY926" s="1" t="s">
        <v>1918</v>
      </c>
      <c r="BA926" s="1" t="s">
        <v>65</v>
      </c>
      <c r="BB926" s="1" t="s">
        <v>65</v>
      </c>
      <c r="BC926" s="1" t="s">
        <v>1592</v>
      </c>
      <c r="BE926" s="4" t="s">
        <v>1921</v>
      </c>
      <c r="BF926" s="1"/>
    </row>
    <row r="927" spans="1:58" ht="12.75">
      <c r="A927" s="1" t="s">
        <v>801</v>
      </c>
      <c r="B927" s="1" t="s">
        <v>801</v>
      </c>
      <c r="C927" s="1" t="s">
        <v>802</v>
      </c>
      <c r="D927" s="1" t="s">
        <v>144</v>
      </c>
      <c r="E927" s="1" t="s">
        <v>146</v>
      </c>
      <c r="F927" s="1">
        <v>1</v>
      </c>
      <c r="G927" s="1">
        <v>2009</v>
      </c>
      <c r="H927" s="1">
        <v>2009</v>
      </c>
      <c r="K927" s="1" t="s">
        <v>1917</v>
      </c>
      <c r="L927" s="1" t="s">
        <v>1317</v>
      </c>
      <c r="M927" s="1" t="s">
        <v>38</v>
      </c>
      <c r="O927" s="1">
        <v>91</v>
      </c>
      <c r="P927" s="1" t="s">
        <v>77</v>
      </c>
      <c r="Q927" s="1" t="s">
        <v>1169</v>
      </c>
      <c r="R927" s="4" t="s">
        <v>1921</v>
      </c>
      <c r="S927" s="1">
        <v>6</v>
      </c>
      <c r="T927" s="17">
        <v>190</v>
      </c>
      <c r="U927" s="17" t="s">
        <v>1983</v>
      </c>
      <c r="V927" s="17">
        <v>116</v>
      </c>
      <c r="AP927" s="3">
        <v>116</v>
      </c>
      <c r="AR927" s="1" t="s">
        <v>694</v>
      </c>
      <c r="AT927" s="1" t="s">
        <v>1964</v>
      </c>
      <c r="AY927" s="1" t="s">
        <v>1457</v>
      </c>
      <c r="BA927" s="1" t="s">
        <v>65</v>
      </c>
      <c r="BB927" s="1" t="s">
        <v>65</v>
      </c>
      <c r="BC927" s="1" t="s">
        <v>1592</v>
      </c>
      <c r="BE927" s="4" t="s">
        <v>1921</v>
      </c>
      <c r="BF927" s="1"/>
    </row>
    <row r="928" spans="1:58" ht="12.75">
      <c r="A928" s="1" t="s">
        <v>801</v>
      </c>
      <c r="B928" s="1" t="s">
        <v>801</v>
      </c>
      <c r="C928" s="1" t="s">
        <v>802</v>
      </c>
      <c r="D928" s="1" t="s">
        <v>144</v>
      </c>
      <c r="E928" s="1" t="s">
        <v>146</v>
      </c>
      <c r="F928" s="1">
        <v>1</v>
      </c>
      <c r="G928" s="1">
        <v>2010</v>
      </c>
      <c r="H928" s="1">
        <v>2010</v>
      </c>
      <c r="K928" s="1" t="s">
        <v>1917</v>
      </c>
      <c r="L928" s="1" t="s">
        <v>1316</v>
      </c>
      <c r="M928" s="1" t="s">
        <v>38</v>
      </c>
      <c r="O928" s="1">
        <v>91</v>
      </c>
      <c r="P928" s="1" t="s">
        <v>77</v>
      </c>
      <c r="Q928" s="1" t="s">
        <v>1169</v>
      </c>
      <c r="R928" s="4" t="s">
        <v>1921</v>
      </c>
      <c r="S928" s="1">
        <v>4</v>
      </c>
      <c r="T928" s="17">
        <v>190</v>
      </c>
      <c r="U928" s="17" t="s">
        <v>1983</v>
      </c>
      <c r="V928" s="17">
        <v>110.1</v>
      </c>
      <c r="AP928" s="3">
        <v>110.1</v>
      </c>
      <c r="AR928" s="1" t="s">
        <v>694</v>
      </c>
      <c r="AT928" s="1" t="s">
        <v>1964</v>
      </c>
      <c r="AY928" s="1" t="s">
        <v>1504</v>
      </c>
      <c r="BA928" s="1" t="s">
        <v>65</v>
      </c>
      <c r="BB928" s="1" t="s">
        <v>65</v>
      </c>
      <c r="BC928" s="1" t="s">
        <v>1592</v>
      </c>
      <c r="BE928" s="4" t="s">
        <v>1921</v>
      </c>
      <c r="BF928" s="1"/>
    </row>
    <row r="929" spans="1:58">
      <c r="A929" s="1" t="s">
        <v>801</v>
      </c>
      <c r="B929" s="1" t="s">
        <v>801</v>
      </c>
      <c r="C929" s="1" t="s">
        <v>802</v>
      </c>
      <c r="D929" s="1" t="s">
        <v>144</v>
      </c>
      <c r="E929" s="1" t="s">
        <v>146</v>
      </c>
      <c r="F929" s="1">
        <v>1</v>
      </c>
      <c r="G929" s="1">
        <v>2010</v>
      </c>
      <c r="H929" s="1">
        <v>2010</v>
      </c>
      <c r="K929" s="1" t="s">
        <v>1917</v>
      </c>
      <c r="L929" s="1" t="s">
        <v>1317</v>
      </c>
      <c r="M929" s="1" t="s">
        <v>38</v>
      </c>
      <c r="O929" s="1">
        <v>91</v>
      </c>
      <c r="P929" s="1" t="s">
        <v>77</v>
      </c>
      <c r="Q929" s="1" t="s">
        <v>1169</v>
      </c>
      <c r="R929" s="4" t="s">
        <v>1921</v>
      </c>
      <c r="S929" s="1">
        <v>5</v>
      </c>
      <c r="T929" s="17">
        <v>830</v>
      </c>
      <c r="U929" s="17" t="s">
        <v>1983</v>
      </c>
      <c r="V929" s="17">
        <v>109.1</v>
      </c>
      <c r="AP929" s="3">
        <v>109.1</v>
      </c>
      <c r="AR929" s="1" t="s">
        <v>694</v>
      </c>
      <c r="AT929" s="1" t="s">
        <v>1964</v>
      </c>
      <c r="AY929" s="1" t="s">
        <v>1435</v>
      </c>
      <c r="BA929" s="1" t="s">
        <v>65</v>
      </c>
      <c r="BB929" s="1" t="s">
        <v>65</v>
      </c>
      <c r="BC929" s="1" t="s">
        <v>1592</v>
      </c>
      <c r="BD929" s="20"/>
      <c r="BE929" s="4" t="s">
        <v>1921</v>
      </c>
      <c r="BF929" s="1"/>
    </row>
    <row r="930" spans="1:58" ht="12.75">
      <c r="A930" s="1" t="s">
        <v>801</v>
      </c>
      <c r="B930" s="1" t="s">
        <v>801</v>
      </c>
      <c r="C930" s="1" t="s">
        <v>802</v>
      </c>
      <c r="D930" s="1" t="s">
        <v>144</v>
      </c>
      <c r="E930" s="1" t="s">
        <v>146</v>
      </c>
      <c r="F930" s="1">
        <v>1</v>
      </c>
      <c r="G930" s="1">
        <v>2011</v>
      </c>
      <c r="H930" s="1">
        <v>2011</v>
      </c>
      <c r="K930" s="1" t="s">
        <v>1917</v>
      </c>
      <c r="L930" s="1" t="s">
        <v>1316</v>
      </c>
      <c r="M930" s="1" t="s">
        <v>38</v>
      </c>
      <c r="O930" s="1">
        <v>91</v>
      </c>
      <c r="P930" s="1" t="s">
        <v>77</v>
      </c>
      <c r="Q930" s="1" t="s">
        <v>1169</v>
      </c>
      <c r="R930" s="4" t="s">
        <v>1921</v>
      </c>
      <c r="S930" s="1">
        <v>8</v>
      </c>
      <c r="T930" s="17">
        <v>750</v>
      </c>
      <c r="U930" s="17" t="s">
        <v>1983</v>
      </c>
      <c r="V930" s="17">
        <v>127.3</v>
      </c>
      <c r="AP930" s="3">
        <v>127.3</v>
      </c>
      <c r="AR930" s="1" t="s">
        <v>694</v>
      </c>
      <c r="AT930" s="1" t="s">
        <v>1964</v>
      </c>
      <c r="AY930" s="1" t="s">
        <v>1919</v>
      </c>
      <c r="BA930" s="1" t="s">
        <v>65</v>
      </c>
      <c r="BB930" s="1" t="s">
        <v>65</v>
      </c>
      <c r="BC930" s="1" t="s">
        <v>1592</v>
      </c>
      <c r="BE930" s="4" t="s">
        <v>1921</v>
      </c>
      <c r="BF930" s="1"/>
    </row>
    <row r="931" spans="1:58" ht="12.75">
      <c r="A931" s="1" t="s">
        <v>801</v>
      </c>
      <c r="B931" s="1" t="s">
        <v>801</v>
      </c>
      <c r="C931" s="1" t="s">
        <v>802</v>
      </c>
      <c r="D931" s="1" t="s">
        <v>144</v>
      </c>
      <c r="E931" s="1" t="s">
        <v>146</v>
      </c>
      <c r="F931" s="1">
        <v>1</v>
      </c>
      <c r="G931" s="1">
        <v>2011</v>
      </c>
      <c r="H931" s="1">
        <v>2011</v>
      </c>
      <c r="K931" s="1" t="s">
        <v>1917</v>
      </c>
      <c r="L931" s="1" t="s">
        <v>1317</v>
      </c>
      <c r="M931" s="1" t="s">
        <v>38</v>
      </c>
      <c r="O931" s="1">
        <v>91</v>
      </c>
      <c r="P931" s="1" t="s">
        <v>77</v>
      </c>
      <c r="Q931" s="1" t="s">
        <v>1169</v>
      </c>
      <c r="R931" s="4" t="s">
        <v>1921</v>
      </c>
      <c r="S931" s="1">
        <v>9</v>
      </c>
      <c r="T931" s="17">
        <v>1200</v>
      </c>
      <c r="U931" s="17" t="s">
        <v>1983</v>
      </c>
      <c r="V931" s="17">
        <v>658.1</v>
      </c>
      <c r="AP931" s="3">
        <v>658.1</v>
      </c>
      <c r="AR931" s="1" t="s">
        <v>694</v>
      </c>
      <c r="AT931" s="1" t="s">
        <v>1964</v>
      </c>
      <c r="AY931" s="1" t="s">
        <v>1434</v>
      </c>
      <c r="BA931" s="1" t="s">
        <v>65</v>
      </c>
      <c r="BB931" s="1" t="s">
        <v>65</v>
      </c>
      <c r="BC931" s="1" t="s">
        <v>1592</v>
      </c>
      <c r="BE931" s="4" t="s">
        <v>1921</v>
      </c>
      <c r="BF931" s="1"/>
    </row>
    <row r="932" spans="1:58" ht="12.75">
      <c r="A932" s="1" t="s">
        <v>801</v>
      </c>
      <c r="B932" s="1" t="s">
        <v>801</v>
      </c>
      <c r="C932" s="1" t="s">
        <v>802</v>
      </c>
      <c r="D932" s="1" t="s">
        <v>144</v>
      </c>
      <c r="E932" s="1" t="s">
        <v>146</v>
      </c>
      <c r="F932" s="1">
        <v>1</v>
      </c>
      <c r="G932" s="1">
        <v>2012</v>
      </c>
      <c r="H932" s="1">
        <v>2012</v>
      </c>
      <c r="K932" s="1" t="s">
        <v>1917</v>
      </c>
      <c r="L932" s="1" t="s">
        <v>1316</v>
      </c>
      <c r="M932" s="1" t="s">
        <v>38</v>
      </c>
      <c r="O932" s="1">
        <v>91</v>
      </c>
      <c r="P932" s="1" t="s">
        <v>77</v>
      </c>
      <c r="Q932" s="1" t="s">
        <v>1169</v>
      </c>
      <c r="R932" s="4" t="s">
        <v>1921</v>
      </c>
      <c r="S932" s="1">
        <v>7</v>
      </c>
      <c r="T932" s="17">
        <v>780</v>
      </c>
      <c r="U932" s="17" t="s">
        <v>1983</v>
      </c>
      <c r="V932" s="17">
        <v>241.5</v>
      </c>
      <c r="AP932" s="3">
        <v>241.5</v>
      </c>
      <c r="AR932" s="1" t="s">
        <v>694</v>
      </c>
      <c r="AT932" s="1" t="s">
        <v>1964</v>
      </c>
      <c r="AY932" s="1" t="s">
        <v>1920</v>
      </c>
      <c r="BA932" s="1" t="s">
        <v>65</v>
      </c>
      <c r="BB932" s="1" t="s">
        <v>65</v>
      </c>
      <c r="BC932" s="1" t="s">
        <v>1592</v>
      </c>
      <c r="BE932" s="4" t="s">
        <v>1921</v>
      </c>
      <c r="BF932" s="1"/>
    </row>
    <row r="933" spans="1:58" ht="12.75">
      <c r="A933" s="1" t="s">
        <v>801</v>
      </c>
      <c r="B933" s="1" t="s">
        <v>801</v>
      </c>
      <c r="C933" s="1" t="s">
        <v>802</v>
      </c>
      <c r="D933" s="1" t="s">
        <v>144</v>
      </c>
      <c r="E933" s="1" t="s">
        <v>146</v>
      </c>
      <c r="F933" s="1">
        <v>1</v>
      </c>
      <c r="G933" s="1">
        <v>2012</v>
      </c>
      <c r="H933" s="1">
        <v>2012</v>
      </c>
      <c r="K933" s="1" t="s">
        <v>1917</v>
      </c>
      <c r="L933" s="1" t="s">
        <v>1317</v>
      </c>
      <c r="M933" s="1" t="s">
        <v>38</v>
      </c>
      <c r="O933" s="1">
        <v>91</v>
      </c>
      <c r="P933" s="1" t="s">
        <v>77</v>
      </c>
      <c r="Q933" s="1" t="s">
        <v>1169</v>
      </c>
      <c r="R933" s="4" t="s">
        <v>1921</v>
      </c>
      <c r="S933" s="1">
        <v>8</v>
      </c>
      <c r="T933" s="17">
        <v>1060</v>
      </c>
      <c r="U933" s="17" t="s">
        <v>1983</v>
      </c>
      <c r="V933" s="17">
        <v>691.3</v>
      </c>
      <c r="AP933" s="3">
        <v>691.3</v>
      </c>
      <c r="AR933" s="1" t="s">
        <v>694</v>
      </c>
      <c r="AT933" s="1" t="s">
        <v>1964</v>
      </c>
      <c r="AY933" s="1" t="s">
        <v>1834</v>
      </c>
      <c r="BA933" s="1" t="s">
        <v>65</v>
      </c>
      <c r="BB933" s="1" t="s">
        <v>65</v>
      </c>
      <c r="BC933" s="1" t="s">
        <v>1592</v>
      </c>
      <c r="BE933" s="4" t="s">
        <v>1921</v>
      </c>
      <c r="BF933" s="1"/>
    </row>
    <row r="934" spans="1:58">
      <c r="A934" s="1" t="s">
        <v>801</v>
      </c>
      <c r="B934" s="1" t="s">
        <v>801</v>
      </c>
      <c r="C934" s="1" t="s">
        <v>802</v>
      </c>
      <c r="D934" s="1" t="s">
        <v>144</v>
      </c>
      <c r="E934" s="1" t="s">
        <v>146</v>
      </c>
      <c r="F934" s="1">
        <v>1</v>
      </c>
      <c r="G934" s="1">
        <v>2009</v>
      </c>
      <c r="H934" s="1">
        <v>2009</v>
      </c>
      <c r="K934" s="1" t="s">
        <v>1174</v>
      </c>
      <c r="M934" s="1" t="s">
        <v>38</v>
      </c>
      <c r="O934" s="1">
        <v>92</v>
      </c>
      <c r="P934" s="1" t="s">
        <v>77</v>
      </c>
      <c r="Q934" s="1" t="s">
        <v>1169</v>
      </c>
      <c r="R934" s="20" t="s">
        <v>1924</v>
      </c>
      <c r="S934" s="1">
        <v>9</v>
      </c>
      <c r="T934" s="17">
        <v>300</v>
      </c>
      <c r="U934" s="17" t="s">
        <v>1983</v>
      </c>
      <c r="Y934" s="3">
        <v>290</v>
      </c>
      <c r="Z934" s="3" t="s">
        <v>1983</v>
      </c>
      <c r="AR934" s="1" t="s">
        <v>694</v>
      </c>
      <c r="AT934" s="1" t="s">
        <v>1922</v>
      </c>
      <c r="AY934" s="3" t="s">
        <v>1460</v>
      </c>
      <c r="BA934" s="1" t="s">
        <v>44</v>
      </c>
      <c r="BB934" s="1" t="s">
        <v>45</v>
      </c>
      <c r="BC934" s="1" t="s">
        <v>1588</v>
      </c>
      <c r="BE934" s="20" t="s">
        <v>1924</v>
      </c>
      <c r="BF934" s="1"/>
    </row>
    <row r="935" spans="1:58">
      <c r="A935" s="1" t="s">
        <v>801</v>
      </c>
      <c r="B935" s="1" t="s">
        <v>801</v>
      </c>
      <c r="C935" s="1" t="s">
        <v>802</v>
      </c>
      <c r="D935" s="1" t="s">
        <v>144</v>
      </c>
      <c r="E935" s="1" t="s">
        <v>146</v>
      </c>
      <c r="F935" s="1">
        <v>1</v>
      </c>
      <c r="G935" s="1">
        <v>2009</v>
      </c>
      <c r="H935" s="1">
        <v>2009</v>
      </c>
      <c r="K935" s="1" t="s">
        <v>1141</v>
      </c>
      <c r="M935" s="1" t="s">
        <v>38</v>
      </c>
      <c r="O935" s="1">
        <v>93</v>
      </c>
      <c r="P935" s="1" t="s">
        <v>77</v>
      </c>
      <c r="Q935" s="1" t="s">
        <v>1169</v>
      </c>
      <c r="R935" s="20" t="s">
        <v>1925</v>
      </c>
      <c r="S935" s="1">
        <v>16</v>
      </c>
      <c r="T935" s="17">
        <v>330</v>
      </c>
      <c r="U935" s="17" t="s">
        <v>1983</v>
      </c>
      <c r="Y935" s="3">
        <v>300</v>
      </c>
      <c r="Z935" s="3" t="s">
        <v>1983</v>
      </c>
      <c r="AR935" s="1" t="s">
        <v>694</v>
      </c>
      <c r="AT935" s="1" t="s">
        <v>1922</v>
      </c>
      <c r="AY935" s="3" t="s">
        <v>1929</v>
      </c>
      <c r="BA935" s="1" t="s">
        <v>44</v>
      </c>
      <c r="BB935" s="1" t="s">
        <v>45</v>
      </c>
      <c r="BC935" s="1" t="s">
        <v>1588</v>
      </c>
      <c r="BE935" s="20" t="s">
        <v>1925</v>
      </c>
      <c r="BF935" s="1"/>
    </row>
    <row r="936" spans="1:58">
      <c r="A936" s="1" t="s">
        <v>801</v>
      </c>
      <c r="B936" s="1" t="s">
        <v>801</v>
      </c>
      <c r="C936" s="1" t="s">
        <v>802</v>
      </c>
      <c r="D936" s="1" t="s">
        <v>144</v>
      </c>
      <c r="E936" s="1" t="s">
        <v>146</v>
      </c>
      <c r="F936" s="1">
        <v>1</v>
      </c>
      <c r="G936" s="1">
        <v>2010</v>
      </c>
      <c r="H936" s="1">
        <v>2010</v>
      </c>
      <c r="K936" s="1" t="s">
        <v>1174</v>
      </c>
      <c r="M936" s="1" t="s">
        <v>38</v>
      </c>
      <c r="O936" s="1">
        <v>92</v>
      </c>
      <c r="P936" s="1" t="s">
        <v>77</v>
      </c>
      <c r="Q936" s="1" t="s">
        <v>1169</v>
      </c>
      <c r="R936" s="20" t="s">
        <v>1924</v>
      </c>
      <c r="S936" s="1">
        <v>8</v>
      </c>
      <c r="T936" s="17">
        <v>330</v>
      </c>
      <c r="U936" s="17" t="s">
        <v>1983</v>
      </c>
      <c r="Y936" s="3">
        <v>285</v>
      </c>
      <c r="Z936" s="3" t="s">
        <v>1983</v>
      </c>
      <c r="AR936" s="1" t="s">
        <v>694</v>
      </c>
      <c r="AT936" s="1" t="s">
        <v>1922</v>
      </c>
      <c r="AY936" s="3" t="s">
        <v>1834</v>
      </c>
      <c r="BA936" s="1" t="s">
        <v>44</v>
      </c>
      <c r="BB936" s="1" t="s">
        <v>45</v>
      </c>
      <c r="BC936" s="1" t="s">
        <v>1588</v>
      </c>
      <c r="BE936" s="20" t="s">
        <v>1924</v>
      </c>
      <c r="BF936" s="1"/>
    </row>
    <row r="937" spans="1:58">
      <c r="A937" s="1" t="s">
        <v>801</v>
      </c>
      <c r="B937" s="1" t="s">
        <v>801</v>
      </c>
      <c r="C937" s="1" t="s">
        <v>802</v>
      </c>
      <c r="D937" s="1" t="s">
        <v>144</v>
      </c>
      <c r="E937" s="1" t="s">
        <v>146</v>
      </c>
      <c r="F937" s="1">
        <v>1</v>
      </c>
      <c r="G937" s="1">
        <v>2010</v>
      </c>
      <c r="H937" s="1">
        <v>2010</v>
      </c>
      <c r="K937" s="1" t="s">
        <v>1141</v>
      </c>
      <c r="M937" s="1" t="s">
        <v>38</v>
      </c>
      <c r="O937" s="1">
        <v>92</v>
      </c>
      <c r="P937" s="1" t="s">
        <v>77</v>
      </c>
      <c r="Q937" s="1" t="s">
        <v>1169</v>
      </c>
      <c r="R937" s="20" t="s">
        <v>1924</v>
      </c>
      <c r="S937" s="1">
        <v>9</v>
      </c>
      <c r="T937" s="17">
        <v>260</v>
      </c>
      <c r="U937" s="17" t="s">
        <v>1983</v>
      </c>
      <c r="Y937" s="3">
        <v>260</v>
      </c>
      <c r="Z937" s="3" t="s">
        <v>1983</v>
      </c>
      <c r="AR937" s="1" t="s">
        <v>694</v>
      </c>
      <c r="AT937" s="1" t="s">
        <v>1922</v>
      </c>
      <c r="AY937" s="3" t="s">
        <v>1933</v>
      </c>
      <c r="BA937" s="1" t="s">
        <v>44</v>
      </c>
      <c r="BB937" s="1" t="s">
        <v>45</v>
      </c>
      <c r="BC937" s="1" t="s">
        <v>1588</v>
      </c>
      <c r="BD937" s="20"/>
      <c r="BE937" s="20" t="s">
        <v>1924</v>
      </c>
      <c r="BF937" s="1"/>
    </row>
    <row r="938" spans="1:58">
      <c r="A938" s="1" t="s">
        <v>801</v>
      </c>
      <c r="B938" s="1" t="s">
        <v>801</v>
      </c>
      <c r="C938" s="1" t="s">
        <v>802</v>
      </c>
      <c r="D938" s="1" t="s">
        <v>144</v>
      </c>
      <c r="E938" s="1" t="s">
        <v>146</v>
      </c>
      <c r="F938" s="1">
        <v>1</v>
      </c>
      <c r="G938" s="1">
        <v>2011</v>
      </c>
      <c r="H938" s="1">
        <v>2011</v>
      </c>
      <c r="K938" s="1" t="s">
        <v>1174</v>
      </c>
      <c r="M938" s="1" t="s">
        <v>38</v>
      </c>
      <c r="O938" s="1">
        <v>92</v>
      </c>
      <c r="P938" s="1" t="s">
        <v>77</v>
      </c>
      <c r="Q938" s="1" t="s">
        <v>1169</v>
      </c>
      <c r="R938" s="20" t="s">
        <v>1924</v>
      </c>
      <c r="S938" s="1">
        <v>13</v>
      </c>
      <c r="T938" s="17">
        <v>520</v>
      </c>
      <c r="U938" s="17" t="s">
        <v>1983</v>
      </c>
      <c r="Y938" s="3">
        <v>390</v>
      </c>
      <c r="Z938" s="3" t="s">
        <v>1983</v>
      </c>
      <c r="AB938" s="1"/>
      <c r="AC938" s="1"/>
      <c r="AR938" s="1" t="s">
        <v>694</v>
      </c>
      <c r="AT938" s="1" t="s">
        <v>1922</v>
      </c>
      <c r="AY938" s="3" t="s">
        <v>1434</v>
      </c>
      <c r="BA938" s="1" t="s">
        <v>44</v>
      </c>
      <c r="BB938" s="1" t="s">
        <v>45</v>
      </c>
      <c r="BC938" s="1" t="s">
        <v>1588</v>
      </c>
      <c r="BE938" s="20" t="s">
        <v>1924</v>
      </c>
      <c r="BF938" s="1"/>
    </row>
    <row r="939" spans="1:58">
      <c r="A939" s="1" t="s">
        <v>801</v>
      </c>
      <c r="B939" s="1" t="s">
        <v>801</v>
      </c>
      <c r="C939" s="1" t="s">
        <v>802</v>
      </c>
      <c r="D939" s="1" t="s">
        <v>144</v>
      </c>
      <c r="E939" s="1" t="s">
        <v>146</v>
      </c>
      <c r="F939" s="1">
        <v>1</v>
      </c>
      <c r="G939" s="1">
        <v>2011</v>
      </c>
      <c r="H939" s="1">
        <v>2011</v>
      </c>
      <c r="K939" s="1" t="s">
        <v>1141</v>
      </c>
      <c r="M939" s="1" t="s">
        <v>38</v>
      </c>
      <c r="O939" s="1">
        <v>92</v>
      </c>
      <c r="P939" s="1" t="s">
        <v>77</v>
      </c>
      <c r="Q939" s="1" t="s">
        <v>1169</v>
      </c>
      <c r="R939" s="20" t="s">
        <v>1924</v>
      </c>
      <c r="S939" s="1">
        <v>8</v>
      </c>
      <c r="T939" s="17">
        <v>340</v>
      </c>
      <c r="U939" s="17" t="s">
        <v>1983</v>
      </c>
      <c r="Y939" s="3">
        <v>260</v>
      </c>
      <c r="Z939" s="3" t="s">
        <v>1983</v>
      </c>
      <c r="AR939" s="1" t="s">
        <v>694</v>
      </c>
      <c r="AT939" s="1" t="s">
        <v>1922</v>
      </c>
      <c r="AY939" s="3" t="s">
        <v>1505</v>
      </c>
      <c r="BA939" s="1" t="s">
        <v>44</v>
      </c>
      <c r="BB939" s="1" t="s">
        <v>45</v>
      </c>
      <c r="BC939" s="1" t="s">
        <v>1588</v>
      </c>
      <c r="BE939" s="20" t="s">
        <v>1924</v>
      </c>
      <c r="BF939" s="1"/>
    </row>
    <row r="940" spans="1:58">
      <c r="A940" s="1" t="s">
        <v>801</v>
      </c>
      <c r="B940" s="1" t="s">
        <v>801</v>
      </c>
      <c r="C940" s="1" t="s">
        <v>802</v>
      </c>
      <c r="D940" s="1" t="s">
        <v>144</v>
      </c>
      <c r="E940" s="1" t="s">
        <v>807</v>
      </c>
      <c r="F940" s="1">
        <v>1</v>
      </c>
      <c r="G940" s="1">
        <v>2009</v>
      </c>
      <c r="H940" s="1">
        <v>2009</v>
      </c>
      <c r="K940" s="1" t="s">
        <v>1174</v>
      </c>
      <c r="M940" s="1" t="s">
        <v>38</v>
      </c>
      <c r="O940" s="1">
        <v>92</v>
      </c>
      <c r="P940" s="1" t="s">
        <v>77</v>
      </c>
      <c r="Q940" s="1" t="s">
        <v>1169</v>
      </c>
      <c r="R940" s="20" t="s">
        <v>1924</v>
      </c>
      <c r="S940" s="1">
        <v>15</v>
      </c>
      <c r="T940" s="17">
        <v>140</v>
      </c>
      <c r="U940" s="17" t="s">
        <v>1983</v>
      </c>
      <c r="Y940" s="3">
        <v>105</v>
      </c>
      <c r="Z940" s="3" t="s">
        <v>1983</v>
      </c>
      <c r="AR940" s="1" t="s">
        <v>694</v>
      </c>
      <c r="AT940" s="1" t="s">
        <v>1922</v>
      </c>
      <c r="AY940" s="3" t="s">
        <v>1504</v>
      </c>
      <c r="BA940" s="1" t="s">
        <v>44</v>
      </c>
      <c r="BB940" s="1" t="s">
        <v>45</v>
      </c>
      <c r="BC940" s="1" t="s">
        <v>1588</v>
      </c>
      <c r="BE940" s="20" t="s">
        <v>1924</v>
      </c>
      <c r="BF940" s="1"/>
    </row>
    <row r="941" spans="1:58">
      <c r="A941" s="1" t="s">
        <v>801</v>
      </c>
      <c r="B941" s="1" t="s">
        <v>801</v>
      </c>
      <c r="C941" s="1" t="s">
        <v>802</v>
      </c>
      <c r="D941" s="1" t="s">
        <v>144</v>
      </c>
      <c r="E941" s="1" t="s">
        <v>807</v>
      </c>
      <c r="F941" s="1">
        <v>1</v>
      </c>
      <c r="G941" s="1">
        <v>2009</v>
      </c>
      <c r="H941" s="1">
        <v>2009</v>
      </c>
      <c r="K941" s="1" t="s">
        <v>1141</v>
      </c>
      <c r="M941" s="1" t="s">
        <v>38</v>
      </c>
      <c r="O941" s="1">
        <v>93</v>
      </c>
      <c r="P941" s="1" t="s">
        <v>77</v>
      </c>
      <c r="Q941" s="1" t="s">
        <v>1169</v>
      </c>
      <c r="R941" s="20" t="s">
        <v>1925</v>
      </c>
      <c r="S941" s="1">
        <v>20</v>
      </c>
      <c r="T941" s="17">
        <v>160</v>
      </c>
      <c r="U941" s="17" t="s">
        <v>1983</v>
      </c>
      <c r="Y941" s="3">
        <v>130</v>
      </c>
      <c r="Z941" s="3" t="s">
        <v>1983</v>
      </c>
      <c r="AR941" s="1" t="s">
        <v>694</v>
      </c>
      <c r="AT941" s="1" t="s">
        <v>1922</v>
      </c>
      <c r="AY941" s="3" t="s">
        <v>1931</v>
      </c>
      <c r="BA941" s="1" t="s">
        <v>44</v>
      </c>
      <c r="BB941" s="1" t="s">
        <v>45</v>
      </c>
      <c r="BC941" s="1" t="s">
        <v>1588</v>
      </c>
      <c r="BE941" s="20" t="s">
        <v>1925</v>
      </c>
      <c r="BF941" s="1"/>
    </row>
    <row r="942" spans="1:58">
      <c r="A942" s="1" t="s">
        <v>801</v>
      </c>
      <c r="B942" s="1" t="s">
        <v>801</v>
      </c>
      <c r="C942" s="1" t="s">
        <v>802</v>
      </c>
      <c r="D942" s="1" t="s">
        <v>144</v>
      </c>
      <c r="E942" s="1" t="s">
        <v>807</v>
      </c>
      <c r="F942" s="1">
        <v>1</v>
      </c>
      <c r="G942" s="1">
        <v>2010</v>
      </c>
      <c r="H942" s="1">
        <v>2010</v>
      </c>
      <c r="K942" s="1" t="s">
        <v>1174</v>
      </c>
      <c r="M942" s="1" t="s">
        <v>38</v>
      </c>
      <c r="O942" s="1">
        <v>92</v>
      </c>
      <c r="P942" s="1" t="s">
        <v>77</v>
      </c>
      <c r="Q942" s="1" t="s">
        <v>1169</v>
      </c>
      <c r="R942" s="20" t="s">
        <v>1924</v>
      </c>
      <c r="S942" s="1">
        <v>11</v>
      </c>
      <c r="T942" s="17">
        <v>600</v>
      </c>
      <c r="U942" s="17" t="s">
        <v>1983</v>
      </c>
      <c r="Y942" s="3">
        <v>110</v>
      </c>
      <c r="Z942" s="3" t="s">
        <v>1983</v>
      </c>
      <c r="AR942" s="1" t="s">
        <v>694</v>
      </c>
      <c r="AT942" s="1" t="s">
        <v>1922</v>
      </c>
      <c r="AY942" s="3" t="s">
        <v>1493</v>
      </c>
      <c r="BA942" s="1" t="s">
        <v>44</v>
      </c>
      <c r="BB942" s="1" t="s">
        <v>45</v>
      </c>
      <c r="BC942" s="1" t="s">
        <v>1588</v>
      </c>
      <c r="BE942" s="20" t="s">
        <v>1924</v>
      </c>
      <c r="BF942" s="1"/>
    </row>
    <row r="943" spans="1:58">
      <c r="A943" s="1" t="s">
        <v>801</v>
      </c>
      <c r="B943" s="1" t="s">
        <v>801</v>
      </c>
      <c r="C943" s="1" t="s">
        <v>802</v>
      </c>
      <c r="D943" s="1" t="s">
        <v>144</v>
      </c>
      <c r="E943" s="1" t="s">
        <v>807</v>
      </c>
      <c r="F943" s="1">
        <v>1</v>
      </c>
      <c r="G943" s="1">
        <v>2010</v>
      </c>
      <c r="H943" s="1">
        <v>2010</v>
      </c>
      <c r="K943" s="1" t="s">
        <v>1141</v>
      </c>
      <c r="M943" s="1" t="s">
        <v>38</v>
      </c>
      <c r="O943" s="1">
        <v>92</v>
      </c>
      <c r="P943" s="1" t="s">
        <v>77</v>
      </c>
      <c r="Q943" s="1" t="s">
        <v>1169</v>
      </c>
      <c r="R943" s="20" t="s">
        <v>1924</v>
      </c>
      <c r="S943" s="1">
        <v>20</v>
      </c>
      <c r="T943" s="17">
        <v>180</v>
      </c>
      <c r="U943" s="17" t="s">
        <v>1983</v>
      </c>
      <c r="Y943" s="3">
        <v>160</v>
      </c>
      <c r="Z943" s="3" t="s">
        <v>1983</v>
      </c>
      <c r="AR943" s="1" t="s">
        <v>694</v>
      </c>
      <c r="AT943" s="1" t="s">
        <v>1922</v>
      </c>
      <c r="AY943" s="3" t="s">
        <v>1900</v>
      </c>
      <c r="BA943" s="1" t="s">
        <v>44</v>
      </c>
      <c r="BB943" s="1" t="s">
        <v>45</v>
      </c>
      <c r="BC943" s="1" t="s">
        <v>1588</v>
      </c>
      <c r="BE943" s="20" t="s">
        <v>1924</v>
      </c>
      <c r="BF943" s="1"/>
    </row>
    <row r="944" spans="1:58">
      <c r="A944" s="1" t="s">
        <v>801</v>
      </c>
      <c r="B944" s="1" t="s">
        <v>801</v>
      </c>
      <c r="C944" s="1" t="s">
        <v>802</v>
      </c>
      <c r="D944" s="1" t="s">
        <v>144</v>
      </c>
      <c r="E944" s="1" t="s">
        <v>807</v>
      </c>
      <c r="F944" s="1">
        <v>1</v>
      </c>
      <c r="G944" s="1">
        <v>2011</v>
      </c>
      <c r="H944" s="1">
        <v>2011</v>
      </c>
      <c r="K944" s="1" t="s">
        <v>1174</v>
      </c>
      <c r="M944" s="1" t="s">
        <v>38</v>
      </c>
      <c r="O944" s="1">
        <v>92</v>
      </c>
      <c r="P944" s="1" t="s">
        <v>77</v>
      </c>
      <c r="Q944" s="1" t="s">
        <v>1169</v>
      </c>
      <c r="R944" s="20" t="s">
        <v>1924</v>
      </c>
      <c r="S944" s="1">
        <v>15</v>
      </c>
      <c r="T944" s="17">
        <v>240</v>
      </c>
      <c r="U944" s="17" t="s">
        <v>1983</v>
      </c>
      <c r="Y944" s="3">
        <v>170</v>
      </c>
      <c r="Z944" s="3" t="s">
        <v>1983</v>
      </c>
      <c r="AR944" s="1" t="s">
        <v>694</v>
      </c>
      <c r="AT944" s="1" t="s">
        <v>1922</v>
      </c>
      <c r="AY944" s="3" t="s">
        <v>1920</v>
      </c>
      <c r="BA944" s="1" t="s">
        <v>44</v>
      </c>
      <c r="BB944" s="1" t="s">
        <v>45</v>
      </c>
      <c r="BC944" s="1" t="s">
        <v>1588</v>
      </c>
      <c r="BE944" s="20" t="s">
        <v>1924</v>
      </c>
      <c r="BF944" s="1"/>
    </row>
    <row r="945" spans="1:58">
      <c r="A945" s="1" t="s">
        <v>801</v>
      </c>
      <c r="B945" s="1" t="s">
        <v>801</v>
      </c>
      <c r="C945" s="1" t="s">
        <v>802</v>
      </c>
      <c r="D945" s="1" t="s">
        <v>144</v>
      </c>
      <c r="E945" s="1" t="s">
        <v>807</v>
      </c>
      <c r="F945" s="1">
        <v>1</v>
      </c>
      <c r="G945" s="1">
        <v>2011</v>
      </c>
      <c r="H945" s="1">
        <v>2011</v>
      </c>
      <c r="K945" s="1" t="s">
        <v>1141</v>
      </c>
      <c r="M945" s="1" t="s">
        <v>38</v>
      </c>
      <c r="O945" s="1">
        <v>92</v>
      </c>
      <c r="P945" s="1" t="s">
        <v>77</v>
      </c>
      <c r="Q945" s="1" t="s">
        <v>1169</v>
      </c>
      <c r="R945" s="20" t="s">
        <v>1924</v>
      </c>
      <c r="S945" s="1">
        <v>22</v>
      </c>
      <c r="T945" s="17">
        <v>180</v>
      </c>
      <c r="U945" s="17" t="s">
        <v>1983</v>
      </c>
      <c r="Y945" s="3">
        <v>85</v>
      </c>
      <c r="Z945" s="3" t="s">
        <v>1983</v>
      </c>
      <c r="AR945" s="1" t="s">
        <v>694</v>
      </c>
      <c r="AT945" s="1" t="s">
        <v>1922</v>
      </c>
      <c r="AY945" s="3" t="s">
        <v>1932</v>
      </c>
      <c r="BA945" s="1" t="s">
        <v>44</v>
      </c>
      <c r="BB945" s="1" t="s">
        <v>45</v>
      </c>
      <c r="BC945" s="1" t="s">
        <v>1588</v>
      </c>
      <c r="BE945" s="20" t="s">
        <v>1924</v>
      </c>
      <c r="BF945" s="1"/>
    </row>
    <row r="946" spans="1:58">
      <c r="A946" s="1" t="s">
        <v>801</v>
      </c>
      <c r="B946" s="1" t="s">
        <v>801</v>
      </c>
      <c r="C946" s="1" t="s">
        <v>802</v>
      </c>
      <c r="D946" s="1" t="s">
        <v>144</v>
      </c>
      <c r="E946" s="1" t="s">
        <v>1586</v>
      </c>
      <c r="G946" s="1">
        <v>2009</v>
      </c>
      <c r="H946" s="1">
        <v>2009</v>
      </c>
      <c r="K946" s="1" t="s">
        <v>1141</v>
      </c>
      <c r="M946" s="1" t="s">
        <v>38</v>
      </c>
      <c r="O946" s="1">
        <v>92</v>
      </c>
      <c r="P946" s="1" t="s">
        <v>77</v>
      </c>
      <c r="Q946" s="1" t="s">
        <v>1169</v>
      </c>
      <c r="R946" s="20" t="s">
        <v>1924</v>
      </c>
      <c r="S946" s="1">
        <v>10</v>
      </c>
      <c r="T946" s="17">
        <v>350</v>
      </c>
      <c r="U946" s="17" t="s">
        <v>1983</v>
      </c>
      <c r="Y946" s="3">
        <v>55</v>
      </c>
      <c r="Z946" s="3" t="s">
        <v>1983</v>
      </c>
      <c r="AR946" s="1" t="s">
        <v>694</v>
      </c>
      <c r="AT946" s="1" t="s">
        <v>1922</v>
      </c>
      <c r="AY946" s="3" t="s">
        <v>1662</v>
      </c>
      <c r="BA946" s="1" t="s">
        <v>44</v>
      </c>
      <c r="BB946" s="1" t="s">
        <v>45</v>
      </c>
      <c r="BC946" s="1" t="s">
        <v>1588</v>
      </c>
      <c r="BE946" s="20" t="s">
        <v>1924</v>
      </c>
      <c r="BF946" s="1"/>
    </row>
    <row r="947" spans="1:58">
      <c r="A947" s="1" t="s">
        <v>801</v>
      </c>
      <c r="B947" s="1" t="s">
        <v>801</v>
      </c>
      <c r="C947" s="1" t="s">
        <v>802</v>
      </c>
      <c r="D947" s="1" t="s">
        <v>144</v>
      </c>
      <c r="E947" s="1" t="s">
        <v>1586</v>
      </c>
      <c r="G947" s="1">
        <v>2010</v>
      </c>
      <c r="H947" s="1">
        <v>2010</v>
      </c>
      <c r="K947" s="1" t="s">
        <v>1141</v>
      </c>
      <c r="M947" s="1" t="s">
        <v>38</v>
      </c>
      <c r="O947" s="1">
        <v>92</v>
      </c>
      <c r="P947" s="1" t="s">
        <v>77</v>
      </c>
      <c r="Q947" s="1" t="s">
        <v>1169</v>
      </c>
      <c r="R947" s="20" t="s">
        <v>1924</v>
      </c>
      <c r="S947" s="1">
        <v>11</v>
      </c>
      <c r="T947" s="17">
        <v>350</v>
      </c>
      <c r="U947" s="17" t="s">
        <v>1983</v>
      </c>
      <c r="Y947" s="3">
        <v>300</v>
      </c>
      <c r="Z947" s="3" t="s">
        <v>1983</v>
      </c>
      <c r="AR947" s="1" t="s">
        <v>694</v>
      </c>
      <c r="AT947" s="1" t="s">
        <v>1922</v>
      </c>
      <c r="AY947" s="3" t="s">
        <v>1934</v>
      </c>
      <c r="BA947" s="1" t="s">
        <v>44</v>
      </c>
      <c r="BB947" s="1" t="s">
        <v>45</v>
      </c>
      <c r="BC947" s="1" t="s">
        <v>1588</v>
      </c>
      <c r="BE947" s="20" t="s">
        <v>1924</v>
      </c>
      <c r="BF947" s="1"/>
    </row>
    <row r="948" spans="1:58">
      <c r="A948" s="1" t="s">
        <v>801</v>
      </c>
      <c r="B948" s="1" t="s">
        <v>801</v>
      </c>
      <c r="C948" s="1" t="s">
        <v>802</v>
      </c>
      <c r="D948" s="1" t="s">
        <v>144</v>
      </c>
      <c r="E948" s="1" t="s">
        <v>1586</v>
      </c>
      <c r="G948" s="1">
        <v>2011</v>
      </c>
      <c r="H948" s="1">
        <v>2011</v>
      </c>
      <c r="K948" s="1" t="s">
        <v>1141</v>
      </c>
      <c r="M948" s="1" t="s">
        <v>38</v>
      </c>
      <c r="O948" s="1">
        <v>92</v>
      </c>
      <c r="P948" s="1" t="s">
        <v>77</v>
      </c>
      <c r="Q948" s="1" t="s">
        <v>1169</v>
      </c>
      <c r="R948" s="20" t="s">
        <v>1924</v>
      </c>
      <c r="S948" s="1">
        <v>14</v>
      </c>
      <c r="T948" s="17">
        <v>140</v>
      </c>
      <c r="U948" s="17" t="s">
        <v>1983</v>
      </c>
      <c r="Y948" s="3">
        <v>140</v>
      </c>
      <c r="Z948" s="3" t="s">
        <v>1983</v>
      </c>
      <c r="AR948" s="1" t="s">
        <v>694</v>
      </c>
      <c r="AT948" s="1" t="s">
        <v>1922</v>
      </c>
      <c r="AY948" s="3" t="s">
        <v>1934</v>
      </c>
      <c r="BA948" s="1" t="s">
        <v>44</v>
      </c>
      <c r="BB948" s="1" t="s">
        <v>45</v>
      </c>
      <c r="BC948" s="1" t="s">
        <v>1588</v>
      </c>
      <c r="BE948" s="20" t="s">
        <v>1924</v>
      </c>
      <c r="BF948" s="1"/>
    </row>
    <row r="949" spans="1:58">
      <c r="A949" s="1" t="s">
        <v>801</v>
      </c>
      <c r="B949" s="1" t="s">
        <v>801</v>
      </c>
      <c r="C949" s="1" t="s">
        <v>802</v>
      </c>
      <c r="D949" s="1" t="s">
        <v>144</v>
      </c>
      <c r="E949" s="1" t="s">
        <v>810</v>
      </c>
      <c r="F949" s="1">
        <v>1</v>
      </c>
      <c r="G949" s="1">
        <v>2010</v>
      </c>
      <c r="H949" s="1">
        <v>2010</v>
      </c>
      <c r="K949" s="1" t="s">
        <v>1141</v>
      </c>
      <c r="M949" s="1" t="s">
        <v>38</v>
      </c>
      <c r="O949" s="1">
        <v>92</v>
      </c>
      <c r="P949" s="1" t="s">
        <v>77</v>
      </c>
      <c r="Q949" s="1" t="s">
        <v>1169</v>
      </c>
      <c r="R949" s="20" t="s">
        <v>1924</v>
      </c>
      <c r="S949" s="1">
        <v>9</v>
      </c>
      <c r="T949" s="17">
        <v>410</v>
      </c>
      <c r="U949" s="17" t="s">
        <v>1983</v>
      </c>
      <c r="AR949" s="1" t="s">
        <v>694</v>
      </c>
      <c r="AT949" s="1" t="s">
        <v>1491</v>
      </c>
      <c r="AY949" s="3" t="s">
        <v>1929</v>
      </c>
      <c r="BA949" s="1" t="s">
        <v>44</v>
      </c>
      <c r="BB949" s="1" t="s">
        <v>45</v>
      </c>
      <c r="BC949" s="1" t="s">
        <v>1588</v>
      </c>
      <c r="BD949" s="1" t="s">
        <v>1923</v>
      </c>
      <c r="BE949" s="20" t="s">
        <v>1924</v>
      </c>
      <c r="BF949" s="1"/>
    </row>
    <row r="950" spans="1:58">
      <c r="A950" s="1" t="s">
        <v>801</v>
      </c>
      <c r="B950" s="1" t="s">
        <v>801</v>
      </c>
      <c r="C950" s="1" t="s">
        <v>802</v>
      </c>
      <c r="D950" s="1" t="s">
        <v>144</v>
      </c>
      <c r="E950" s="1" t="s">
        <v>810</v>
      </c>
      <c r="F950" s="1">
        <v>1</v>
      </c>
      <c r="G950" s="1">
        <v>2011</v>
      </c>
      <c r="H950" s="1">
        <v>2011</v>
      </c>
      <c r="K950" s="1" t="s">
        <v>1141</v>
      </c>
      <c r="M950" s="1" t="s">
        <v>38</v>
      </c>
      <c r="O950" s="1">
        <v>92</v>
      </c>
      <c r="P950" s="1" t="s">
        <v>77</v>
      </c>
      <c r="Q950" s="1" t="s">
        <v>1169</v>
      </c>
      <c r="R950" s="20" t="s">
        <v>1924</v>
      </c>
      <c r="S950" s="1">
        <v>15</v>
      </c>
      <c r="T950" s="17">
        <v>360</v>
      </c>
      <c r="U950" s="17" t="s">
        <v>1983</v>
      </c>
      <c r="AR950" s="1" t="s">
        <v>694</v>
      </c>
      <c r="AT950" s="1" t="s">
        <v>1491</v>
      </c>
      <c r="AY950" s="3" t="s">
        <v>1930</v>
      </c>
      <c r="BA950" s="1" t="s">
        <v>44</v>
      </c>
      <c r="BB950" s="1" t="s">
        <v>45</v>
      </c>
      <c r="BC950" s="1" t="s">
        <v>1588</v>
      </c>
      <c r="BD950" s="1" t="s">
        <v>1923</v>
      </c>
      <c r="BE950" s="20" t="s">
        <v>1924</v>
      </c>
      <c r="BF950" s="1"/>
    </row>
    <row r="951" spans="1:58">
      <c r="A951" s="1" t="s">
        <v>801</v>
      </c>
      <c r="B951" s="1" t="s">
        <v>801</v>
      </c>
      <c r="C951" s="1" t="s">
        <v>802</v>
      </c>
      <c r="D951" s="1" t="s">
        <v>144</v>
      </c>
      <c r="E951" s="1" t="s">
        <v>146</v>
      </c>
      <c r="F951" s="1">
        <v>1</v>
      </c>
      <c r="G951" s="1">
        <v>2009</v>
      </c>
      <c r="H951" s="1">
        <v>2011</v>
      </c>
      <c r="K951" s="1" t="s">
        <v>37</v>
      </c>
      <c r="M951" s="1" t="s">
        <v>38</v>
      </c>
      <c r="O951" s="1">
        <v>92</v>
      </c>
      <c r="P951" s="1" t="s">
        <v>77</v>
      </c>
      <c r="R951" s="20" t="s">
        <v>1924</v>
      </c>
      <c r="T951" s="17">
        <v>1000</v>
      </c>
      <c r="U951" s="17" t="s">
        <v>1983</v>
      </c>
      <c r="AR951" s="1" t="s">
        <v>694</v>
      </c>
      <c r="AT951" s="1" t="s">
        <v>1491</v>
      </c>
      <c r="BA951" s="1" t="s">
        <v>44</v>
      </c>
      <c r="BB951" s="1" t="s">
        <v>45</v>
      </c>
      <c r="BC951" s="1" t="s">
        <v>1592</v>
      </c>
      <c r="BD951" s="1" t="s">
        <v>1926</v>
      </c>
      <c r="BE951" s="20" t="s">
        <v>1924</v>
      </c>
      <c r="BF951" s="1"/>
    </row>
    <row r="952" spans="1:58">
      <c r="A952" s="1" t="s">
        <v>801</v>
      </c>
      <c r="B952" s="1" t="s">
        <v>801</v>
      </c>
      <c r="C952" s="1" t="s">
        <v>802</v>
      </c>
      <c r="D952" s="1" t="s">
        <v>144</v>
      </c>
      <c r="E952" s="1" t="s">
        <v>807</v>
      </c>
      <c r="F952" s="1">
        <v>1</v>
      </c>
      <c r="G952" s="1">
        <v>2009</v>
      </c>
      <c r="H952" s="1">
        <v>2011</v>
      </c>
      <c r="K952" s="1" t="s">
        <v>37</v>
      </c>
      <c r="M952" s="1" t="s">
        <v>38</v>
      </c>
      <c r="O952" s="1">
        <v>92</v>
      </c>
      <c r="P952" s="1" t="s">
        <v>77</v>
      </c>
      <c r="Q952" s="1" t="s">
        <v>1169</v>
      </c>
      <c r="R952" s="20" t="s">
        <v>1924</v>
      </c>
      <c r="T952" s="17">
        <v>1970</v>
      </c>
      <c r="U952" s="17" t="s">
        <v>1983</v>
      </c>
      <c r="AR952" s="1" t="s">
        <v>694</v>
      </c>
      <c r="AT952" s="1" t="s">
        <v>1491</v>
      </c>
      <c r="BA952" s="1" t="s">
        <v>44</v>
      </c>
      <c r="BB952" s="1" t="s">
        <v>45</v>
      </c>
      <c r="BC952" s="1" t="s">
        <v>1592</v>
      </c>
      <c r="BD952" s="1" t="s">
        <v>1927</v>
      </c>
      <c r="BE952" s="20" t="s">
        <v>1924</v>
      </c>
      <c r="BF952" s="1"/>
    </row>
    <row r="953" spans="1:58">
      <c r="A953" s="1" t="s">
        <v>801</v>
      </c>
      <c r="B953" s="1" t="s">
        <v>801</v>
      </c>
      <c r="C953" s="1" t="s">
        <v>802</v>
      </c>
      <c r="D953" s="1" t="s">
        <v>144</v>
      </c>
      <c r="E953" s="1" t="s">
        <v>810</v>
      </c>
      <c r="F953" s="1">
        <v>1</v>
      </c>
      <c r="G953" s="1">
        <v>2010</v>
      </c>
      <c r="H953" s="1">
        <v>2011</v>
      </c>
      <c r="K953" s="1" t="s">
        <v>37</v>
      </c>
      <c r="M953" s="1" t="s">
        <v>38</v>
      </c>
      <c r="O953" s="1">
        <v>92</v>
      </c>
      <c r="P953" s="1" t="s">
        <v>77</v>
      </c>
      <c r="Q953" s="1" t="s">
        <v>1169</v>
      </c>
      <c r="R953" s="20" t="s">
        <v>1924</v>
      </c>
      <c r="T953" s="17">
        <v>2890</v>
      </c>
      <c r="U953" s="17" t="s">
        <v>1983</v>
      </c>
      <c r="AR953" s="1" t="s">
        <v>694</v>
      </c>
      <c r="AT953" s="1" t="s">
        <v>1491</v>
      </c>
      <c r="BA953" s="1" t="s">
        <v>44</v>
      </c>
      <c r="BB953" s="1" t="s">
        <v>45</v>
      </c>
      <c r="BC953" s="1" t="s">
        <v>1592</v>
      </c>
      <c r="BD953" s="1" t="s">
        <v>1928</v>
      </c>
      <c r="BE953" s="20" t="s">
        <v>1924</v>
      </c>
      <c r="BF953" s="1"/>
    </row>
    <row r="954" spans="1:58">
      <c r="A954" s="1" t="s">
        <v>879</v>
      </c>
      <c r="B954" s="1" t="s">
        <v>1100</v>
      </c>
      <c r="C954" s="1" t="s">
        <v>880</v>
      </c>
      <c r="D954" s="1" t="s">
        <v>105</v>
      </c>
      <c r="E954" s="20" t="s">
        <v>1413</v>
      </c>
      <c r="F954" s="20"/>
      <c r="G954" s="1">
        <v>2011</v>
      </c>
      <c r="H954" s="1">
        <v>2011</v>
      </c>
      <c r="K954" s="1" t="s">
        <v>1141</v>
      </c>
      <c r="M954" s="1" t="s">
        <v>38</v>
      </c>
      <c r="O954" s="1">
        <v>32</v>
      </c>
      <c r="P954" s="1" t="s">
        <v>77</v>
      </c>
      <c r="Q954" s="1" t="s">
        <v>1169</v>
      </c>
      <c r="R954" s="20" t="s">
        <v>1942</v>
      </c>
      <c r="S954" s="1">
        <v>18</v>
      </c>
      <c r="T954" s="17">
        <v>243</v>
      </c>
      <c r="V954" s="17">
        <v>77</v>
      </c>
      <c r="X954" s="17">
        <v>50.5</v>
      </c>
      <c r="AG954" s="3">
        <v>77</v>
      </c>
      <c r="AI954" s="3">
        <v>50.5</v>
      </c>
      <c r="AR954" s="1" t="s">
        <v>694</v>
      </c>
      <c r="AT954" s="1" t="s">
        <v>1941</v>
      </c>
      <c r="AY954" s="1" t="s">
        <v>1935</v>
      </c>
      <c r="BA954" s="1" t="s">
        <v>44</v>
      </c>
      <c r="BB954" s="1" t="s">
        <v>45</v>
      </c>
      <c r="BD954" s="1" t="s">
        <v>1943</v>
      </c>
      <c r="BE954" s="20" t="s">
        <v>1942</v>
      </c>
      <c r="BF954" s="1"/>
    </row>
    <row r="955" spans="1:58">
      <c r="A955" s="1" t="s">
        <v>879</v>
      </c>
      <c r="B955" s="1" t="s">
        <v>1100</v>
      </c>
      <c r="C955" s="1" t="s">
        <v>880</v>
      </c>
      <c r="D955" s="1" t="s">
        <v>105</v>
      </c>
      <c r="E955" s="20" t="s">
        <v>1409</v>
      </c>
      <c r="F955" s="20"/>
      <c r="G955" s="1">
        <v>2011</v>
      </c>
      <c r="H955" s="1">
        <v>2011</v>
      </c>
      <c r="K955" s="1" t="s">
        <v>1141</v>
      </c>
      <c r="M955" s="1" t="s">
        <v>38</v>
      </c>
      <c r="O955" s="1">
        <v>32</v>
      </c>
      <c r="P955" s="1" t="s">
        <v>77</v>
      </c>
      <c r="Q955" s="1" t="s">
        <v>1169</v>
      </c>
      <c r="R955" s="20" t="s">
        <v>1942</v>
      </c>
      <c r="S955" s="1">
        <v>14</v>
      </c>
      <c r="T955" s="17">
        <v>229</v>
      </c>
      <c r="V955" s="17">
        <v>71</v>
      </c>
      <c r="X955" s="17">
        <v>34.5</v>
      </c>
      <c r="AG955" s="3">
        <v>71</v>
      </c>
      <c r="AI955" s="3">
        <v>34.5</v>
      </c>
      <c r="AR955" s="1" t="s">
        <v>694</v>
      </c>
      <c r="AT955" s="1" t="s">
        <v>1941</v>
      </c>
      <c r="AY955" s="1" t="s">
        <v>1936</v>
      </c>
      <c r="BA955" s="1" t="s">
        <v>44</v>
      </c>
      <c r="BB955" s="1" t="s">
        <v>45</v>
      </c>
      <c r="BD955" s="1" t="s">
        <v>1943</v>
      </c>
      <c r="BE955" s="20" t="s">
        <v>1942</v>
      </c>
      <c r="BF955" s="1"/>
    </row>
    <row r="956" spans="1:58">
      <c r="A956" s="1" t="s">
        <v>879</v>
      </c>
      <c r="B956" s="1" t="s">
        <v>1100</v>
      </c>
      <c r="C956" s="1" t="s">
        <v>880</v>
      </c>
      <c r="D956" s="1" t="s">
        <v>120</v>
      </c>
      <c r="E956" s="1" t="s">
        <v>620</v>
      </c>
      <c r="F956" s="1">
        <v>1</v>
      </c>
      <c r="G956" s="1">
        <v>2011</v>
      </c>
      <c r="H956" s="1">
        <v>2011</v>
      </c>
      <c r="K956" s="1" t="s">
        <v>1141</v>
      </c>
      <c r="M956" s="1" t="s">
        <v>38</v>
      </c>
      <c r="O956" s="1">
        <v>32</v>
      </c>
      <c r="P956" s="1" t="s">
        <v>77</v>
      </c>
      <c r="Q956" s="1" t="s">
        <v>1169</v>
      </c>
      <c r="R956" s="20" t="s">
        <v>1942</v>
      </c>
      <c r="S956" s="1">
        <v>16</v>
      </c>
      <c r="T956" s="17">
        <v>291</v>
      </c>
      <c r="V956" s="17">
        <v>159.5</v>
      </c>
      <c r="X956" s="17">
        <v>68.2</v>
      </c>
      <c r="AG956" s="3">
        <v>159.5</v>
      </c>
      <c r="AI956" s="3">
        <v>68.2</v>
      </c>
      <c r="AR956" s="1" t="s">
        <v>694</v>
      </c>
      <c r="AT956" s="1" t="s">
        <v>1941</v>
      </c>
      <c r="AY956" s="1" t="s">
        <v>1937</v>
      </c>
      <c r="AZ956" s="20"/>
      <c r="BA956" s="1" t="s">
        <v>44</v>
      </c>
      <c r="BB956" s="1" t="s">
        <v>45</v>
      </c>
      <c r="BC956" s="20"/>
      <c r="BD956" s="1" t="s">
        <v>1943</v>
      </c>
      <c r="BE956" s="20" t="s">
        <v>1942</v>
      </c>
      <c r="BF956" s="1"/>
    </row>
    <row r="957" spans="1:58">
      <c r="A957" s="1" t="s">
        <v>879</v>
      </c>
      <c r="B957" s="1" t="s">
        <v>1100</v>
      </c>
      <c r="C957" s="1" t="s">
        <v>880</v>
      </c>
      <c r="D957" s="1" t="s">
        <v>105</v>
      </c>
      <c r="E957" s="1" t="s">
        <v>1404</v>
      </c>
      <c r="G957" s="1">
        <v>2011</v>
      </c>
      <c r="H957" s="1">
        <v>2011</v>
      </c>
      <c r="K957" s="1" t="s">
        <v>1141</v>
      </c>
      <c r="M957" s="1" t="s">
        <v>38</v>
      </c>
      <c r="O957" s="1">
        <v>32</v>
      </c>
      <c r="P957" s="1" t="s">
        <v>77</v>
      </c>
      <c r="Q957" s="1" t="s">
        <v>1169</v>
      </c>
      <c r="R957" s="20" t="s">
        <v>1942</v>
      </c>
      <c r="S957" s="1">
        <v>9</v>
      </c>
      <c r="T957" s="17">
        <v>239</v>
      </c>
      <c r="V957" s="17">
        <v>96.5</v>
      </c>
      <c r="X957" s="17">
        <v>61.8</v>
      </c>
      <c r="AG957" s="3">
        <v>96.5</v>
      </c>
      <c r="AI957" s="3">
        <v>61.8</v>
      </c>
      <c r="AR957" s="1" t="s">
        <v>694</v>
      </c>
      <c r="AT957" s="1" t="s">
        <v>1941</v>
      </c>
      <c r="AY957" s="1" t="s">
        <v>1938</v>
      </c>
      <c r="BA957" s="1" t="s">
        <v>44</v>
      </c>
      <c r="BB957" s="1" t="s">
        <v>45</v>
      </c>
      <c r="BD957" s="1" t="s">
        <v>1943</v>
      </c>
      <c r="BE957" s="20" t="s">
        <v>1942</v>
      </c>
      <c r="BF957" s="1"/>
    </row>
    <row r="958" spans="1:58">
      <c r="A958" s="1" t="s">
        <v>879</v>
      </c>
      <c r="B958" s="1" t="s">
        <v>1100</v>
      </c>
      <c r="C958" s="1" t="s">
        <v>880</v>
      </c>
      <c r="D958" s="1" t="s">
        <v>144</v>
      </c>
      <c r="E958" s="1" t="s">
        <v>916</v>
      </c>
      <c r="F958" s="1">
        <v>1</v>
      </c>
      <c r="G958" s="1">
        <v>2011</v>
      </c>
      <c r="H958" s="1">
        <v>2011</v>
      </c>
      <c r="K958" s="1" t="s">
        <v>1141</v>
      </c>
      <c r="M958" s="1" t="s">
        <v>38</v>
      </c>
      <c r="O958" s="1">
        <v>32</v>
      </c>
      <c r="P958" s="1" t="s">
        <v>77</v>
      </c>
      <c r="Q958" s="1" t="s">
        <v>1169</v>
      </c>
      <c r="R958" s="20" t="s">
        <v>1942</v>
      </c>
      <c r="S958" s="1">
        <v>30</v>
      </c>
      <c r="T958" s="17">
        <v>431</v>
      </c>
      <c r="V958" s="17">
        <v>105.6</v>
      </c>
      <c r="X958" s="17">
        <v>73.2</v>
      </c>
      <c r="AG958" s="3">
        <v>105.6</v>
      </c>
      <c r="AI958" s="3">
        <v>73.2</v>
      </c>
      <c r="AR958" s="1" t="s">
        <v>694</v>
      </c>
      <c r="AT958" s="1" t="s">
        <v>1941</v>
      </c>
      <c r="AY958" s="1" t="s">
        <v>1939</v>
      </c>
      <c r="BA958" s="1" t="s">
        <v>44</v>
      </c>
      <c r="BB958" s="1" t="s">
        <v>45</v>
      </c>
      <c r="BD958" s="1" t="s">
        <v>1943</v>
      </c>
      <c r="BE958" s="20" t="s">
        <v>1942</v>
      </c>
      <c r="BF958" s="1"/>
    </row>
    <row r="959" spans="1:58">
      <c r="A959" s="1" t="s">
        <v>879</v>
      </c>
      <c r="B959" s="1" t="s">
        <v>1100</v>
      </c>
      <c r="C959" s="1" t="s">
        <v>880</v>
      </c>
      <c r="D959" s="1" t="s">
        <v>120</v>
      </c>
      <c r="E959" s="1" t="s">
        <v>881</v>
      </c>
      <c r="F959" s="1">
        <v>1</v>
      </c>
      <c r="G959" s="1">
        <v>2011</v>
      </c>
      <c r="H959" s="1">
        <v>2011</v>
      </c>
      <c r="K959" s="1" t="s">
        <v>1141</v>
      </c>
      <c r="M959" s="1" t="s">
        <v>38</v>
      </c>
      <c r="O959" s="1">
        <v>32</v>
      </c>
      <c r="P959" s="1" t="s">
        <v>77</v>
      </c>
      <c r="R959" s="20" t="s">
        <v>1942</v>
      </c>
      <c r="S959" s="1">
        <v>25</v>
      </c>
      <c r="T959" s="17">
        <v>354</v>
      </c>
      <c r="V959" s="17">
        <v>131</v>
      </c>
      <c r="X959" s="17">
        <v>88.1</v>
      </c>
      <c r="AG959" s="3">
        <v>131</v>
      </c>
      <c r="AI959" s="3">
        <v>88.1</v>
      </c>
      <c r="AR959" s="1" t="s">
        <v>694</v>
      </c>
      <c r="AT959" s="1" t="s">
        <v>1941</v>
      </c>
      <c r="AY959" s="1" t="s">
        <v>1940</v>
      </c>
      <c r="BA959" s="1" t="s">
        <v>44</v>
      </c>
      <c r="BB959" s="1" t="s">
        <v>45</v>
      </c>
      <c r="BD959" s="1" t="s">
        <v>1943</v>
      </c>
      <c r="BE959" s="20" t="s">
        <v>1942</v>
      </c>
      <c r="BF959" s="1"/>
    </row>
    <row r="960" spans="1:58">
      <c r="A960" s="1" t="s">
        <v>2067</v>
      </c>
      <c r="B960" s="1" t="s">
        <v>1996</v>
      </c>
      <c r="C960" s="1" t="s">
        <v>509</v>
      </c>
      <c r="D960" s="1" t="s">
        <v>496</v>
      </c>
      <c r="E960" s="1" t="s">
        <v>1443</v>
      </c>
      <c r="G960" s="1">
        <v>2014</v>
      </c>
      <c r="H960" s="1">
        <v>2014</v>
      </c>
      <c r="K960" s="1" t="s">
        <v>37</v>
      </c>
      <c r="M960" s="1" t="s">
        <v>38</v>
      </c>
      <c r="O960" s="1">
        <v>32</v>
      </c>
      <c r="P960" s="1" t="s">
        <v>102</v>
      </c>
      <c r="R960" s="20" t="s">
        <v>2141</v>
      </c>
      <c r="AQ960" s="3">
        <v>60</v>
      </c>
      <c r="AR960" s="1" t="s">
        <v>1944</v>
      </c>
      <c r="AT960" s="1" t="s">
        <v>1945</v>
      </c>
      <c r="BA960" s="1" t="s">
        <v>44</v>
      </c>
      <c r="BB960" s="1" t="s">
        <v>45</v>
      </c>
      <c r="BD960" s="1" t="s">
        <v>1946</v>
      </c>
      <c r="BE960" s="20" t="s">
        <v>2141</v>
      </c>
      <c r="BF960" s="1"/>
    </row>
    <row r="961" spans="1:58" ht="12.75">
      <c r="A961" s="4" t="s">
        <v>73</v>
      </c>
      <c r="B961" s="4" t="s">
        <v>73</v>
      </c>
      <c r="C961" s="4" t="s">
        <v>74</v>
      </c>
      <c r="D961" s="4" t="s">
        <v>1449</v>
      </c>
      <c r="E961" s="4" t="s">
        <v>1947</v>
      </c>
      <c r="F961" s="4">
        <v>1</v>
      </c>
      <c r="G961" s="1">
        <v>2011</v>
      </c>
      <c r="H961" s="1">
        <v>2011</v>
      </c>
      <c r="K961" s="4" t="s">
        <v>37</v>
      </c>
      <c r="M961" s="4" t="s">
        <v>38</v>
      </c>
      <c r="O961" s="1">
        <v>364</v>
      </c>
      <c r="P961" s="4" t="s">
        <v>77</v>
      </c>
      <c r="Q961" s="1" t="s">
        <v>1169</v>
      </c>
      <c r="R961" s="4" t="s">
        <v>1958</v>
      </c>
      <c r="S961" s="1">
        <v>10</v>
      </c>
      <c r="T961" s="17">
        <v>39.56</v>
      </c>
      <c r="V961" s="17">
        <v>5.85</v>
      </c>
      <c r="AB961" s="3">
        <v>0.75</v>
      </c>
      <c r="AJ961" s="3">
        <v>5.85</v>
      </c>
      <c r="AR961" s="1" t="s">
        <v>127</v>
      </c>
      <c r="AT961" s="4" t="s">
        <v>1957</v>
      </c>
      <c r="BA961" s="4" t="s">
        <v>65</v>
      </c>
      <c r="BB961" s="4" t="s">
        <v>65</v>
      </c>
      <c r="BE961" s="4" t="s">
        <v>1958</v>
      </c>
      <c r="BF961" s="1"/>
    </row>
    <row r="962" spans="1:58" ht="12.75">
      <c r="A962" s="4" t="s">
        <v>417</v>
      </c>
      <c r="B962" s="4" t="s">
        <v>417</v>
      </c>
      <c r="C962" s="4" t="s">
        <v>418</v>
      </c>
      <c r="D962" s="4" t="s">
        <v>1449</v>
      </c>
      <c r="E962" s="4" t="s">
        <v>2026</v>
      </c>
      <c r="F962" s="4">
        <v>1</v>
      </c>
      <c r="G962" s="1">
        <v>2011</v>
      </c>
      <c r="H962" s="1">
        <v>2011</v>
      </c>
      <c r="K962" s="4" t="s">
        <v>37</v>
      </c>
      <c r="M962" s="4" t="s">
        <v>38</v>
      </c>
      <c r="O962" s="1">
        <v>364</v>
      </c>
      <c r="P962" s="4" t="s">
        <v>77</v>
      </c>
      <c r="Q962" s="1" t="s">
        <v>1169</v>
      </c>
      <c r="R962" s="4" t="s">
        <v>1958</v>
      </c>
      <c r="S962" s="1">
        <v>28</v>
      </c>
      <c r="T962" s="17">
        <v>30.38</v>
      </c>
      <c r="V962" s="17">
        <v>3.96</v>
      </c>
      <c r="AB962" s="3">
        <v>0.87</v>
      </c>
      <c r="AJ962" s="3">
        <v>3.96</v>
      </c>
      <c r="AR962" s="1" t="s">
        <v>127</v>
      </c>
      <c r="AT962" s="4" t="s">
        <v>1957</v>
      </c>
      <c r="BA962" s="4" t="s">
        <v>65</v>
      </c>
      <c r="BB962" s="4" t="s">
        <v>65</v>
      </c>
      <c r="BE962" s="4" t="s">
        <v>1958</v>
      </c>
      <c r="BF962" s="1"/>
    </row>
    <row r="963" spans="1:58">
      <c r="A963" s="4" t="s">
        <v>1003</v>
      </c>
      <c r="B963" s="4" t="s">
        <v>1003</v>
      </c>
      <c r="C963" s="4" t="s">
        <v>1004</v>
      </c>
      <c r="D963" s="4" t="s">
        <v>1449</v>
      </c>
      <c r="E963" s="4" t="s">
        <v>2026</v>
      </c>
      <c r="F963" s="4">
        <v>1</v>
      </c>
      <c r="G963" s="1">
        <v>2011</v>
      </c>
      <c r="H963" s="1">
        <v>2011</v>
      </c>
      <c r="K963" s="4" t="s">
        <v>37</v>
      </c>
      <c r="M963" s="4" t="s">
        <v>38</v>
      </c>
      <c r="O963" s="1">
        <v>364</v>
      </c>
      <c r="P963" s="4" t="s">
        <v>77</v>
      </c>
      <c r="Q963" s="4" t="s">
        <v>1169</v>
      </c>
      <c r="R963" s="4" t="s">
        <v>1958</v>
      </c>
      <c r="S963" s="1">
        <v>1</v>
      </c>
      <c r="T963" s="17">
        <v>2.98</v>
      </c>
      <c r="AR963" s="1" t="s">
        <v>127</v>
      </c>
      <c r="AT963" s="4" t="s">
        <v>1957</v>
      </c>
      <c r="AZ963" s="20"/>
      <c r="BA963" s="4" t="s">
        <v>65</v>
      </c>
      <c r="BB963" s="4" t="s">
        <v>65</v>
      </c>
      <c r="BC963" s="20"/>
      <c r="BD963" s="20"/>
      <c r="BE963" s="4" t="s">
        <v>1958</v>
      </c>
      <c r="BF963" s="1"/>
    </row>
    <row r="964" spans="1:58" ht="12.75">
      <c r="A964" s="4" t="s">
        <v>1036</v>
      </c>
      <c r="B964" s="4" t="s">
        <v>1036</v>
      </c>
      <c r="C964" s="1" t="s">
        <v>1991</v>
      </c>
      <c r="D964" s="4" t="s">
        <v>1449</v>
      </c>
      <c r="E964" s="4" t="s">
        <v>2026</v>
      </c>
      <c r="F964" s="4">
        <v>1</v>
      </c>
      <c r="G964" s="1">
        <v>2011</v>
      </c>
      <c r="H964" s="1">
        <v>2011</v>
      </c>
      <c r="K964" s="4" t="s">
        <v>37</v>
      </c>
      <c r="M964" s="4" t="s">
        <v>38</v>
      </c>
      <c r="O964" s="1">
        <v>364</v>
      </c>
      <c r="P964" s="4" t="s">
        <v>77</v>
      </c>
      <c r="Q964" s="1" t="s">
        <v>1169</v>
      </c>
      <c r="R964" s="4" t="s">
        <v>1958</v>
      </c>
      <c r="S964" s="1">
        <v>15</v>
      </c>
      <c r="T964" s="17">
        <v>17.25</v>
      </c>
      <c r="V964" s="17">
        <v>6.02</v>
      </c>
      <c r="AB964" s="3">
        <v>1.92</v>
      </c>
      <c r="AJ964" s="3">
        <v>6.02</v>
      </c>
      <c r="AR964" s="1" t="s">
        <v>127</v>
      </c>
      <c r="AT964" s="4" t="s">
        <v>1957</v>
      </c>
      <c r="BA964" s="4" t="s">
        <v>65</v>
      </c>
      <c r="BB964" s="4" t="s">
        <v>65</v>
      </c>
      <c r="BE964" s="4" t="s">
        <v>1958</v>
      </c>
      <c r="BF964" s="1"/>
    </row>
    <row r="965" spans="1:58" ht="12.75">
      <c r="A965" s="4" t="s">
        <v>417</v>
      </c>
      <c r="B965" s="4" t="s">
        <v>417</v>
      </c>
      <c r="C965" s="4" t="s">
        <v>418</v>
      </c>
      <c r="D965" s="4" t="s">
        <v>1449</v>
      </c>
      <c r="E965" s="4" t="s">
        <v>2027</v>
      </c>
      <c r="F965" s="4">
        <v>1</v>
      </c>
      <c r="G965" s="1">
        <v>2011</v>
      </c>
      <c r="H965" s="1">
        <v>2011</v>
      </c>
      <c r="K965" s="4" t="s">
        <v>37</v>
      </c>
      <c r="M965" s="4" t="s">
        <v>38</v>
      </c>
      <c r="O965" s="1">
        <v>364</v>
      </c>
      <c r="P965" s="4" t="s">
        <v>77</v>
      </c>
      <c r="Q965" s="1" t="s">
        <v>1169</v>
      </c>
      <c r="R965" s="4" t="s">
        <v>1958</v>
      </c>
      <c r="S965" s="1">
        <v>1</v>
      </c>
      <c r="T965" s="17">
        <v>1.37</v>
      </c>
      <c r="AR965" s="1" t="s">
        <v>127</v>
      </c>
      <c r="AT965" s="4" t="s">
        <v>1957</v>
      </c>
      <c r="BA965" s="4" t="s">
        <v>65</v>
      </c>
      <c r="BB965" s="4" t="s">
        <v>65</v>
      </c>
      <c r="BE965" s="4" t="s">
        <v>1958</v>
      </c>
      <c r="BF965" s="1"/>
    </row>
    <row r="966" spans="1:58" ht="12.75">
      <c r="A966" s="4" t="s">
        <v>1036</v>
      </c>
      <c r="B966" s="4" t="s">
        <v>1036</v>
      </c>
      <c r="C966" s="1" t="s">
        <v>1991</v>
      </c>
      <c r="D966" s="4" t="s">
        <v>1449</v>
      </c>
      <c r="E966" s="4" t="s">
        <v>1948</v>
      </c>
      <c r="F966" s="4"/>
      <c r="G966" s="1">
        <v>2011</v>
      </c>
      <c r="H966" s="1">
        <v>2011</v>
      </c>
      <c r="K966" s="4" t="s">
        <v>37</v>
      </c>
      <c r="M966" s="4" t="s">
        <v>38</v>
      </c>
      <c r="O966" s="1">
        <v>364</v>
      </c>
      <c r="P966" s="4" t="s">
        <v>77</v>
      </c>
      <c r="Q966" s="1" t="s">
        <v>1169</v>
      </c>
      <c r="R966" s="4" t="s">
        <v>1958</v>
      </c>
      <c r="S966" s="1">
        <v>2</v>
      </c>
      <c r="T966" s="17">
        <v>0.42</v>
      </c>
      <c r="V966" s="17">
        <v>0.4</v>
      </c>
      <c r="AB966" s="3">
        <v>0.38</v>
      </c>
      <c r="AJ966" s="3">
        <v>0.4</v>
      </c>
      <c r="AR966" s="1" t="s">
        <v>127</v>
      </c>
      <c r="AT966" s="4" t="s">
        <v>1957</v>
      </c>
      <c r="BA966" s="4" t="s">
        <v>65</v>
      </c>
      <c r="BB966" s="4" t="s">
        <v>65</v>
      </c>
      <c r="BE966" s="4" t="s">
        <v>1958</v>
      </c>
      <c r="BF966" s="1"/>
    </row>
    <row r="967" spans="1:58" ht="12.75">
      <c r="A967" s="4" t="s">
        <v>73</v>
      </c>
      <c r="B967" s="4" t="s">
        <v>73</v>
      </c>
      <c r="C967" s="4" t="s">
        <v>74</v>
      </c>
      <c r="D967" s="4" t="s">
        <v>1449</v>
      </c>
      <c r="E967" s="4" t="s">
        <v>1948</v>
      </c>
      <c r="F967" s="4">
        <v>1</v>
      </c>
      <c r="G967" s="1">
        <v>2011</v>
      </c>
      <c r="H967" s="1">
        <v>2011</v>
      </c>
      <c r="K967" s="4" t="s">
        <v>37</v>
      </c>
      <c r="M967" s="4" t="s">
        <v>38</v>
      </c>
      <c r="O967" s="1">
        <v>364</v>
      </c>
      <c r="P967" s="4" t="s">
        <v>77</v>
      </c>
      <c r="Q967" s="1" t="s">
        <v>1169</v>
      </c>
      <c r="R967" s="4" t="s">
        <v>1958</v>
      </c>
      <c r="S967" s="1">
        <v>4</v>
      </c>
      <c r="T967" s="17">
        <v>46.01</v>
      </c>
      <c r="V967" s="17">
        <v>15.67</v>
      </c>
      <c r="AB967" s="3">
        <v>1.25</v>
      </c>
      <c r="AJ967" s="3">
        <v>15.67</v>
      </c>
      <c r="AR967" s="1" t="s">
        <v>127</v>
      </c>
      <c r="AT967" s="4" t="s">
        <v>1957</v>
      </c>
      <c r="BA967" s="4" t="s">
        <v>65</v>
      </c>
      <c r="BB967" s="4" t="s">
        <v>65</v>
      </c>
      <c r="BE967" s="4" t="s">
        <v>1958</v>
      </c>
      <c r="BF967" s="1"/>
    </row>
    <row r="968" spans="1:58" ht="12.75">
      <c r="A968" s="4" t="s">
        <v>417</v>
      </c>
      <c r="B968" s="4" t="s">
        <v>417</v>
      </c>
      <c r="C968" s="4" t="s">
        <v>418</v>
      </c>
      <c r="D968" s="4" t="s">
        <v>1449</v>
      </c>
      <c r="E968" s="4" t="s">
        <v>1948</v>
      </c>
      <c r="F968" s="4"/>
      <c r="G968" s="1">
        <v>2011</v>
      </c>
      <c r="H968" s="1">
        <v>2011</v>
      </c>
      <c r="K968" s="4" t="s">
        <v>37</v>
      </c>
      <c r="M968" s="4" t="s">
        <v>38</v>
      </c>
      <c r="O968" s="1">
        <v>364</v>
      </c>
      <c r="P968" s="4" t="s">
        <v>77</v>
      </c>
      <c r="Q968" s="1" t="s">
        <v>1169</v>
      </c>
      <c r="R968" s="4" t="s">
        <v>1958</v>
      </c>
      <c r="S968" s="1">
        <v>1</v>
      </c>
      <c r="T968" s="17">
        <v>0.64</v>
      </c>
      <c r="AR968" s="1" t="s">
        <v>127</v>
      </c>
      <c r="AT968" s="4" t="s">
        <v>1957</v>
      </c>
      <c r="BA968" s="4" t="s">
        <v>65</v>
      </c>
      <c r="BB968" s="4" t="s">
        <v>65</v>
      </c>
      <c r="BE968" s="4" t="s">
        <v>1958</v>
      </c>
      <c r="BF968" s="1"/>
    </row>
    <row r="969" spans="1:58" ht="12.75">
      <c r="A969" s="4" t="s">
        <v>73</v>
      </c>
      <c r="B969" s="4" t="s">
        <v>73</v>
      </c>
      <c r="C969" s="4" t="s">
        <v>74</v>
      </c>
      <c r="D969" s="4" t="s">
        <v>84</v>
      </c>
      <c r="E969" s="4" t="s">
        <v>85</v>
      </c>
      <c r="F969" s="4">
        <v>1</v>
      </c>
      <c r="G969" s="1">
        <v>2011</v>
      </c>
      <c r="H969" s="1">
        <v>2011</v>
      </c>
      <c r="K969" s="4" t="s">
        <v>37</v>
      </c>
      <c r="M969" s="4" t="s">
        <v>38</v>
      </c>
      <c r="O969" s="1">
        <v>364</v>
      </c>
      <c r="P969" s="4" t="s">
        <v>77</v>
      </c>
      <c r="Q969" s="1" t="s">
        <v>1169</v>
      </c>
      <c r="R969" s="4" t="s">
        <v>1958</v>
      </c>
      <c r="S969" s="1">
        <v>49</v>
      </c>
      <c r="T969" s="17">
        <v>35.950000000000003</v>
      </c>
      <c r="V969" s="17">
        <v>4.29</v>
      </c>
      <c r="AB969" s="3">
        <v>0.61</v>
      </c>
      <c r="AJ969" s="3">
        <v>4.29</v>
      </c>
      <c r="AR969" s="1" t="s">
        <v>127</v>
      </c>
      <c r="AT969" s="4" t="s">
        <v>1957</v>
      </c>
      <c r="BA969" s="4" t="s">
        <v>65</v>
      </c>
      <c r="BB969" s="4" t="s">
        <v>65</v>
      </c>
      <c r="BE969" s="4" t="s">
        <v>1958</v>
      </c>
      <c r="BF969" s="1"/>
    </row>
    <row r="970" spans="1:58" ht="12.75">
      <c r="A970" s="4" t="s">
        <v>417</v>
      </c>
      <c r="B970" s="4" t="s">
        <v>417</v>
      </c>
      <c r="C970" s="4" t="s">
        <v>418</v>
      </c>
      <c r="D970" s="4" t="s">
        <v>84</v>
      </c>
      <c r="E970" s="4" t="s">
        <v>85</v>
      </c>
      <c r="F970" s="4">
        <v>1</v>
      </c>
      <c r="G970" s="1">
        <v>2011</v>
      </c>
      <c r="H970" s="1">
        <v>2011</v>
      </c>
      <c r="K970" s="4" t="s">
        <v>37</v>
      </c>
      <c r="M970" s="4" t="s">
        <v>38</v>
      </c>
      <c r="O970" s="1">
        <v>364</v>
      </c>
      <c r="P970" s="4" t="s">
        <v>77</v>
      </c>
      <c r="Q970" s="1" t="s">
        <v>1169</v>
      </c>
      <c r="R970" s="4" t="s">
        <v>1958</v>
      </c>
      <c r="S970" s="1">
        <v>42</v>
      </c>
      <c r="T970" s="17">
        <v>10.59</v>
      </c>
      <c r="V970" s="17">
        <v>4.13</v>
      </c>
      <c r="AB970" s="3">
        <v>0.91</v>
      </c>
      <c r="AJ970" s="3">
        <v>4.13</v>
      </c>
      <c r="AR970" s="1" t="s">
        <v>127</v>
      </c>
      <c r="AT970" s="4" t="s">
        <v>1957</v>
      </c>
      <c r="BA970" s="4" t="s">
        <v>65</v>
      </c>
      <c r="BB970" s="4" t="s">
        <v>65</v>
      </c>
      <c r="BE970" s="4" t="s">
        <v>1958</v>
      </c>
      <c r="BF970" s="1"/>
    </row>
    <row r="971" spans="1:58" ht="12.75">
      <c r="A971" s="4" t="s">
        <v>1003</v>
      </c>
      <c r="B971" s="4" t="s">
        <v>1003</v>
      </c>
      <c r="C971" s="4" t="s">
        <v>1004</v>
      </c>
      <c r="D971" s="4" t="s">
        <v>84</v>
      </c>
      <c r="E971" s="4" t="s">
        <v>85</v>
      </c>
      <c r="F971" s="4">
        <v>1</v>
      </c>
      <c r="G971" s="1">
        <v>2011</v>
      </c>
      <c r="H971" s="1">
        <v>2011</v>
      </c>
      <c r="K971" s="4" t="s">
        <v>37</v>
      </c>
      <c r="M971" s="4" t="s">
        <v>38</v>
      </c>
      <c r="O971" s="1">
        <v>364</v>
      </c>
      <c r="P971" s="4" t="s">
        <v>77</v>
      </c>
      <c r="Q971" s="4" t="s">
        <v>1169</v>
      </c>
      <c r="R971" s="4" t="s">
        <v>1958</v>
      </c>
      <c r="S971" s="1">
        <v>31</v>
      </c>
      <c r="T971" s="17">
        <v>8.69</v>
      </c>
      <c r="V971" s="17">
        <v>3.17</v>
      </c>
      <c r="AB971" s="3">
        <v>0.9</v>
      </c>
      <c r="AJ971" s="3">
        <v>3.17</v>
      </c>
      <c r="AR971" s="1" t="s">
        <v>127</v>
      </c>
      <c r="AT971" s="4" t="s">
        <v>1957</v>
      </c>
      <c r="BA971" s="4" t="s">
        <v>65</v>
      </c>
      <c r="BB971" s="4" t="s">
        <v>65</v>
      </c>
      <c r="BE971" s="4" t="s">
        <v>1958</v>
      </c>
      <c r="BF971" s="1"/>
    </row>
    <row r="972" spans="1:58" ht="12.75">
      <c r="A972" s="4" t="s">
        <v>1036</v>
      </c>
      <c r="B972" s="4" t="s">
        <v>1036</v>
      </c>
      <c r="C972" s="1" t="s">
        <v>1991</v>
      </c>
      <c r="D972" s="4" t="s">
        <v>84</v>
      </c>
      <c r="E972" s="4" t="s">
        <v>85</v>
      </c>
      <c r="F972" s="4">
        <v>1</v>
      </c>
      <c r="G972" s="1">
        <v>2011</v>
      </c>
      <c r="H972" s="1">
        <v>2011</v>
      </c>
      <c r="K972" s="4" t="s">
        <v>37</v>
      </c>
      <c r="M972" s="4" t="s">
        <v>38</v>
      </c>
      <c r="O972" s="1">
        <v>364</v>
      </c>
      <c r="P972" s="4" t="s">
        <v>77</v>
      </c>
      <c r="Q972" s="1" t="s">
        <v>1169</v>
      </c>
      <c r="R972" s="4" t="s">
        <v>1958</v>
      </c>
      <c r="S972" s="1">
        <v>71</v>
      </c>
      <c r="T972" s="17">
        <v>17.29</v>
      </c>
      <c r="V972" s="17">
        <v>5.32</v>
      </c>
      <c r="AB972" s="3">
        <v>0.55000000000000004</v>
      </c>
      <c r="AJ972" s="3">
        <v>5.32</v>
      </c>
      <c r="AR972" s="1" t="s">
        <v>127</v>
      </c>
      <c r="AT972" s="4" t="s">
        <v>1957</v>
      </c>
      <c r="BA972" s="4" t="s">
        <v>65</v>
      </c>
      <c r="BB972" s="4" t="s">
        <v>65</v>
      </c>
      <c r="BE972" s="4" t="s">
        <v>1958</v>
      </c>
      <c r="BF972" s="1"/>
    </row>
    <row r="973" spans="1:58" ht="12.75">
      <c r="A973" s="4" t="s">
        <v>1036</v>
      </c>
      <c r="B973" s="4" t="s">
        <v>1036</v>
      </c>
      <c r="C973" s="1" t="s">
        <v>1991</v>
      </c>
      <c r="D973" s="4" t="s">
        <v>120</v>
      </c>
      <c r="E973" s="4" t="s">
        <v>1949</v>
      </c>
      <c r="F973" s="4">
        <v>1</v>
      </c>
      <c r="G973" s="1">
        <v>2011</v>
      </c>
      <c r="H973" s="1">
        <v>2011</v>
      </c>
      <c r="K973" s="4" t="s">
        <v>37</v>
      </c>
      <c r="M973" s="4" t="s">
        <v>38</v>
      </c>
      <c r="O973" s="1">
        <v>364</v>
      </c>
      <c r="P973" s="4" t="s">
        <v>77</v>
      </c>
      <c r="Q973" s="1" t="s">
        <v>1169</v>
      </c>
      <c r="R973" s="4" t="s">
        <v>1958</v>
      </c>
      <c r="S973" s="1">
        <v>51</v>
      </c>
      <c r="T973" s="17">
        <v>22.89</v>
      </c>
      <c r="V973" s="17">
        <v>8.39</v>
      </c>
      <c r="AB973" s="3">
        <v>2.5299999999999998</v>
      </c>
      <c r="AJ973" s="3">
        <v>8.39</v>
      </c>
      <c r="AR973" s="1" t="s">
        <v>127</v>
      </c>
      <c r="AT973" s="4" t="s">
        <v>1957</v>
      </c>
      <c r="BA973" s="4" t="s">
        <v>65</v>
      </c>
      <c r="BB973" s="4" t="s">
        <v>65</v>
      </c>
      <c r="BE973" s="4" t="s">
        <v>1958</v>
      </c>
      <c r="BF973" s="1"/>
    </row>
    <row r="974" spans="1:58" ht="12.75">
      <c r="A974" s="4" t="s">
        <v>73</v>
      </c>
      <c r="B974" s="4" t="s">
        <v>73</v>
      </c>
      <c r="C974" s="4" t="s">
        <v>74</v>
      </c>
      <c r="D974" s="4" t="s">
        <v>120</v>
      </c>
      <c r="E974" s="4" t="s">
        <v>1950</v>
      </c>
      <c r="F974" s="4"/>
      <c r="G974" s="1">
        <v>2011</v>
      </c>
      <c r="H974" s="1">
        <v>2011</v>
      </c>
      <c r="K974" s="4" t="s">
        <v>37</v>
      </c>
      <c r="M974" s="4" t="s">
        <v>38</v>
      </c>
      <c r="O974" s="1">
        <v>364</v>
      </c>
      <c r="P974" s="4" t="s">
        <v>77</v>
      </c>
      <c r="Q974" s="1" t="s">
        <v>1169</v>
      </c>
      <c r="R974" s="4" t="s">
        <v>1958</v>
      </c>
      <c r="S974" s="1">
        <v>2</v>
      </c>
      <c r="T974" s="17">
        <v>4.26</v>
      </c>
      <c r="V974" s="17">
        <v>3.46</v>
      </c>
      <c r="AB974" s="3">
        <v>2.66</v>
      </c>
      <c r="AJ974" s="3">
        <v>3.46</v>
      </c>
      <c r="AR974" s="1" t="s">
        <v>127</v>
      </c>
      <c r="AT974" s="4" t="s">
        <v>1957</v>
      </c>
      <c r="BA974" s="4" t="s">
        <v>65</v>
      </c>
      <c r="BB974" s="4" t="s">
        <v>65</v>
      </c>
      <c r="BE974" s="4" t="s">
        <v>1958</v>
      </c>
      <c r="BF974" s="1"/>
    </row>
    <row r="975" spans="1:58" ht="12.75">
      <c r="A975" s="4" t="s">
        <v>417</v>
      </c>
      <c r="B975" s="4" t="s">
        <v>417</v>
      </c>
      <c r="C975" s="4" t="s">
        <v>418</v>
      </c>
      <c r="D975" s="4" t="s">
        <v>120</v>
      </c>
      <c r="E975" s="4" t="s">
        <v>1950</v>
      </c>
      <c r="F975" s="4">
        <v>1</v>
      </c>
      <c r="G975" s="1">
        <v>2011</v>
      </c>
      <c r="H975" s="1">
        <v>2011</v>
      </c>
      <c r="K975" s="4" t="s">
        <v>37</v>
      </c>
      <c r="M975" s="4" t="s">
        <v>38</v>
      </c>
      <c r="O975" s="1">
        <v>364</v>
      </c>
      <c r="P975" s="4" t="s">
        <v>77</v>
      </c>
      <c r="Q975" s="1" t="s">
        <v>1169</v>
      </c>
      <c r="R975" s="4" t="s">
        <v>1958</v>
      </c>
      <c r="S975" s="1">
        <v>48</v>
      </c>
      <c r="T975" s="17">
        <v>13.68</v>
      </c>
      <c r="V975" s="17">
        <v>3.17</v>
      </c>
      <c r="AB975" s="3">
        <v>0.2</v>
      </c>
      <c r="AJ975" s="3">
        <v>3.17</v>
      </c>
      <c r="AR975" s="1" t="s">
        <v>127</v>
      </c>
      <c r="AT975" s="4" t="s">
        <v>1957</v>
      </c>
      <c r="BA975" s="4" t="s">
        <v>65</v>
      </c>
      <c r="BB975" s="4" t="s">
        <v>65</v>
      </c>
      <c r="BE975" s="4" t="s">
        <v>1958</v>
      </c>
      <c r="BF975" s="1"/>
    </row>
    <row r="976" spans="1:58" ht="12.75">
      <c r="A976" s="4" t="s">
        <v>417</v>
      </c>
      <c r="B976" s="4" t="s">
        <v>417</v>
      </c>
      <c r="C976" s="4" t="s">
        <v>418</v>
      </c>
      <c r="D976" s="4" t="s">
        <v>120</v>
      </c>
      <c r="E976" s="4" t="s">
        <v>1951</v>
      </c>
      <c r="F976" s="4"/>
      <c r="G976" s="1">
        <v>2011</v>
      </c>
      <c r="H976" s="1">
        <v>2011</v>
      </c>
      <c r="K976" s="4" t="s">
        <v>37</v>
      </c>
      <c r="M976" s="4" t="s">
        <v>38</v>
      </c>
      <c r="O976" s="1">
        <v>364</v>
      </c>
      <c r="P976" s="4" t="s">
        <v>77</v>
      </c>
      <c r="Q976" s="1" t="s">
        <v>1169</v>
      </c>
      <c r="R976" s="4" t="s">
        <v>1958</v>
      </c>
      <c r="S976" s="1">
        <v>15</v>
      </c>
      <c r="T976" s="17">
        <v>21.55</v>
      </c>
      <c r="V976" s="17">
        <v>11.92</v>
      </c>
      <c r="AB976" s="3">
        <v>1.0900000000000001</v>
      </c>
      <c r="AJ976" s="3">
        <v>11.92</v>
      </c>
      <c r="AR976" s="1" t="s">
        <v>127</v>
      </c>
      <c r="AT976" s="4" t="s">
        <v>1957</v>
      </c>
      <c r="BA976" s="4" t="s">
        <v>65</v>
      </c>
      <c r="BB976" s="4" t="s">
        <v>65</v>
      </c>
      <c r="BE976" s="4" t="s">
        <v>1958</v>
      </c>
      <c r="BF976" s="1"/>
    </row>
    <row r="977" spans="1:58" ht="12.75">
      <c r="A977" s="4" t="s">
        <v>753</v>
      </c>
      <c r="B977" s="4" t="s">
        <v>753</v>
      </c>
      <c r="C977" s="1" t="s">
        <v>1992</v>
      </c>
      <c r="D977" s="4" t="s">
        <v>84</v>
      </c>
      <c r="E977" s="4" t="s">
        <v>1952</v>
      </c>
      <c r="F977" s="4">
        <v>1</v>
      </c>
      <c r="G977" s="1">
        <v>2011</v>
      </c>
      <c r="H977" s="1">
        <v>2011</v>
      </c>
      <c r="K977" s="4" t="s">
        <v>37</v>
      </c>
      <c r="M977" s="4" t="s">
        <v>38</v>
      </c>
      <c r="O977" s="1">
        <v>364</v>
      </c>
      <c r="P977" s="1" t="s">
        <v>51</v>
      </c>
      <c r="R977" s="4" t="s">
        <v>1958</v>
      </c>
      <c r="T977" s="17">
        <v>3</v>
      </c>
      <c r="AR977" s="4" t="s">
        <v>1953</v>
      </c>
      <c r="AT977" s="4" t="s">
        <v>43</v>
      </c>
      <c r="BA977" s="4" t="s">
        <v>65</v>
      </c>
      <c r="BB977" s="4" t="s">
        <v>65</v>
      </c>
      <c r="BE977" s="4" t="s">
        <v>1958</v>
      </c>
      <c r="BF977" s="1"/>
    </row>
    <row r="978" spans="1:58" ht="12.75">
      <c r="A978" s="4" t="s">
        <v>753</v>
      </c>
      <c r="B978" s="4" t="s">
        <v>753</v>
      </c>
      <c r="C978" s="1" t="s">
        <v>1992</v>
      </c>
      <c r="D978" s="4" t="s">
        <v>84</v>
      </c>
      <c r="E978" s="4" t="s">
        <v>1952</v>
      </c>
      <c r="F978" s="4">
        <v>1</v>
      </c>
      <c r="G978" s="1">
        <v>2011</v>
      </c>
      <c r="H978" s="1">
        <v>2011</v>
      </c>
      <c r="K978" s="4" t="s">
        <v>37</v>
      </c>
      <c r="M978" s="4" t="s">
        <v>38</v>
      </c>
      <c r="O978" s="1">
        <v>364</v>
      </c>
      <c r="P978" s="1" t="s">
        <v>51</v>
      </c>
      <c r="R978" s="4" t="s">
        <v>1958</v>
      </c>
      <c r="T978" s="17">
        <v>2</v>
      </c>
      <c r="Y978" s="3">
        <v>0.5</v>
      </c>
      <c r="AR978" s="4" t="s">
        <v>1270</v>
      </c>
      <c r="AT978" s="4" t="s">
        <v>43</v>
      </c>
      <c r="BA978" s="4" t="s">
        <v>65</v>
      </c>
      <c r="BB978" s="4" t="s">
        <v>65</v>
      </c>
      <c r="BE978" s="4" t="s">
        <v>1958</v>
      </c>
      <c r="BF978" s="1"/>
    </row>
    <row r="979" spans="1:58" ht="12.75">
      <c r="A979" s="4" t="s">
        <v>753</v>
      </c>
      <c r="B979" s="4" t="s">
        <v>753</v>
      </c>
      <c r="C979" s="1" t="s">
        <v>1992</v>
      </c>
      <c r="D979" s="4" t="s">
        <v>120</v>
      </c>
      <c r="E979" s="4" t="s">
        <v>1949</v>
      </c>
      <c r="F979" s="4">
        <v>1</v>
      </c>
      <c r="G979" s="1">
        <v>2011</v>
      </c>
      <c r="H979" s="1">
        <v>2011</v>
      </c>
      <c r="K979" s="4" t="s">
        <v>37</v>
      </c>
      <c r="M979" s="4" t="s">
        <v>38</v>
      </c>
      <c r="O979" s="1">
        <v>364</v>
      </c>
      <c r="P979" s="1" t="s">
        <v>51</v>
      </c>
      <c r="R979" s="4" t="s">
        <v>1958</v>
      </c>
      <c r="T979" s="17">
        <v>5</v>
      </c>
      <c r="Y979" s="3">
        <v>1</v>
      </c>
      <c r="AR979" s="4" t="s">
        <v>1953</v>
      </c>
      <c r="AT979" s="4" t="s">
        <v>43</v>
      </c>
      <c r="BA979" s="4" t="s">
        <v>65</v>
      </c>
      <c r="BB979" s="4" t="s">
        <v>65</v>
      </c>
      <c r="BE979" s="4" t="s">
        <v>1958</v>
      </c>
      <c r="BF979" s="1"/>
    </row>
    <row r="980" spans="1:58" ht="12.75">
      <c r="A980" s="4" t="s">
        <v>753</v>
      </c>
      <c r="B980" s="4" t="s">
        <v>753</v>
      </c>
      <c r="C980" s="1" t="s">
        <v>1992</v>
      </c>
      <c r="D980" s="4" t="s">
        <v>84</v>
      </c>
      <c r="E980" s="4" t="s">
        <v>1954</v>
      </c>
      <c r="F980" s="4">
        <v>1</v>
      </c>
      <c r="G980" s="1">
        <v>2011</v>
      </c>
      <c r="H980" s="1">
        <v>2011</v>
      </c>
      <c r="K980" s="4" t="s">
        <v>37</v>
      </c>
      <c r="M980" s="4" t="s">
        <v>38</v>
      </c>
      <c r="O980" s="1">
        <v>364</v>
      </c>
      <c r="P980" s="1" t="s">
        <v>51</v>
      </c>
      <c r="R980" s="4" t="s">
        <v>1958</v>
      </c>
      <c r="T980" s="17">
        <v>5</v>
      </c>
      <c r="Y980" s="3">
        <v>4</v>
      </c>
      <c r="AR980" s="4" t="s">
        <v>1955</v>
      </c>
      <c r="AT980" s="4" t="s">
        <v>43</v>
      </c>
      <c r="BA980" s="4" t="s">
        <v>65</v>
      </c>
      <c r="BB980" s="4" t="s">
        <v>65</v>
      </c>
      <c r="BE980" s="4" t="s">
        <v>1958</v>
      </c>
      <c r="BF980" s="1"/>
    </row>
    <row r="981" spans="1:58" ht="12.75">
      <c r="A981" s="4" t="s">
        <v>753</v>
      </c>
      <c r="B981" s="4" t="s">
        <v>753</v>
      </c>
      <c r="C981" s="1" t="s">
        <v>1992</v>
      </c>
      <c r="D981" s="4" t="s">
        <v>84</v>
      </c>
      <c r="E981" s="4" t="s">
        <v>1956</v>
      </c>
      <c r="F981" s="4">
        <v>1</v>
      </c>
      <c r="G981" s="1">
        <v>2011</v>
      </c>
      <c r="H981" s="1">
        <v>2011</v>
      </c>
      <c r="K981" s="4" t="s">
        <v>37</v>
      </c>
      <c r="M981" s="4" t="s">
        <v>38</v>
      </c>
      <c r="O981" s="1">
        <v>364</v>
      </c>
      <c r="P981" s="1" t="s">
        <v>51</v>
      </c>
      <c r="R981" s="4" t="s">
        <v>1958</v>
      </c>
      <c r="T981" s="17">
        <v>5</v>
      </c>
      <c r="AR981" s="4" t="s">
        <v>1953</v>
      </c>
      <c r="AT981" s="4" t="s">
        <v>43</v>
      </c>
      <c r="BA981" s="4" t="s">
        <v>65</v>
      </c>
      <c r="BB981" s="4" t="s">
        <v>65</v>
      </c>
      <c r="BE981" s="4" t="s">
        <v>1958</v>
      </c>
      <c r="BF981" s="1"/>
    </row>
    <row r="982" spans="1:58" ht="12.75">
      <c r="A982" s="4" t="s">
        <v>73</v>
      </c>
      <c r="B982" s="4" t="s">
        <v>73</v>
      </c>
      <c r="C982" s="4" t="s">
        <v>74</v>
      </c>
      <c r="D982" s="4" t="s">
        <v>1449</v>
      </c>
      <c r="E982" s="4" t="s">
        <v>2028</v>
      </c>
      <c r="F982" s="4">
        <v>1</v>
      </c>
      <c r="G982" s="1">
        <v>2009</v>
      </c>
      <c r="H982" s="1">
        <v>2009</v>
      </c>
      <c r="K982" s="4" t="s">
        <v>37</v>
      </c>
      <c r="M982" s="4" t="s">
        <v>38</v>
      </c>
      <c r="O982" s="1">
        <v>363</v>
      </c>
      <c r="P982" s="4" t="s">
        <v>77</v>
      </c>
      <c r="Q982" s="1" t="s">
        <v>1169</v>
      </c>
      <c r="R982" s="4" t="s">
        <v>1960</v>
      </c>
      <c r="S982" s="1">
        <v>7</v>
      </c>
      <c r="T982" s="17">
        <v>23.7</v>
      </c>
      <c r="AR982" s="1" t="s">
        <v>127</v>
      </c>
      <c r="AT982" s="4" t="s">
        <v>43</v>
      </c>
      <c r="BA982" s="4" t="s">
        <v>65</v>
      </c>
      <c r="BB982" s="4" t="s">
        <v>65</v>
      </c>
      <c r="BE982" s="4" t="s">
        <v>1960</v>
      </c>
      <c r="BF982" s="1"/>
    </row>
    <row r="983" spans="1:58" ht="12.75">
      <c r="A983" s="4" t="s">
        <v>417</v>
      </c>
      <c r="B983" s="4" t="s">
        <v>417</v>
      </c>
      <c r="C983" s="4" t="s">
        <v>418</v>
      </c>
      <c r="D983" s="4" t="s">
        <v>1449</v>
      </c>
      <c r="E983" s="4" t="s">
        <v>2028</v>
      </c>
      <c r="F983" s="4"/>
      <c r="G983" s="1">
        <v>2009</v>
      </c>
      <c r="H983" s="1">
        <v>2009</v>
      </c>
      <c r="K983" s="4" t="s">
        <v>37</v>
      </c>
      <c r="M983" s="4" t="s">
        <v>38</v>
      </c>
      <c r="O983" s="1">
        <v>363</v>
      </c>
      <c r="P983" s="4" t="s">
        <v>77</v>
      </c>
      <c r="Q983" s="1" t="s">
        <v>1169</v>
      </c>
      <c r="R983" s="4" t="s">
        <v>1960</v>
      </c>
      <c r="S983" s="1">
        <v>22</v>
      </c>
      <c r="T983" s="17">
        <v>19.899999999999999</v>
      </c>
      <c r="AR983" s="1" t="s">
        <v>127</v>
      </c>
      <c r="AT983" s="4" t="s">
        <v>43</v>
      </c>
      <c r="BA983" s="4" t="s">
        <v>65</v>
      </c>
      <c r="BB983" s="4" t="s">
        <v>65</v>
      </c>
      <c r="BE983" s="4" t="s">
        <v>1960</v>
      </c>
      <c r="BF983" s="1"/>
    </row>
    <row r="984" spans="1:58" ht="12.75">
      <c r="A984" s="4" t="s">
        <v>1036</v>
      </c>
      <c r="B984" s="4" t="s">
        <v>1036</v>
      </c>
      <c r="C984" s="1" t="s">
        <v>1991</v>
      </c>
      <c r="D984" s="4" t="s">
        <v>1449</v>
      </c>
      <c r="E984" s="4" t="s">
        <v>2028</v>
      </c>
      <c r="F984" s="4"/>
      <c r="G984" s="1">
        <v>2009</v>
      </c>
      <c r="H984" s="1">
        <v>2009</v>
      </c>
      <c r="K984" s="4" t="s">
        <v>37</v>
      </c>
      <c r="M984" s="4" t="s">
        <v>38</v>
      </c>
      <c r="O984" s="1">
        <v>363</v>
      </c>
      <c r="P984" s="4" t="s">
        <v>77</v>
      </c>
      <c r="Q984" s="1" t="s">
        <v>1169</v>
      </c>
      <c r="R984" s="4" t="s">
        <v>1960</v>
      </c>
      <c r="S984" s="1">
        <v>19</v>
      </c>
      <c r="T984" s="17">
        <v>36.9</v>
      </c>
      <c r="AR984" s="1" t="s">
        <v>127</v>
      </c>
      <c r="AT984" s="4" t="s">
        <v>43</v>
      </c>
      <c r="BA984" s="4" t="s">
        <v>65</v>
      </c>
      <c r="BB984" s="4" t="s">
        <v>65</v>
      </c>
      <c r="BE984" s="4" t="s">
        <v>1960</v>
      </c>
      <c r="BF984" s="1"/>
    </row>
    <row r="985" spans="1:58" ht="12.75">
      <c r="A985" s="4" t="s">
        <v>73</v>
      </c>
      <c r="B985" s="4" t="s">
        <v>73</v>
      </c>
      <c r="C985" s="4" t="s">
        <v>74</v>
      </c>
      <c r="D985" s="4" t="s">
        <v>84</v>
      </c>
      <c r="E985" s="4" t="s">
        <v>85</v>
      </c>
      <c r="F985" s="4">
        <v>1</v>
      </c>
      <c r="G985" s="1">
        <v>2009</v>
      </c>
      <c r="H985" s="1">
        <v>2009</v>
      </c>
      <c r="K985" s="4" t="s">
        <v>37</v>
      </c>
      <c r="M985" s="4" t="s">
        <v>38</v>
      </c>
      <c r="O985" s="1">
        <v>363</v>
      </c>
      <c r="P985" s="4" t="s">
        <v>77</v>
      </c>
      <c r="Q985" s="1" t="s">
        <v>1169</v>
      </c>
      <c r="R985" s="4" t="s">
        <v>1960</v>
      </c>
      <c r="S985" s="1">
        <v>41</v>
      </c>
      <c r="T985" s="17">
        <v>18.7</v>
      </c>
      <c r="AR985" s="1" t="s">
        <v>127</v>
      </c>
      <c r="AT985" s="4" t="s">
        <v>43</v>
      </c>
      <c r="BA985" s="4" t="s">
        <v>65</v>
      </c>
      <c r="BB985" s="4" t="s">
        <v>65</v>
      </c>
      <c r="BE985" s="4" t="s">
        <v>1960</v>
      </c>
      <c r="BF985" s="1"/>
    </row>
    <row r="986" spans="1:58" ht="12.75">
      <c r="A986" s="4" t="s">
        <v>417</v>
      </c>
      <c r="B986" s="4" t="s">
        <v>417</v>
      </c>
      <c r="C986" s="4" t="s">
        <v>418</v>
      </c>
      <c r="D986" s="4" t="s">
        <v>84</v>
      </c>
      <c r="E986" s="4" t="s">
        <v>85</v>
      </c>
      <c r="F986" s="4">
        <v>1</v>
      </c>
      <c r="G986" s="1">
        <v>2009</v>
      </c>
      <c r="H986" s="1">
        <v>2009</v>
      </c>
      <c r="K986" s="4" t="s">
        <v>37</v>
      </c>
      <c r="M986" s="4" t="s">
        <v>38</v>
      </c>
      <c r="O986" s="1">
        <v>363</v>
      </c>
      <c r="P986" s="4" t="s">
        <v>77</v>
      </c>
      <c r="Q986" s="1" t="s">
        <v>1169</v>
      </c>
      <c r="R986" s="4" t="s">
        <v>1960</v>
      </c>
      <c r="S986" s="1">
        <v>35</v>
      </c>
      <c r="T986" s="17">
        <v>17.899999999999999</v>
      </c>
      <c r="AR986" s="1" t="s">
        <v>127</v>
      </c>
      <c r="AT986" s="4" t="s">
        <v>43</v>
      </c>
      <c r="BA986" s="4" t="s">
        <v>65</v>
      </c>
      <c r="BB986" s="4" t="s">
        <v>65</v>
      </c>
      <c r="BE986" s="4" t="s">
        <v>1960</v>
      </c>
      <c r="BF986" s="1"/>
    </row>
    <row r="987" spans="1:58" ht="12.75">
      <c r="A987" s="4" t="s">
        <v>1003</v>
      </c>
      <c r="B987" s="4" t="s">
        <v>1003</v>
      </c>
      <c r="C987" s="4" t="s">
        <v>1004</v>
      </c>
      <c r="D987" s="4" t="s">
        <v>84</v>
      </c>
      <c r="E987" s="4" t="s">
        <v>85</v>
      </c>
      <c r="F987" s="4">
        <v>1</v>
      </c>
      <c r="G987" s="1">
        <v>2009</v>
      </c>
      <c r="H987" s="1">
        <v>2009</v>
      </c>
      <c r="K987" s="4" t="s">
        <v>37</v>
      </c>
      <c r="M987" s="4" t="s">
        <v>38</v>
      </c>
      <c r="O987" s="1">
        <v>363</v>
      </c>
      <c r="P987" s="4" t="s">
        <v>77</v>
      </c>
      <c r="Q987" s="4" t="s">
        <v>1169</v>
      </c>
      <c r="R987" s="4" t="s">
        <v>1960</v>
      </c>
      <c r="S987" s="1">
        <v>21</v>
      </c>
      <c r="T987" s="17">
        <v>10.8</v>
      </c>
      <c r="AR987" s="1" t="s">
        <v>127</v>
      </c>
      <c r="AT987" s="4" t="s">
        <v>43</v>
      </c>
      <c r="BA987" s="4" t="s">
        <v>65</v>
      </c>
      <c r="BB987" s="4" t="s">
        <v>65</v>
      </c>
      <c r="BE987" s="4" t="s">
        <v>1960</v>
      </c>
      <c r="BF987" s="1"/>
    </row>
    <row r="988" spans="1:58" ht="12.75">
      <c r="A988" s="4" t="s">
        <v>1036</v>
      </c>
      <c r="B988" s="4" t="s">
        <v>1036</v>
      </c>
      <c r="C988" s="1" t="s">
        <v>1991</v>
      </c>
      <c r="D988" s="4" t="s">
        <v>84</v>
      </c>
      <c r="E988" s="4" t="s">
        <v>85</v>
      </c>
      <c r="F988" s="4">
        <v>1</v>
      </c>
      <c r="G988" s="1">
        <v>2009</v>
      </c>
      <c r="H988" s="1">
        <v>2009</v>
      </c>
      <c r="K988" s="4" t="s">
        <v>37</v>
      </c>
      <c r="M988" s="4" t="s">
        <v>38</v>
      </c>
      <c r="O988" s="1">
        <v>363</v>
      </c>
      <c r="P988" s="4" t="s">
        <v>77</v>
      </c>
      <c r="Q988" s="1" t="s">
        <v>1169</v>
      </c>
      <c r="R988" s="4" t="s">
        <v>1960</v>
      </c>
      <c r="S988" s="1">
        <v>48</v>
      </c>
      <c r="T988" s="17">
        <v>27.6</v>
      </c>
      <c r="AR988" s="1" t="s">
        <v>127</v>
      </c>
      <c r="AT988" s="4" t="s">
        <v>43</v>
      </c>
      <c r="BA988" s="4" t="s">
        <v>65</v>
      </c>
      <c r="BB988" s="4" t="s">
        <v>65</v>
      </c>
      <c r="BE988" s="4" t="s">
        <v>1960</v>
      </c>
      <c r="BF988" s="1"/>
    </row>
    <row r="989" spans="1:58" ht="12.75">
      <c r="A989" s="4" t="s">
        <v>417</v>
      </c>
      <c r="B989" s="4" t="s">
        <v>417</v>
      </c>
      <c r="C989" s="4" t="s">
        <v>418</v>
      </c>
      <c r="D989" s="4" t="s">
        <v>120</v>
      </c>
      <c r="E989" s="4" t="s">
        <v>1298</v>
      </c>
      <c r="F989" s="4">
        <v>1</v>
      </c>
      <c r="G989" s="1">
        <v>2009</v>
      </c>
      <c r="H989" s="1">
        <v>2009</v>
      </c>
      <c r="K989" s="4" t="s">
        <v>37</v>
      </c>
      <c r="M989" s="4" t="s">
        <v>38</v>
      </c>
      <c r="O989" s="1">
        <v>363</v>
      </c>
      <c r="P989" s="4" t="s">
        <v>77</v>
      </c>
      <c r="Q989" s="1" t="s">
        <v>1169</v>
      </c>
      <c r="R989" s="4" t="s">
        <v>1960</v>
      </c>
      <c r="S989" s="1">
        <v>114</v>
      </c>
      <c r="T989" s="17">
        <v>15.2</v>
      </c>
      <c r="AR989" s="1" t="s">
        <v>127</v>
      </c>
      <c r="AT989" s="4" t="s">
        <v>43</v>
      </c>
      <c r="BA989" s="4" t="s">
        <v>65</v>
      </c>
      <c r="BB989" s="4" t="s">
        <v>65</v>
      </c>
      <c r="BE989" s="4" t="s">
        <v>1960</v>
      </c>
      <c r="BF989" s="1"/>
    </row>
    <row r="990" spans="1:58" ht="12.75">
      <c r="A990" s="4" t="s">
        <v>73</v>
      </c>
      <c r="B990" s="4" t="s">
        <v>73</v>
      </c>
      <c r="C990" s="4" t="s">
        <v>74</v>
      </c>
      <c r="D990" s="4" t="s">
        <v>144</v>
      </c>
      <c r="E990" s="4" t="s">
        <v>1959</v>
      </c>
      <c r="F990" s="4">
        <v>1</v>
      </c>
      <c r="G990" s="1">
        <v>2009</v>
      </c>
      <c r="H990" s="1">
        <v>2009</v>
      </c>
      <c r="K990" s="4" t="s">
        <v>37</v>
      </c>
      <c r="M990" s="4" t="s">
        <v>38</v>
      </c>
      <c r="O990" s="1">
        <v>363</v>
      </c>
      <c r="P990" s="4" t="s">
        <v>77</v>
      </c>
      <c r="Q990" s="1" t="s">
        <v>1169</v>
      </c>
      <c r="R990" s="4" t="s">
        <v>1960</v>
      </c>
      <c r="S990" s="1">
        <v>2</v>
      </c>
      <c r="T990" s="17">
        <v>2.6</v>
      </c>
      <c r="AR990" s="1" t="s">
        <v>127</v>
      </c>
      <c r="AT990" s="4" t="s">
        <v>43</v>
      </c>
      <c r="BA990" s="4" t="s">
        <v>65</v>
      </c>
      <c r="BB990" s="4" t="s">
        <v>65</v>
      </c>
      <c r="BE990" s="4" t="s">
        <v>1960</v>
      </c>
      <c r="BF990" s="1"/>
    </row>
    <row r="991" spans="1:58" ht="12.75">
      <c r="A991" s="4" t="s">
        <v>417</v>
      </c>
      <c r="B991" s="4" t="s">
        <v>417</v>
      </c>
      <c r="C991" s="4" t="s">
        <v>418</v>
      </c>
      <c r="D991" s="4" t="s">
        <v>144</v>
      </c>
      <c r="E991" s="4" t="s">
        <v>1959</v>
      </c>
      <c r="F991" s="4">
        <v>1</v>
      </c>
      <c r="G991" s="1">
        <v>2009</v>
      </c>
      <c r="H991" s="1">
        <v>2009</v>
      </c>
      <c r="K991" s="4" t="s">
        <v>37</v>
      </c>
      <c r="M991" s="4" t="s">
        <v>38</v>
      </c>
      <c r="O991" s="1">
        <v>363</v>
      </c>
      <c r="P991" s="4" t="s">
        <v>77</v>
      </c>
      <c r="Q991" s="1" t="s">
        <v>1169</v>
      </c>
      <c r="R991" s="4" t="s">
        <v>1960</v>
      </c>
      <c r="S991" s="1">
        <v>30</v>
      </c>
      <c r="T991" s="17">
        <v>12.2</v>
      </c>
      <c r="AR991" s="1" t="s">
        <v>127</v>
      </c>
      <c r="AT991" s="4" t="s">
        <v>43</v>
      </c>
      <c r="BA991" s="4" t="s">
        <v>65</v>
      </c>
      <c r="BB991" s="4" t="s">
        <v>65</v>
      </c>
      <c r="BE991" s="4" t="s">
        <v>1960</v>
      </c>
      <c r="BF991" s="1"/>
    </row>
    <row r="992" spans="1:58" ht="12.75">
      <c r="A992" s="4" t="s">
        <v>1036</v>
      </c>
      <c r="B992" s="4" t="s">
        <v>1036</v>
      </c>
      <c r="C992" s="1" t="s">
        <v>1991</v>
      </c>
      <c r="D992" s="4" t="s">
        <v>144</v>
      </c>
      <c r="E992" s="4" t="s">
        <v>1959</v>
      </c>
      <c r="F992" s="4">
        <v>1</v>
      </c>
      <c r="G992" s="1">
        <v>2009</v>
      </c>
      <c r="H992" s="1">
        <v>2009</v>
      </c>
      <c r="K992" s="4" t="s">
        <v>37</v>
      </c>
      <c r="M992" s="4" t="s">
        <v>38</v>
      </c>
      <c r="O992" s="1">
        <v>363</v>
      </c>
      <c r="P992" s="4" t="s">
        <v>77</v>
      </c>
      <c r="Q992" s="1" t="s">
        <v>1169</v>
      </c>
      <c r="R992" s="4" t="s">
        <v>1960</v>
      </c>
      <c r="S992" s="1">
        <v>112</v>
      </c>
      <c r="T992" s="17">
        <v>24.8</v>
      </c>
      <c r="AR992" s="1" t="s">
        <v>127</v>
      </c>
      <c r="AT992" s="4" t="s">
        <v>43</v>
      </c>
      <c r="BA992" s="4" t="s">
        <v>65</v>
      </c>
      <c r="BB992" s="4" t="s">
        <v>65</v>
      </c>
      <c r="BE992" s="4" t="s">
        <v>1960</v>
      </c>
      <c r="BF992" s="1"/>
    </row>
    <row r="993" spans="1:58" ht="12.75">
      <c r="A993" s="4" t="s">
        <v>753</v>
      </c>
      <c r="B993" s="4" t="s">
        <v>753</v>
      </c>
      <c r="C993" s="1" t="s">
        <v>1992</v>
      </c>
      <c r="D993" s="4" t="s">
        <v>84</v>
      </c>
      <c r="E993" s="4" t="s">
        <v>1952</v>
      </c>
      <c r="F993" s="4">
        <v>1</v>
      </c>
      <c r="G993" s="1">
        <v>2009</v>
      </c>
      <c r="H993" s="1">
        <v>2009</v>
      </c>
      <c r="K993" s="4" t="s">
        <v>37</v>
      </c>
      <c r="M993" s="4" t="s">
        <v>38</v>
      </c>
      <c r="O993" s="1">
        <v>363</v>
      </c>
      <c r="P993" s="1" t="s">
        <v>51</v>
      </c>
      <c r="R993" s="4" t="s">
        <v>1960</v>
      </c>
      <c r="T993" s="17">
        <v>3</v>
      </c>
      <c r="Y993" s="3">
        <v>2</v>
      </c>
      <c r="AR993" s="4" t="s">
        <v>1953</v>
      </c>
      <c r="AT993" s="4" t="s">
        <v>43</v>
      </c>
      <c r="BA993" s="4" t="s">
        <v>65</v>
      </c>
      <c r="BB993" s="4" t="s">
        <v>65</v>
      </c>
      <c r="BE993" s="4" t="s">
        <v>1960</v>
      </c>
      <c r="BF993" s="1"/>
    </row>
    <row r="994" spans="1:58" ht="12.75">
      <c r="A994" s="4" t="s">
        <v>753</v>
      </c>
      <c r="B994" s="4" t="s">
        <v>753</v>
      </c>
      <c r="C994" s="1" t="s">
        <v>1992</v>
      </c>
      <c r="D994" s="4" t="s">
        <v>84</v>
      </c>
      <c r="E994" s="4" t="s">
        <v>1954</v>
      </c>
      <c r="F994" s="4">
        <v>1</v>
      </c>
      <c r="G994" s="1">
        <v>2009</v>
      </c>
      <c r="H994" s="1">
        <v>2009</v>
      </c>
      <c r="K994" s="4" t="s">
        <v>37</v>
      </c>
      <c r="M994" s="4" t="s">
        <v>38</v>
      </c>
      <c r="O994" s="1">
        <v>363</v>
      </c>
      <c r="P994" s="1" t="s">
        <v>51</v>
      </c>
      <c r="R994" s="4" t="s">
        <v>1960</v>
      </c>
      <c r="T994" s="17">
        <v>5</v>
      </c>
      <c r="AR994" s="4" t="s">
        <v>1953</v>
      </c>
      <c r="AT994" s="4" t="s">
        <v>43</v>
      </c>
      <c r="BA994" s="4" t="s">
        <v>65</v>
      </c>
      <c r="BB994" s="4" t="s">
        <v>65</v>
      </c>
      <c r="BE994" s="4" t="s">
        <v>1960</v>
      </c>
      <c r="BF994" s="1"/>
    </row>
    <row r="995" spans="1:58">
      <c r="A995" s="1" t="s">
        <v>487</v>
      </c>
      <c r="B995" s="1" t="s">
        <v>1102</v>
      </c>
      <c r="C995" s="1" t="s">
        <v>488</v>
      </c>
      <c r="D995" s="1" t="s">
        <v>120</v>
      </c>
      <c r="E995" s="1" t="s">
        <v>310</v>
      </c>
      <c r="F995" s="1">
        <v>1</v>
      </c>
      <c r="G995" s="1">
        <v>2010</v>
      </c>
      <c r="H995" s="1">
        <v>2014</v>
      </c>
      <c r="K995" s="1" t="s">
        <v>37</v>
      </c>
      <c r="M995" s="1" t="s">
        <v>38</v>
      </c>
      <c r="O995" s="1">
        <v>173</v>
      </c>
      <c r="P995" s="1" t="s">
        <v>51</v>
      </c>
      <c r="R995" s="20" t="s">
        <v>2136</v>
      </c>
      <c r="T995" s="17">
        <v>10</v>
      </c>
      <c r="AR995" s="1" t="s">
        <v>1965</v>
      </c>
      <c r="AT995" s="1" t="s">
        <v>43</v>
      </c>
      <c r="BA995" s="1" t="s">
        <v>65</v>
      </c>
      <c r="BB995" s="1" t="s">
        <v>65</v>
      </c>
      <c r="BD995" s="1" t="s">
        <v>1966</v>
      </c>
      <c r="BE995" s="20" t="s">
        <v>2136</v>
      </c>
      <c r="BF995" s="1"/>
    </row>
    <row r="996" spans="1:58">
      <c r="A996" s="1" t="s">
        <v>487</v>
      </c>
      <c r="B996" s="1" t="s">
        <v>1102</v>
      </c>
      <c r="C996" s="1" t="s">
        <v>488</v>
      </c>
      <c r="D996" s="1" t="s">
        <v>120</v>
      </c>
      <c r="E996" s="1" t="s">
        <v>553</v>
      </c>
      <c r="F996" s="1">
        <v>1</v>
      </c>
      <c r="G996" s="1">
        <v>1993</v>
      </c>
      <c r="H996" s="1">
        <v>2003</v>
      </c>
      <c r="K996" s="1" t="s">
        <v>37</v>
      </c>
      <c r="M996" s="1" t="s">
        <v>38</v>
      </c>
      <c r="O996" s="1">
        <v>173</v>
      </c>
      <c r="P996" s="1" t="s">
        <v>51</v>
      </c>
      <c r="R996" s="20" t="s">
        <v>2136</v>
      </c>
      <c r="T996" s="17">
        <v>10</v>
      </c>
      <c r="AR996" s="1" t="s">
        <v>1965</v>
      </c>
      <c r="AT996" s="1" t="s">
        <v>43</v>
      </c>
      <c r="BA996" s="1" t="s">
        <v>65</v>
      </c>
      <c r="BB996" s="1" t="s">
        <v>65</v>
      </c>
      <c r="BD996" s="1" t="s">
        <v>1967</v>
      </c>
      <c r="BE996" s="20" t="s">
        <v>2136</v>
      </c>
      <c r="BF996" s="1"/>
    </row>
    <row r="997" spans="1:58" ht="12.75">
      <c r="A997" s="1" t="s">
        <v>129</v>
      </c>
      <c r="B997" s="1" t="s">
        <v>1104</v>
      </c>
      <c r="C997" s="1" t="s">
        <v>130</v>
      </c>
      <c r="D997" s="1" t="s">
        <v>105</v>
      </c>
      <c r="E997" s="1" t="s">
        <v>2059</v>
      </c>
      <c r="G997" s="1">
        <v>2017</v>
      </c>
      <c r="H997" s="1">
        <v>2017</v>
      </c>
      <c r="K997" s="1" t="s">
        <v>1141</v>
      </c>
      <c r="M997" s="1" t="s">
        <v>38</v>
      </c>
      <c r="O997" s="1">
        <v>24</v>
      </c>
      <c r="P997" s="1" t="s">
        <v>77</v>
      </c>
      <c r="Q997" s="1" t="s">
        <v>1169</v>
      </c>
      <c r="R997" s="4" t="s">
        <v>2060</v>
      </c>
      <c r="S997" s="1">
        <v>12</v>
      </c>
      <c r="T997" s="17">
        <v>38</v>
      </c>
      <c r="V997" s="17">
        <v>15</v>
      </c>
      <c r="AR997" s="1" t="s">
        <v>694</v>
      </c>
      <c r="AT997" s="1" t="s">
        <v>1280</v>
      </c>
      <c r="BA997" s="1" t="s">
        <v>44</v>
      </c>
      <c r="BB997" s="1" t="s">
        <v>45</v>
      </c>
      <c r="BE997" s="4" t="s">
        <v>2060</v>
      </c>
      <c r="BF997" s="1"/>
    </row>
    <row r="998" spans="1:58">
      <c r="A998" s="1" t="s">
        <v>1357</v>
      </c>
      <c r="B998" s="1" t="s">
        <v>1357</v>
      </c>
      <c r="C998" s="1" t="s">
        <v>1358</v>
      </c>
      <c r="D998" s="1" t="s">
        <v>144</v>
      </c>
      <c r="E998" s="1" t="s">
        <v>916</v>
      </c>
      <c r="G998" s="1">
        <v>2013</v>
      </c>
      <c r="H998" s="1">
        <v>2013</v>
      </c>
      <c r="K998" s="1" t="s">
        <v>37</v>
      </c>
      <c r="M998" s="1" t="s">
        <v>38</v>
      </c>
      <c r="O998" s="1">
        <v>374</v>
      </c>
      <c r="P998" s="1" t="s">
        <v>77</v>
      </c>
      <c r="Q998" s="1" t="s">
        <v>1169</v>
      </c>
      <c r="R998" s="4" t="s">
        <v>2128</v>
      </c>
      <c r="S998" s="1">
        <v>6</v>
      </c>
      <c r="T998" s="17">
        <v>7.3712660000000003</v>
      </c>
      <c r="V998" s="17">
        <v>4.5462804999999999</v>
      </c>
      <c r="X998" s="23">
        <v>1.4675809609999999</v>
      </c>
      <c r="AE998" s="1"/>
      <c r="AF998" s="1"/>
      <c r="AG998" s="1">
        <v>4.5462804999999999</v>
      </c>
      <c r="AI998" s="1">
        <v>1.4675809609999999</v>
      </c>
      <c r="AP998" s="1">
        <v>0.89305699999999999</v>
      </c>
      <c r="AR998" s="1" t="s">
        <v>694</v>
      </c>
      <c r="AS998" s="1" t="s">
        <v>1244</v>
      </c>
      <c r="AT998" s="1" t="s">
        <v>2127</v>
      </c>
      <c r="BA998" s="1" t="s">
        <v>65</v>
      </c>
      <c r="BB998" s="1" t="s">
        <v>65</v>
      </c>
      <c r="BC998" s="20"/>
      <c r="BD998" s="20"/>
      <c r="BE998" s="4" t="s">
        <v>2128</v>
      </c>
      <c r="BF998" s="1"/>
    </row>
    <row r="999" spans="1:58" ht="12.75">
      <c r="A999" s="1" t="s">
        <v>1357</v>
      </c>
      <c r="B999" s="1" t="s">
        <v>1357</v>
      </c>
      <c r="C999" s="1" t="s">
        <v>1358</v>
      </c>
      <c r="D999" s="1" t="s">
        <v>144</v>
      </c>
      <c r="E999" s="1" t="s">
        <v>916</v>
      </c>
      <c r="G999" s="1">
        <v>2014</v>
      </c>
      <c r="H999" s="1">
        <v>2014</v>
      </c>
      <c r="K999" s="1" t="s">
        <v>37</v>
      </c>
      <c r="M999" s="1" t="s">
        <v>38</v>
      </c>
      <c r="O999" s="1">
        <v>374</v>
      </c>
      <c r="P999" s="1" t="s">
        <v>77</v>
      </c>
      <c r="Q999" s="1" t="s">
        <v>1169</v>
      </c>
      <c r="R999" s="4" t="s">
        <v>2128</v>
      </c>
      <c r="S999" s="1">
        <v>8</v>
      </c>
      <c r="T999" s="17">
        <v>7.8930230000000003</v>
      </c>
      <c r="V999" s="17">
        <v>5.2509567500000003</v>
      </c>
      <c r="X999" s="23">
        <v>1.813329274</v>
      </c>
      <c r="AE999" s="1"/>
      <c r="AF999" s="1"/>
      <c r="AG999" s="1">
        <v>5.2509567500000003</v>
      </c>
      <c r="AI999" s="1">
        <v>1.813329274</v>
      </c>
      <c r="AP999" s="1">
        <v>2.3760672500000002</v>
      </c>
      <c r="AR999" s="1" t="s">
        <v>694</v>
      </c>
      <c r="AS999" s="1" t="s">
        <v>1244</v>
      </c>
      <c r="AT999" s="1" t="s">
        <v>2127</v>
      </c>
      <c r="BA999" s="1" t="s">
        <v>65</v>
      </c>
      <c r="BB999" s="1" t="s">
        <v>65</v>
      </c>
      <c r="BE999" s="4" t="s">
        <v>2128</v>
      </c>
      <c r="BF999" s="1"/>
    </row>
    <row r="1000" spans="1:58">
      <c r="A1000" s="1" t="s">
        <v>845</v>
      </c>
      <c r="B1000" s="1" t="s">
        <v>1099</v>
      </c>
      <c r="C1000" s="1" t="s">
        <v>846</v>
      </c>
      <c r="D1000" s="1" t="s">
        <v>84</v>
      </c>
      <c r="E1000" s="1" t="s">
        <v>1432</v>
      </c>
      <c r="G1000" s="1">
        <v>2010</v>
      </c>
      <c r="H1000" s="1">
        <v>2010</v>
      </c>
      <c r="K1000" s="1" t="s">
        <v>37</v>
      </c>
      <c r="M1000" s="1" t="s">
        <v>38</v>
      </c>
      <c r="O1000" s="1">
        <v>374</v>
      </c>
      <c r="P1000" s="1" t="s">
        <v>77</v>
      </c>
      <c r="Q1000" s="1" t="s">
        <v>1169</v>
      </c>
      <c r="R1000" s="4" t="s">
        <v>2128</v>
      </c>
      <c r="S1000" s="1">
        <v>1</v>
      </c>
      <c r="T1000" s="17">
        <v>72.118859999999998</v>
      </c>
      <c r="V1000" s="17">
        <v>72.118859999999998</v>
      </c>
      <c r="X1000" s="23" t="s">
        <v>2113</v>
      </c>
      <c r="AE1000" s="1"/>
      <c r="AF1000" s="1"/>
      <c r="AG1000" s="1">
        <v>72.118859999999998</v>
      </c>
      <c r="AI1000" s="1" t="s">
        <v>2113</v>
      </c>
      <c r="AP1000" s="1">
        <v>0</v>
      </c>
      <c r="AR1000" s="1" t="s">
        <v>694</v>
      </c>
      <c r="AS1000" s="1" t="s">
        <v>1244</v>
      </c>
      <c r="AT1000" s="1" t="s">
        <v>2127</v>
      </c>
      <c r="AZ1000" s="20"/>
      <c r="BA1000" s="1" t="s">
        <v>65</v>
      </c>
      <c r="BB1000" s="1" t="s">
        <v>65</v>
      </c>
      <c r="BC1000" s="20"/>
      <c r="BD1000" s="20"/>
      <c r="BE1000" s="4" t="s">
        <v>2128</v>
      </c>
      <c r="BF1000" s="1"/>
    </row>
    <row r="1001" spans="1:58" ht="12.75">
      <c r="A1001" s="1" t="s">
        <v>845</v>
      </c>
      <c r="B1001" s="1" t="s">
        <v>1099</v>
      </c>
      <c r="C1001" s="1" t="s">
        <v>846</v>
      </c>
      <c r="D1001" s="1" t="s">
        <v>120</v>
      </c>
      <c r="E1001" s="4" t="s">
        <v>2114</v>
      </c>
      <c r="F1001" s="1">
        <v>1</v>
      </c>
      <c r="G1001" s="1">
        <v>2012</v>
      </c>
      <c r="H1001" s="1">
        <v>2012</v>
      </c>
      <c r="K1001" s="1" t="s">
        <v>37</v>
      </c>
      <c r="M1001" s="1" t="s">
        <v>38</v>
      </c>
      <c r="O1001" s="1">
        <v>374</v>
      </c>
      <c r="P1001" s="1" t="s">
        <v>77</v>
      </c>
      <c r="Q1001" s="1" t="s">
        <v>1169</v>
      </c>
      <c r="R1001" s="4" t="s">
        <v>2128</v>
      </c>
      <c r="S1001" s="1">
        <v>4</v>
      </c>
      <c r="T1001" s="17">
        <v>223.57060000000001</v>
      </c>
      <c r="V1001" s="17">
        <v>97.351437500000003</v>
      </c>
      <c r="X1001" s="23">
        <v>84.326093850000007</v>
      </c>
      <c r="AE1001" s="1"/>
      <c r="AF1001" s="1"/>
      <c r="AG1001" s="1">
        <v>97.351437500000003</v>
      </c>
      <c r="AI1001" s="1">
        <v>84.326093850000007</v>
      </c>
      <c r="AP1001" s="1">
        <v>51.337977500000001</v>
      </c>
      <c r="AR1001" s="1" t="s">
        <v>694</v>
      </c>
      <c r="AS1001" s="1" t="s">
        <v>1244</v>
      </c>
      <c r="AT1001" s="1" t="s">
        <v>2127</v>
      </c>
      <c r="BA1001" s="1" t="s">
        <v>65</v>
      </c>
      <c r="BB1001" s="1" t="s">
        <v>65</v>
      </c>
      <c r="BE1001" s="4" t="s">
        <v>2128</v>
      </c>
      <c r="BF1001" s="1"/>
    </row>
    <row r="1002" spans="1:58" ht="12.75">
      <c r="A1002" s="1" t="s">
        <v>845</v>
      </c>
      <c r="B1002" s="1" t="s">
        <v>1099</v>
      </c>
      <c r="C1002" s="1" t="s">
        <v>846</v>
      </c>
      <c r="D1002" s="1" t="s">
        <v>120</v>
      </c>
      <c r="E1002" s="1" t="s">
        <v>1133</v>
      </c>
      <c r="F1002" s="1">
        <v>1</v>
      </c>
      <c r="G1002" s="1">
        <v>2010</v>
      </c>
      <c r="H1002" s="1">
        <v>2010</v>
      </c>
      <c r="K1002" s="1" t="s">
        <v>37</v>
      </c>
      <c r="M1002" s="1" t="s">
        <v>38</v>
      </c>
      <c r="O1002" s="1">
        <v>374</v>
      </c>
      <c r="P1002" s="1" t="s">
        <v>77</v>
      </c>
      <c r="Q1002" s="1" t="s">
        <v>1169</v>
      </c>
      <c r="R1002" s="4" t="s">
        <v>2128</v>
      </c>
      <c r="S1002" s="1">
        <v>6</v>
      </c>
      <c r="T1002" s="17">
        <v>225.1319</v>
      </c>
      <c r="V1002" s="17">
        <v>101.43909650000001</v>
      </c>
      <c r="X1002" s="23">
        <v>92.058204000000003</v>
      </c>
      <c r="AE1002" s="1"/>
      <c r="AF1002" s="1"/>
      <c r="AG1002" s="1">
        <v>101.43909650000001</v>
      </c>
      <c r="AI1002" s="1">
        <v>92.058204000000003</v>
      </c>
      <c r="AP1002" s="1">
        <v>126.01820499999999</v>
      </c>
      <c r="AR1002" s="1" t="s">
        <v>694</v>
      </c>
      <c r="AS1002" s="1" t="s">
        <v>1244</v>
      </c>
      <c r="AT1002" s="1" t="s">
        <v>2127</v>
      </c>
      <c r="BA1002" s="1" t="s">
        <v>65</v>
      </c>
      <c r="BB1002" s="1" t="s">
        <v>65</v>
      </c>
      <c r="BE1002" s="4" t="s">
        <v>2128</v>
      </c>
      <c r="BF1002" s="1"/>
    </row>
    <row r="1003" spans="1:58" ht="12.75">
      <c r="A1003" s="1" t="s">
        <v>845</v>
      </c>
      <c r="B1003" s="1" t="s">
        <v>1099</v>
      </c>
      <c r="C1003" s="1" t="s">
        <v>846</v>
      </c>
      <c r="D1003" s="1" t="s">
        <v>120</v>
      </c>
      <c r="E1003" s="1" t="s">
        <v>1133</v>
      </c>
      <c r="F1003" s="1">
        <v>1</v>
      </c>
      <c r="G1003" s="1">
        <v>2011</v>
      </c>
      <c r="H1003" s="1">
        <v>2011</v>
      </c>
      <c r="K1003" s="1" t="s">
        <v>37</v>
      </c>
      <c r="M1003" s="1" t="s">
        <v>38</v>
      </c>
      <c r="O1003" s="1">
        <v>374</v>
      </c>
      <c r="P1003" s="1" t="s">
        <v>77</v>
      </c>
      <c r="Q1003" s="1" t="s">
        <v>1169</v>
      </c>
      <c r="R1003" s="4" t="s">
        <v>2128</v>
      </c>
      <c r="S1003" s="1">
        <v>2</v>
      </c>
      <c r="T1003" s="17">
        <v>322.88920000000002</v>
      </c>
      <c r="V1003" s="17">
        <v>259.93310000000002</v>
      </c>
      <c r="X1003" s="23">
        <v>89.033370450000007</v>
      </c>
      <c r="AE1003" s="1"/>
      <c r="AF1003" s="1"/>
      <c r="AG1003" s="1">
        <v>259.93310000000002</v>
      </c>
      <c r="AI1003" s="1">
        <v>89.033370450000007</v>
      </c>
      <c r="AP1003" s="1">
        <v>62.956099999999999</v>
      </c>
      <c r="AR1003" s="1" t="s">
        <v>694</v>
      </c>
      <c r="AS1003" s="1" t="s">
        <v>1244</v>
      </c>
      <c r="AT1003" s="1" t="s">
        <v>2127</v>
      </c>
      <c r="BA1003" s="1" t="s">
        <v>65</v>
      </c>
      <c r="BB1003" s="1" t="s">
        <v>65</v>
      </c>
      <c r="BE1003" s="4" t="s">
        <v>2128</v>
      </c>
      <c r="BF1003" s="1"/>
    </row>
    <row r="1004" spans="1:58" ht="12.75">
      <c r="A1004" s="1" t="s">
        <v>845</v>
      </c>
      <c r="B1004" s="1" t="s">
        <v>1099</v>
      </c>
      <c r="C1004" s="1" t="s">
        <v>846</v>
      </c>
      <c r="D1004" s="1" t="s">
        <v>120</v>
      </c>
      <c r="E1004" s="1" t="s">
        <v>1133</v>
      </c>
      <c r="F1004" s="1">
        <v>1</v>
      </c>
      <c r="G1004" s="1">
        <v>2012</v>
      </c>
      <c r="H1004" s="1">
        <v>2012</v>
      </c>
      <c r="K1004" s="1" t="s">
        <v>37</v>
      </c>
      <c r="M1004" s="1" t="s">
        <v>38</v>
      </c>
      <c r="O1004" s="1">
        <v>374</v>
      </c>
      <c r="P1004" s="1" t="s">
        <v>77</v>
      </c>
      <c r="Q1004" s="1" t="s">
        <v>1169</v>
      </c>
      <c r="R1004" s="4" t="s">
        <v>2128</v>
      </c>
      <c r="S1004" s="1">
        <v>2</v>
      </c>
      <c r="T1004" s="17">
        <v>479.46210000000002</v>
      </c>
      <c r="V1004" s="17">
        <v>247.89767499999999</v>
      </c>
      <c r="X1004" s="23">
        <v>327.4815504</v>
      </c>
      <c r="AE1004" s="1"/>
      <c r="AF1004" s="1"/>
      <c r="AG1004" s="1">
        <v>247.89767499999999</v>
      </c>
      <c r="AI1004" s="1">
        <v>327.4815504</v>
      </c>
      <c r="AP1004" s="1">
        <v>231.564425</v>
      </c>
      <c r="AR1004" s="1" t="s">
        <v>694</v>
      </c>
      <c r="AS1004" s="1" t="s">
        <v>1244</v>
      </c>
      <c r="AT1004" s="1" t="s">
        <v>2127</v>
      </c>
      <c r="BA1004" s="1" t="s">
        <v>65</v>
      </c>
      <c r="BB1004" s="1" t="s">
        <v>65</v>
      </c>
      <c r="BE1004" s="4" t="s">
        <v>2128</v>
      </c>
      <c r="BF1004" s="1"/>
    </row>
    <row r="1005" spans="1:58" ht="12.75">
      <c r="A1005" s="1" t="s">
        <v>845</v>
      </c>
      <c r="B1005" s="1" t="s">
        <v>1099</v>
      </c>
      <c r="C1005" s="1" t="s">
        <v>846</v>
      </c>
      <c r="D1005" s="1" t="s">
        <v>120</v>
      </c>
      <c r="E1005" s="1" t="s">
        <v>1133</v>
      </c>
      <c r="F1005" s="1">
        <v>1</v>
      </c>
      <c r="G1005" s="1">
        <v>2013</v>
      </c>
      <c r="H1005" s="1">
        <v>2013</v>
      </c>
      <c r="K1005" s="1" t="s">
        <v>37</v>
      </c>
      <c r="M1005" s="1" t="s">
        <v>38</v>
      </c>
      <c r="O1005" s="1">
        <v>374</v>
      </c>
      <c r="P1005" s="1" t="s">
        <v>77</v>
      </c>
      <c r="Q1005" s="1" t="s">
        <v>1169</v>
      </c>
      <c r="R1005" s="4" t="s">
        <v>2128</v>
      </c>
      <c r="S1005" s="1">
        <v>2</v>
      </c>
      <c r="T1005" s="17">
        <v>227.4759</v>
      </c>
      <c r="V1005" s="17">
        <v>113.8884856</v>
      </c>
      <c r="X1005" s="23">
        <v>160.63686200000001</v>
      </c>
      <c r="AE1005" s="1"/>
      <c r="AF1005" s="1"/>
      <c r="AG1005" s="1">
        <v>113.8884856</v>
      </c>
      <c r="AI1005" s="1">
        <v>160.63686200000001</v>
      </c>
      <c r="AP1005" s="1">
        <v>113.58741449999999</v>
      </c>
      <c r="AR1005" s="1" t="s">
        <v>694</v>
      </c>
      <c r="AS1005" s="1" t="s">
        <v>1244</v>
      </c>
      <c r="AT1005" s="1" t="s">
        <v>2127</v>
      </c>
      <c r="BA1005" s="1" t="s">
        <v>65</v>
      </c>
      <c r="BB1005" s="1" t="s">
        <v>65</v>
      </c>
      <c r="BE1005" s="4" t="s">
        <v>2128</v>
      </c>
      <c r="BF1005" s="1"/>
    </row>
    <row r="1006" spans="1:58" ht="12.75">
      <c r="A1006" s="1" t="s">
        <v>845</v>
      </c>
      <c r="B1006" s="1" t="s">
        <v>1099</v>
      </c>
      <c r="C1006" s="1" t="s">
        <v>846</v>
      </c>
      <c r="D1006" s="1" t="s">
        <v>120</v>
      </c>
      <c r="E1006" s="1" t="s">
        <v>310</v>
      </c>
      <c r="F1006" s="1">
        <v>1</v>
      </c>
      <c r="G1006" s="1">
        <v>2011</v>
      </c>
      <c r="H1006" s="1">
        <v>2011</v>
      </c>
      <c r="K1006" s="1" t="s">
        <v>37</v>
      </c>
      <c r="M1006" s="1" t="s">
        <v>38</v>
      </c>
      <c r="O1006" s="1">
        <v>374</v>
      </c>
      <c r="P1006" s="1" t="s">
        <v>77</v>
      </c>
      <c r="Q1006" s="1" t="s">
        <v>1169</v>
      </c>
      <c r="R1006" s="4" t="s">
        <v>2128</v>
      </c>
      <c r="S1006" s="1">
        <v>2</v>
      </c>
      <c r="T1006" s="17">
        <v>103.44459999999999</v>
      </c>
      <c r="V1006" s="17">
        <v>96.020425000000003</v>
      </c>
      <c r="X1006" s="23">
        <v>10.499368970000001</v>
      </c>
      <c r="AE1006" s="1"/>
      <c r="AF1006" s="1"/>
      <c r="AG1006" s="1">
        <v>96.020425000000003</v>
      </c>
      <c r="AI1006" s="1">
        <v>10.499368970000001</v>
      </c>
      <c r="AP1006" s="1">
        <v>7.424175</v>
      </c>
      <c r="AR1006" s="1" t="s">
        <v>694</v>
      </c>
      <c r="AS1006" s="1" t="s">
        <v>1244</v>
      </c>
      <c r="AT1006" s="1" t="s">
        <v>2127</v>
      </c>
      <c r="BA1006" s="1" t="s">
        <v>65</v>
      </c>
      <c r="BB1006" s="1" t="s">
        <v>65</v>
      </c>
      <c r="BE1006" s="4" t="s">
        <v>2128</v>
      </c>
      <c r="BF1006" s="1"/>
    </row>
    <row r="1007" spans="1:58" ht="12.75">
      <c r="A1007" s="1" t="s">
        <v>845</v>
      </c>
      <c r="B1007" s="1" t="s">
        <v>1099</v>
      </c>
      <c r="C1007" s="1" t="s">
        <v>846</v>
      </c>
      <c r="D1007" s="1" t="s">
        <v>120</v>
      </c>
      <c r="E1007" s="1" t="s">
        <v>310</v>
      </c>
      <c r="F1007" s="1">
        <v>1</v>
      </c>
      <c r="G1007" s="1">
        <v>2012</v>
      </c>
      <c r="H1007" s="1">
        <v>2012</v>
      </c>
      <c r="K1007" s="1" t="s">
        <v>37</v>
      </c>
      <c r="M1007" s="1" t="s">
        <v>38</v>
      </c>
      <c r="O1007" s="1">
        <v>374</v>
      </c>
      <c r="P1007" s="1" t="s">
        <v>77</v>
      </c>
      <c r="Q1007" s="1" t="s">
        <v>1169</v>
      </c>
      <c r="R1007" s="4" t="s">
        <v>2128</v>
      </c>
      <c r="S1007" s="1">
        <v>3</v>
      </c>
      <c r="T1007" s="17">
        <v>162.45679999999999</v>
      </c>
      <c r="V1007" s="17">
        <v>106.31301670000001</v>
      </c>
      <c r="X1007" s="23">
        <v>63.187991240000002</v>
      </c>
      <c r="AE1007" s="1"/>
      <c r="AF1007" s="1"/>
      <c r="AG1007" s="1">
        <v>106.31301670000001</v>
      </c>
      <c r="AI1007" s="1">
        <v>63.187991240000002</v>
      </c>
      <c r="AP1007" s="1">
        <v>62.285975000000001</v>
      </c>
      <c r="AR1007" s="1" t="s">
        <v>694</v>
      </c>
      <c r="AS1007" s="1" t="s">
        <v>1244</v>
      </c>
      <c r="AT1007" s="1" t="s">
        <v>2127</v>
      </c>
      <c r="BA1007" s="1" t="s">
        <v>65</v>
      </c>
      <c r="BB1007" s="1" t="s">
        <v>65</v>
      </c>
      <c r="BE1007" s="4" t="s">
        <v>2128</v>
      </c>
      <c r="BF1007" s="1"/>
    </row>
    <row r="1008" spans="1:58" ht="12.75">
      <c r="A1008" s="1" t="s">
        <v>845</v>
      </c>
      <c r="B1008" s="1" t="s">
        <v>1099</v>
      </c>
      <c r="C1008" s="1" t="s">
        <v>846</v>
      </c>
      <c r="D1008" s="1" t="s">
        <v>120</v>
      </c>
      <c r="E1008" s="1" t="s">
        <v>310</v>
      </c>
      <c r="F1008" s="1">
        <v>1</v>
      </c>
      <c r="G1008" s="1">
        <v>2013</v>
      </c>
      <c r="H1008" s="1">
        <v>2013</v>
      </c>
      <c r="K1008" s="1" t="s">
        <v>37</v>
      </c>
      <c r="M1008" s="1" t="s">
        <v>38</v>
      </c>
      <c r="O1008" s="1">
        <v>374</v>
      </c>
      <c r="P1008" s="1" t="s">
        <v>77</v>
      </c>
      <c r="Q1008" s="1" t="s">
        <v>1169</v>
      </c>
      <c r="R1008" s="4" t="s">
        <v>2128</v>
      </c>
      <c r="S1008" s="1">
        <v>6</v>
      </c>
      <c r="T1008" s="17">
        <v>246.78569999999999</v>
      </c>
      <c r="V1008" s="17">
        <v>140.43925949999999</v>
      </c>
      <c r="X1008" s="23">
        <v>92.915305610000004</v>
      </c>
      <c r="AE1008" s="1"/>
      <c r="AF1008" s="1"/>
      <c r="AG1008" s="1">
        <v>140.43925949999999</v>
      </c>
      <c r="AI1008" s="1">
        <v>92.915305610000004</v>
      </c>
      <c r="AP1008" s="1">
        <v>123.64663</v>
      </c>
      <c r="AR1008" s="1" t="s">
        <v>694</v>
      </c>
      <c r="AS1008" s="1" t="s">
        <v>1244</v>
      </c>
      <c r="AT1008" s="1" t="s">
        <v>2127</v>
      </c>
      <c r="BA1008" s="1" t="s">
        <v>65</v>
      </c>
      <c r="BB1008" s="1" t="s">
        <v>65</v>
      </c>
      <c r="BE1008" s="4" t="s">
        <v>2128</v>
      </c>
      <c r="BF1008" s="1"/>
    </row>
    <row r="1009" spans="1:58" ht="12.75">
      <c r="A1009" s="1" t="s">
        <v>845</v>
      </c>
      <c r="B1009" s="1" t="s">
        <v>1099</v>
      </c>
      <c r="C1009" s="1" t="s">
        <v>846</v>
      </c>
      <c r="D1009" s="1" t="s">
        <v>120</v>
      </c>
      <c r="E1009" s="1" t="s">
        <v>310</v>
      </c>
      <c r="F1009" s="1">
        <v>1</v>
      </c>
      <c r="G1009" s="1">
        <v>2014</v>
      </c>
      <c r="H1009" s="1">
        <v>2014</v>
      </c>
      <c r="K1009" s="1" t="s">
        <v>37</v>
      </c>
      <c r="M1009" s="1" t="s">
        <v>38</v>
      </c>
      <c r="O1009" s="1">
        <v>374</v>
      </c>
      <c r="P1009" s="1" t="s">
        <v>77</v>
      </c>
      <c r="Q1009" s="1" t="s">
        <v>1169</v>
      </c>
      <c r="R1009" s="4" t="s">
        <v>2128</v>
      </c>
      <c r="S1009" s="1">
        <v>4</v>
      </c>
      <c r="T1009" s="17">
        <v>147.12119999999999</v>
      </c>
      <c r="V1009" s="17">
        <v>72.874569750000006</v>
      </c>
      <c r="X1009" s="23">
        <v>79.120058139999998</v>
      </c>
      <c r="AE1009" s="1"/>
      <c r="AF1009" s="1"/>
      <c r="AG1009" s="1">
        <v>72.874569750000006</v>
      </c>
      <c r="AI1009" s="1">
        <v>79.120058139999998</v>
      </c>
      <c r="AP1009" s="1">
        <v>133.0538578</v>
      </c>
      <c r="AR1009" s="1" t="s">
        <v>694</v>
      </c>
      <c r="AS1009" s="1" t="s">
        <v>1244</v>
      </c>
      <c r="AT1009" s="1" t="s">
        <v>2127</v>
      </c>
      <c r="BA1009" s="1" t="s">
        <v>65</v>
      </c>
      <c r="BB1009" s="1" t="s">
        <v>65</v>
      </c>
      <c r="BE1009" s="4" t="s">
        <v>2128</v>
      </c>
      <c r="BF1009" s="1"/>
    </row>
    <row r="1010" spans="1:58" ht="12.75">
      <c r="A1010" s="1" t="s">
        <v>845</v>
      </c>
      <c r="B1010" s="1" t="s">
        <v>1099</v>
      </c>
      <c r="C1010" s="1" t="s">
        <v>846</v>
      </c>
      <c r="D1010" s="1" t="s">
        <v>120</v>
      </c>
      <c r="E1010" s="1" t="s">
        <v>2115</v>
      </c>
      <c r="G1010" s="1">
        <v>2011</v>
      </c>
      <c r="H1010" s="1">
        <v>2011</v>
      </c>
      <c r="K1010" s="1" t="s">
        <v>37</v>
      </c>
      <c r="M1010" s="1" t="s">
        <v>38</v>
      </c>
      <c r="O1010" s="1">
        <v>374</v>
      </c>
      <c r="P1010" s="1" t="s">
        <v>77</v>
      </c>
      <c r="Q1010" s="1" t="s">
        <v>1169</v>
      </c>
      <c r="R1010" s="4" t="s">
        <v>2128</v>
      </c>
      <c r="S1010" s="1">
        <v>6</v>
      </c>
      <c r="T1010" s="17">
        <v>434.92660000000001</v>
      </c>
      <c r="V1010" s="17">
        <v>221.70633670000001</v>
      </c>
      <c r="X1010" s="23">
        <v>181.3639877</v>
      </c>
      <c r="AE1010" s="1"/>
      <c r="AF1010" s="1"/>
      <c r="AG1010" s="1">
        <v>221.70633670000001</v>
      </c>
      <c r="AI1010" s="1">
        <v>181.3639877</v>
      </c>
      <c r="AP1010" s="1">
        <v>306.74453999999997</v>
      </c>
      <c r="AR1010" s="1" t="s">
        <v>694</v>
      </c>
      <c r="AS1010" s="1" t="s">
        <v>1244</v>
      </c>
      <c r="AT1010" s="1" t="s">
        <v>2127</v>
      </c>
      <c r="BA1010" s="1" t="s">
        <v>65</v>
      </c>
      <c r="BB1010" s="1" t="s">
        <v>65</v>
      </c>
      <c r="BE1010" s="4" t="s">
        <v>2128</v>
      </c>
      <c r="BF1010" s="1"/>
    </row>
    <row r="1011" spans="1:58" ht="12.75">
      <c r="A1011" s="1" t="s">
        <v>845</v>
      </c>
      <c r="B1011" s="1" t="s">
        <v>1099</v>
      </c>
      <c r="C1011" s="1" t="s">
        <v>846</v>
      </c>
      <c r="D1011" s="1" t="s">
        <v>120</v>
      </c>
      <c r="E1011" s="1" t="s">
        <v>2115</v>
      </c>
      <c r="G1011" s="1">
        <v>2012</v>
      </c>
      <c r="H1011" s="1">
        <v>2012</v>
      </c>
      <c r="K1011" s="1" t="s">
        <v>37</v>
      </c>
      <c r="M1011" s="1" t="s">
        <v>38</v>
      </c>
      <c r="O1011" s="1">
        <v>374</v>
      </c>
      <c r="P1011" s="1" t="s">
        <v>77</v>
      </c>
      <c r="Q1011" s="1" t="s">
        <v>1169</v>
      </c>
      <c r="R1011" s="4" t="s">
        <v>2128</v>
      </c>
      <c r="S1011" s="1">
        <v>2</v>
      </c>
      <c r="T1011" s="17">
        <v>95.420299999999997</v>
      </c>
      <c r="V1011" s="17">
        <v>80.665480000000002</v>
      </c>
      <c r="X1011" s="23">
        <v>20.866466549999998</v>
      </c>
      <c r="AE1011" s="1"/>
      <c r="AF1011" s="1"/>
      <c r="AG1011" s="1">
        <v>80.665480000000002</v>
      </c>
      <c r="AI1011" s="1">
        <v>20.866466549999998</v>
      </c>
      <c r="AP1011" s="1">
        <v>14.75482</v>
      </c>
      <c r="AR1011" s="1" t="s">
        <v>694</v>
      </c>
      <c r="AS1011" s="1" t="s">
        <v>1244</v>
      </c>
      <c r="AT1011" s="1" t="s">
        <v>2127</v>
      </c>
      <c r="BA1011" s="1" t="s">
        <v>65</v>
      </c>
      <c r="BB1011" s="1" t="s">
        <v>65</v>
      </c>
      <c r="BE1011" s="4" t="s">
        <v>2128</v>
      </c>
      <c r="BF1011" s="1"/>
    </row>
    <row r="1012" spans="1:58" ht="12.75">
      <c r="A1012" s="1" t="s">
        <v>845</v>
      </c>
      <c r="B1012" s="1" t="s">
        <v>1099</v>
      </c>
      <c r="C1012" s="1" t="s">
        <v>846</v>
      </c>
      <c r="D1012" s="1" t="s">
        <v>120</v>
      </c>
      <c r="E1012" s="1" t="s">
        <v>2115</v>
      </c>
      <c r="G1012" s="1">
        <v>2014</v>
      </c>
      <c r="H1012" s="1">
        <v>2014</v>
      </c>
      <c r="K1012" s="1" t="s">
        <v>37</v>
      </c>
      <c r="M1012" s="1" t="s">
        <v>38</v>
      </c>
      <c r="O1012" s="1">
        <v>374</v>
      </c>
      <c r="P1012" s="1" t="s">
        <v>77</v>
      </c>
      <c r="Q1012" s="1" t="s">
        <v>1169</v>
      </c>
      <c r="R1012" s="4" t="s">
        <v>2128</v>
      </c>
      <c r="S1012" s="1">
        <v>2</v>
      </c>
      <c r="T1012" s="17">
        <v>188.4924</v>
      </c>
      <c r="V1012" s="17">
        <v>133.74059</v>
      </c>
      <c r="X1012" s="23">
        <v>77.430752269999999</v>
      </c>
      <c r="AE1012" s="1"/>
      <c r="AF1012" s="1"/>
      <c r="AG1012" s="1">
        <v>133.74059</v>
      </c>
      <c r="AI1012" s="1">
        <v>77.430752269999999</v>
      </c>
      <c r="AP1012" s="1">
        <v>54.751809999999999</v>
      </c>
      <c r="AR1012" s="1" t="s">
        <v>694</v>
      </c>
      <c r="AS1012" s="1" t="s">
        <v>1244</v>
      </c>
      <c r="AT1012" s="1" t="s">
        <v>2127</v>
      </c>
      <c r="BA1012" s="1" t="s">
        <v>65</v>
      </c>
      <c r="BB1012" s="1" t="s">
        <v>65</v>
      </c>
      <c r="BE1012" s="4" t="s">
        <v>2128</v>
      </c>
      <c r="BF1012" s="1"/>
    </row>
    <row r="1013" spans="1:58" ht="12.75">
      <c r="A1013" s="1" t="s">
        <v>845</v>
      </c>
      <c r="B1013" s="1" t="s">
        <v>1099</v>
      </c>
      <c r="C1013" s="1" t="s">
        <v>846</v>
      </c>
      <c r="D1013" s="1" t="s">
        <v>84</v>
      </c>
      <c r="E1013" s="1" t="s">
        <v>2116</v>
      </c>
      <c r="G1013" s="1">
        <v>2011</v>
      </c>
      <c r="H1013" s="1">
        <v>2011</v>
      </c>
      <c r="K1013" s="1" t="s">
        <v>37</v>
      </c>
      <c r="M1013" s="1" t="s">
        <v>38</v>
      </c>
      <c r="O1013" s="1">
        <v>374</v>
      </c>
      <c r="P1013" s="1" t="s">
        <v>77</v>
      </c>
      <c r="Q1013" s="1" t="s">
        <v>1169</v>
      </c>
      <c r="R1013" s="4" t="s">
        <v>2128</v>
      </c>
      <c r="S1013" s="1">
        <v>1</v>
      </c>
      <c r="T1013" s="17">
        <v>133.94409999999999</v>
      </c>
      <c r="V1013" s="17">
        <v>133.94409999999999</v>
      </c>
      <c r="X1013" s="23"/>
      <c r="AE1013" s="1"/>
      <c r="AF1013" s="1"/>
      <c r="AG1013" s="1">
        <v>133.94409999999999</v>
      </c>
      <c r="AI1013" s="1" t="s">
        <v>2113</v>
      </c>
      <c r="AP1013" s="1">
        <v>0</v>
      </c>
      <c r="AR1013" s="1" t="s">
        <v>694</v>
      </c>
      <c r="AS1013" s="1" t="s">
        <v>1244</v>
      </c>
      <c r="AT1013" s="1" t="s">
        <v>2127</v>
      </c>
      <c r="BA1013" s="1" t="s">
        <v>65</v>
      </c>
      <c r="BB1013" s="1" t="s">
        <v>65</v>
      </c>
      <c r="BE1013" s="4" t="s">
        <v>2128</v>
      </c>
      <c r="BF1013" s="1"/>
    </row>
    <row r="1014" spans="1:58" ht="12.75">
      <c r="A1014" s="1" t="s">
        <v>845</v>
      </c>
      <c r="B1014" s="1" t="s">
        <v>1099</v>
      </c>
      <c r="C1014" s="1" t="s">
        <v>846</v>
      </c>
      <c r="D1014" s="1" t="s">
        <v>120</v>
      </c>
      <c r="E1014" s="1" t="s">
        <v>2117</v>
      </c>
      <c r="G1014" s="1">
        <v>2012</v>
      </c>
      <c r="H1014" s="1">
        <v>2012</v>
      </c>
      <c r="K1014" s="1" t="s">
        <v>37</v>
      </c>
      <c r="M1014" s="1" t="s">
        <v>38</v>
      </c>
      <c r="O1014" s="1">
        <v>374</v>
      </c>
      <c r="P1014" s="1" t="s">
        <v>77</v>
      </c>
      <c r="Q1014" s="1" t="s">
        <v>1169</v>
      </c>
      <c r="R1014" s="4" t="s">
        <v>2128</v>
      </c>
      <c r="S1014" s="1">
        <v>1</v>
      </c>
      <c r="T1014" s="17">
        <v>281.35430000000002</v>
      </c>
      <c r="V1014" s="17">
        <v>281.35430000000002</v>
      </c>
      <c r="X1014" s="23"/>
      <c r="AE1014" s="1"/>
      <c r="AF1014" s="1"/>
      <c r="AG1014" s="1">
        <v>281.35430000000002</v>
      </c>
      <c r="AI1014" s="1" t="s">
        <v>2113</v>
      </c>
      <c r="AP1014" s="1">
        <v>0</v>
      </c>
      <c r="AR1014" s="1" t="s">
        <v>694</v>
      </c>
      <c r="AS1014" s="1" t="s">
        <v>1244</v>
      </c>
      <c r="AT1014" s="1" t="s">
        <v>2127</v>
      </c>
      <c r="BA1014" s="1" t="s">
        <v>65</v>
      </c>
      <c r="BB1014" s="1" t="s">
        <v>65</v>
      </c>
      <c r="BE1014" s="4" t="s">
        <v>2128</v>
      </c>
      <c r="BF1014" s="1"/>
    </row>
    <row r="1015" spans="1:58" ht="12.75">
      <c r="A1015" s="1" t="s">
        <v>845</v>
      </c>
      <c r="B1015" s="1" t="s">
        <v>1099</v>
      </c>
      <c r="C1015" s="1" t="s">
        <v>846</v>
      </c>
      <c r="D1015" s="1" t="s">
        <v>120</v>
      </c>
      <c r="E1015" s="4" t="s">
        <v>2118</v>
      </c>
      <c r="F1015" s="1">
        <v>1</v>
      </c>
      <c r="G1015" s="1">
        <v>2012</v>
      </c>
      <c r="H1015" s="1">
        <v>2012</v>
      </c>
      <c r="K1015" s="1" t="s">
        <v>37</v>
      </c>
      <c r="M1015" s="1" t="s">
        <v>38</v>
      </c>
      <c r="O1015" s="1">
        <v>374</v>
      </c>
      <c r="P1015" s="1" t="s">
        <v>77</v>
      </c>
      <c r="Q1015" s="1" t="s">
        <v>1169</v>
      </c>
      <c r="R1015" s="4" t="s">
        <v>2128</v>
      </c>
      <c r="S1015" s="1">
        <v>1</v>
      </c>
      <c r="T1015" s="17">
        <v>108.3652</v>
      </c>
      <c r="V1015" s="17">
        <v>108.3652</v>
      </c>
      <c r="X1015" s="23"/>
      <c r="AE1015" s="1"/>
      <c r="AF1015" s="1"/>
      <c r="AG1015" s="1">
        <v>108.3652</v>
      </c>
      <c r="AI1015" s="1" t="s">
        <v>2113</v>
      </c>
      <c r="AP1015" s="1">
        <v>0</v>
      </c>
      <c r="AR1015" s="1" t="s">
        <v>694</v>
      </c>
      <c r="AS1015" s="1" t="s">
        <v>1244</v>
      </c>
      <c r="AT1015" s="1" t="s">
        <v>2127</v>
      </c>
      <c r="BA1015" s="1" t="s">
        <v>65</v>
      </c>
      <c r="BB1015" s="1" t="s">
        <v>65</v>
      </c>
      <c r="BE1015" s="4" t="s">
        <v>2128</v>
      </c>
      <c r="BF1015" s="1"/>
    </row>
    <row r="1016" spans="1:58" ht="12.75">
      <c r="A1016" s="1" t="s">
        <v>288</v>
      </c>
      <c r="B1016" s="1" t="s">
        <v>1995</v>
      </c>
      <c r="C1016" s="1" t="s">
        <v>289</v>
      </c>
      <c r="D1016" s="1" t="s">
        <v>120</v>
      </c>
      <c r="E1016" s="1" t="s">
        <v>2114</v>
      </c>
      <c r="G1016" s="1">
        <v>2012</v>
      </c>
      <c r="H1016" s="1">
        <v>2012</v>
      </c>
      <c r="K1016" s="1" t="s">
        <v>37</v>
      </c>
      <c r="M1016" s="1" t="s">
        <v>38</v>
      </c>
      <c r="O1016" s="1">
        <v>374</v>
      </c>
      <c r="P1016" s="1" t="s">
        <v>77</v>
      </c>
      <c r="Q1016" s="1" t="s">
        <v>1169</v>
      </c>
      <c r="R1016" s="4" t="s">
        <v>2128</v>
      </c>
      <c r="S1016" s="1">
        <v>2</v>
      </c>
      <c r="T1016" s="17">
        <v>21.3903</v>
      </c>
      <c r="V1016" s="17">
        <v>19.058669999999999</v>
      </c>
      <c r="X1016" s="23">
        <v>3.2974227680000001</v>
      </c>
      <c r="AE1016" s="1"/>
      <c r="AF1016" s="1"/>
      <c r="AG1016" s="1">
        <v>19.058669999999999</v>
      </c>
      <c r="AI1016" s="1">
        <v>3.2974227680000001</v>
      </c>
      <c r="AP1016" s="1">
        <v>2.3316300000000001</v>
      </c>
      <c r="AR1016" s="1" t="s">
        <v>694</v>
      </c>
      <c r="AS1016" s="1" t="s">
        <v>1244</v>
      </c>
      <c r="AT1016" s="1" t="s">
        <v>2127</v>
      </c>
      <c r="BA1016" s="1" t="s">
        <v>65</v>
      </c>
      <c r="BB1016" s="1" t="s">
        <v>65</v>
      </c>
      <c r="BE1016" s="4" t="s">
        <v>2128</v>
      </c>
      <c r="BF1016" s="1"/>
    </row>
    <row r="1017" spans="1:58" ht="12.75">
      <c r="A1017" s="1" t="s">
        <v>288</v>
      </c>
      <c r="B1017" s="1" t="s">
        <v>1995</v>
      </c>
      <c r="C1017" s="1" t="s">
        <v>289</v>
      </c>
      <c r="D1017" s="1" t="s">
        <v>120</v>
      </c>
      <c r="E1017" s="1" t="s">
        <v>1133</v>
      </c>
      <c r="F1017" s="1">
        <v>1</v>
      </c>
      <c r="G1017" s="1">
        <v>2012</v>
      </c>
      <c r="H1017" s="1">
        <v>2012</v>
      </c>
      <c r="K1017" s="1" t="s">
        <v>37</v>
      </c>
      <c r="M1017" s="1" t="s">
        <v>38</v>
      </c>
      <c r="O1017" s="1">
        <v>374</v>
      </c>
      <c r="P1017" s="1" t="s">
        <v>77</v>
      </c>
      <c r="Q1017" s="1" t="s">
        <v>1169</v>
      </c>
      <c r="R1017" s="4" t="s">
        <v>2128</v>
      </c>
      <c r="S1017" s="1">
        <v>4</v>
      </c>
      <c r="T1017" s="17">
        <v>7.2973569999999999</v>
      </c>
      <c r="V1017" s="17">
        <v>5.3408222500000004</v>
      </c>
      <c r="X1017" s="23">
        <v>1.484062896</v>
      </c>
      <c r="AE1017" s="1"/>
      <c r="AF1017" s="1"/>
      <c r="AG1017" s="1">
        <v>5.3408222500000004</v>
      </c>
      <c r="AI1017" s="1">
        <v>1.484062896</v>
      </c>
      <c r="AP1017" s="1">
        <v>1.8671102500000001</v>
      </c>
      <c r="AR1017" s="1" t="s">
        <v>694</v>
      </c>
      <c r="AS1017" s="1" t="s">
        <v>1244</v>
      </c>
      <c r="AT1017" s="1" t="s">
        <v>2127</v>
      </c>
      <c r="BA1017" s="1" t="s">
        <v>65</v>
      </c>
      <c r="BB1017" s="1" t="s">
        <v>65</v>
      </c>
      <c r="BE1017" s="4" t="s">
        <v>2128</v>
      </c>
      <c r="BF1017" s="1"/>
    </row>
    <row r="1018" spans="1:58" ht="12.75">
      <c r="A1018" s="1" t="s">
        <v>288</v>
      </c>
      <c r="B1018" s="1" t="s">
        <v>1995</v>
      </c>
      <c r="C1018" s="1" t="s">
        <v>289</v>
      </c>
      <c r="D1018" s="1" t="s">
        <v>120</v>
      </c>
      <c r="E1018" s="1" t="s">
        <v>1133</v>
      </c>
      <c r="F1018" s="1">
        <v>1</v>
      </c>
      <c r="G1018" s="1">
        <v>2014</v>
      </c>
      <c r="H1018" s="1">
        <v>2014</v>
      </c>
      <c r="K1018" s="1" t="s">
        <v>37</v>
      </c>
      <c r="M1018" s="1" t="s">
        <v>38</v>
      </c>
      <c r="O1018" s="1">
        <v>374</v>
      </c>
      <c r="P1018" s="1" t="s">
        <v>77</v>
      </c>
      <c r="Q1018" s="1" t="s">
        <v>1169</v>
      </c>
      <c r="R1018" s="4" t="s">
        <v>2128</v>
      </c>
      <c r="S1018" s="1">
        <v>5</v>
      </c>
      <c r="T1018" s="17">
        <v>26.607309999999998</v>
      </c>
      <c r="V1018" s="17">
        <v>15.79688</v>
      </c>
      <c r="X1018" s="23">
        <v>10.69115004</v>
      </c>
      <c r="AE1018" s="1"/>
      <c r="AF1018" s="1"/>
      <c r="AG1018" s="1">
        <v>15.79688</v>
      </c>
      <c r="AI1018" s="1">
        <v>10.69115004</v>
      </c>
      <c r="AP1018" s="1">
        <v>15.3872</v>
      </c>
      <c r="AR1018" s="1" t="s">
        <v>694</v>
      </c>
      <c r="AS1018" s="1" t="s">
        <v>1244</v>
      </c>
      <c r="AT1018" s="1" t="s">
        <v>2127</v>
      </c>
      <c r="BA1018" s="1" t="s">
        <v>65</v>
      </c>
      <c r="BB1018" s="1" t="s">
        <v>65</v>
      </c>
      <c r="BE1018" s="4" t="s">
        <v>2128</v>
      </c>
      <c r="BF1018" s="1"/>
    </row>
    <row r="1019" spans="1:58" ht="12.75">
      <c r="A1019" s="1" t="s">
        <v>288</v>
      </c>
      <c r="B1019" s="1" t="s">
        <v>1995</v>
      </c>
      <c r="C1019" s="1" t="s">
        <v>289</v>
      </c>
      <c r="D1019" s="1" t="s">
        <v>120</v>
      </c>
      <c r="E1019" s="1" t="s">
        <v>2119</v>
      </c>
      <c r="G1019" s="1">
        <v>2010</v>
      </c>
      <c r="H1019" s="1">
        <v>2010</v>
      </c>
      <c r="K1019" s="1" t="s">
        <v>37</v>
      </c>
      <c r="M1019" s="1" t="s">
        <v>38</v>
      </c>
      <c r="O1019" s="1">
        <v>374</v>
      </c>
      <c r="P1019" s="1" t="s">
        <v>77</v>
      </c>
      <c r="Q1019" s="1" t="s">
        <v>1169</v>
      </c>
      <c r="R1019" s="4" t="s">
        <v>2128</v>
      </c>
      <c r="S1019" s="1">
        <v>3</v>
      </c>
      <c r="T1019" s="17">
        <v>46.32884</v>
      </c>
      <c r="V1019" s="17">
        <v>32.23380667</v>
      </c>
      <c r="X1019" s="23">
        <v>13.96827422</v>
      </c>
      <c r="AE1019" s="1"/>
      <c r="AF1019" s="1"/>
      <c r="AG1019" s="1">
        <v>32.23380667</v>
      </c>
      <c r="AI1019" s="1">
        <v>13.96827422</v>
      </c>
      <c r="AP1019" s="1">
        <v>13.9665</v>
      </c>
      <c r="AR1019" s="1" t="s">
        <v>694</v>
      </c>
      <c r="AS1019" s="1" t="s">
        <v>1244</v>
      </c>
      <c r="AT1019" s="1" t="s">
        <v>2127</v>
      </c>
      <c r="BA1019" s="1" t="s">
        <v>65</v>
      </c>
      <c r="BB1019" s="1" t="s">
        <v>65</v>
      </c>
      <c r="BE1019" s="4" t="s">
        <v>2128</v>
      </c>
      <c r="BF1019" s="1"/>
    </row>
    <row r="1020" spans="1:58" ht="12.75">
      <c r="A1020" s="1" t="s">
        <v>288</v>
      </c>
      <c r="B1020" s="1" t="s">
        <v>1995</v>
      </c>
      <c r="C1020" s="1" t="s">
        <v>289</v>
      </c>
      <c r="D1020" s="1" t="s">
        <v>120</v>
      </c>
      <c r="E1020" s="1" t="s">
        <v>2119</v>
      </c>
      <c r="G1020" s="1">
        <v>2011</v>
      </c>
      <c r="H1020" s="1">
        <v>2011</v>
      </c>
      <c r="K1020" s="1" t="s">
        <v>37</v>
      </c>
      <c r="M1020" s="1" t="s">
        <v>38</v>
      </c>
      <c r="O1020" s="1">
        <v>374</v>
      </c>
      <c r="P1020" s="1" t="s">
        <v>77</v>
      </c>
      <c r="Q1020" s="1" t="s">
        <v>1169</v>
      </c>
      <c r="R1020" s="4" t="s">
        <v>2128</v>
      </c>
      <c r="S1020" s="1">
        <v>23</v>
      </c>
      <c r="T1020" s="17">
        <v>56.400500000000001</v>
      </c>
      <c r="V1020" s="17">
        <v>26.231588089999999</v>
      </c>
      <c r="X1020" s="23">
        <v>12.49422846</v>
      </c>
      <c r="AE1020" s="1"/>
      <c r="AF1020" s="1"/>
      <c r="AG1020" s="1">
        <v>26.231588089999999</v>
      </c>
      <c r="AI1020" s="1">
        <v>12.49422846</v>
      </c>
      <c r="AP1020" s="1">
        <v>16.472180000000002</v>
      </c>
      <c r="AR1020" s="1" t="s">
        <v>694</v>
      </c>
      <c r="AS1020" s="1" t="s">
        <v>1244</v>
      </c>
      <c r="AT1020" s="1" t="s">
        <v>2127</v>
      </c>
      <c r="BA1020" s="1" t="s">
        <v>65</v>
      </c>
      <c r="BB1020" s="1" t="s">
        <v>65</v>
      </c>
      <c r="BE1020" s="4" t="s">
        <v>2128</v>
      </c>
      <c r="BF1020" s="1"/>
    </row>
    <row r="1021" spans="1:58" ht="12.75">
      <c r="A1021" s="1" t="s">
        <v>288</v>
      </c>
      <c r="B1021" s="1" t="s">
        <v>1995</v>
      </c>
      <c r="C1021" s="1" t="s">
        <v>289</v>
      </c>
      <c r="D1021" s="1" t="s">
        <v>120</v>
      </c>
      <c r="E1021" s="1" t="s">
        <v>2119</v>
      </c>
      <c r="G1021" s="1">
        <v>2012</v>
      </c>
      <c r="H1021" s="1">
        <v>2012</v>
      </c>
      <c r="K1021" s="1" t="s">
        <v>37</v>
      </c>
      <c r="M1021" s="1" t="s">
        <v>38</v>
      </c>
      <c r="O1021" s="1">
        <v>374</v>
      </c>
      <c r="P1021" s="1" t="s">
        <v>77</v>
      </c>
      <c r="Q1021" s="1" t="s">
        <v>1169</v>
      </c>
      <c r="R1021" s="4" t="s">
        <v>2128</v>
      </c>
      <c r="S1021" s="1">
        <v>14</v>
      </c>
      <c r="T1021" s="17">
        <v>40.242510000000003</v>
      </c>
      <c r="V1021" s="17">
        <v>25.794747860000001</v>
      </c>
      <c r="X1021" s="23">
        <v>8.9403226290000006</v>
      </c>
      <c r="AE1021" s="1"/>
      <c r="AF1021" s="1"/>
      <c r="AG1021" s="1">
        <v>25.794747860000001</v>
      </c>
      <c r="AI1021" s="1">
        <v>8.9403226290000006</v>
      </c>
      <c r="AP1021" s="1">
        <v>12.33846</v>
      </c>
      <c r="AR1021" s="1" t="s">
        <v>694</v>
      </c>
      <c r="AS1021" s="1" t="s">
        <v>1244</v>
      </c>
      <c r="AT1021" s="1" t="s">
        <v>2127</v>
      </c>
      <c r="BA1021" s="1" t="s">
        <v>65</v>
      </c>
      <c r="BB1021" s="1" t="s">
        <v>65</v>
      </c>
      <c r="BE1021" s="4" t="s">
        <v>2128</v>
      </c>
      <c r="BF1021" s="1"/>
    </row>
    <row r="1022" spans="1:58" ht="12.75">
      <c r="A1022" s="1" t="s">
        <v>288</v>
      </c>
      <c r="B1022" s="1" t="s">
        <v>1995</v>
      </c>
      <c r="C1022" s="1" t="s">
        <v>289</v>
      </c>
      <c r="D1022" s="1" t="s">
        <v>120</v>
      </c>
      <c r="E1022" s="1" t="s">
        <v>2119</v>
      </c>
      <c r="G1022" s="1">
        <v>2013</v>
      </c>
      <c r="H1022" s="1">
        <v>2013</v>
      </c>
      <c r="K1022" s="1" t="s">
        <v>37</v>
      </c>
      <c r="M1022" s="1" t="s">
        <v>38</v>
      </c>
      <c r="O1022" s="1">
        <v>374</v>
      </c>
      <c r="P1022" s="1" t="s">
        <v>77</v>
      </c>
      <c r="Q1022" s="1" t="s">
        <v>1169</v>
      </c>
      <c r="R1022" s="4" t="s">
        <v>2128</v>
      </c>
      <c r="S1022" s="1">
        <v>12</v>
      </c>
      <c r="T1022" s="17">
        <v>80.390330000000006</v>
      </c>
      <c r="V1022" s="17">
        <v>44.361541670000001</v>
      </c>
      <c r="X1022" s="23">
        <v>20.749053849999999</v>
      </c>
      <c r="AE1022" s="1"/>
      <c r="AF1022" s="1"/>
      <c r="AG1022" s="1">
        <v>44.361541670000001</v>
      </c>
      <c r="AI1022" s="1">
        <v>20.749053849999999</v>
      </c>
      <c r="AP1022" s="1">
        <v>26.5530075</v>
      </c>
      <c r="AR1022" s="1" t="s">
        <v>694</v>
      </c>
      <c r="AS1022" s="1" t="s">
        <v>1244</v>
      </c>
      <c r="AT1022" s="1" t="s">
        <v>2127</v>
      </c>
      <c r="BA1022" s="1" t="s">
        <v>65</v>
      </c>
      <c r="BB1022" s="1" t="s">
        <v>65</v>
      </c>
      <c r="BE1022" s="4" t="s">
        <v>2128</v>
      </c>
      <c r="BF1022" s="1"/>
    </row>
    <row r="1023" spans="1:58" ht="12.75">
      <c r="A1023" s="1" t="s">
        <v>288</v>
      </c>
      <c r="B1023" s="1" t="s">
        <v>1995</v>
      </c>
      <c r="C1023" s="1" t="s">
        <v>289</v>
      </c>
      <c r="D1023" s="1" t="s">
        <v>120</v>
      </c>
      <c r="E1023" s="1" t="s">
        <v>2119</v>
      </c>
      <c r="G1023" s="1">
        <v>2014</v>
      </c>
      <c r="H1023" s="1">
        <v>2014</v>
      </c>
      <c r="K1023" s="1" t="s">
        <v>37</v>
      </c>
      <c r="M1023" s="1" t="s">
        <v>38</v>
      </c>
      <c r="O1023" s="1">
        <v>374</v>
      </c>
      <c r="P1023" s="1" t="s">
        <v>77</v>
      </c>
      <c r="Q1023" s="1" t="s">
        <v>1169</v>
      </c>
      <c r="R1023" s="4" t="s">
        <v>2128</v>
      </c>
      <c r="S1023" s="1">
        <v>22</v>
      </c>
      <c r="T1023" s="17">
        <v>35.334099999999999</v>
      </c>
      <c r="V1023" s="17">
        <v>23.800961640000001</v>
      </c>
      <c r="X1023" s="23">
        <v>6.7711008030000004</v>
      </c>
      <c r="AE1023" s="1"/>
      <c r="AF1023" s="1"/>
      <c r="AG1023" s="1">
        <v>23.800961640000001</v>
      </c>
      <c r="AI1023" s="1">
        <v>6.7711008030000004</v>
      </c>
      <c r="AP1023" s="1">
        <v>8.3582675000000002</v>
      </c>
      <c r="AR1023" s="1" t="s">
        <v>694</v>
      </c>
      <c r="AS1023" s="1" t="s">
        <v>1244</v>
      </c>
      <c r="AT1023" s="1" t="s">
        <v>2127</v>
      </c>
      <c r="BA1023" s="1" t="s">
        <v>65</v>
      </c>
      <c r="BB1023" s="1" t="s">
        <v>65</v>
      </c>
      <c r="BE1023" s="4" t="s">
        <v>2128</v>
      </c>
      <c r="BF1023" s="1"/>
    </row>
    <row r="1024" spans="1:58" ht="12.75">
      <c r="A1024" s="1" t="s">
        <v>288</v>
      </c>
      <c r="B1024" s="1" t="s">
        <v>1995</v>
      </c>
      <c r="C1024" s="1" t="s">
        <v>289</v>
      </c>
      <c r="D1024" s="1" t="s">
        <v>120</v>
      </c>
      <c r="E1024" s="1" t="s">
        <v>310</v>
      </c>
      <c r="F1024" s="1">
        <v>1</v>
      </c>
      <c r="G1024" s="1">
        <v>2011</v>
      </c>
      <c r="H1024" s="1">
        <v>2011</v>
      </c>
      <c r="K1024" s="1" t="s">
        <v>37</v>
      </c>
      <c r="M1024" s="1" t="s">
        <v>38</v>
      </c>
      <c r="O1024" s="1">
        <v>374</v>
      </c>
      <c r="P1024" s="1" t="s">
        <v>77</v>
      </c>
      <c r="Q1024" s="1" t="s">
        <v>1169</v>
      </c>
      <c r="R1024" s="4" t="s">
        <v>2128</v>
      </c>
      <c r="S1024" s="1">
        <v>3</v>
      </c>
      <c r="T1024" s="17">
        <v>338.38319999999999</v>
      </c>
      <c r="V1024" s="17">
        <v>264.03160000000003</v>
      </c>
      <c r="X1024" s="23">
        <v>95.076214500000006</v>
      </c>
      <c r="AE1024" s="1"/>
      <c r="AF1024" s="1"/>
      <c r="AG1024" s="1">
        <v>264.03160000000003</v>
      </c>
      <c r="AI1024" s="1">
        <v>95.076214500000006</v>
      </c>
      <c r="AP1024" s="1">
        <v>90.74</v>
      </c>
      <c r="AR1024" s="1" t="s">
        <v>694</v>
      </c>
      <c r="AS1024" s="1" t="s">
        <v>1244</v>
      </c>
      <c r="AT1024" s="1" t="s">
        <v>2127</v>
      </c>
      <c r="BA1024" s="1" t="s">
        <v>65</v>
      </c>
      <c r="BB1024" s="1" t="s">
        <v>65</v>
      </c>
      <c r="BE1024" s="4" t="s">
        <v>2128</v>
      </c>
      <c r="BF1024" s="1"/>
    </row>
    <row r="1025" spans="1:58" ht="12.75">
      <c r="A1025" s="1" t="s">
        <v>288</v>
      </c>
      <c r="B1025" s="1" t="s">
        <v>1995</v>
      </c>
      <c r="C1025" s="1" t="s">
        <v>289</v>
      </c>
      <c r="D1025" s="1" t="s">
        <v>120</v>
      </c>
      <c r="E1025" s="1" t="s">
        <v>310</v>
      </c>
      <c r="F1025" s="1">
        <v>1</v>
      </c>
      <c r="G1025" s="1">
        <v>2012</v>
      </c>
      <c r="H1025" s="1">
        <v>2012</v>
      </c>
      <c r="K1025" s="1" t="s">
        <v>37</v>
      </c>
      <c r="M1025" s="1" t="s">
        <v>38</v>
      </c>
      <c r="O1025" s="1">
        <v>374</v>
      </c>
      <c r="P1025" s="1" t="s">
        <v>77</v>
      </c>
      <c r="Q1025" s="1" t="s">
        <v>1169</v>
      </c>
      <c r="R1025" s="4" t="s">
        <v>2128</v>
      </c>
      <c r="S1025" s="1">
        <v>7</v>
      </c>
      <c r="T1025" s="17">
        <v>193.92439999999999</v>
      </c>
      <c r="V1025" s="17">
        <v>146.97586010000001</v>
      </c>
      <c r="X1025" s="23">
        <v>66.467155309999995</v>
      </c>
      <c r="AE1025" s="1"/>
      <c r="AF1025" s="1"/>
      <c r="AG1025" s="1">
        <v>146.97586010000001</v>
      </c>
      <c r="AI1025" s="1">
        <v>66.467155309999995</v>
      </c>
      <c r="AP1025" s="1">
        <v>36.264499999999998</v>
      </c>
      <c r="AR1025" s="1" t="s">
        <v>694</v>
      </c>
      <c r="AS1025" s="1" t="s">
        <v>1244</v>
      </c>
      <c r="AT1025" s="1" t="s">
        <v>2127</v>
      </c>
      <c r="BA1025" s="1" t="s">
        <v>65</v>
      </c>
      <c r="BB1025" s="1" t="s">
        <v>65</v>
      </c>
      <c r="BE1025" s="4" t="s">
        <v>2128</v>
      </c>
      <c r="BF1025" s="1"/>
    </row>
    <row r="1026" spans="1:58" ht="12.75">
      <c r="A1026" s="1" t="s">
        <v>288</v>
      </c>
      <c r="B1026" s="1" t="s">
        <v>1995</v>
      </c>
      <c r="C1026" s="1" t="s">
        <v>289</v>
      </c>
      <c r="D1026" s="1" t="s">
        <v>120</v>
      </c>
      <c r="E1026" s="1" t="s">
        <v>310</v>
      </c>
      <c r="F1026" s="1">
        <v>1</v>
      </c>
      <c r="G1026" s="1">
        <v>2013</v>
      </c>
      <c r="H1026" s="1">
        <v>2013</v>
      </c>
      <c r="K1026" s="1" t="s">
        <v>37</v>
      </c>
      <c r="M1026" s="1" t="s">
        <v>38</v>
      </c>
      <c r="O1026" s="1">
        <v>374</v>
      </c>
      <c r="P1026" s="1" t="s">
        <v>77</v>
      </c>
      <c r="Q1026" s="1" t="s">
        <v>1169</v>
      </c>
      <c r="R1026" s="4" t="s">
        <v>2128</v>
      </c>
      <c r="S1026" s="1">
        <v>1</v>
      </c>
      <c r="T1026" s="17">
        <v>246.45439999999999</v>
      </c>
      <c r="V1026" s="17">
        <v>246.45439999999999</v>
      </c>
      <c r="X1026" s="23"/>
      <c r="AE1026" s="1"/>
      <c r="AF1026" s="1"/>
      <c r="AG1026" s="1">
        <v>246.45439999999999</v>
      </c>
      <c r="AI1026" s="1" t="s">
        <v>2113</v>
      </c>
      <c r="AP1026" s="1">
        <v>0</v>
      </c>
      <c r="AR1026" s="1" t="s">
        <v>694</v>
      </c>
      <c r="AS1026" s="1" t="s">
        <v>1244</v>
      </c>
      <c r="AT1026" s="1" t="s">
        <v>2127</v>
      </c>
      <c r="BA1026" s="1" t="s">
        <v>65</v>
      </c>
      <c r="BB1026" s="1" t="s">
        <v>65</v>
      </c>
      <c r="BE1026" s="4" t="s">
        <v>2128</v>
      </c>
      <c r="BF1026" s="1"/>
    </row>
    <row r="1027" spans="1:58" ht="12.75">
      <c r="A1027" s="1" t="s">
        <v>288</v>
      </c>
      <c r="B1027" s="1" t="s">
        <v>1995</v>
      </c>
      <c r="C1027" s="1" t="s">
        <v>289</v>
      </c>
      <c r="D1027" s="1" t="s">
        <v>120</v>
      </c>
      <c r="E1027" s="1" t="s">
        <v>310</v>
      </c>
      <c r="F1027" s="1">
        <v>1</v>
      </c>
      <c r="G1027" s="1">
        <v>2014</v>
      </c>
      <c r="H1027" s="1">
        <v>2014</v>
      </c>
      <c r="K1027" s="1" t="s">
        <v>37</v>
      </c>
      <c r="M1027" s="1" t="s">
        <v>38</v>
      </c>
      <c r="O1027" s="1">
        <v>374</v>
      </c>
      <c r="P1027" s="1" t="s">
        <v>77</v>
      </c>
      <c r="Q1027" s="1" t="s">
        <v>1169</v>
      </c>
      <c r="R1027" s="4" t="s">
        <v>2128</v>
      </c>
      <c r="S1027" s="1">
        <v>5</v>
      </c>
      <c r="T1027" s="17">
        <v>273.78949999999998</v>
      </c>
      <c r="V1027" s="17">
        <v>85.29974</v>
      </c>
      <c r="X1027" s="23">
        <v>106.08492200000001</v>
      </c>
      <c r="AE1027" s="1"/>
      <c r="AF1027" s="1"/>
      <c r="AG1027" s="1">
        <v>85.29974</v>
      </c>
      <c r="AI1027" s="1">
        <v>106.08492200000001</v>
      </c>
      <c r="AP1027" s="1">
        <v>27.99586</v>
      </c>
      <c r="AR1027" s="1" t="s">
        <v>694</v>
      </c>
      <c r="AS1027" s="1" t="s">
        <v>1244</v>
      </c>
      <c r="AT1027" s="1" t="s">
        <v>2127</v>
      </c>
      <c r="BA1027" s="1" t="s">
        <v>65</v>
      </c>
      <c r="BB1027" s="1" t="s">
        <v>65</v>
      </c>
      <c r="BE1027" s="4" t="s">
        <v>2128</v>
      </c>
      <c r="BF1027" s="1"/>
    </row>
    <row r="1028" spans="1:58" ht="12.75">
      <c r="A1028" s="1" t="s">
        <v>288</v>
      </c>
      <c r="B1028" s="1" t="s">
        <v>1995</v>
      </c>
      <c r="C1028" s="1" t="s">
        <v>289</v>
      </c>
      <c r="D1028" s="1" t="s">
        <v>120</v>
      </c>
      <c r="E1028" s="1" t="s">
        <v>310</v>
      </c>
      <c r="F1028" s="1">
        <v>1</v>
      </c>
      <c r="G1028" s="1">
        <v>2015</v>
      </c>
      <c r="H1028" s="1">
        <v>2015</v>
      </c>
      <c r="K1028" s="1" t="s">
        <v>37</v>
      </c>
      <c r="M1028" s="1" t="s">
        <v>38</v>
      </c>
      <c r="O1028" s="1">
        <v>374</v>
      </c>
      <c r="P1028" s="1" t="s">
        <v>77</v>
      </c>
      <c r="Q1028" s="1" t="s">
        <v>1169</v>
      </c>
      <c r="R1028" s="4" t="s">
        <v>2128</v>
      </c>
      <c r="S1028" s="1">
        <v>2</v>
      </c>
      <c r="T1028" s="17">
        <v>68.433760000000007</v>
      </c>
      <c r="V1028" s="17">
        <v>61.704915</v>
      </c>
      <c r="X1028" s="23">
        <v>9.5160238580000005</v>
      </c>
      <c r="AE1028" s="1"/>
      <c r="AF1028" s="1"/>
      <c r="AG1028" s="1">
        <v>61.704915</v>
      </c>
      <c r="AI1028" s="1">
        <v>9.5160238580000005</v>
      </c>
      <c r="AP1028" s="1">
        <v>6.7288449999999997</v>
      </c>
      <c r="AR1028" s="1" t="s">
        <v>694</v>
      </c>
      <c r="AS1028" s="1" t="s">
        <v>1244</v>
      </c>
      <c r="AT1028" s="1" t="s">
        <v>2127</v>
      </c>
      <c r="BA1028" s="1" t="s">
        <v>65</v>
      </c>
      <c r="BB1028" s="1" t="s">
        <v>65</v>
      </c>
      <c r="BE1028" s="4" t="s">
        <v>2128</v>
      </c>
      <c r="BF1028" s="1"/>
    </row>
    <row r="1029" spans="1:58" ht="12.75">
      <c r="A1029" s="1" t="s">
        <v>288</v>
      </c>
      <c r="B1029" s="1" t="s">
        <v>1995</v>
      </c>
      <c r="C1029" s="1" t="s">
        <v>289</v>
      </c>
      <c r="D1029" s="1" t="s">
        <v>120</v>
      </c>
      <c r="E1029" s="1" t="s">
        <v>327</v>
      </c>
      <c r="F1029" s="1">
        <v>1</v>
      </c>
      <c r="G1029" s="1">
        <v>2012</v>
      </c>
      <c r="H1029" s="1">
        <v>2012</v>
      </c>
      <c r="K1029" s="1" t="s">
        <v>37</v>
      </c>
      <c r="M1029" s="1" t="s">
        <v>38</v>
      </c>
      <c r="O1029" s="1">
        <v>374</v>
      </c>
      <c r="P1029" s="1" t="s">
        <v>77</v>
      </c>
      <c r="Q1029" s="1" t="s">
        <v>1169</v>
      </c>
      <c r="R1029" s="4" t="s">
        <v>2128</v>
      </c>
      <c r="S1029" s="1">
        <v>10</v>
      </c>
      <c r="T1029" s="17">
        <v>44.166969999999999</v>
      </c>
      <c r="V1029" s="17">
        <v>32.449907000000003</v>
      </c>
      <c r="X1029" s="23">
        <v>7.7935698479999997</v>
      </c>
      <c r="AE1029" s="1"/>
      <c r="AF1029" s="1"/>
      <c r="AG1029" s="1">
        <v>32.449907000000003</v>
      </c>
      <c r="AI1029" s="1">
        <v>7.7935698479999997</v>
      </c>
      <c r="AP1029" s="1">
        <v>10.530545</v>
      </c>
      <c r="AR1029" s="1" t="s">
        <v>694</v>
      </c>
      <c r="AS1029" s="1" t="s">
        <v>1244</v>
      </c>
      <c r="AT1029" s="1" t="s">
        <v>2127</v>
      </c>
      <c r="BA1029" s="1" t="s">
        <v>65</v>
      </c>
      <c r="BB1029" s="1" t="s">
        <v>65</v>
      </c>
      <c r="BE1029" s="4" t="s">
        <v>2128</v>
      </c>
      <c r="BF1029" s="1"/>
    </row>
    <row r="1030" spans="1:58" ht="12.75">
      <c r="A1030" s="1" t="s">
        <v>288</v>
      </c>
      <c r="B1030" s="1" t="s">
        <v>1995</v>
      </c>
      <c r="C1030" s="1" t="s">
        <v>289</v>
      </c>
      <c r="D1030" s="1" t="s">
        <v>120</v>
      </c>
      <c r="E1030" s="1" t="s">
        <v>2120</v>
      </c>
      <c r="G1030" s="1">
        <v>2014</v>
      </c>
      <c r="H1030" s="1">
        <v>2014</v>
      </c>
      <c r="K1030" s="1" t="s">
        <v>37</v>
      </c>
      <c r="M1030" s="1" t="s">
        <v>38</v>
      </c>
      <c r="O1030" s="1">
        <v>374</v>
      </c>
      <c r="P1030" s="1" t="s">
        <v>77</v>
      </c>
      <c r="Q1030" s="1" t="s">
        <v>1169</v>
      </c>
      <c r="R1030" s="4" t="s">
        <v>2128</v>
      </c>
      <c r="S1030" s="1">
        <v>3</v>
      </c>
      <c r="T1030" s="17">
        <v>28.66808</v>
      </c>
      <c r="V1030" s="17">
        <v>21.261894330000001</v>
      </c>
      <c r="X1030" s="23">
        <v>10.47801688</v>
      </c>
      <c r="AE1030" s="1"/>
      <c r="AF1030" s="1"/>
      <c r="AG1030" s="1">
        <v>21.261894330000001</v>
      </c>
      <c r="AI1030" s="1">
        <v>10.47801688</v>
      </c>
      <c r="AP1030" s="1">
        <v>9.6974084999999999</v>
      </c>
      <c r="AR1030" s="1" t="s">
        <v>694</v>
      </c>
      <c r="AS1030" s="1" t="s">
        <v>1244</v>
      </c>
      <c r="AT1030" s="1" t="s">
        <v>2127</v>
      </c>
      <c r="BA1030" s="1" t="s">
        <v>65</v>
      </c>
      <c r="BB1030" s="1" t="s">
        <v>65</v>
      </c>
      <c r="BE1030" s="4" t="s">
        <v>2128</v>
      </c>
      <c r="BF1030" s="1"/>
    </row>
    <row r="1031" spans="1:58" ht="12.75">
      <c r="A1031" s="1" t="s">
        <v>288</v>
      </c>
      <c r="B1031" s="1" t="s">
        <v>1995</v>
      </c>
      <c r="C1031" s="1" t="s">
        <v>289</v>
      </c>
      <c r="D1031" s="1" t="s">
        <v>120</v>
      </c>
      <c r="E1031" s="1" t="s">
        <v>2121</v>
      </c>
      <c r="F1031" s="1">
        <v>1</v>
      </c>
      <c r="G1031" s="1">
        <v>2014</v>
      </c>
      <c r="H1031" s="1">
        <v>2014</v>
      </c>
      <c r="K1031" s="1" t="s">
        <v>37</v>
      </c>
      <c r="M1031" s="1" t="s">
        <v>38</v>
      </c>
      <c r="O1031" s="1">
        <v>374</v>
      </c>
      <c r="P1031" s="1" t="s">
        <v>77</v>
      </c>
      <c r="Q1031" s="1" t="s">
        <v>1169</v>
      </c>
      <c r="R1031" s="4" t="s">
        <v>2128</v>
      </c>
      <c r="S1031" s="1">
        <v>1</v>
      </c>
      <c r="T1031" s="17">
        <v>7.0262729999999998</v>
      </c>
      <c r="V1031" s="17">
        <v>7.0262729999999998</v>
      </c>
      <c r="X1031" s="23"/>
      <c r="AE1031" s="1"/>
      <c r="AF1031" s="1"/>
      <c r="AG1031" s="1">
        <v>7.0262729999999998</v>
      </c>
      <c r="AI1031" s="1" t="s">
        <v>2113</v>
      </c>
      <c r="AP1031" s="1">
        <v>0</v>
      </c>
      <c r="AR1031" s="1" t="s">
        <v>694</v>
      </c>
      <c r="AS1031" s="1" t="s">
        <v>1244</v>
      </c>
      <c r="AT1031" s="1" t="s">
        <v>2127</v>
      </c>
      <c r="BA1031" s="1" t="s">
        <v>65</v>
      </c>
      <c r="BB1031" s="1" t="s">
        <v>65</v>
      </c>
      <c r="BE1031" s="4" t="s">
        <v>2128</v>
      </c>
      <c r="BF1031" s="1"/>
    </row>
    <row r="1032" spans="1:58" ht="12.75">
      <c r="A1032" s="1" t="s">
        <v>288</v>
      </c>
      <c r="B1032" s="1" t="s">
        <v>1995</v>
      </c>
      <c r="C1032" s="1" t="s">
        <v>289</v>
      </c>
      <c r="D1032" s="1" t="s">
        <v>120</v>
      </c>
      <c r="E1032" s="1" t="s">
        <v>2118</v>
      </c>
      <c r="G1032" s="1">
        <v>2012</v>
      </c>
      <c r="H1032" s="1">
        <v>2012</v>
      </c>
      <c r="K1032" s="1" t="s">
        <v>37</v>
      </c>
      <c r="M1032" s="1" t="s">
        <v>38</v>
      </c>
      <c r="O1032" s="1">
        <v>374</v>
      </c>
      <c r="P1032" s="1" t="s">
        <v>77</v>
      </c>
      <c r="Q1032" s="1" t="s">
        <v>1169</v>
      </c>
      <c r="R1032" s="4" t="s">
        <v>2128</v>
      </c>
      <c r="S1032" s="1">
        <v>5</v>
      </c>
      <c r="T1032" s="17">
        <v>17.08183</v>
      </c>
      <c r="V1032" s="17">
        <v>10.3606196</v>
      </c>
      <c r="X1032" s="23">
        <v>4.0458987500000001</v>
      </c>
      <c r="AE1032" s="1"/>
      <c r="AF1032" s="1"/>
      <c r="AG1032" s="1">
        <v>10.3606196</v>
      </c>
      <c r="AI1032" s="1">
        <v>4.0458987500000001</v>
      </c>
      <c r="AP1032" s="1">
        <v>3.433745</v>
      </c>
      <c r="AR1032" s="1" t="s">
        <v>694</v>
      </c>
      <c r="AS1032" s="1" t="s">
        <v>1244</v>
      </c>
      <c r="AT1032" s="1" t="s">
        <v>2127</v>
      </c>
      <c r="BA1032" s="1" t="s">
        <v>65</v>
      </c>
      <c r="BB1032" s="1" t="s">
        <v>65</v>
      </c>
      <c r="BE1032" s="4" t="s">
        <v>2128</v>
      </c>
      <c r="BF1032" s="1"/>
    </row>
    <row r="1033" spans="1:58" ht="12.75">
      <c r="A1033" s="1" t="s">
        <v>1998</v>
      </c>
      <c r="B1033" s="1" t="s">
        <v>653</v>
      </c>
      <c r="C1033" s="1" t="s">
        <v>654</v>
      </c>
      <c r="D1033" s="1" t="s">
        <v>144</v>
      </c>
      <c r="E1033" s="1" t="s">
        <v>1873</v>
      </c>
      <c r="G1033" s="1">
        <v>2011</v>
      </c>
      <c r="H1033" s="1">
        <v>2011</v>
      </c>
      <c r="K1033" s="1" t="s">
        <v>37</v>
      </c>
      <c r="M1033" s="1" t="s">
        <v>38</v>
      </c>
      <c r="O1033" s="1">
        <v>374</v>
      </c>
      <c r="P1033" s="1" t="s">
        <v>77</v>
      </c>
      <c r="Q1033" s="1" t="s">
        <v>1169</v>
      </c>
      <c r="R1033" s="4" t="s">
        <v>2128</v>
      </c>
      <c r="S1033" s="1">
        <v>8</v>
      </c>
      <c r="T1033" s="17">
        <v>37.773829999999997</v>
      </c>
      <c r="V1033" s="17">
        <v>29.882825</v>
      </c>
      <c r="X1033" s="23">
        <v>7.0350890169999998</v>
      </c>
      <c r="AE1033" s="1"/>
      <c r="AF1033" s="1"/>
      <c r="AG1033" s="1">
        <v>29.882825</v>
      </c>
      <c r="AI1033" s="1">
        <v>7.0350890169999998</v>
      </c>
      <c r="AP1033" s="1">
        <v>12.381385</v>
      </c>
      <c r="AR1033" s="1" t="s">
        <v>694</v>
      </c>
      <c r="AS1033" s="1" t="s">
        <v>1244</v>
      </c>
      <c r="AT1033" s="1" t="s">
        <v>2127</v>
      </c>
      <c r="BA1033" s="1" t="s">
        <v>65</v>
      </c>
      <c r="BB1033" s="1" t="s">
        <v>65</v>
      </c>
      <c r="BE1033" s="4" t="s">
        <v>2128</v>
      </c>
      <c r="BF1033" s="1"/>
    </row>
    <row r="1034" spans="1:58" ht="12.75">
      <c r="A1034" s="1" t="s">
        <v>1998</v>
      </c>
      <c r="B1034" s="1" t="s">
        <v>653</v>
      </c>
      <c r="C1034" s="1" t="s">
        <v>654</v>
      </c>
      <c r="D1034" s="1" t="s">
        <v>84</v>
      </c>
      <c r="E1034" s="1" t="s">
        <v>1095</v>
      </c>
      <c r="F1034" s="1">
        <v>1</v>
      </c>
      <c r="G1034" s="1">
        <v>2010</v>
      </c>
      <c r="H1034" s="1">
        <v>2010</v>
      </c>
      <c r="K1034" s="1" t="s">
        <v>37</v>
      </c>
      <c r="M1034" s="1" t="s">
        <v>38</v>
      </c>
      <c r="O1034" s="1">
        <v>374</v>
      </c>
      <c r="P1034" s="1" t="s">
        <v>77</v>
      </c>
      <c r="Q1034" s="1" t="s">
        <v>1169</v>
      </c>
      <c r="R1034" s="4" t="s">
        <v>2128</v>
      </c>
      <c r="S1034" s="1">
        <v>23</v>
      </c>
      <c r="T1034" s="17">
        <v>123.60120000000001</v>
      </c>
      <c r="V1034" s="17">
        <v>72.146654220000002</v>
      </c>
      <c r="X1034" s="23">
        <v>42.191614110000003</v>
      </c>
      <c r="AE1034" s="1"/>
      <c r="AF1034" s="1"/>
      <c r="AG1034" s="1">
        <v>72.146654220000002</v>
      </c>
      <c r="AI1034" s="1">
        <v>42.191614110000003</v>
      </c>
      <c r="AP1034" s="1">
        <v>64.639330000000001</v>
      </c>
      <c r="AR1034" s="1" t="s">
        <v>694</v>
      </c>
      <c r="AS1034" s="1" t="s">
        <v>1244</v>
      </c>
      <c r="AT1034" s="1" t="s">
        <v>2127</v>
      </c>
      <c r="BA1034" s="1" t="s">
        <v>65</v>
      </c>
      <c r="BB1034" s="1" t="s">
        <v>65</v>
      </c>
      <c r="BE1034" s="4" t="s">
        <v>2128</v>
      </c>
      <c r="BF1034" s="1"/>
    </row>
    <row r="1035" spans="1:58" ht="12.75">
      <c r="A1035" s="1" t="s">
        <v>1998</v>
      </c>
      <c r="B1035" s="1" t="s">
        <v>653</v>
      </c>
      <c r="C1035" s="1" t="s">
        <v>654</v>
      </c>
      <c r="D1035" s="1" t="s">
        <v>84</v>
      </c>
      <c r="E1035" s="1" t="s">
        <v>1095</v>
      </c>
      <c r="F1035" s="1">
        <v>1</v>
      </c>
      <c r="G1035" s="1">
        <v>2011</v>
      </c>
      <c r="H1035" s="1">
        <v>2011</v>
      </c>
      <c r="K1035" s="1" t="s">
        <v>37</v>
      </c>
      <c r="M1035" s="1" t="s">
        <v>38</v>
      </c>
      <c r="O1035" s="1">
        <v>374</v>
      </c>
      <c r="P1035" s="1" t="s">
        <v>77</v>
      </c>
      <c r="Q1035" s="1" t="s">
        <v>1169</v>
      </c>
      <c r="R1035" s="4" t="s">
        <v>2128</v>
      </c>
      <c r="S1035" s="1">
        <v>17</v>
      </c>
      <c r="T1035" s="17">
        <v>136.4342</v>
      </c>
      <c r="V1035" s="17">
        <v>58.228782180000003</v>
      </c>
      <c r="X1035" s="23">
        <v>40.181978659999999</v>
      </c>
      <c r="AE1035" s="1"/>
      <c r="AF1035" s="1"/>
      <c r="AG1035" s="1">
        <v>58.228782180000003</v>
      </c>
      <c r="AI1035" s="1">
        <v>40.181978659999999</v>
      </c>
      <c r="AP1035" s="1">
        <v>48.2545</v>
      </c>
      <c r="AR1035" s="1" t="s">
        <v>694</v>
      </c>
      <c r="AS1035" s="1" t="s">
        <v>1244</v>
      </c>
      <c r="AT1035" s="1" t="s">
        <v>2127</v>
      </c>
      <c r="BA1035" s="1" t="s">
        <v>65</v>
      </c>
      <c r="BB1035" s="1" t="s">
        <v>65</v>
      </c>
      <c r="BE1035" s="4" t="s">
        <v>2128</v>
      </c>
      <c r="BF1035" s="1"/>
    </row>
    <row r="1036" spans="1:58" ht="12.75">
      <c r="A1036" s="1" t="s">
        <v>1998</v>
      </c>
      <c r="B1036" s="1" t="s">
        <v>653</v>
      </c>
      <c r="C1036" s="1" t="s">
        <v>654</v>
      </c>
      <c r="D1036" s="1" t="s">
        <v>84</v>
      </c>
      <c r="E1036" s="1" t="s">
        <v>1095</v>
      </c>
      <c r="F1036" s="1">
        <v>1</v>
      </c>
      <c r="G1036" s="1">
        <v>2012</v>
      </c>
      <c r="H1036" s="1">
        <v>2012</v>
      </c>
      <c r="K1036" s="1" t="s">
        <v>37</v>
      </c>
      <c r="M1036" s="1" t="s">
        <v>38</v>
      </c>
      <c r="O1036" s="1">
        <v>374</v>
      </c>
      <c r="P1036" s="1" t="s">
        <v>77</v>
      </c>
      <c r="Q1036" s="1" t="s">
        <v>1169</v>
      </c>
      <c r="R1036" s="4" t="s">
        <v>2128</v>
      </c>
      <c r="S1036" s="1">
        <v>9</v>
      </c>
      <c r="T1036" s="17">
        <v>219.44810000000001</v>
      </c>
      <c r="V1036" s="17">
        <v>138.99869409999999</v>
      </c>
      <c r="X1036" s="23">
        <v>58.378007920000002</v>
      </c>
      <c r="AE1036" s="1"/>
      <c r="AF1036" s="1"/>
      <c r="AG1036" s="1">
        <v>138.99869409999999</v>
      </c>
      <c r="AI1036" s="1">
        <v>58.378007920000002</v>
      </c>
      <c r="AP1036" s="1">
        <v>20.565000000000001</v>
      </c>
      <c r="AR1036" s="1" t="s">
        <v>694</v>
      </c>
      <c r="AS1036" s="1" t="s">
        <v>1244</v>
      </c>
      <c r="AT1036" s="1" t="s">
        <v>2127</v>
      </c>
      <c r="BA1036" s="1" t="s">
        <v>65</v>
      </c>
      <c r="BB1036" s="1" t="s">
        <v>65</v>
      </c>
      <c r="BE1036" s="4" t="s">
        <v>2128</v>
      </c>
      <c r="BF1036" s="1"/>
    </row>
    <row r="1037" spans="1:58" ht="12.75">
      <c r="A1037" s="1" t="s">
        <v>1998</v>
      </c>
      <c r="B1037" s="1" t="s">
        <v>653</v>
      </c>
      <c r="C1037" s="1" t="s">
        <v>654</v>
      </c>
      <c r="D1037" s="1" t="s">
        <v>84</v>
      </c>
      <c r="E1037" s="1" t="s">
        <v>1095</v>
      </c>
      <c r="F1037" s="1">
        <v>1</v>
      </c>
      <c r="G1037" s="1">
        <v>2013</v>
      </c>
      <c r="H1037" s="1">
        <v>2013</v>
      </c>
      <c r="K1037" s="1" t="s">
        <v>37</v>
      </c>
      <c r="M1037" s="1" t="s">
        <v>38</v>
      </c>
      <c r="O1037" s="1">
        <v>374</v>
      </c>
      <c r="P1037" s="1" t="s">
        <v>77</v>
      </c>
      <c r="Q1037" s="1" t="s">
        <v>1169</v>
      </c>
      <c r="R1037" s="4" t="s">
        <v>2128</v>
      </c>
      <c r="S1037" s="1">
        <v>21</v>
      </c>
      <c r="T1037" s="17">
        <v>145.52780000000001</v>
      </c>
      <c r="V1037" s="17">
        <v>50.503842910000003</v>
      </c>
      <c r="X1037" s="23">
        <v>34.525493879999999</v>
      </c>
      <c r="AE1037" s="1"/>
      <c r="AF1037" s="1"/>
      <c r="AG1037" s="1">
        <v>50.503842910000003</v>
      </c>
      <c r="AI1037" s="1">
        <v>34.525493879999999</v>
      </c>
      <c r="AP1037" s="1">
        <v>34.443460000000002</v>
      </c>
      <c r="AR1037" s="1" t="s">
        <v>694</v>
      </c>
      <c r="AS1037" s="1" t="s">
        <v>1244</v>
      </c>
      <c r="AT1037" s="1" t="s">
        <v>2127</v>
      </c>
      <c r="BA1037" s="1" t="s">
        <v>65</v>
      </c>
      <c r="BB1037" s="1" t="s">
        <v>65</v>
      </c>
      <c r="BE1037" s="4" t="s">
        <v>2128</v>
      </c>
      <c r="BF1037" s="1"/>
    </row>
    <row r="1038" spans="1:58" ht="12.75">
      <c r="A1038" s="1" t="s">
        <v>1998</v>
      </c>
      <c r="B1038" s="1" t="s">
        <v>653</v>
      </c>
      <c r="C1038" s="1" t="s">
        <v>654</v>
      </c>
      <c r="D1038" s="1" t="s">
        <v>84</v>
      </c>
      <c r="E1038" s="1" t="s">
        <v>1095</v>
      </c>
      <c r="F1038" s="1">
        <v>1</v>
      </c>
      <c r="G1038" s="1">
        <v>2014</v>
      </c>
      <c r="H1038" s="1">
        <v>2014</v>
      </c>
      <c r="K1038" s="1" t="s">
        <v>37</v>
      </c>
      <c r="M1038" s="1" t="s">
        <v>38</v>
      </c>
      <c r="O1038" s="1">
        <v>374</v>
      </c>
      <c r="P1038" s="1" t="s">
        <v>77</v>
      </c>
      <c r="Q1038" s="1" t="s">
        <v>1169</v>
      </c>
      <c r="R1038" s="4" t="s">
        <v>2128</v>
      </c>
      <c r="S1038" s="1">
        <v>17</v>
      </c>
      <c r="T1038" s="17">
        <v>226.90819999999999</v>
      </c>
      <c r="V1038" s="17">
        <v>112.8036106</v>
      </c>
      <c r="X1038" s="23">
        <v>47.304814649999997</v>
      </c>
      <c r="AE1038" s="1"/>
      <c r="AF1038" s="1"/>
      <c r="AG1038" s="1">
        <v>112.8036106</v>
      </c>
      <c r="AI1038" s="1">
        <v>47.304814649999997</v>
      </c>
      <c r="AP1038" s="1">
        <v>62.081020000000002</v>
      </c>
      <c r="AR1038" s="1" t="s">
        <v>694</v>
      </c>
      <c r="AS1038" s="1" t="s">
        <v>1244</v>
      </c>
      <c r="AT1038" s="1" t="s">
        <v>2127</v>
      </c>
      <c r="BA1038" s="1" t="s">
        <v>65</v>
      </c>
      <c r="BB1038" s="1" t="s">
        <v>65</v>
      </c>
      <c r="BE1038" s="4" t="s">
        <v>2128</v>
      </c>
      <c r="BF1038" s="1"/>
    </row>
    <row r="1039" spans="1:58" ht="12.75">
      <c r="A1039" s="1" t="s">
        <v>1998</v>
      </c>
      <c r="B1039" s="1" t="s">
        <v>653</v>
      </c>
      <c r="C1039" s="1" t="s">
        <v>654</v>
      </c>
      <c r="D1039" s="1" t="s">
        <v>84</v>
      </c>
      <c r="E1039" s="1" t="s">
        <v>1095</v>
      </c>
      <c r="F1039" s="1">
        <v>1</v>
      </c>
      <c r="G1039" s="1">
        <v>2015</v>
      </c>
      <c r="H1039" s="1">
        <v>2015</v>
      </c>
      <c r="K1039" s="1" t="s">
        <v>37</v>
      </c>
      <c r="M1039" s="1" t="s">
        <v>38</v>
      </c>
      <c r="O1039" s="1">
        <v>374</v>
      </c>
      <c r="P1039" s="1" t="s">
        <v>77</v>
      </c>
      <c r="Q1039" s="1" t="s">
        <v>1169</v>
      </c>
      <c r="R1039" s="4" t="s">
        <v>2128</v>
      </c>
      <c r="S1039" s="1">
        <v>15</v>
      </c>
      <c r="T1039" s="17">
        <v>194.85890000000001</v>
      </c>
      <c r="V1039" s="17">
        <v>127.7335933</v>
      </c>
      <c r="X1039" s="23">
        <v>58.406980140000002</v>
      </c>
      <c r="AE1039" s="1"/>
      <c r="AF1039" s="1"/>
      <c r="AG1039" s="1">
        <v>127.7335933</v>
      </c>
      <c r="AI1039" s="1">
        <v>58.406980140000002</v>
      </c>
      <c r="AP1039" s="1">
        <v>43.422400000000003</v>
      </c>
      <c r="AR1039" s="1" t="s">
        <v>694</v>
      </c>
      <c r="AS1039" s="1" t="s">
        <v>1244</v>
      </c>
      <c r="AT1039" s="1" t="s">
        <v>2127</v>
      </c>
      <c r="BA1039" s="1" t="s">
        <v>65</v>
      </c>
      <c r="BB1039" s="1" t="s">
        <v>65</v>
      </c>
      <c r="BE1039" s="4" t="s">
        <v>2128</v>
      </c>
      <c r="BF1039" s="1"/>
    </row>
    <row r="1040" spans="1:58" ht="12.75">
      <c r="A1040" s="1" t="s">
        <v>1998</v>
      </c>
      <c r="B1040" s="1" t="s">
        <v>653</v>
      </c>
      <c r="C1040" s="1" t="s">
        <v>654</v>
      </c>
      <c r="D1040" s="1" t="s">
        <v>120</v>
      </c>
      <c r="E1040" s="1" t="s">
        <v>2114</v>
      </c>
      <c r="F1040" s="1">
        <v>1</v>
      </c>
      <c r="G1040" s="1">
        <v>2012</v>
      </c>
      <c r="H1040" s="1">
        <v>2012</v>
      </c>
      <c r="K1040" s="1" t="s">
        <v>37</v>
      </c>
      <c r="M1040" s="1" t="s">
        <v>38</v>
      </c>
      <c r="O1040" s="1">
        <v>374</v>
      </c>
      <c r="P1040" s="1" t="s">
        <v>77</v>
      </c>
      <c r="Q1040" s="1" t="s">
        <v>1169</v>
      </c>
      <c r="R1040" s="4" t="s">
        <v>2128</v>
      </c>
      <c r="S1040" s="1">
        <v>5</v>
      </c>
      <c r="T1040" s="17">
        <v>81.89819</v>
      </c>
      <c r="V1040" s="17">
        <v>59.395533999999998</v>
      </c>
      <c r="X1040" s="23">
        <v>17.860879369999999</v>
      </c>
      <c r="AE1040" s="1"/>
      <c r="AF1040" s="1"/>
      <c r="AG1040" s="1">
        <v>59.395533999999998</v>
      </c>
      <c r="AI1040" s="1">
        <v>17.860879369999999</v>
      </c>
      <c r="AP1040" s="1">
        <v>18.791309999999999</v>
      </c>
      <c r="AR1040" s="1" t="s">
        <v>694</v>
      </c>
      <c r="AS1040" s="1" t="s">
        <v>1244</v>
      </c>
      <c r="AT1040" s="1" t="s">
        <v>2127</v>
      </c>
      <c r="BA1040" s="1" t="s">
        <v>65</v>
      </c>
      <c r="BB1040" s="1" t="s">
        <v>65</v>
      </c>
      <c r="BE1040" s="4" t="s">
        <v>2128</v>
      </c>
      <c r="BF1040" s="1"/>
    </row>
    <row r="1041" spans="1:58" ht="12.75">
      <c r="A1041" s="1" t="s">
        <v>1998</v>
      </c>
      <c r="B1041" s="1" t="s">
        <v>653</v>
      </c>
      <c r="C1041" s="1" t="s">
        <v>654</v>
      </c>
      <c r="D1041" s="1" t="s">
        <v>120</v>
      </c>
      <c r="E1041" s="1" t="s">
        <v>2122</v>
      </c>
      <c r="F1041" s="1">
        <v>1</v>
      </c>
      <c r="G1041" s="1">
        <v>2014</v>
      </c>
      <c r="H1041" s="1">
        <v>2014</v>
      </c>
      <c r="K1041" s="1" t="s">
        <v>37</v>
      </c>
      <c r="M1041" s="1" t="s">
        <v>38</v>
      </c>
      <c r="O1041" s="1">
        <v>374</v>
      </c>
      <c r="P1041" s="1" t="s">
        <v>77</v>
      </c>
      <c r="Q1041" s="1" t="s">
        <v>1169</v>
      </c>
      <c r="R1041" s="4" t="s">
        <v>2128</v>
      </c>
      <c r="S1041" s="1">
        <v>5</v>
      </c>
      <c r="T1041" s="17">
        <v>37.97484</v>
      </c>
      <c r="V1041" s="17">
        <v>25.736179400000001</v>
      </c>
      <c r="X1041" s="23">
        <v>10.795365009999999</v>
      </c>
      <c r="AE1041" s="1"/>
      <c r="AF1041" s="1"/>
      <c r="AG1041" s="1">
        <v>25.736179400000001</v>
      </c>
      <c r="AI1041" s="1">
        <v>10.795365009999999</v>
      </c>
      <c r="AP1041" s="1">
        <v>7.3473199999999999</v>
      </c>
      <c r="AR1041" s="1" t="s">
        <v>694</v>
      </c>
      <c r="AS1041" s="1" t="s">
        <v>1244</v>
      </c>
      <c r="AT1041" s="1" t="s">
        <v>2127</v>
      </c>
      <c r="BA1041" s="1" t="s">
        <v>65</v>
      </c>
      <c r="BB1041" s="1" t="s">
        <v>65</v>
      </c>
      <c r="BE1041" s="4" t="s">
        <v>2128</v>
      </c>
      <c r="BF1041" s="1"/>
    </row>
    <row r="1042" spans="1:58" ht="12.75">
      <c r="A1042" s="1" t="s">
        <v>1998</v>
      </c>
      <c r="B1042" s="1" t="s">
        <v>653</v>
      </c>
      <c r="C1042" s="1" t="s">
        <v>654</v>
      </c>
      <c r="D1042" s="1" t="s">
        <v>120</v>
      </c>
      <c r="E1042" s="1" t="s">
        <v>1133</v>
      </c>
      <c r="F1042" s="1">
        <v>1</v>
      </c>
      <c r="G1042" s="1">
        <v>2010</v>
      </c>
      <c r="H1042" s="1">
        <v>2010</v>
      </c>
      <c r="K1042" s="1" t="s">
        <v>37</v>
      </c>
      <c r="M1042" s="1" t="s">
        <v>38</v>
      </c>
      <c r="O1042" s="1">
        <v>374</v>
      </c>
      <c r="P1042" s="1" t="s">
        <v>77</v>
      </c>
      <c r="Q1042" s="1" t="s">
        <v>1169</v>
      </c>
      <c r="R1042" s="4" t="s">
        <v>2128</v>
      </c>
      <c r="S1042" s="1">
        <v>12</v>
      </c>
      <c r="T1042" s="17">
        <v>227.84559999999999</v>
      </c>
      <c r="V1042" s="17">
        <v>83.061597730000003</v>
      </c>
      <c r="X1042" s="23">
        <v>74.214813879999994</v>
      </c>
      <c r="AE1042" s="1"/>
      <c r="AF1042" s="1"/>
      <c r="AG1042" s="1">
        <v>83.061597730000003</v>
      </c>
      <c r="AI1042" s="1">
        <v>74.214813879999994</v>
      </c>
      <c r="AP1042" s="1">
        <v>119.17621149999999</v>
      </c>
      <c r="AR1042" s="1" t="s">
        <v>694</v>
      </c>
      <c r="AS1042" s="1" t="s">
        <v>1244</v>
      </c>
      <c r="AT1042" s="1" t="s">
        <v>2127</v>
      </c>
      <c r="BA1042" s="1" t="s">
        <v>65</v>
      </c>
      <c r="BB1042" s="1" t="s">
        <v>65</v>
      </c>
      <c r="BE1042" s="4" t="s">
        <v>2128</v>
      </c>
      <c r="BF1042" s="1"/>
    </row>
    <row r="1043" spans="1:58" ht="12.75">
      <c r="A1043" s="1" t="s">
        <v>1998</v>
      </c>
      <c r="B1043" s="1" t="s">
        <v>653</v>
      </c>
      <c r="C1043" s="1" t="s">
        <v>654</v>
      </c>
      <c r="D1043" s="1" t="s">
        <v>120</v>
      </c>
      <c r="E1043" s="1" t="s">
        <v>1133</v>
      </c>
      <c r="F1043" s="1">
        <v>1</v>
      </c>
      <c r="G1043" s="1">
        <v>2011</v>
      </c>
      <c r="H1043" s="1">
        <v>2011</v>
      </c>
      <c r="K1043" s="1" t="s">
        <v>37</v>
      </c>
      <c r="M1043" s="1" t="s">
        <v>38</v>
      </c>
      <c r="O1043" s="1">
        <v>374</v>
      </c>
      <c r="P1043" s="1" t="s">
        <v>77</v>
      </c>
      <c r="Q1043" s="1" t="s">
        <v>1169</v>
      </c>
      <c r="R1043" s="4" t="s">
        <v>2128</v>
      </c>
      <c r="S1043" s="1">
        <v>8</v>
      </c>
      <c r="T1043" s="17">
        <v>86.085989999999995</v>
      </c>
      <c r="V1043" s="17">
        <v>29.73868113</v>
      </c>
      <c r="X1043" s="23">
        <v>26.306293759999999</v>
      </c>
      <c r="AE1043" s="1"/>
      <c r="AF1043" s="1"/>
      <c r="AG1043" s="1">
        <v>29.73868113</v>
      </c>
      <c r="AI1043" s="1">
        <v>26.306293759999999</v>
      </c>
      <c r="AP1043" s="1">
        <v>20.839119</v>
      </c>
      <c r="AR1043" s="1" t="s">
        <v>694</v>
      </c>
      <c r="AS1043" s="1" t="s">
        <v>1244</v>
      </c>
      <c r="AT1043" s="1" t="s">
        <v>2127</v>
      </c>
      <c r="BA1043" s="1" t="s">
        <v>65</v>
      </c>
      <c r="BB1043" s="1" t="s">
        <v>65</v>
      </c>
      <c r="BE1043" s="4" t="s">
        <v>2128</v>
      </c>
      <c r="BF1043" s="1"/>
    </row>
    <row r="1044" spans="1:58" ht="12.75">
      <c r="A1044" s="1" t="s">
        <v>1998</v>
      </c>
      <c r="B1044" s="1" t="s">
        <v>653</v>
      </c>
      <c r="C1044" s="1" t="s">
        <v>654</v>
      </c>
      <c r="D1044" s="1" t="s">
        <v>120</v>
      </c>
      <c r="E1044" s="1" t="s">
        <v>1133</v>
      </c>
      <c r="F1044" s="1">
        <v>1</v>
      </c>
      <c r="G1044" s="1">
        <v>2012</v>
      </c>
      <c r="H1044" s="1">
        <v>2012</v>
      </c>
      <c r="K1044" s="1" t="s">
        <v>37</v>
      </c>
      <c r="M1044" s="1" t="s">
        <v>38</v>
      </c>
      <c r="O1044" s="1">
        <v>374</v>
      </c>
      <c r="P1044" s="1" t="s">
        <v>77</v>
      </c>
      <c r="Q1044" s="1" t="s">
        <v>1169</v>
      </c>
      <c r="R1044" s="4" t="s">
        <v>2128</v>
      </c>
      <c r="S1044" s="1">
        <v>8</v>
      </c>
      <c r="T1044" s="17">
        <v>129.52889999999999</v>
      </c>
      <c r="V1044" s="17">
        <v>53.074646629999997</v>
      </c>
      <c r="X1044" s="23">
        <v>36.146508789999999</v>
      </c>
      <c r="AE1044" s="1"/>
      <c r="AF1044" s="1"/>
      <c r="AG1044" s="1">
        <v>53.074646629999997</v>
      </c>
      <c r="AI1044" s="1">
        <v>36.146508789999999</v>
      </c>
      <c r="AP1044" s="1">
        <v>19.364084999999999</v>
      </c>
      <c r="AR1044" s="1" t="s">
        <v>694</v>
      </c>
      <c r="AS1044" s="1" t="s">
        <v>1244</v>
      </c>
      <c r="AT1044" s="1" t="s">
        <v>2127</v>
      </c>
      <c r="BA1044" s="1" t="s">
        <v>65</v>
      </c>
      <c r="BB1044" s="1" t="s">
        <v>65</v>
      </c>
      <c r="BE1044" s="4" t="s">
        <v>2128</v>
      </c>
      <c r="BF1044" s="1"/>
    </row>
    <row r="1045" spans="1:58" ht="12.75">
      <c r="A1045" s="1" t="s">
        <v>1998</v>
      </c>
      <c r="B1045" s="1" t="s">
        <v>653</v>
      </c>
      <c r="C1045" s="1" t="s">
        <v>654</v>
      </c>
      <c r="D1045" s="1" t="s">
        <v>120</v>
      </c>
      <c r="E1045" s="1" t="s">
        <v>1133</v>
      </c>
      <c r="F1045" s="1">
        <v>1</v>
      </c>
      <c r="G1045" s="1">
        <v>2014</v>
      </c>
      <c r="H1045" s="1">
        <v>2014</v>
      </c>
      <c r="K1045" s="1" t="s">
        <v>37</v>
      </c>
      <c r="M1045" s="1" t="s">
        <v>38</v>
      </c>
      <c r="O1045" s="1">
        <v>374</v>
      </c>
      <c r="P1045" s="1" t="s">
        <v>77</v>
      </c>
      <c r="Q1045" s="1" t="s">
        <v>1169</v>
      </c>
      <c r="R1045" s="4" t="s">
        <v>2128</v>
      </c>
      <c r="S1045" s="1">
        <v>4</v>
      </c>
      <c r="T1045" s="17">
        <v>31.417670000000001</v>
      </c>
      <c r="V1045" s="17">
        <v>26.628092500000001</v>
      </c>
      <c r="X1045" s="23">
        <v>5.8142722339999997</v>
      </c>
      <c r="AE1045" s="1"/>
      <c r="AF1045" s="1"/>
      <c r="AG1045" s="1">
        <v>26.628092500000001</v>
      </c>
      <c r="AI1045" s="1">
        <v>5.8142722339999997</v>
      </c>
      <c r="AP1045" s="1">
        <v>7.6055725000000001</v>
      </c>
      <c r="AR1045" s="1" t="s">
        <v>694</v>
      </c>
      <c r="AS1045" s="1" t="s">
        <v>1244</v>
      </c>
      <c r="AT1045" s="1" t="s">
        <v>2127</v>
      </c>
      <c r="BA1045" s="1" t="s">
        <v>65</v>
      </c>
      <c r="BB1045" s="1" t="s">
        <v>65</v>
      </c>
      <c r="BE1045" s="4" t="s">
        <v>2128</v>
      </c>
      <c r="BF1045" s="1"/>
    </row>
    <row r="1046" spans="1:58" ht="12.75">
      <c r="A1046" s="1" t="s">
        <v>1998</v>
      </c>
      <c r="B1046" s="1" t="s">
        <v>653</v>
      </c>
      <c r="C1046" s="1" t="s">
        <v>654</v>
      </c>
      <c r="D1046" s="1" t="s">
        <v>120</v>
      </c>
      <c r="E1046" s="1" t="s">
        <v>2119</v>
      </c>
      <c r="F1046" s="1">
        <v>1</v>
      </c>
      <c r="G1046" s="1">
        <v>2010</v>
      </c>
      <c r="H1046" s="1">
        <v>2010</v>
      </c>
      <c r="K1046" s="1" t="s">
        <v>37</v>
      </c>
      <c r="M1046" s="1" t="s">
        <v>38</v>
      </c>
      <c r="O1046" s="1">
        <v>374</v>
      </c>
      <c r="P1046" s="1" t="s">
        <v>77</v>
      </c>
      <c r="Q1046" s="1" t="s">
        <v>1169</v>
      </c>
      <c r="R1046" s="4" t="s">
        <v>2128</v>
      </c>
      <c r="S1046" s="1">
        <v>9</v>
      </c>
      <c r="T1046" s="17">
        <v>124.30029999999999</v>
      </c>
      <c r="V1046" s="17">
        <v>52.69483906</v>
      </c>
      <c r="X1046" s="23">
        <v>41.476782129999997</v>
      </c>
      <c r="AE1046" s="1"/>
      <c r="AF1046" s="1"/>
      <c r="AG1046" s="1">
        <v>52.69483906</v>
      </c>
      <c r="AI1046" s="1">
        <v>41.476782129999997</v>
      </c>
      <c r="AP1046" s="1">
        <v>18.78764</v>
      </c>
      <c r="AR1046" s="1" t="s">
        <v>694</v>
      </c>
      <c r="AS1046" s="1" t="s">
        <v>1244</v>
      </c>
      <c r="AT1046" s="1" t="s">
        <v>2127</v>
      </c>
      <c r="BA1046" s="1" t="s">
        <v>65</v>
      </c>
      <c r="BB1046" s="1" t="s">
        <v>65</v>
      </c>
      <c r="BE1046" s="4" t="s">
        <v>2128</v>
      </c>
      <c r="BF1046" s="1"/>
    </row>
    <row r="1047" spans="1:58" ht="12.75">
      <c r="A1047" s="1" t="s">
        <v>1998</v>
      </c>
      <c r="B1047" s="1" t="s">
        <v>653</v>
      </c>
      <c r="C1047" s="1" t="s">
        <v>654</v>
      </c>
      <c r="D1047" s="1" t="s">
        <v>120</v>
      </c>
      <c r="E1047" s="1" t="s">
        <v>2119</v>
      </c>
      <c r="F1047" s="1">
        <v>1</v>
      </c>
      <c r="G1047" s="1">
        <v>2011</v>
      </c>
      <c r="H1047" s="1">
        <v>2011</v>
      </c>
      <c r="K1047" s="1" t="s">
        <v>37</v>
      </c>
      <c r="M1047" s="1" t="s">
        <v>38</v>
      </c>
      <c r="O1047" s="1">
        <v>374</v>
      </c>
      <c r="P1047" s="1" t="s">
        <v>77</v>
      </c>
      <c r="Q1047" s="1" t="s">
        <v>1169</v>
      </c>
      <c r="R1047" s="4" t="s">
        <v>2128</v>
      </c>
      <c r="S1047" s="1">
        <v>25</v>
      </c>
      <c r="T1047" s="17">
        <v>144.51929999999999</v>
      </c>
      <c r="V1047" s="17">
        <v>48.810290719999998</v>
      </c>
      <c r="X1047" s="23">
        <v>30.276541330000001</v>
      </c>
      <c r="AE1047" s="1"/>
      <c r="AF1047" s="1"/>
      <c r="AG1047" s="1">
        <v>48.810290719999998</v>
      </c>
      <c r="AI1047" s="1">
        <v>30.276541330000001</v>
      </c>
      <c r="AP1047" s="1">
        <v>26.55808</v>
      </c>
      <c r="AR1047" s="1" t="s">
        <v>694</v>
      </c>
      <c r="AS1047" s="1" t="s">
        <v>1244</v>
      </c>
      <c r="AT1047" s="1" t="s">
        <v>2127</v>
      </c>
      <c r="BA1047" s="1" t="s">
        <v>65</v>
      </c>
      <c r="BB1047" s="1" t="s">
        <v>65</v>
      </c>
      <c r="BE1047" s="4" t="s">
        <v>2128</v>
      </c>
      <c r="BF1047" s="1"/>
    </row>
    <row r="1048" spans="1:58" ht="12.75">
      <c r="A1048" s="1" t="s">
        <v>1998</v>
      </c>
      <c r="B1048" s="1" t="s">
        <v>653</v>
      </c>
      <c r="C1048" s="1" t="s">
        <v>654</v>
      </c>
      <c r="D1048" s="1" t="s">
        <v>120</v>
      </c>
      <c r="E1048" s="1" t="s">
        <v>2119</v>
      </c>
      <c r="F1048" s="1">
        <v>1</v>
      </c>
      <c r="G1048" s="1">
        <v>2012</v>
      </c>
      <c r="H1048" s="1">
        <v>2012</v>
      </c>
      <c r="K1048" s="1" t="s">
        <v>37</v>
      </c>
      <c r="M1048" s="1" t="s">
        <v>38</v>
      </c>
      <c r="O1048" s="1">
        <v>374</v>
      </c>
      <c r="P1048" s="1" t="s">
        <v>77</v>
      </c>
      <c r="Q1048" s="1" t="s">
        <v>1169</v>
      </c>
      <c r="R1048" s="4" t="s">
        <v>2128</v>
      </c>
      <c r="S1048" s="1">
        <v>24</v>
      </c>
      <c r="T1048" s="17">
        <v>124.94119999999999</v>
      </c>
      <c r="V1048" s="17">
        <v>46.778897499999999</v>
      </c>
      <c r="X1048" s="23">
        <v>20.52873451</v>
      </c>
      <c r="AE1048" s="1"/>
      <c r="AF1048" s="1"/>
      <c r="AG1048" s="1">
        <v>46.778897499999999</v>
      </c>
      <c r="AI1048" s="1">
        <v>20.52873451</v>
      </c>
      <c r="AP1048" s="1">
        <v>12.343909999999999</v>
      </c>
      <c r="AR1048" s="1" t="s">
        <v>694</v>
      </c>
      <c r="AS1048" s="1" t="s">
        <v>1244</v>
      </c>
      <c r="AT1048" s="1" t="s">
        <v>2127</v>
      </c>
      <c r="BA1048" s="1" t="s">
        <v>65</v>
      </c>
      <c r="BB1048" s="1" t="s">
        <v>65</v>
      </c>
      <c r="BE1048" s="4" t="s">
        <v>2128</v>
      </c>
      <c r="BF1048" s="1"/>
    </row>
    <row r="1049" spans="1:58" ht="12.75">
      <c r="A1049" s="1" t="s">
        <v>1998</v>
      </c>
      <c r="B1049" s="1" t="s">
        <v>653</v>
      </c>
      <c r="C1049" s="1" t="s">
        <v>654</v>
      </c>
      <c r="D1049" s="1" t="s">
        <v>120</v>
      </c>
      <c r="E1049" s="1" t="s">
        <v>2119</v>
      </c>
      <c r="F1049" s="1">
        <v>1</v>
      </c>
      <c r="G1049" s="1">
        <v>2013</v>
      </c>
      <c r="H1049" s="1">
        <v>2013</v>
      </c>
      <c r="K1049" s="1" t="s">
        <v>37</v>
      </c>
      <c r="M1049" s="1" t="s">
        <v>38</v>
      </c>
      <c r="O1049" s="1">
        <v>374</v>
      </c>
      <c r="P1049" s="1" t="s">
        <v>77</v>
      </c>
      <c r="Q1049" s="1" t="s">
        <v>1169</v>
      </c>
      <c r="R1049" s="4" t="s">
        <v>2128</v>
      </c>
      <c r="S1049" s="1">
        <v>12</v>
      </c>
      <c r="T1049" s="17">
        <v>141.0872</v>
      </c>
      <c r="V1049" s="17">
        <v>50.76946847</v>
      </c>
      <c r="X1049" s="23">
        <v>35.22701198</v>
      </c>
      <c r="AE1049" s="1"/>
      <c r="AF1049" s="1"/>
      <c r="AG1049" s="1">
        <v>50.76946847</v>
      </c>
      <c r="AI1049" s="1">
        <v>35.22701198</v>
      </c>
      <c r="AP1049" s="1">
        <v>34.803217500000002</v>
      </c>
      <c r="AR1049" s="1" t="s">
        <v>694</v>
      </c>
      <c r="AS1049" s="1" t="s">
        <v>1244</v>
      </c>
      <c r="AT1049" s="1" t="s">
        <v>2127</v>
      </c>
      <c r="BA1049" s="1" t="s">
        <v>65</v>
      </c>
      <c r="BB1049" s="1" t="s">
        <v>65</v>
      </c>
      <c r="BE1049" s="4" t="s">
        <v>2128</v>
      </c>
      <c r="BF1049" s="1"/>
    </row>
    <row r="1050" spans="1:58" ht="12.75">
      <c r="A1050" s="1" t="s">
        <v>1998</v>
      </c>
      <c r="B1050" s="1" t="s">
        <v>653</v>
      </c>
      <c r="C1050" s="1" t="s">
        <v>654</v>
      </c>
      <c r="D1050" s="1" t="s">
        <v>120</v>
      </c>
      <c r="E1050" s="1" t="s">
        <v>2119</v>
      </c>
      <c r="F1050" s="1">
        <v>1</v>
      </c>
      <c r="G1050" s="1">
        <v>2014</v>
      </c>
      <c r="H1050" s="1">
        <v>2014</v>
      </c>
      <c r="K1050" s="1" t="s">
        <v>37</v>
      </c>
      <c r="M1050" s="1" t="s">
        <v>38</v>
      </c>
      <c r="O1050" s="1">
        <v>374</v>
      </c>
      <c r="P1050" s="1" t="s">
        <v>77</v>
      </c>
      <c r="Q1050" s="1" t="s">
        <v>1169</v>
      </c>
      <c r="R1050" s="4" t="s">
        <v>2128</v>
      </c>
      <c r="S1050" s="1">
        <v>12</v>
      </c>
      <c r="T1050" s="17">
        <v>96.972999999999999</v>
      </c>
      <c r="V1050" s="17">
        <v>54.435672500000003</v>
      </c>
      <c r="X1050" s="23">
        <v>23.41422339</v>
      </c>
      <c r="AE1050" s="1"/>
      <c r="AF1050" s="1"/>
      <c r="AG1050" s="1">
        <v>54.435672500000003</v>
      </c>
      <c r="AI1050" s="1">
        <v>23.41422339</v>
      </c>
      <c r="AP1050" s="1">
        <v>23.281424999999999</v>
      </c>
      <c r="AR1050" s="1" t="s">
        <v>694</v>
      </c>
      <c r="AS1050" s="1" t="s">
        <v>1244</v>
      </c>
      <c r="AT1050" s="1" t="s">
        <v>2127</v>
      </c>
      <c r="BA1050" s="1" t="s">
        <v>65</v>
      </c>
      <c r="BB1050" s="1" t="s">
        <v>65</v>
      </c>
      <c r="BE1050" s="4" t="s">
        <v>2128</v>
      </c>
      <c r="BF1050" s="1"/>
    </row>
    <row r="1051" spans="1:58" ht="12.75">
      <c r="A1051" s="1" t="s">
        <v>1998</v>
      </c>
      <c r="B1051" s="1" t="s">
        <v>653</v>
      </c>
      <c r="C1051" s="1" t="s">
        <v>654</v>
      </c>
      <c r="D1051" s="1" t="s">
        <v>120</v>
      </c>
      <c r="E1051" s="1" t="s">
        <v>310</v>
      </c>
      <c r="F1051" s="1">
        <v>1</v>
      </c>
      <c r="G1051" s="1">
        <v>2010</v>
      </c>
      <c r="H1051" s="1">
        <v>2010</v>
      </c>
      <c r="K1051" s="1" t="s">
        <v>37</v>
      </c>
      <c r="M1051" s="1" t="s">
        <v>38</v>
      </c>
      <c r="O1051" s="1">
        <v>374</v>
      </c>
      <c r="P1051" s="1" t="s">
        <v>77</v>
      </c>
      <c r="Q1051" s="1" t="s">
        <v>1169</v>
      </c>
      <c r="R1051" s="4" t="s">
        <v>2128</v>
      </c>
      <c r="S1051" s="1">
        <v>2</v>
      </c>
      <c r="T1051" s="17">
        <v>101.9639</v>
      </c>
      <c r="V1051" s="17">
        <v>51.737154500000003</v>
      </c>
      <c r="X1051" s="23">
        <v>71.031344680000004</v>
      </c>
      <c r="AE1051" s="1"/>
      <c r="AF1051" s="1"/>
      <c r="AG1051" s="1">
        <v>51.737154500000003</v>
      </c>
      <c r="AI1051" s="1">
        <v>71.031344680000004</v>
      </c>
      <c r="AP1051" s="1">
        <v>50.2267455</v>
      </c>
      <c r="AR1051" s="1" t="s">
        <v>694</v>
      </c>
      <c r="AS1051" s="1" t="s">
        <v>1244</v>
      </c>
      <c r="AT1051" s="1" t="s">
        <v>2127</v>
      </c>
      <c r="BA1051" s="1" t="s">
        <v>65</v>
      </c>
      <c r="BB1051" s="1" t="s">
        <v>65</v>
      </c>
      <c r="BE1051" s="4" t="s">
        <v>2128</v>
      </c>
      <c r="BF1051" s="1"/>
    </row>
    <row r="1052" spans="1:58" ht="12.75">
      <c r="A1052" s="1" t="s">
        <v>1998</v>
      </c>
      <c r="B1052" s="1" t="s">
        <v>653</v>
      </c>
      <c r="C1052" s="1" t="s">
        <v>654</v>
      </c>
      <c r="D1052" s="1" t="s">
        <v>120</v>
      </c>
      <c r="E1052" s="1" t="s">
        <v>310</v>
      </c>
      <c r="F1052" s="1">
        <v>1</v>
      </c>
      <c r="G1052" s="1">
        <v>2011</v>
      </c>
      <c r="H1052" s="1">
        <v>2011</v>
      </c>
      <c r="K1052" s="1" t="s">
        <v>37</v>
      </c>
      <c r="M1052" s="1" t="s">
        <v>38</v>
      </c>
      <c r="O1052" s="1">
        <v>374</v>
      </c>
      <c r="P1052" s="1" t="s">
        <v>77</v>
      </c>
      <c r="Q1052" s="1" t="s">
        <v>1169</v>
      </c>
      <c r="R1052" s="4" t="s">
        <v>2128</v>
      </c>
      <c r="S1052" s="1">
        <v>4</v>
      </c>
      <c r="T1052" s="17">
        <v>46.010210000000001</v>
      </c>
      <c r="V1052" s="17">
        <v>12.73587425</v>
      </c>
      <c r="X1052" s="23">
        <v>22.185072600000002</v>
      </c>
      <c r="AE1052" s="1"/>
      <c r="AF1052" s="1"/>
      <c r="AG1052" s="1">
        <v>12.73587425</v>
      </c>
      <c r="AI1052" s="1">
        <v>22.185072600000002</v>
      </c>
      <c r="AP1052" s="1">
        <v>11.640521250000001</v>
      </c>
      <c r="AR1052" s="1" t="s">
        <v>694</v>
      </c>
      <c r="AS1052" s="1" t="s">
        <v>1244</v>
      </c>
      <c r="AT1052" s="1" t="s">
        <v>2127</v>
      </c>
      <c r="BA1052" s="1" t="s">
        <v>65</v>
      </c>
      <c r="BB1052" s="1" t="s">
        <v>65</v>
      </c>
      <c r="BE1052" s="4" t="s">
        <v>2128</v>
      </c>
      <c r="BF1052" s="1"/>
    </row>
    <row r="1053" spans="1:58" ht="12.75">
      <c r="A1053" s="1" t="s">
        <v>1998</v>
      </c>
      <c r="B1053" s="1" t="s">
        <v>653</v>
      </c>
      <c r="C1053" s="1" t="s">
        <v>654</v>
      </c>
      <c r="D1053" s="1" t="s">
        <v>120</v>
      </c>
      <c r="E1053" s="1" t="s">
        <v>310</v>
      </c>
      <c r="F1053" s="1">
        <v>1</v>
      </c>
      <c r="G1053" s="1">
        <v>2012</v>
      </c>
      <c r="H1053" s="1">
        <v>2012</v>
      </c>
      <c r="K1053" s="1" t="s">
        <v>37</v>
      </c>
      <c r="M1053" s="1" t="s">
        <v>38</v>
      </c>
      <c r="O1053" s="1">
        <v>374</v>
      </c>
      <c r="P1053" s="1" t="s">
        <v>77</v>
      </c>
      <c r="Q1053" s="1" t="s">
        <v>1169</v>
      </c>
      <c r="R1053" s="4" t="s">
        <v>2128</v>
      </c>
      <c r="S1053" s="1">
        <v>5</v>
      </c>
      <c r="T1053" s="17">
        <v>183.3638</v>
      </c>
      <c r="V1053" s="17">
        <v>73.576990839999993</v>
      </c>
      <c r="X1053" s="23">
        <v>98.135570389999998</v>
      </c>
      <c r="AE1053" s="1"/>
      <c r="AF1053" s="1"/>
      <c r="AG1053" s="1">
        <v>73.576990839999993</v>
      </c>
      <c r="AI1053" s="1">
        <v>98.135570389999998</v>
      </c>
      <c r="AP1053" s="1">
        <v>177.24155200000001</v>
      </c>
      <c r="AR1053" s="1" t="s">
        <v>694</v>
      </c>
      <c r="AS1053" s="1" t="s">
        <v>1244</v>
      </c>
      <c r="AT1053" s="1" t="s">
        <v>2127</v>
      </c>
      <c r="BA1053" s="1" t="s">
        <v>65</v>
      </c>
      <c r="BB1053" s="1" t="s">
        <v>65</v>
      </c>
      <c r="BE1053" s="4" t="s">
        <v>2128</v>
      </c>
      <c r="BF1053" s="1"/>
    </row>
    <row r="1054" spans="1:58" ht="12.75">
      <c r="A1054" s="1" t="s">
        <v>1998</v>
      </c>
      <c r="B1054" s="1" t="s">
        <v>653</v>
      </c>
      <c r="C1054" s="1" t="s">
        <v>654</v>
      </c>
      <c r="D1054" s="1" t="s">
        <v>120</v>
      </c>
      <c r="E1054" s="1" t="s">
        <v>310</v>
      </c>
      <c r="F1054" s="1">
        <v>1</v>
      </c>
      <c r="G1054" s="1">
        <v>2014</v>
      </c>
      <c r="H1054" s="1">
        <v>2014</v>
      </c>
      <c r="K1054" s="1" t="s">
        <v>37</v>
      </c>
      <c r="M1054" s="1" t="s">
        <v>38</v>
      </c>
      <c r="O1054" s="1">
        <v>374</v>
      </c>
      <c r="P1054" s="1" t="s">
        <v>77</v>
      </c>
      <c r="Q1054" s="1" t="s">
        <v>1169</v>
      </c>
      <c r="R1054" s="4" t="s">
        <v>2128</v>
      </c>
      <c r="S1054" s="1">
        <v>2</v>
      </c>
      <c r="T1054" s="17">
        <v>32.671239999999997</v>
      </c>
      <c r="V1054" s="17">
        <v>24.759399999999999</v>
      </c>
      <c r="X1054" s="23">
        <v>11.18903143</v>
      </c>
      <c r="AE1054" s="1"/>
      <c r="AF1054" s="1"/>
      <c r="AG1054" s="1">
        <v>24.759399999999999</v>
      </c>
      <c r="AI1054" s="1">
        <v>11.18903143</v>
      </c>
      <c r="AP1054" s="1">
        <v>7.9118399999999998</v>
      </c>
      <c r="AR1054" s="1" t="s">
        <v>694</v>
      </c>
      <c r="AS1054" s="1" t="s">
        <v>1244</v>
      </c>
      <c r="AT1054" s="1" t="s">
        <v>2127</v>
      </c>
      <c r="BA1054" s="1" t="s">
        <v>65</v>
      </c>
      <c r="BB1054" s="1" t="s">
        <v>65</v>
      </c>
      <c r="BE1054" s="4" t="s">
        <v>2128</v>
      </c>
      <c r="BF1054" s="1"/>
    </row>
    <row r="1055" spans="1:58" ht="12.75">
      <c r="A1055" s="1" t="s">
        <v>1998</v>
      </c>
      <c r="B1055" s="1" t="s">
        <v>653</v>
      </c>
      <c r="C1055" s="1" t="s">
        <v>654</v>
      </c>
      <c r="D1055" s="1" t="s">
        <v>84</v>
      </c>
      <c r="E1055" s="1" t="s">
        <v>2123</v>
      </c>
      <c r="F1055" s="1">
        <v>1</v>
      </c>
      <c r="G1055" s="1">
        <v>2013</v>
      </c>
      <c r="H1055" s="1">
        <v>2013</v>
      </c>
      <c r="K1055" s="1" t="s">
        <v>37</v>
      </c>
      <c r="M1055" s="1" t="s">
        <v>38</v>
      </c>
      <c r="O1055" s="1">
        <v>374</v>
      </c>
      <c r="P1055" s="1" t="s">
        <v>77</v>
      </c>
      <c r="Q1055" s="1" t="s">
        <v>1169</v>
      </c>
      <c r="R1055" s="4" t="s">
        <v>2128</v>
      </c>
      <c r="S1055" s="1">
        <v>18</v>
      </c>
      <c r="T1055" s="17">
        <v>172.16229999999999</v>
      </c>
      <c r="V1055" s="17">
        <v>84.990723340000002</v>
      </c>
      <c r="X1055" s="23">
        <v>59.822759060000003</v>
      </c>
      <c r="AE1055" s="1"/>
      <c r="AF1055" s="1"/>
      <c r="AG1055" s="1">
        <v>84.990723340000002</v>
      </c>
      <c r="AI1055" s="1">
        <v>59.822759060000003</v>
      </c>
      <c r="AP1055" s="1">
        <v>103.71069</v>
      </c>
      <c r="AR1055" s="1" t="s">
        <v>694</v>
      </c>
      <c r="AS1055" s="1" t="s">
        <v>1244</v>
      </c>
      <c r="AT1055" s="1" t="s">
        <v>2127</v>
      </c>
      <c r="BA1055" s="1" t="s">
        <v>65</v>
      </c>
      <c r="BB1055" s="1" t="s">
        <v>65</v>
      </c>
      <c r="BE1055" s="4" t="s">
        <v>2128</v>
      </c>
      <c r="BF1055" s="1"/>
    </row>
    <row r="1056" spans="1:58" ht="12.75">
      <c r="A1056" s="1" t="s">
        <v>1998</v>
      </c>
      <c r="B1056" s="1" t="s">
        <v>653</v>
      </c>
      <c r="C1056" s="1" t="s">
        <v>654</v>
      </c>
      <c r="D1056" s="1" t="s">
        <v>84</v>
      </c>
      <c r="E1056" s="1" t="s">
        <v>2123</v>
      </c>
      <c r="F1056" s="1">
        <v>1</v>
      </c>
      <c r="G1056" s="1">
        <v>2014</v>
      </c>
      <c r="H1056" s="1">
        <v>2014</v>
      </c>
      <c r="K1056" s="1" t="s">
        <v>37</v>
      </c>
      <c r="M1056" s="1" t="s">
        <v>38</v>
      </c>
      <c r="O1056" s="1">
        <v>374</v>
      </c>
      <c r="P1056" s="1" t="s">
        <v>77</v>
      </c>
      <c r="Q1056" s="1" t="s">
        <v>1169</v>
      </c>
      <c r="R1056" s="4" t="s">
        <v>2128</v>
      </c>
      <c r="S1056" s="1">
        <v>16</v>
      </c>
      <c r="T1056" s="17">
        <v>179.95310000000001</v>
      </c>
      <c r="V1056" s="17">
        <v>126.7505388</v>
      </c>
      <c r="X1056" s="23">
        <v>30.44915194</v>
      </c>
      <c r="AE1056" s="1"/>
      <c r="AF1056" s="1"/>
      <c r="AG1056" s="1">
        <v>126.7505388</v>
      </c>
      <c r="AI1056" s="1">
        <v>30.44915194</v>
      </c>
      <c r="AP1056" s="1">
        <v>42.339975000000003</v>
      </c>
      <c r="AR1056" s="1" t="s">
        <v>694</v>
      </c>
      <c r="AS1056" s="1" t="s">
        <v>1244</v>
      </c>
      <c r="AT1056" s="1" t="s">
        <v>2127</v>
      </c>
      <c r="BA1056" s="1" t="s">
        <v>65</v>
      </c>
      <c r="BB1056" s="1" t="s">
        <v>65</v>
      </c>
      <c r="BE1056" s="4" t="s">
        <v>2128</v>
      </c>
      <c r="BF1056" s="1"/>
    </row>
    <row r="1057" spans="1:58" ht="12.75">
      <c r="A1057" s="1" t="s">
        <v>1998</v>
      </c>
      <c r="B1057" s="1" t="s">
        <v>653</v>
      </c>
      <c r="C1057" s="1" t="s">
        <v>654</v>
      </c>
      <c r="D1057" s="1" t="s">
        <v>84</v>
      </c>
      <c r="E1057" s="1" t="s">
        <v>2123</v>
      </c>
      <c r="F1057" s="1">
        <v>1</v>
      </c>
      <c r="G1057" s="1">
        <v>2015</v>
      </c>
      <c r="H1057" s="1">
        <v>2015</v>
      </c>
      <c r="K1057" s="1" t="s">
        <v>37</v>
      </c>
      <c r="M1057" s="1" t="s">
        <v>38</v>
      </c>
      <c r="O1057" s="1">
        <v>374</v>
      </c>
      <c r="P1057" s="1" t="s">
        <v>77</v>
      </c>
      <c r="Q1057" s="1" t="s">
        <v>1169</v>
      </c>
      <c r="R1057" s="4" t="s">
        <v>2128</v>
      </c>
      <c r="S1057" s="1">
        <v>14</v>
      </c>
      <c r="T1057" s="17">
        <v>199.82239999999999</v>
      </c>
      <c r="V1057" s="17">
        <v>131.5109736</v>
      </c>
      <c r="X1057" s="23">
        <v>57.874479620000002</v>
      </c>
      <c r="AE1057" s="1"/>
      <c r="AF1057" s="1"/>
      <c r="AG1057" s="1">
        <v>131.5109736</v>
      </c>
      <c r="AI1057" s="1">
        <v>57.874479620000002</v>
      </c>
      <c r="AP1057" s="1">
        <v>90.762775000000005</v>
      </c>
      <c r="AR1057" s="1" t="s">
        <v>694</v>
      </c>
      <c r="AS1057" s="1" t="s">
        <v>1244</v>
      </c>
      <c r="AT1057" s="1" t="s">
        <v>2127</v>
      </c>
      <c r="BA1057" s="1" t="s">
        <v>65</v>
      </c>
      <c r="BB1057" s="1" t="s">
        <v>65</v>
      </c>
      <c r="BE1057" s="4" t="s">
        <v>2128</v>
      </c>
      <c r="BF1057" s="1"/>
    </row>
    <row r="1058" spans="1:58" ht="12.75">
      <c r="A1058" s="1" t="s">
        <v>1998</v>
      </c>
      <c r="B1058" s="1" t="s">
        <v>653</v>
      </c>
      <c r="C1058" s="1" t="s">
        <v>654</v>
      </c>
      <c r="D1058" s="1" t="s">
        <v>84</v>
      </c>
      <c r="E1058" s="1" t="s">
        <v>2123</v>
      </c>
      <c r="F1058" s="1">
        <v>1</v>
      </c>
      <c r="G1058" s="1">
        <v>2017</v>
      </c>
      <c r="H1058" s="1">
        <v>2017</v>
      </c>
      <c r="K1058" s="1" t="s">
        <v>37</v>
      </c>
      <c r="M1058" s="1" t="s">
        <v>38</v>
      </c>
      <c r="O1058" s="1">
        <v>374</v>
      </c>
      <c r="P1058" s="1" t="s">
        <v>77</v>
      </c>
      <c r="Q1058" s="1" t="s">
        <v>1169</v>
      </c>
      <c r="R1058" s="4" t="s">
        <v>2128</v>
      </c>
      <c r="S1058" s="1">
        <v>4</v>
      </c>
      <c r="T1058" s="17">
        <v>212.37960000000001</v>
      </c>
      <c r="V1058" s="17">
        <v>185.86127500000001</v>
      </c>
      <c r="X1058" s="23">
        <v>23.143257429999998</v>
      </c>
      <c r="AE1058" s="1"/>
      <c r="AF1058" s="1"/>
      <c r="AG1058" s="1">
        <v>185.86127500000001</v>
      </c>
      <c r="AI1058" s="1">
        <v>23.143257429999998</v>
      </c>
      <c r="AP1058" s="1">
        <v>35.060274999999997</v>
      </c>
      <c r="AR1058" s="1" t="s">
        <v>694</v>
      </c>
      <c r="AS1058" s="1" t="s">
        <v>1244</v>
      </c>
      <c r="AT1058" s="1" t="s">
        <v>2127</v>
      </c>
      <c r="BA1058" s="1" t="s">
        <v>65</v>
      </c>
      <c r="BB1058" s="1" t="s">
        <v>65</v>
      </c>
      <c r="BE1058" s="4" t="s">
        <v>2128</v>
      </c>
      <c r="BF1058" s="1"/>
    </row>
    <row r="1059" spans="1:58" ht="12.75">
      <c r="A1059" s="1" t="s">
        <v>1998</v>
      </c>
      <c r="B1059" s="1" t="s">
        <v>653</v>
      </c>
      <c r="C1059" s="1" t="s">
        <v>654</v>
      </c>
      <c r="D1059" s="1" t="s">
        <v>84</v>
      </c>
      <c r="E1059" s="1" t="s">
        <v>158</v>
      </c>
      <c r="F1059" s="1">
        <v>1</v>
      </c>
      <c r="G1059" s="1">
        <v>2017</v>
      </c>
      <c r="H1059" s="1">
        <v>2017</v>
      </c>
      <c r="K1059" s="1" t="s">
        <v>37</v>
      </c>
      <c r="M1059" s="1" t="s">
        <v>38</v>
      </c>
      <c r="O1059" s="1">
        <v>374</v>
      </c>
      <c r="P1059" s="1" t="s">
        <v>77</v>
      </c>
      <c r="Q1059" s="1" t="s">
        <v>1169</v>
      </c>
      <c r="R1059" s="4" t="s">
        <v>2128</v>
      </c>
      <c r="S1059" s="1">
        <v>9</v>
      </c>
      <c r="T1059" s="17">
        <v>316.93389999999999</v>
      </c>
      <c r="V1059" s="17">
        <v>199.59177779999999</v>
      </c>
      <c r="X1059" s="23">
        <v>52.818698169999998</v>
      </c>
      <c r="AE1059" s="1"/>
      <c r="AF1059" s="1"/>
      <c r="AG1059" s="1">
        <v>199.59177779999999</v>
      </c>
      <c r="AI1059" s="1">
        <v>52.818698169999998</v>
      </c>
      <c r="AP1059" s="1">
        <v>33.253500000000003</v>
      </c>
      <c r="AR1059" s="1" t="s">
        <v>694</v>
      </c>
      <c r="AS1059" s="1" t="s">
        <v>1244</v>
      </c>
      <c r="AT1059" s="1" t="s">
        <v>2127</v>
      </c>
      <c r="BA1059" s="1" t="s">
        <v>65</v>
      </c>
      <c r="BB1059" s="1" t="s">
        <v>65</v>
      </c>
      <c r="BE1059" s="4" t="s">
        <v>2128</v>
      </c>
      <c r="BF1059" s="1"/>
    </row>
    <row r="1060" spans="1:58" ht="12.75">
      <c r="A1060" s="1" t="s">
        <v>1998</v>
      </c>
      <c r="B1060" s="1" t="s">
        <v>653</v>
      </c>
      <c r="C1060" s="1" t="s">
        <v>654</v>
      </c>
      <c r="D1060" s="1" t="s">
        <v>120</v>
      </c>
      <c r="E1060" s="1" t="s">
        <v>327</v>
      </c>
      <c r="F1060" s="1">
        <v>1</v>
      </c>
      <c r="G1060" s="1">
        <v>2012</v>
      </c>
      <c r="H1060" s="1">
        <v>2012</v>
      </c>
      <c r="K1060" s="1" t="s">
        <v>37</v>
      </c>
      <c r="M1060" s="1" t="s">
        <v>38</v>
      </c>
      <c r="O1060" s="1">
        <v>374</v>
      </c>
      <c r="P1060" s="1" t="s">
        <v>77</v>
      </c>
      <c r="Q1060" s="1" t="s">
        <v>1169</v>
      </c>
      <c r="R1060" s="4" t="s">
        <v>2128</v>
      </c>
      <c r="S1060" s="1">
        <v>14</v>
      </c>
      <c r="T1060" s="17">
        <v>172.28020000000001</v>
      </c>
      <c r="V1060" s="17">
        <v>96.993629999999996</v>
      </c>
      <c r="X1060" s="23">
        <v>35.672759980000002</v>
      </c>
      <c r="AE1060" s="1"/>
      <c r="AF1060" s="1"/>
      <c r="AG1060" s="1">
        <v>96.993629999999996</v>
      </c>
      <c r="AI1060" s="1">
        <v>35.672759980000002</v>
      </c>
      <c r="AP1060" s="1">
        <v>47.17801</v>
      </c>
      <c r="AR1060" s="1" t="s">
        <v>694</v>
      </c>
      <c r="AS1060" s="1" t="s">
        <v>1244</v>
      </c>
      <c r="AT1060" s="1" t="s">
        <v>2127</v>
      </c>
      <c r="BA1060" s="1" t="s">
        <v>65</v>
      </c>
      <c r="BB1060" s="1" t="s">
        <v>65</v>
      </c>
      <c r="BE1060" s="4" t="s">
        <v>2128</v>
      </c>
      <c r="BF1060" s="1"/>
    </row>
    <row r="1061" spans="1:58" ht="12.75">
      <c r="A1061" s="1" t="s">
        <v>1998</v>
      </c>
      <c r="B1061" s="1" t="s">
        <v>653</v>
      </c>
      <c r="C1061" s="1" t="s">
        <v>654</v>
      </c>
      <c r="D1061" s="1" t="s">
        <v>120</v>
      </c>
      <c r="E1061" s="1" t="s">
        <v>2115</v>
      </c>
      <c r="G1061" s="1">
        <v>2010</v>
      </c>
      <c r="H1061" s="1">
        <v>2010</v>
      </c>
      <c r="K1061" s="1" t="s">
        <v>37</v>
      </c>
      <c r="M1061" s="1" t="s">
        <v>38</v>
      </c>
      <c r="O1061" s="1">
        <v>374</v>
      </c>
      <c r="P1061" s="1" t="s">
        <v>77</v>
      </c>
      <c r="Q1061" s="1" t="s">
        <v>1169</v>
      </c>
      <c r="R1061" s="4" t="s">
        <v>2128</v>
      </c>
      <c r="S1061" s="1">
        <v>10</v>
      </c>
      <c r="T1061" s="17">
        <v>211.86840000000001</v>
      </c>
      <c r="V1061" s="17">
        <v>59.867233710000001</v>
      </c>
      <c r="X1061" s="23">
        <v>71.185401400000003</v>
      </c>
      <c r="AE1061" s="1"/>
      <c r="AF1061" s="1"/>
      <c r="AG1061" s="1">
        <v>59.867233710000001</v>
      </c>
      <c r="AI1061" s="1">
        <v>71.185401400000003</v>
      </c>
      <c r="AP1061" s="1">
        <v>98.134869749999993</v>
      </c>
      <c r="AR1061" s="1" t="s">
        <v>694</v>
      </c>
      <c r="AS1061" s="1" t="s">
        <v>1244</v>
      </c>
      <c r="AT1061" s="1" t="s">
        <v>2127</v>
      </c>
      <c r="BA1061" s="1" t="s">
        <v>65</v>
      </c>
      <c r="BB1061" s="1" t="s">
        <v>65</v>
      </c>
      <c r="BE1061" s="4" t="s">
        <v>2128</v>
      </c>
      <c r="BF1061" s="1"/>
    </row>
    <row r="1062" spans="1:58" ht="12.75">
      <c r="A1062" s="1" t="s">
        <v>1998</v>
      </c>
      <c r="B1062" s="1" t="s">
        <v>653</v>
      </c>
      <c r="C1062" s="1" t="s">
        <v>654</v>
      </c>
      <c r="D1062" s="1" t="s">
        <v>120</v>
      </c>
      <c r="E1062" s="1" t="s">
        <v>2115</v>
      </c>
      <c r="G1062" s="1">
        <v>2011</v>
      </c>
      <c r="H1062" s="1">
        <v>2011</v>
      </c>
      <c r="K1062" s="1" t="s">
        <v>37</v>
      </c>
      <c r="M1062" s="1" t="s">
        <v>38</v>
      </c>
      <c r="O1062" s="1">
        <v>374</v>
      </c>
      <c r="P1062" s="1" t="s">
        <v>77</v>
      </c>
      <c r="Q1062" s="1" t="s">
        <v>1169</v>
      </c>
      <c r="R1062" s="4" t="s">
        <v>2128</v>
      </c>
      <c r="S1062" s="1">
        <v>11</v>
      </c>
      <c r="T1062" s="17">
        <v>218.59880000000001</v>
      </c>
      <c r="V1062" s="17">
        <v>25.965505109999999</v>
      </c>
      <c r="X1062" s="23">
        <v>64.182318359999996</v>
      </c>
      <c r="AE1062" s="1"/>
      <c r="AF1062" s="1"/>
      <c r="AG1062" s="1">
        <v>25.965505109999999</v>
      </c>
      <c r="AI1062" s="1">
        <v>64.182318359999996</v>
      </c>
      <c r="AP1062" s="1">
        <v>10.075431</v>
      </c>
      <c r="AR1062" s="1" t="s">
        <v>694</v>
      </c>
      <c r="AS1062" s="1" t="s">
        <v>1244</v>
      </c>
      <c r="AT1062" s="1" t="s">
        <v>2127</v>
      </c>
      <c r="BA1062" s="1" t="s">
        <v>65</v>
      </c>
      <c r="BB1062" s="1" t="s">
        <v>65</v>
      </c>
      <c r="BE1062" s="4" t="s">
        <v>2128</v>
      </c>
      <c r="BF1062" s="1"/>
    </row>
    <row r="1063" spans="1:58" ht="12.75">
      <c r="A1063" s="1" t="s">
        <v>1998</v>
      </c>
      <c r="B1063" s="1" t="s">
        <v>653</v>
      </c>
      <c r="C1063" s="1" t="s">
        <v>654</v>
      </c>
      <c r="D1063" s="1" t="s">
        <v>120</v>
      </c>
      <c r="E1063" s="1" t="s">
        <v>2115</v>
      </c>
      <c r="G1063" s="1">
        <v>2012</v>
      </c>
      <c r="H1063" s="1">
        <v>2012</v>
      </c>
      <c r="K1063" s="1" t="s">
        <v>37</v>
      </c>
      <c r="M1063" s="1" t="s">
        <v>38</v>
      </c>
      <c r="O1063" s="1">
        <v>374</v>
      </c>
      <c r="P1063" s="1" t="s">
        <v>77</v>
      </c>
      <c r="Q1063" s="1" t="s">
        <v>1169</v>
      </c>
      <c r="R1063" s="4" t="s">
        <v>2128</v>
      </c>
      <c r="S1063" s="1">
        <v>12</v>
      </c>
      <c r="T1063" s="17">
        <v>121.3537</v>
      </c>
      <c r="V1063" s="17">
        <v>33.787827749999998</v>
      </c>
      <c r="X1063" s="23">
        <v>36.414828399999998</v>
      </c>
      <c r="AE1063" s="1"/>
      <c r="AF1063" s="1"/>
      <c r="AG1063" s="1">
        <v>33.787827749999998</v>
      </c>
      <c r="AI1063" s="1">
        <v>36.414828399999998</v>
      </c>
      <c r="AP1063" s="1">
        <v>17.053272499999999</v>
      </c>
      <c r="AR1063" s="1" t="s">
        <v>694</v>
      </c>
      <c r="AS1063" s="1" t="s">
        <v>1244</v>
      </c>
      <c r="AT1063" s="1" t="s">
        <v>2127</v>
      </c>
      <c r="BA1063" s="1" t="s">
        <v>65</v>
      </c>
      <c r="BB1063" s="1" t="s">
        <v>65</v>
      </c>
      <c r="BE1063" s="4" t="s">
        <v>2128</v>
      </c>
      <c r="BF1063" s="1"/>
    </row>
    <row r="1064" spans="1:58" ht="12.75">
      <c r="A1064" s="1" t="s">
        <v>1998</v>
      </c>
      <c r="B1064" s="1" t="s">
        <v>653</v>
      </c>
      <c r="C1064" s="1" t="s">
        <v>654</v>
      </c>
      <c r="D1064" s="1" t="s">
        <v>120</v>
      </c>
      <c r="E1064" s="1" t="s">
        <v>2115</v>
      </c>
      <c r="G1064" s="1">
        <v>2013</v>
      </c>
      <c r="H1064" s="1">
        <v>2013</v>
      </c>
      <c r="K1064" s="1" t="s">
        <v>37</v>
      </c>
      <c r="M1064" s="1" t="s">
        <v>38</v>
      </c>
      <c r="O1064" s="1">
        <v>374</v>
      </c>
      <c r="P1064" s="1" t="s">
        <v>77</v>
      </c>
      <c r="Q1064" s="1" t="s">
        <v>1169</v>
      </c>
      <c r="R1064" s="4" t="s">
        <v>2128</v>
      </c>
      <c r="S1064" s="1">
        <v>7</v>
      </c>
      <c r="T1064" s="17">
        <v>31.061440000000001</v>
      </c>
      <c r="V1064" s="17">
        <v>19.007795489999999</v>
      </c>
      <c r="X1064" s="23">
        <v>10.821664589999999</v>
      </c>
      <c r="AE1064" s="1"/>
      <c r="AF1064" s="1"/>
      <c r="AG1064" s="1">
        <v>19.007795489999999</v>
      </c>
      <c r="AI1064" s="1">
        <v>10.821664589999999</v>
      </c>
      <c r="AP1064" s="1">
        <v>10.618404999999999</v>
      </c>
      <c r="AR1064" s="1" t="s">
        <v>694</v>
      </c>
      <c r="AS1064" s="1" t="s">
        <v>1244</v>
      </c>
      <c r="AT1064" s="1" t="s">
        <v>2127</v>
      </c>
      <c r="BA1064" s="1" t="s">
        <v>65</v>
      </c>
      <c r="BB1064" s="1" t="s">
        <v>65</v>
      </c>
      <c r="BE1064" s="4" t="s">
        <v>2128</v>
      </c>
      <c r="BF1064" s="1"/>
    </row>
    <row r="1065" spans="1:58" ht="12.75">
      <c r="A1065" s="1" t="s">
        <v>1998</v>
      </c>
      <c r="B1065" s="1" t="s">
        <v>653</v>
      </c>
      <c r="C1065" s="1" t="s">
        <v>654</v>
      </c>
      <c r="D1065" s="1" t="s">
        <v>120</v>
      </c>
      <c r="E1065" s="1" t="s">
        <v>2115</v>
      </c>
      <c r="G1065" s="1">
        <v>2014</v>
      </c>
      <c r="H1065" s="1">
        <v>2014</v>
      </c>
      <c r="K1065" s="1" t="s">
        <v>37</v>
      </c>
      <c r="M1065" s="1" t="s">
        <v>38</v>
      </c>
      <c r="O1065" s="1">
        <v>374</v>
      </c>
      <c r="P1065" s="1" t="s">
        <v>77</v>
      </c>
      <c r="Q1065" s="1" t="s">
        <v>1169</v>
      </c>
      <c r="R1065" s="4" t="s">
        <v>2128</v>
      </c>
      <c r="S1065" s="1">
        <v>12</v>
      </c>
      <c r="T1065" s="17">
        <v>47.078760000000003</v>
      </c>
      <c r="V1065" s="17">
        <v>18.597976920000001</v>
      </c>
      <c r="X1065" s="23">
        <v>13.66578507</v>
      </c>
      <c r="AE1065" s="1"/>
      <c r="AF1065" s="1"/>
      <c r="AG1065" s="1">
        <v>18.597976920000001</v>
      </c>
      <c r="AI1065" s="1">
        <v>13.66578507</v>
      </c>
      <c r="AP1065" s="1">
        <v>20.430295749999999</v>
      </c>
      <c r="AR1065" s="1" t="s">
        <v>694</v>
      </c>
      <c r="AS1065" s="1" t="s">
        <v>1244</v>
      </c>
      <c r="AT1065" s="1" t="s">
        <v>2127</v>
      </c>
      <c r="BA1065" s="1" t="s">
        <v>65</v>
      </c>
      <c r="BB1065" s="1" t="s">
        <v>65</v>
      </c>
      <c r="BE1065" s="4" t="s">
        <v>2128</v>
      </c>
      <c r="BF1065" s="1"/>
    </row>
    <row r="1066" spans="1:58" ht="12.75">
      <c r="A1066" s="1" t="s">
        <v>1998</v>
      </c>
      <c r="B1066" s="1" t="s">
        <v>653</v>
      </c>
      <c r="C1066" s="1" t="s">
        <v>654</v>
      </c>
      <c r="D1066" s="1" t="s">
        <v>1449</v>
      </c>
      <c r="E1066" s="1" t="s">
        <v>1450</v>
      </c>
      <c r="F1066" s="1">
        <v>1</v>
      </c>
      <c r="G1066" s="1">
        <v>2012</v>
      </c>
      <c r="H1066" s="1">
        <v>2012</v>
      </c>
      <c r="K1066" s="1" t="s">
        <v>37</v>
      </c>
      <c r="M1066" s="1" t="s">
        <v>38</v>
      </c>
      <c r="O1066" s="1">
        <v>374</v>
      </c>
      <c r="P1066" s="1" t="s">
        <v>77</v>
      </c>
      <c r="Q1066" s="1" t="s">
        <v>1169</v>
      </c>
      <c r="R1066" s="4" t="s">
        <v>2128</v>
      </c>
      <c r="S1066" s="1">
        <v>1</v>
      </c>
      <c r="T1066" s="17">
        <v>32.801690000000001</v>
      </c>
      <c r="V1066" s="17">
        <v>32.801690000000001</v>
      </c>
      <c r="X1066" s="23"/>
      <c r="AE1066" s="1"/>
      <c r="AF1066" s="1"/>
      <c r="AG1066" s="1">
        <v>32.801690000000001</v>
      </c>
      <c r="AI1066" s="1" t="s">
        <v>2113</v>
      </c>
      <c r="AP1066" s="1">
        <v>0</v>
      </c>
      <c r="AR1066" s="1" t="s">
        <v>694</v>
      </c>
      <c r="AS1066" s="1" t="s">
        <v>1244</v>
      </c>
      <c r="AT1066" s="1" t="s">
        <v>2127</v>
      </c>
      <c r="BA1066" s="1" t="s">
        <v>65</v>
      </c>
      <c r="BB1066" s="1" t="s">
        <v>65</v>
      </c>
      <c r="BE1066" s="4" t="s">
        <v>2128</v>
      </c>
      <c r="BF1066" s="1"/>
    </row>
    <row r="1067" spans="1:58" ht="12.75">
      <c r="A1067" s="1" t="s">
        <v>1998</v>
      </c>
      <c r="B1067" s="1" t="s">
        <v>653</v>
      </c>
      <c r="C1067" s="1" t="s">
        <v>654</v>
      </c>
      <c r="D1067" s="1" t="s">
        <v>1449</v>
      </c>
      <c r="E1067" s="1" t="s">
        <v>1450</v>
      </c>
      <c r="F1067" s="1">
        <v>1</v>
      </c>
      <c r="G1067" s="1">
        <v>2013</v>
      </c>
      <c r="H1067" s="1">
        <v>2013</v>
      </c>
      <c r="K1067" s="1" t="s">
        <v>37</v>
      </c>
      <c r="M1067" s="1" t="s">
        <v>38</v>
      </c>
      <c r="O1067" s="1">
        <v>374</v>
      </c>
      <c r="P1067" s="1" t="s">
        <v>77</v>
      </c>
      <c r="Q1067" s="1" t="s">
        <v>1169</v>
      </c>
      <c r="R1067" s="4" t="s">
        <v>2128</v>
      </c>
      <c r="S1067" s="1">
        <v>8</v>
      </c>
      <c r="T1067" s="17">
        <v>64.638980000000004</v>
      </c>
      <c r="V1067" s="17">
        <v>43.754215000000002</v>
      </c>
      <c r="X1067" s="23">
        <v>17.949784659999999</v>
      </c>
      <c r="AE1067" s="1"/>
      <c r="AF1067" s="1"/>
      <c r="AG1067" s="1">
        <v>43.754215000000002</v>
      </c>
      <c r="AI1067" s="1">
        <v>17.949784659999999</v>
      </c>
      <c r="AP1067" s="1">
        <v>27.374242500000001</v>
      </c>
      <c r="AR1067" s="1" t="s">
        <v>694</v>
      </c>
      <c r="AS1067" s="1" t="s">
        <v>1244</v>
      </c>
      <c r="AT1067" s="1" t="s">
        <v>2127</v>
      </c>
      <c r="BA1067" s="1" t="s">
        <v>65</v>
      </c>
      <c r="BB1067" s="1" t="s">
        <v>65</v>
      </c>
      <c r="BE1067" s="4" t="s">
        <v>2128</v>
      </c>
      <c r="BF1067" s="1"/>
    </row>
    <row r="1068" spans="1:58" ht="12.75">
      <c r="A1068" s="1" t="s">
        <v>1998</v>
      </c>
      <c r="B1068" s="1" t="s">
        <v>653</v>
      </c>
      <c r="C1068" s="1" t="s">
        <v>654</v>
      </c>
      <c r="D1068" s="1" t="s">
        <v>120</v>
      </c>
      <c r="E1068" s="1" t="s">
        <v>330</v>
      </c>
      <c r="F1068" s="1">
        <v>1</v>
      </c>
      <c r="G1068" s="1">
        <v>2012</v>
      </c>
      <c r="H1068" s="1">
        <v>2012</v>
      </c>
      <c r="K1068" s="1" t="s">
        <v>37</v>
      </c>
      <c r="M1068" s="1" t="s">
        <v>38</v>
      </c>
      <c r="O1068" s="1">
        <v>374</v>
      </c>
      <c r="P1068" s="1" t="s">
        <v>77</v>
      </c>
      <c r="Q1068" s="1" t="s">
        <v>1169</v>
      </c>
      <c r="R1068" s="4" t="s">
        <v>2128</v>
      </c>
      <c r="S1068" s="1">
        <v>15</v>
      </c>
      <c r="T1068" s="17">
        <v>108.6969</v>
      </c>
      <c r="V1068" s="17">
        <v>82.367286669999999</v>
      </c>
      <c r="X1068" s="23">
        <v>18.662021679999999</v>
      </c>
      <c r="AE1068" s="1"/>
      <c r="AF1068" s="1"/>
      <c r="AG1068" s="1">
        <v>82.367286669999999</v>
      </c>
      <c r="AI1068" s="1">
        <v>18.662021679999999</v>
      </c>
      <c r="AP1068" s="1">
        <v>17.463975000000001</v>
      </c>
      <c r="AR1068" s="1" t="s">
        <v>694</v>
      </c>
      <c r="AS1068" s="1" t="s">
        <v>1244</v>
      </c>
      <c r="AT1068" s="1" t="s">
        <v>2127</v>
      </c>
      <c r="BA1068" s="1" t="s">
        <v>65</v>
      </c>
      <c r="BB1068" s="1" t="s">
        <v>65</v>
      </c>
      <c r="BE1068" s="4" t="s">
        <v>2128</v>
      </c>
      <c r="BF1068" s="1"/>
    </row>
    <row r="1069" spans="1:58" ht="12.75">
      <c r="A1069" s="1" t="s">
        <v>1998</v>
      </c>
      <c r="B1069" s="1" t="s">
        <v>653</v>
      </c>
      <c r="C1069" s="1" t="s">
        <v>654</v>
      </c>
      <c r="D1069" s="1" t="s">
        <v>84</v>
      </c>
      <c r="E1069" s="1" t="s">
        <v>2124</v>
      </c>
      <c r="G1069" s="1">
        <v>2011</v>
      </c>
      <c r="H1069" s="1">
        <v>2011</v>
      </c>
      <c r="K1069" s="1" t="s">
        <v>37</v>
      </c>
      <c r="M1069" s="1" t="s">
        <v>38</v>
      </c>
      <c r="O1069" s="1">
        <v>374</v>
      </c>
      <c r="P1069" s="1" t="s">
        <v>77</v>
      </c>
      <c r="Q1069" s="1" t="s">
        <v>1169</v>
      </c>
      <c r="R1069" s="4" t="s">
        <v>2128</v>
      </c>
      <c r="S1069" s="1">
        <v>2</v>
      </c>
      <c r="T1069" s="17">
        <v>8.7311289999999993</v>
      </c>
      <c r="V1069" s="17">
        <v>8.4141835</v>
      </c>
      <c r="X1069" s="23">
        <v>0.44822862499999999</v>
      </c>
      <c r="AE1069" s="1"/>
      <c r="AF1069" s="1"/>
      <c r="AG1069" s="1">
        <v>8.4141835</v>
      </c>
      <c r="AI1069" s="1">
        <v>0.44822862499999999</v>
      </c>
      <c r="AP1069" s="1">
        <v>0.31694549999999999</v>
      </c>
      <c r="AR1069" s="1" t="s">
        <v>694</v>
      </c>
      <c r="AS1069" s="1" t="s">
        <v>1244</v>
      </c>
      <c r="AT1069" s="1" t="s">
        <v>2127</v>
      </c>
      <c r="BA1069" s="1" t="s">
        <v>65</v>
      </c>
      <c r="BB1069" s="1" t="s">
        <v>65</v>
      </c>
      <c r="BE1069" s="4" t="s">
        <v>2128</v>
      </c>
      <c r="BF1069" s="1"/>
    </row>
    <row r="1070" spans="1:58" ht="12.75">
      <c r="A1070" s="1" t="s">
        <v>1998</v>
      </c>
      <c r="B1070" s="1" t="s">
        <v>653</v>
      </c>
      <c r="C1070" s="1" t="s">
        <v>654</v>
      </c>
      <c r="D1070" s="1" t="s">
        <v>84</v>
      </c>
      <c r="E1070" s="1" t="s">
        <v>2124</v>
      </c>
      <c r="G1070" s="1">
        <v>2012</v>
      </c>
      <c r="H1070" s="1">
        <v>2012</v>
      </c>
      <c r="K1070" s="1" t="s">
        <v>37</v>
      </c>
      <c r="M1070" s="1" t="s">
        <v>38</v>
      </c>
      <c r="O1070" s="1">
        <v>374</v>
      </c>
      <c r="P1070" s="1" t="s">
        <v>77</v>
      </c>
      <c r="Q1070" s="1" t="s">
        <v>1169</v>
      </c>
      <c r="R1070" s="4" t="s">
        <v>2128</v>
      </c>
      <c r="S1070" s="1">
        <v>2</v>
      </c>
      <c r="T1070" s="17">
        <v>40.594059999999999</v>
      </c>
      <c r="V1070" s="17">
        <v>24.382078</v>
      </c>
      <c r="X1070" s="23">
        <v>22.92720482</v>
      </c>
      <c r="AE1070" s="1"/>
      <c r="AF1070" s="1"/>
      <c r="AG1070" s="1">
        <v>24.382078</v>
      </c>
      <c r="AI1070" s="1">
        <v>22.92720482</v>
      </c>
      <c r="AP1070" s="1">
        <v>16.211981999999999</v>
      </c>
      <c r="AR1070" s="1" t="s">
        <v>694</v>
      </c>
      <c r="AS1070" s="1" t="s">
        <v>1244</v>
      </c>
      <c r="AT1070" s="1" t="s">
        <v>2127</v>
      </c>
      <c r="BA1070" s="1" t="s">
        <v>65</v>
      </c>
      <c r="BB1070" s="1" t="s">
        <v>65</v>
      </c>
      <c r="BE1070" s="4" t="s">
        <v>2128</v>
      </c>
      <c r="BF1070" s="1"/>
    </row>
    <row r="1071" spans="1:58" ht="12.75">
      <c r="A1071" s="1" t="s">
        <v>1998</v>
      </c>
      <c r="B1071" s="1" t="s">
        <v>653</v>
      </c>
      <c r="C1071" s="1" t="s">
        <v>654</v>
      </c>
      <c r="D1071" s="1" t="s">
        <v>84</v>
      </c>
      <c r="E1071" s="1" t="s">
        <v>2116</v>
      </c>
      <c r="G1071" s="1">
        <v>2010</v>
      </c>
      <c r="H1071" s="1">
        <v>2010</v>
      </c>
      <c r="K1071" s="1" t="s">
        <v>37</v>
      </c>
      <c r="M1071" s="1" t="s">
        <v>38</v>
      </c>
      <c r="O1071" s="1">
        <v>374</v>
      </c>
      <c r="P1071" s="1" t="s">
        <v>77</v>
      </c>
      <c r="Q1071" s="1" t="s">
        <v>1169</v>
      </c>
      <c r="R1071" s="4" t="s">
        <v>2128</v>
      </c>
      <c r="S1071" s="1">
        <v>18</v>
      </c>
      <c r="T1071" s="17">
        <v>68.878780000000006</v>
      </c>
      <c r="V1071" s="17">
        <v>35.535264830000003</v>
      </c>
      <c r="X1071" s="23">
        <v>22.301131250000001</v>
      </c>
      <c r="AE1071" s="1"/>
      <c r="AF1071" s="1"/>
      <c r="AG1071" s="1">
        <v>35.535264830000003</v>
      </c>
      <c r="AI1071" s="1">
        <v>22.301131250000001</v>
      </c>
      <c r="AP1071" s="1">
        <v>42.320430000000002</v>
      </c>
      <c r="AR1071" s="1" t="s">
        <v>694</v>
      </c>
      <c r="AS1071" s="1" t="s">
        <v>1244</v>
      </c>
      <c r="AT1071" s="1" t="s">
        <v>2127</v>
      </c>
      <c r="BA1071" s="1" t="s">
        <v>65</v>
      </c>
      <c r="BB1071" s="1" t="s">
        <v>65</v>
      </c>
      <c r="BE1071" s="4" t="s">
        <v>2128</v>
      </c>
      <c r="BF1071" s="1"/>
    </row>
    <row r="1072" spans="1:58" ht="12.75">
      <c r="A1072" s="1" t="s">
        <v>1998</v>
      </c>
      <c r="B1072" s="1" t="s">
        <v>653</v>
      </c>
      <c r="C1072" s="1" t="s">
        <v>654</v>
      </c>
      <c r="D1072" s="1" t="s">
        <v>84</v>
      </c>
      <c r="E1072" s="1" t="s">
        <v>2116</v>
      </c>
      <c r="G1072" s="1">
        <v>2011</v>
      </c>
      <c r="H1072" s="1">
        <v>2011</v>
      </c>
      <c r="K1072" s="1" t="s">
        <v>37</v>
      </c>
      <c r="M1072" s="1" t="s">
        <v>38</v>
      </c>
      <c r="O1072" s="1">
        <v>374</v>
      </c>
      <c r="P1072" s="1" t="s">
        <v>77</v>
      </c>
      <c r="Q1072" s="1" t="s">
        <v>1169</v>
      </c>
      <c r="R1072" s="4" t="s">
        <v>2128</v>
      </c>
      <c r="S1072" s="1">
        <v>14</v>
      </c>
      <c r="T1072" s="17">
        <v>110.2384</v>
      </c>
      <c r="V1072" s="17">
        <v>36.873603789999997</v>
      </c>
      <c r="X1072" s="23">
        <v>39.334813509999996</v>
      </c>
      <c r="AE1072" s="1"/>
      <c r="AF1072" s="1"/>
      <c r="AG1072" s="1">
        <v>36.873603789999997</v>
      </c>
      <c r="AI1072" s="1">
        <v>39.334813509999996</v>
      </c>
      <c r="AP1072" s="1">
        <v>56.458638749999999</v>
      </c>
      <c r="AR1072" s="1" t="s">
        <v>694</v>
      </c>
      <c r="AS1072" s="1" t="s">
        <v>1244</v>
      </c>
      <c r="AT1072" s="1" t="s">
        <v>2127</v>
      </c>
      <c r="BA1072" s="1" t="s">
        <v>65</v>
      </c>
      <c r="BB1072" s="1" t="s">
        <v>65</v>
      </c>
      <c r="BE1072" s="4" t="s">
        <v>2128</v>
      </c>
      <c r="BF1072" s="1"/>
    </row>
    <row r="1073" spans="1:58" ht="12.75">
      <c r="A1073" s="1" t="s">
        <v>1998</v>
      </c>
      <c r="B1073" s="1" t="s">
        <v>653</v>
      </c>
      <c r="C1073" s="1" t="s">
        <v>654</v>
      </c>
      <c r="D1073" s="1" t="s">
        <v>84</v>
      </c>
      <c r="E1073" s="1" t="s">
        <v>2116</v>
      </c>
      <c r="G1073" s="1">
        <v>2012</v>
      </c>
      <c r="H1073" s="1">
        <v>2012</v>
      </c>
      <c r="K1073" s="1" t="s">
        <v>37</v>
      </c>
      <c r="M1073" s="1" t="s">
        <v>38</v>
      </c>
      <c r="O1073" s="1">
        <v>374</v>
      </c>
      <c r="P1073" s="1" t="s">
        <v>77</v>
      </c>
      <c r="Q1073" s="1" t="s">
        <v>1169</v>
      </c>
      <c r="R1073" s="4" t="s">
        <v>2128</v>
      </c>
      <c r="S1073" s="1">
        <v>3</v>
      </c>
      <c r="T1073" s="17">
        <v>134.05760000000001</v>
      </c>
      <c r="V1073" s="17">
        <v>81.725229999999996</v>
      </c>
      <c r="X1073" s="23">
        <v>62.283852230000001</v>
      </c>
      <c r="AE1073" s="1"/>
      <c r="AF1073" s="1"/>
      <c r="AG1073" s="1">
        <v>81.725229999999996</v>
      </c>
      <c r="AI1073" s="1">
        <v>62.283852230000001</v>
      </c>
      <c r="AP1073" s="1">
        <v>60.610869999999998</v>
      </c>
      <c r="AR1073" s="1" t="s">
        <v>694</v>
      </c>
      <c r="AS1073" s="1" t="s">
        <v>1244</v>
      </c>
      <c r="AT1073" s="1" t="s">
        <v>2127</v>
      </c>
      <c r="BA1073" s="1" t="s">
        <v>65</v>
      </c>
      <c r="BB1073" s="1" t="s">
        <v>65</v>
      </c>
      <c r="BE1073" s="4" t="s">
        <v>2128</v>
      </c>
      <c r="BF1073" s="1"/>
    </row>
    <row r="1074" spans="1:58" ht="12.75">
      <c r="A1074" s="1" t="s">
        <v>1998</v>
      </c>
      <c r="B1074" s="1" t="s">
        <v>653</v>
      </c>
      <c r="C1074" s="1" t="s">
        <v>654</v>
      </c>
      <c r="D1074" s="1" t="s">
        <v>120</v>
      </c>
      <c r="E1074" s="1" t="s">
        <v>2118</v>
      </c>
      <c r="F1074" s="1">
        <v>1</v>
      </c>
      <c r="G1074" s="1">
        <v>2012</v>
      </c>
      <c r="H1074" s="1">
        <v>2012</v>
      </c>
      <c r="K1074" s="1" t="s">
        <v>37</v>
      </c>
      <c r="M1074" s="1" t="s">
        <v>38</v>
      </c>
      <c r="O1074" s="1">
        <v>374</v>
      </c>
      <c r="P1074" s="1" t="s">
        <v>77</v>
      </c>
      <c r="Q1074" s="1" t="s">
        <v>1169</v>
      </c>
      <c r="R1074" s="4" t="s">
        <v>2128</v>
      </c>
      <c r="S1074" s="1">
        <v>20</v>
      </c>
      <c r="T1074" s="17">
        <v>88.066450000000003</v>
      </c>
      <c r="V1074" s="17">
        <v>54.504586500000002</v>
      </c>
      <c r="X1074" s="23">
        <v>12.8693858</v>
      </c>
      <c r="AE1074" s="1"/>
      <c r="AF1074" s="1"/>
      <c r="AG1074" s="1">
        <v>54.504586500000002</v>
      </c>
      <c r="AI1074" s="1">
        <v>12.8693858</v>
      </c>
      <c r="AP1074" s="1">
        <v>12.534107499999999</v>
      </c>
      <c r="AR1074" s="1" t="s">
        <v>694</v>
      </c>
      <c r="AS1074" s="1" t="s">
        <v>1244</v>
      </c>
      <c r="AT1074" s="1" t="s">
        <v>2127</v>
      </c>
      <c r="BA1074" s="1" t="s">
        <v>65</v>
      </c>
      <c r="BB1074" s="1" t="s">
        <v>65</v>
      </c>
      <c r="BE1074" s="4" t="s">
        <v>2128</v>
      </c>
      <c r="BF1074" s="1"/>
    </row>
    <row r="1075" spans="1:58" ht="12.75">
      <c r="A1075" s="1" t="s">
        <v>129</v>
      </c>
      <c r="B1075" s="1" t="s">
        <v>1104</v>
      </c>
      <c r="C1075" s="1" t="s">
        <v>130</v>
      </c>
      <c r="D1075" s="1" t="s">
        <v>120</v>
      </c>
      <c r="E1075" s="1" t="s">
        <v>310</v>
      </c>
      <c r="F1075" s="1">
        <v>1</v>
      </c>
      <c r="G1075" s="1">
        <v>2016</v>
      </c>
      <c r="H1075" s="1">
        <v>2016</v>
      </c>
      <c r="K1075" s="1" t="s">
        <v>37</v>
      </c>
      <c r="M1075" s="1" t="s">
        <v>38</v>
      </c>
      <c r="O1075" s="1">
        <v>374</v>
      </c>
      <c r="P1075" s="1" t="s">
        <v>77</v>
      </c>
      <c r="Q1075" s="1" t="s">
        <v>1169</v>
      </c>
      <c r="R1075" s="4" t="s">
        <v>2128</v>
      </c>
      <c r="S1075" s="1">
        <v>29</v>
      </c>
      <c r="T1075" s="17">
        <v>241.6651</v>
      </c>
      <c r="V1075" s="17">
        <v>106.47367970000001</v>
      </c>
      <c r="X1075" s="23">
        <v>63.077781539999997</v>
      </c>
      <c r="AE1075" s="1"/>
      <c r="AF1075" s="1"/>
      <c r="AG1075" s="1">
        <v>106.47367970000001</v>
      </c>
      <c r="AI1075" s="1">
        <v>63.077781539999997</v>
      </c>
      <c r="AP1075" s="1">
        <v>90.283739999999995</v>
      </c>
      <c r="AR1075" s="1" t="s">
        <v>694</v>
      </c>
      <c r="AS1075" s="1" t="s">
        <v>1244</v>
      </c>
      <c r="AT1075" s="1" t="s">
        <v>2127</v>
      </c>
      <c r="BA1075" s="1" t="s">
        <v>65</v>
      </c>
      <c r="BB1075" s="1" t="s">
        <v>65</v>
      </c>
      <c r="BE1075" s="4" t="s">
        <v>2128</v>
      </c>
      <c r="BF1075" s="1"/>
    </row>
    <row r="1076" spans="1:58" ht="12.75">
      <c r="A1076" s="1" t="s">
        <v>129</v>
      </c>
      <c r="B1076" s="1" t="s">
        <v>1104</v>
      </c>
      <c r="C1076" s="1" t="s">
        <v>130</v>
      </c>
      <c r="D1076" s="1" t="s">
        <v>120</v>
      </c>
      <c r="E1076" s="1" t="s">
        <v>553</v>
      </c>
      <c r="F1076" s="1">
        <v>1</v>
      </c>
      <c r="G1076" s="1">
        <v>2016</v>
      </c>
      <c r="H1076" s="1">
        <v>2016</v>
      </c>
      <c r="K1076" s="1" t="s">
        <v>37</v>
      </c>
      <c r="M1076" s="1" t="s">
        <v>38</v>
      </c>
      <c r="O1076" s="1">
        <v>374</v>
      </c>
      <c r="P1076" s="1" t="s">
        <v>77</v>
      </c>
      <c r="Q1076" s="1" t="s">
        <v>1169</v>
      </c>
      <c r="R1076" s="4" t="s">
        <v>2128</v>
      </c>
      <c r="S1076" s="1">
        <v>29</v>
      </c>
      <c r="T1076" s="17">
        <v>95.371489999999994</v>
      </c>
      <c r="V1076" s="17">
        <v>69.452429309999999</v>
      </c>
      <c r="X1076" s="23">
        <v>19.811615889999999</v>
      </c>
      <c r="AE1076" s="1"/>
      <c r="AF1076" s="1"/>
      <c r="AG1076" s="1">
        <v>69.452429309999999</v>
      </c>
      <c r="AI1076" s="1">
        <v>19.811615889999999</v>
      </c>
      <c r="AP1076" s="1">
        <v>19.565069999999999</v>
      </c>
      <c r="AR1076" s="1" t="s">
        <v>694</v>
      </c>
      <c r="AS1076" s="1" t="s">
        <v>1244</v>
      </c>
      <c r="AT1076" s="1" t="s">
        <v>2127</v>
      </c>
      <c r="BA1076" s="1" t="s">
        <v>65</v>
      </c>
      <c r="BB1076" s="1" t="s">
        <v>65</v>
      </c>
      <c r="BE1076" s="4" t="s">
        <v>2128</v>
      </c>
      <c r="BF1076" s="1"/>
    </row>
    <row r="1077" spans="1:58" ht="12.75">
      <c r="A1077" s="1" t="s">
        <v>129</v>
      </c>
      <c r="B1077" s="1" t="s">
        <v>1104</v>
      </c>
      <c r="C1077" s="1" t="s">
        <v>130</v>
      </c>
      <c r="D1077" s="1" t="s">
        <v>120</v>
      </c>
      <c r="E1077" s="1" t="s">
        <v>1405</v>
      </c>
      <c r="F1077" s="1">
        <v>1</v>
      </c>
      <c r="G1077" s="1">
        <v>2017</v>
      </c>
      <c r="H1077" s="1">
        <v>2017</v>
      </c>
      <c r="K1077" s="1" t="s">
        <v>37</v>
      </c>
      <c r="M1077" s="1" t="s">
        <v>38</v>
      </c>
      <c r="O1077" s="1">
        <v>374</v>
      </c>
      <c r="P1077" s="1" t="s">
        <v>77</v>
      </c>
      <c r="Q1077" s="1" t="s">
        <v>1169</v>
      </c>
      <c r="R1077" s="4" t="s">
        <v>2128</v>
      </c>
      <c r="S1077" s="1">
        <v>11</v>
      </c>
      <c r="T1077" s="17">
        <v>383.29039999999998</v>
      </c>
      <c r="V1077" s="17">
        <v>89.486949089999996</v>
      </c>
      <c r="X1077" s="23">
        <v>106.4937747</v>
      </c>
      <c r="AE1077" s="1"/>
      <c r="AF1077" s="1"/>
      <c r="AG1077" s="1">
        <v>89.486949089999996</v>
      </c>
      <c r="AI1077" s="1">
        <v>106.4937747</v>
      </c>
      <c r="AP1077" s="1">
        <v>35.625214999999997</v>
      </c>
      <c r="AR1077" s="1" t="s">
        <v>694</v>
      </c>
      <c r="AS1077" s="1" t="s">
        <v>1244</v>
      </c>
      <c r="AT1077" s="1" t="s">
        <v>2127</v>
      </c>
      <c r="BA1077" s="1" t="s">
        <v>65</v>
      </c>
      <c r="BB1077" s="1" t="s">
        <v>65</v>
      </c>
      <c r="BE1077" s="4" t="s">
        <v>2128</v>
      </c>
      <c r="BF1077" s="1"/>
    </row>
    <row r="1078" spans="1:58" ht="12.75">
      <c r="A1078" s="1" t="s">
        <v>129</v>
      </c>
      <c r="B1078" s="1" t="s">
        <v>1104</v>
      </c>
      <c r="C1078" s="1" t="s">
        <v>130</v>
      </c>
      <c r="D1078" s="1" t="s">
        <v>120</v>
      </c>
      <c r="E1078" s="1" t="s">
        <v>2121</v>
      </c>
      <c r="F1078" s="1">
        <v>1</v>
      </c>
      <c r="G1078" s="1">
        <v>2017</v>
      </c>
      <c r="H1078" s="1">
        <v>2017</v>
      </c>
      <c r="K1078" s="1" t="s">
        <v>37</v>
      </c>
      <c r="M1078" s="1" t="s">
        <v>38</v>
      </c>
      <c r="O1078" s="1">
        <v>374</v>
      </c>
      <c r="P1078" s="1" t="s">
        <v>77</v>
      </c>
      <c r="Q1078" s="1" t="s">
        <v>1169</v>
      </c>
      <c r="R1078" s="4" t="s">
        <v>2128</v>
      </c>
      <c r="S1078" s="1">
        <v>23</v>
      </c>
      <c r="T1078" s="17">
        <v>45.736829999999998</v>
      </c>
      <c r="V1078" s="17">
        <v>23.44082435</v>
      </c>
      <c r="X1078" s="23">
        <v>9.5585215380000008</v>
      </c>
      <c r="AE1078" s="1"/>
      <c r="AF1078" s="1"/>
      <c r="AG1078" s="1">
        <v>23.44082435</v>
      </c>
      <c r="AI1078" s="1">
        <v>9.5585215380000008</v>
      </c>
      <c r="AP1078" s="1">
        <v>10.198245</v>
      </c>
      <c r="AR1078" s="1" t="s">
        <v>694</v>
      </c>
      <c r="AS1078" s="1" t="s">
        <v>1244</v>
      </c>
      <c r="AT1078" s="1" t="s">
        <v>2127</v>
      </c>
      <c r="BA1078" s="1" t="s">
        <v>65</v>
      </c>
      <c r="BB1078" s="1" t="s">
        <v>65</v>
      </c>
      <c r="BE1078" s="4" t="s">
        <v>2128</v>
      </c>
      <c r="BF1078" s="1"/>
    </row>
    <row r="1079" spans="1:58" ht="12.75">
      <c r="A1079" s="1" t="s">
        <v>934</v>
      </c>
      <c r="B1079" s="1" t="s">
        <v>934</v>
      </c>
      <c r="C1079" s="1" t="s">
        <v>935</v>
      </c>
      <c r="D1079" s="1" t="s">
        <v>144</v>
      </c>
      <c r="E1079" s="1" t="s">
        <v>1873</v>
      </c>
      <c r="G1079" s="1">
        <v>2011</v>
      </c>
      <c r="H1079" s="1">
        <v>2011</v>
      </c>
      <c r="K1079" s="1" t="s">
        <v>37</v>
      </c>
      <c r="M1079" s="1" t="s">
        <v>38</v>
      </c>
      <c r="O1079" s="1">
        <v>374</v>
      </c>
      <c r="P1079" s="1" t="s">
        <v>77</v>
      </c>
      <c r="Q1079" s="1" t="s">
        <v>1169</v>
      </c>
      <c r="R1079" s="4" t="s">
        <v>2128</v>
      </c>
      <c r="S1079" s="1">
        <v>20</v>
      </c>
      <c r="T1079" s="17">
        <v>41.768799999999999</v>
      </c>
      <c r="V1079" s="17">
        <v>25.104407760000001</v>
      </c>
      <c r="X1079" s="23">
        <v>10.177393990000001</v>
      </c>
      <c r="AE1079" s="1"/>
      <c r="AF1079" s="1"/>
      <c r="AG1079" s="1">
        <v>25.104407760000001</v>
      </c>
      <c r="AI1079" s="1">
        <v>10.177393990000001</v>
      </c>
      <c r="AP1079" s="1">
        <v>13.175072500000001</v>
      </c>
      <c r="AR1079" s="1" t="s">
        <v>694</v>
      </c>
      <c r="AS1079" s="1" t="s">
        <v>1244</v>
      </c>
      <c r="AT1079" s="1" t="s">
        <v>2127</v>
      </c>
      <c r="BA1079" s="1" t="s">
        <v>65</v>
      </c>
      <c r="BB1079" s="1" t="s">
        <v>65</v>
      </c>
      <c r="BE1079" s="4" t="s">
        <v>2128</v>
      </c>
      <c r="BF1079" s="1"/>
    </row>
    <row r="1080" spans="1:58" ht="12.75">
      <c r="A1080" s="1" t="s">
        <v>934</v>
      </c>
      <c r="B1080" s="1" t="s">
        <v>934</v>
      </c>
      <c r="C1080" s="1" t="s">
        <v>935</v>
      </c>
      <c r="D1080" s="1" t="s">
        <v>120</v>
      </c>
      <c r="E1080" s="1" t="s">
        <v>1133</v>
      </c>
      <c r="G1080" s="1">
        <v>2010</v>
      </c>
      <c r="H1080" s="1">
        <v>2010</v>
      </c>
      <c r="K1080" s="1" t="s">
        <v>37</v>
      </c>
      <c r="M1080" s="1" t="s">
        <v>38</v>
      </c>
      <c r="O1080" s="1">
        <v>374</v>
      </c>
      <c r="P1080" s="1" t="s">
        <v>77</v>
      </c>
      <c r="Q1080" s="1" t="s">
        <v>1169</v>
      </c>
      <c r="R1080" s="4" t="s">
        <v>2128</v>
      </c>
      <c r="S1080" s="1">
        <v>1</v>
      </c>
      <c r="T1080" s="17">
        <v>28.79983</v>
      </c>
      <c r="V1080" s="17">
        <v>28.79983</v>
      </c>
      <c r="X1080" s="23"/>
      <c r="AE1080" s="1"/>
      <c r="AF1080" s="1"/>
      <c r="AG1080" s="1">
        <v>28.79983</v>
      </c>
      <c r="AI1080" s="1" t="s">
        <v>2113</v>
      </c>
      <c r="AP1080" s="1">
        <v>0</v>
      </c>
      <c r="AR1080" s="1" t="s">
        <v>694</v>
      </c>
      <c r="AS1080" s="1" t="s">
        <v>1244</v>
      </c>
      <c r="AT1080" s="1" t="s">
        <v>2127</v>
      </c>
      <c r="BA1080" s="1" t="s">
        <v>65</v>
      </c>
      <c r="BB1080" s="1" t="s">
        <v>65</v>
      </c>
      <c r="BE1080" s="4" t="s">
        <v>2128</v>
      </c>
      <c r="BF1080" s="1"/>
    </row>
    <row r="1081" spans="1:58" ht="12.75">
      <c r="A1081" s="1" t="s">
        <v>934</v>
      </c>
      <c r="B1081" s="1" t="s">
        <v>934</v>
      </c>
      <c r="C1081" s="1" t="s">
        <v>935</v>
      </c>
      <c r="D1081" s="1" t="s">
        <v>120</v>
      </c>
      <c r="E1081" s="1" t="s">
        <v>1133</v>
      </c>
      <c r="G1081" s="1">
        <v>2011</v>
      </c>
      <c r="H1081" s="1">
        <v>2011</v>
      </c>
      <c r="K1081" s="1" t="s">
        <v>37</v>
      </c>
      <c r="M1081" s="1" t="s">
        <v>38</v>
      </c>
      <c r="O1081" s="1">
        <v>374</v>
      </c>
      <c r="P1081" s="1" t="s">
        <v>77</v>
      </c>
      <c r="Q1081" s="1" t="s">
        <v>1169</v>
      </c>
      <c r="R1081" s="4" t="s">
        <v>2128</v>
      </c>
      <c r="S1081" s="1">
        <v>1</v>
      </c>
      <c r="T1081" s="17">
        <v>128.08750000000001</v>
      </c>
      <c r="V1081" s="17">
        <v>128.08750000000001</v>
      </c>
      <c r="X1081" s="23"/>
      <c r="AE1081" s="1"/>
      <c r="AF1081" s="1"/>
      <c r="AG1081" s="1">
        <v>128.08750000000001</v>
      </c>
      <c r="AI1081" s="1" t="s">
        <v>2113</v>
      </c>
      <c r="AP1081" s="1">
        <v>0</v>
      </c>
      <c r="AR1081" s="1" t="s">
        <v>694</v>
      </c>
      <c r="AS1081" s="1" t="s">
        <v>1244</v>
      </c>
      <c r="AT1081" s="1" t="s">
        <v>2127</v>
      </c>
      <c r="BA1081" s="1" t="s">
        <v>65</v>
      </c>
      <c r="BB1081" s="1" t="s">
        <v>65</v>
      </c>
      <c r="BE1081" s="4" t="s">
        <v>2128</v>
      </c>
      <c r="BF1081" s="1"/>
    </row>
    <row r="1082" spans="1:58" ht="12.75">
      <c r="A1082" s="1" t="s">
        <v>934</v>
      </c>
      <c r="B1082" s="1" t="s">
        <v>934</v>
      </c>
      <c r="C1082" s="1" t="s">
        <v>935</v>
      </c>
      <c r="D1082" s="1" t="s">
        <v>120</v>
      </c>
      <c r="E1082" s="1" t="s">
        <v>1133</v>
      </c>
      <c r="G1082" s="1">
        <v>2012</v>
      </c>
      <c r="H1082" s="1">
        <v>2012</v>
      </c>
      <c r="K1082" s="1" t="s">
        <v>37</v>
      </c>
      <c r="M1082" s="1" t="s">
        <v>38</v>
      </c>
      <c r="O1082" s="1">
        <v>374</v>
      </c>
      <c r="P1082" s="1" t="s">
        <v>77</v>
      </c>
      <c r="Q1082" s="1" t="s">
        <v>1169</v>
      </c>
      <c r="R1082" s="4" t="s">
        <v>2128</v>
      </c>
      <c r="S1082" s="1">
        <v>5</v>
      </c>
      <c r="T1082" s="17">
        <v>38.238010000000003</v>
      </c>
      <c r="V1082" s="17">
        <v>18.957631200000002</v>
      </c>
      <c r="X1082" s="23">
        <v>14.410322900000001</v>
      </c>
      <c r="AE1082" s="1"/>
      <c r="AF1082" s="1"/>
      <c r="AG1082" s="1">
        <v>18.957631200000002</v>
      </c>
      <c r="AI1082" s="1">
        <v>14.410322900000001</v>
      </c>
      <c r="AP1082" s="1">
        <v>21.412132</v>
      </c>
      <c r="AR1082" s="1" t="s">
        <v>694</v>
      </c>
      <c r="AS1082" s="1" t="s">
        <v>1244</v>
      </c>
      <c r="AT1082" s="1" t="s">
        <v>2127</v>
      </c>
      <c r="BA1082" s="1" t="s">
        <v>65</v>
      </c>
      <c r="BB1082" s="1" t="s">
        <v>65</v>
      </c>
      <c r="BE1082" s="4" t="s">
        <v>2128</v>
      </c>
      <c r="BF1082" s="1"/>
    </row>
    <row r="1083" spans="1:58" ht="12.75">
      <c r="A1083" s="1" t="s">
        <v>934</v>
      </c>
      <c r="B1083" s="1" t="s">
        <v>934</v>
      </c>
      <c r="C1083" s="1" t="s">
        <v>935</v>
      </c>
      <c r="D1083" s="1" t="s">
        <v>120</v>
      </c>
      <c r="E1083" s="1" t="s">
        <v>1133</v>
      </c>
      <c r="G1083" s="1">
        <v>2013</v>
      </c>
      <c r="H1083" s="1">
        <v>2013</v>
      </c>
      <c r="K1083" s="1" t="s">
        <v>37</v>
      </c>
      <c r="M1083" s="1" t="s">
        <v>38</v>
      </c>
      <c r="O1083" s="1">
        <v>374</v>
      </c>
      <c r="P1083" s="1" t="s">
        <v>77</v>
      </c>
      <c r="Q1083" s="1" t="s">
        <v>1169</v>
      </c>
      <c r="R1083" s="4" t="s">
        <v>2128</v>
      </c>
      <c r="S1083" s="1">
        <v>3</v>
      </c>
      <c r="T1083" s="17">
        <v>13.61037</v>
      </c>
      <c r="V1083" s="17">
        <v>7.7163339999999998</v>
      </c>
      <c r="X1083" s="23">
        <v>5.4755466080000001</v>
      </c>
      <c r="AE1083" s="1"/>
      <c r="AF1083" s="1"/>
      <c r="AG1083" s="1">
        <v>7.7163339999999998</v>
      </c>
      <c r="AI1083" s="1">
        <v>5.4755466080000001</v>
      </c>
      <c r="AP1083" s="1">
        <v>5.4113429999999996</v>
      </c>
      <c r="AR1083" s="1" t="s">
        <v>694</v>
      </c>
      <c r="AS1083" s="1" t="s">
        <v>1244</v>
      </c>
      <c r="AT1083" s="1" t="s">
        <v>2127</v>
      </c>
      <c r="BA1083" s="1" t="s">
        <v>65</v>
      </c>
      <c r="BB1083" s="1" t="s">
        <v>65</v>
      </c>
      <c r="BE1083" s="4" t="s">
        <v>2128</v>
      </c>
      <c r="BF1083" s="1"/>
    </row>
    <row r="1084" spans="1:58" ht="12.75">
      <c r="A1084" s="1" t="s">
        <v>934</v>
      </c>
      <c r="B1084" s="1" t="s">
        <v>934</v>
      </c>
      <c r="C1084" s="1" t="s">
        <v>935</v>
      </c>
      <c r="D1084" s="1" t="s">
        <v>120</v>
      </c>
      <c r="E1084" s="1" t="s">
        <v>1133</v>
      </c>
      <c r="G1084" s="1">
        <v>2014</v>
      </c>
      <c r="H1084" s="1">
        <v>2014</v>
      </c>
      <c r="K1084" s="1" t="s">
        <v>37</v>
      </c>
      <c r="M1084" s="1" t="s">
        <v>38</v>
      </c>
      <c r="O1084" s="1">
        <v>374</v>
      </c>
      <c r="P1084" s="1" t="s">
        <v>77</v>
      </c>
      <c r="Q1084" s="1" t="s">
        <v>1169</v>
      </c>
      <c r="R1084" s="4" t="s">
        <v>2128</v>
      </c>
      <c r="S1084" s="1">
        <v>3</v>
      </c>
      <c r="T1084" s="17">
        <v>35.966160000000002</v>
      </c>
      <c r="V1084" s="17">
        <v>24.36631633</v>
      </c>
      <c r="X1084" s="23">
        <v>15.009227940000001</v>
      </c>
      <c r="AE1084" s="1"/>
      <c r="AF1084" s="1"/>
      <c r="AG1084" s="1">
        <v>24.36631633</v>
      </c>
      <c r="AI1084" s="1">
        <v>15.009227940000001</v>
      </c>
      <c r="AP1084" s="1">
        <v>14.2757155</v>
      </c>
      <c r="AR1084" s="1" t="s">
        <v>694</v>
      </c>
      <c r="AS1084" s="1" t="s">
        <v>1244</v>
      </c>
      <c r="AT1084" s="1" t="s">
        <v>2127</v>
      </c>
      <c r="BA1084" s="1" t="s">
        <v>65</v>
      </c>
      <c r="BB1084" s="1" t="s">
        <v>65</v>
      </c>
      <c r="BE1084" s="4" t="s">
        <v>2128</v>
      </c>
      <c r="BF1084" s="1"/>
    </row>
    <row r="1085" spans="1:58" ht="12.75">
      <c r="A1085" s="1" t="s">
        <v>934</v>
      </c>
      <c r="B1085" s="1" t="s">
        <v>934</v>
      </c>
      <c r="C1085" s="1" t="s">
        <v>935</v>
      </c>
      <c r="D1085" s="1" t="s">
        <v>120</v>
      </c>
      <c r="E1085" s="1" t="s">
        <v>2119</v>
      </c>
      <c r="G1085" s="1">
        <v>2010</v>
      </c>
      <c r="H1085" s="1">
        <v>2010</v>
      </c>
      <c r="K1085" s="1" t="s">
        <v>37</v>
      </c>
      <c r="M1085" s="1" t="s">
        <v>38</v>
      </c>
      <c r="O1085" s="1">
        <v>374</v>
      </c>
      <c r="P1085" s="1" t="s">
        <v>77</v>
      </c>
      <c r="Q1085" s="1" t="s">
        <v>1169</v>
      </c>
      <c r="R1085" s="4" t="s">
        <v>2128</v>
      </c>
      <c r="S1085" s="1">
        <v>5</v>
      </c>
      <c r="T1085" s="17">
        <v>37.523479999999999</v>
      </c>
      <c r="V1085" s="17">
        <v>29.54569502</v>
      </c>
      <c r="X1085" s="23">
        <v>16.369573370000001</v>
      </c>
      <c r="AE1085" s="1"/>
      <c r="AF1085" s="1"/>
      <c r="AG1085" s="1">
        <v>29.54569502</v>
      </c>
      <c r="AI1085" s="1">
        <v>16.369573370000001</v>
      </c>
      <c r="AP1085" s="1">
        <v>0.85836000000000001</v>
      </c>
      <c r="AR1085" s="1" t="s">
        <v>694</v>
      </c>
      <c r="AS1085" s="1" t="s">
        <v>1244</v>
      </c>
      <c r="AT1085" s="1" t="s">
        <v>2127</v>
      </c>
      <c r="BA1085" s="1" t="s">
        <v>65</v>
      </c>
      <c r="BB1085" s="1" t="s">
        <v>65</v>
      </c>
      <c r="BE1085" s="4" t="s">
        <v>2128</v>
      </c>
      <c r="BF1085" s="1"/>
    </row>
    <row r="1086" spans="1:58" ht="12.75">
      <c r="A1086" s="1" t="s">
        <v>934</v>
      </c>
      <c r="B1086" s="1" t="s">
        <v>934</v>
      </c>
      <c r="C1086" s="1" t="s">
        <v>935</v>
      </c>
      <c r="D1086" s="1" t="s">
        <v>120</v>
      </c>
      <c r="E1086" s="1" t="s">
        <v>2119</v>
      </c>
      <c r="G1086" s="1">
        <v>2011</v>
      </c>
      <c r="H1086" s="1">
        <v>2011</v>
      </c>
      <c r="K1086" s="1" t="s">
        <v>37</v>
      </c>
      <c r="M1086" s="1" t="s">
        <v>38</v>
      </c>
      <c r="O1086" s="1">
        <v>374</v>
      </c>
      <c r="P1086" s="1" t="s">
        <v>77</v>
      </c>
      <c r="Q1086" s="1" t="s">
        <v>1169</v>
      </c>
      <c r="R1086" s="4" t="s">
        <v>2128</v>
      </c>
      <c r="S1086" s="1">
        <v>9</v>
      </c>
      <c r="T1086" s="17">
        <v>36.756360000000001</v>
      </c>
      <c r="V1086" s="17">
        <v>28.903672220000001</v>
      </c>
      <c r="X1086" s="23">
        <v>4.6518687229999998</v>
      </c>
      <c r="AE1086" s="1"/>
      <c r="AF1086" s="1"/>
      <c r="AG1086" s="1">
        <v>28.903672220000001</v>
      </c>
      <c r="AI1086" s="1">
        <v>4.6518687229999998</v>
      </c>
      <c r="AP1086" s="1">
        <v>5.4337600000000004</v>
      </c>
      <c r="AR1086" s="1" t="s">
        <v>694</v>
      </c>
      <c r="AS1086" s="1" t="s">
        <v>1244</v>
      </c>
      <c r="AT1086" s="1" t="s">
        <v>2127</v>
      </c>
      <c r="BA1086" s="1" t="s">
        <v>65</v>
      </c>
      <c r="BB1086" s="1" t="s">
        <v>65</v>
      </c>
      <c r="BE1086" s="4" t="s">
        <v>2128</v>
      </c>
      <c r="BF1086" s="1"/>
    </row>
    <row r="1087" spans="1:58" ht="12.75">
      <c r="A1087" s="1" t="s">
        <v>934</v>
      </c>
      <c r="B1087" s="1" t="s">
        <v>934</v>
      </c>
      <c r="C1087" s="1" t="s">
        <v>935</v>
      </c>
      <c r="D1087" s="1" t="s">
        <v>120</v>
      </c>
      <c r="E1087" s="1" t="s">
        <v>2119</v>
      </c>
      <c r="G1087" s="1">
        <v>2012</v>
      </c>
      <c r="H1087" s="1">
        <v>2012</v>
      </c>
      <c r="K1087" s="1" t="s">
        <v>37</v>
      </c>
      <c r="M1087" s="1" t="s">
        <v>38</v>
      </c>
      <c r="O1087" s="1">
        <v>374</v>
      </c>
      <c r="P1087" s="1" t="s">
        <v>77</v>
      </c>
      <c r="Q1087" s="1" t="s">
        <v>1169</v>
      </c>
      <c r="R1087" s="4" t="s">
        <v>2128</v>
      </c>
      <c r="S1087" s="1">
        <v>9</v>
      </c>
      <c r="T1087" s="17">
        <v>41.779359999999997</v>
      </c>
      <c r="V1087" s="17">
        <v>28.326448890000002</v>
      </c>
      <c r="X1087" s="23">
        <v>7.675190744</v>
      </c>
      <c r="AE1087" s="1"/>
      <c r="AF1087" s="1"/>
      <c r="AG1087" s="1">
        <v>28.326448890000002</v>
      </c>
      <c r="AI1087" s="1">
        <v>7.675190744</v>
      </c>
      <c r="AP1087" s="1">
        <v>4.40707</v>
      </c>
      <c r="AR1087" s="1" t="s">
        <v>694</v>
      </c>
      <c r="AS1087" s="1" t="s">
        <v>1244</v>
      </c>
      <c r="AT1087" s="1" t="s">
        <v>2127</v>
      </c>
      <c r="BA1087" s="1" t="s">
        <v>65</v>
      </c>
      <c r="BB1087" s="1" t="s">
        <v>65</v>
      </c>
      <c r="BE1087" s="4" t="s">
        <v>2128</v>
      </c>
      <c r="BF1087" s="1"/>
    </row>
    <row r="1088" spans="1:58" ht="12.75">
      <c r="A1088" s="1" t="s">
        <v>934</v>
      </c>
      <c r="B1088" s="1" t="s">
        <v>934</v>
      </c>
      <c r="C1088" s="1" t="s">
        <v>935</v>
      </c>
      <c r="D1088" s="1" t="s">
        <v>120</v>
      </c>
      <c r="E1088" s="1" t="s">
        <v>2119</v>
      </c>
      <c r="G1088" s="1">
        <v>2013</v>
      </c>
      <c r="H1088" s="1">
        <v>2013</v>
      </c>
      <c r="K1088" s="1" t="s">
        <v>37</v>
      </c>
      <c r="M1088" s="1" t="s">
        <v>38</v>
      </c>
      <c r="O1088" s="1">
        <v>374</v>
      </c>
      <c r="P1088" s="1" t="s">
        <v>77</v>
      </c>
      <c r="Q1088" s="1" t="s">
        <v>1169</v>
      </c>
      <c r="R1088" s="4" t="s">
        <v>2128</v>
      </c>
      <c r="S1088" s="1">
        <v>11</v>
      </c>
      <c r="T1088" s="17">
        <v>38.691560000000003</v>
      </c>
      <c r="V1088" s="17">
        <v>26.48827009</v>
      </c>
      <c r="X1088" s="23">
        <v>10.73576066</v>
      </c>
      <c r="AE1088" s="1"/>
      <c r="AF1088" s="1"/>
      <c r="AG1088" s="1">
        <v>26.48827009</v>
      </c>
      <c r="AI1088" s="1">
        <v>10.73576066</v>
      </c>
      <c r="AP1088" s="1">
        <v>10.8118</v>
      </c>
      <c r="AR1088" s="1" t="s">
        <v>694</v>
      </c>
      <c r="AS1088" s="1" t="s">
        <v>1244</v>
      </c>
      <c r="AT1088" s="1" t="s">
        <v>2127</v>
      </c>
      <c r="BA1088" s="1" t="s">
        <v>65</v>
      </c>
      <c r="BB1088" s="1" t="s">
        <v>65</v>
      </c>
      <c r="BE1088" s="4" t="s">
        <v>2128</v>
      </c>
      <c r="BF1088" s="1"/>
    </row>
    <row r="1089" spans="1:58" ht="12.75">
      <c r="A1089" s="1" t="s">
        <v>934</v>
      </c>
      <c r="B1089" s="1" t="s">
        <v>934</v>
      </c>
      <c r="C1089" s="1" t="s">
        <v>935</v>
      </c>
      <c r="D1089" s="1" t="s">
        <v>120</v>
      </c>
      <c r="E1089" s="1" t="s">
        <v>2119</v>
      </c>
      <c r="G1089" s="1">
        <v>2014</v>
      </c>
      <c r="H1089" s="1">
        <v>2014</v>
      </c>
      <c r="K1089" s="1" t="s">
        <v>37</v>
      </c>
      <c r="M1089" s="1" t="s">
        <v>38</v>
      </c>
      <c r="O1089" s="1">
        <v>374</v>
      </c>
      <c r="P1089" s="1" t="s">
        <v>77</v>
      </c>
      <c r="Q1089" s="1" t="s">
        <v>1169</v>
      </c>
      <c r="R1089" s="4" t="s">
        <v>2128</v>
      </c>
      <c r="S1089" s="1">
        <v>6</v>
      </c>
      <c r="T1089" s="17">
        <v>38.330219999999997</v>
      </c>
      <c r="V1089" s="17">
        <v>27.18674833</v>
      </c>
      <c r="X1089" s="23">
        <v>6.8381265410000003</v>
      </c>
      <c r="AE1089" s="1"/>
      <c r="AF1089" s="1"/>
      <c r="AG1089" s="1">
        <v>27.18674833</v>
      </c>
      <c r="AI1089" s="1">
        <v>6.8381265410000003</v>
      </c>
      <c r="AP1089" s="1">
        <v>2.1496474999999999</v>
      </c>
      <c r="AR1089" s="1" t="s">
        <v>694</v>
      </c>
      <c r="AS1089" s="1" t="s">
        <v>1244</v>
      </c>
      <c r="AT1089" s="1" t="s">
        <v>2127</v>
      </c>
      <c r="BA1089" s="1" t="s">
        <v>65</v>
      </c>
      <c r="BB1089" s="1" t="s">
        <v>65</v>
      </c>
      <c r="BE1089" s="4" t="s">
        <v>2128</v>
      </c>
      <c r="BF1089" s="1"/>
    </row>
    <row r="1090" spans="1:58" ht="12.75">
      <c r="A1090" s="1" t="s">
        <v>934</v>
      </c>
      <c r="B1090" s="1" t="s">
        <v>934</v>
      </c>
      <c r="C1090" s="1" t="s">
        <v>935</v>
      </c>
      <c r="D1090" s="1" t="s">
        <v>120</v>
      </c>
      <c r="E1090" s="1" t="s">
        <v>310</v>
      </c>
      <c r="F1090" s="1">
        <v>1</v>
      </c>
      <c r="G1090" s="1">
        <v>2010</v>
      </c>
      <c r="H1090" s="1">
        <v>2010</v>
      </c>
      <c r="K1090" s="1" t="s">
        <v>37</v>
      </c>
      <c r="M1090" s="1" t="s">
        <v>38</v>
      </c>
      <c r="O1090" s="1">
        <v>374</v>
      </c>
      <c r="P1090" s="1" t="s">
        <v>77</v>
      </c>
      <c r="Q1090" s="1" t="s">
        <v>1169</v>
      </c>
      <c r="R1090" s="4" t="s">
        <v>2128</v>
      </c>
      <c r="S1090" s="1">
        <v>2</v>
      </c>
      <c r="T1090" s="17">
        <v>211.68680000000001</v>
      </c>
      <c r="V1090" s="17">
        <v>105.9192798</v>
      </c>
      <c r="X1090" s="23">
        <v>149.57786150000001</v>
      </c>
      <c r="AE1090" s="1"/>
      <c r="AF1090" s="1"/>
      <c r="AG1090" s="1">
        <v>105.9192798</v>
      </c>
      <c r="AI1090" s="1">
        <v>149.57786150000001</v>
      </c>
      <c r="AP1090" s="1">
        <v>105.76752020000001</v>
      </c>
      <c r="AR1090" s="1" t="s">
        <v>694</v>
      </c>
      <c r="AS1090" s="1" t="s">
        <v>1244</v>
      </c>
      <c r="AT1090" s="1" t="s">
        <v>2127</v>
      </c>
      <c r="BA1090" s="1" t="s">
        <v>65</v>
      </c>
      <c r="BB1090" s="1" t="s">
        <v>65</v>
      </c>
      <c r="BE1090" s="4" t="s">
        <v>2128</v>
      </c>
      <c r="BF1090" s="1"/>
    </row>
    <row r="1091" spans="1:58" ht="12.75">
      <c r="A1091" s="1" t="s">
        <v>934</v>
      </c>
      <c r="B1091" s="1" t="s">
        <v>934</v>
      </c>
      <c r="C1091" s="1" t="s">
        <v>935</v>
      </c>
      <c r="D1091" s="1" t="s">
        <v>120</v>
      </c>
      <c r="E1091" s="1" t="s">
        <v>310</v>
      </c>
      <c r="F1091" s="1">
        <v>1</v>
      </c>
      <c r="G1091" s="1">
        <v>2011</v>
      </c>
      <c r="H1091" s="1">
        <v>2011</v>
      </c>
      <c r="K1091" s="1" t="s">
        <v>37</v>
      </c>
      <c r="M1091" s="1" t="s">
        <v>38</v>
      </c>
      <c r="O1091" s="1">
        <v>374</v>
      </c>
      <c r="P1091" s="1" t="s">
        <v>77</v>
      </c>
      <c r="Q1091" s="1" t="s">
        <v>1169</v>
      </c>
      <c r="R1091" s="4" t="s">
        <v>2128</v>
      </c>
      <c r="S1091" s="1">
        <v>22</v>
      </c>
      <c r="T1091" s="17">
        <v>312.851</v>
      </c>
      <c r="V1091" s="17">
        <v>181.01343510000001</v>
      </c>
      <c r="X1091" s="23">
        <v>99.981583499999999</v>
      </c>
      <c r="AE1091" s="1"/>
      <c r="AF1091" s="1"/>
      <c r="AG1091" s="1">
        <v>181.01343510000001</v>
      </c>
      <c r="AI1091" s="1">
        <v>99.981583499999999</v>
      </c>
      <c r="AP1091" s="1">
        <v>161.28183000000001</v>
      </c>
      <c r="AR1091" s="1" t="s">
        <v>694</v>
      </c>
      <c r="AS1091" s="1" t="s">
        <v>1244</v>
      </c>
      <c r="AT1091" s="1" t="s">
        <v>2127</v>
      </c>
      <c r="BA1091" s="1" t="s">
        <v>65</v>
      </c>
      <c r="BB1091" s="1" t="s">
        <v>65</v>
      </c>
      <c r="BE1091" s="4" t="s">
        <v>2128</v>
      </c>
      <c r="BF1091" s="1"/>
    </row>
    <row r="1092" spans="1:58" ht="12.75">
      <c r="A1092" s="1" t="s">
        <v>934</v>
      </c>
      <c r="B1092" s="1" t="s">
        <v>934</v>
      </c>
      <c r="C1092" s="1" t="s">
        <v>935</v>
      </c>
      <c r="D1092" s="1" t="s">
        <v>120</v>
      </c>
      <c r="E1092" s="1" t="s">
        <v>310</v>
      </c>
      <c r="F1092" s="1">
        <v>1</v>
      </c>
      <c r="G1092" s="1">
        <v>2012</v>
      </c>
      <c r="H1092" s="1">
        <v>2012</v>
      </c>
      <c r="K1092" s="1" t="s">
        <v>37</v>
      </c>
      <c r="M1092" s="1" t="s">
        <v>38</v>
      </c>
      <c r="O1092" s="1">
        <v>374</v>
      </c>
      <c r="P1092" s="1" t="s">
        <v>77</v>
      </c>
      <c r="Q1092" s="1" t="s">
        <v>1169</v>
      </c>
      <c r="R1092" s="4" t="s">
        <v>2128</v>
      </c>
      <c r="S1092" s="1">
        <v>23</v>
      </c>
      <c r="T1092" s="17">
        <v>263.79149999999998</v>
      </c>
      <c r="V1092" s="17">
        <v>173.87449760000001</v>
      </c>
      <c r="X1092" s="23">
        <v>56.91805514</v>
      </c>
      <c r="AE1092" s="1"/>
      <c r="AF1092" s="1"/>
      <c r="AG1092" s="1">
        <v>173.87449760000001</v>
      </c>
      <c r="AI1092" s="1">
        <v>56.91805514</v>
      </c>
      <c r="AP1092" s="1">
        <v>48.356900000000003</v>
      </c>
      <c r="AR1092" s="1" t="s">
        <v>694</v>
      </c>
      <c r="AS1092" s="1" t="s">
        <v>1244</v>
      </c>
      <c r="AT1092" s="1" t="s">
        <v>2127</v>
      </c>
      <c r="BA1092" s="1" t="s">
        <v>65</v>
      </c>
      <c r="BB1092" s="1" t="s">
        <v>65</v>
      </c>
      <c r="BE1092" s="4" t="s">
        <v>2128</v>
      </c>
      <c r="BF1092" s="1"/>
    </row>
    <row r="1093" spans="1:58" ht="12.75">
      <c r="A1093" s="1" t="s">
        <v>934</v>
      </c>
      <c r="B1093" s="1" t="s">
        <v>934</v>
      </c>
      <c r="C1093" s="1" t="s">
        <v>935</v>
      </c>
      <c r="D1093" s="1" t="s">
        <v>120</v>
      </c>
      <c r="E1093" s="1" t="s">
        <v>310</v>
      </c>
      <c r="F1093" s="1">
        <v>1</v>
      </c>
      <c r="G1093" s="1">
        <v>2013</v>
      </c>
      <c r="H1093" s="1">
        <v>2013</v>
      </c>
      <c r="K1093" s="1" t="s">
        <v>37</v>
      </c>
      <c r="M1093" s="1" t="s">
        <v>38</v>
      </c>
      <c r="O1093" s="1">
        <v>374</v>
      </c>
      <c r="P1093" s="1" t="s">
        <v>77</v>
      </c>
      <c r="Q1093" s="1" t="s">
        <v>1169</v>
      </c>
      <c r="R1093" s="4" t="s">
        <v>2128</v>
      </c>
      <c r="S1093" s="1">
        <v>8</v>
      </c>
      <c r="T1093" s="17">
        <v>300.74189999999999</v>
      </c>
      <c r="V1093" s="17">
        <v>238.119125</v>
      </c>
      <c r="X1093" s="23">
        <v>34.303698199999999</v>
      </c>
      <c r="AE1093" s="1"/>
      <c r="AF1093" s="1"/>
      <c r="AG1093" s="1">
        <v>238.119125</v>
      </c>
      <c r="AI1093" s="1">
        <v>34.303698199999999</v>
      </c>
      <c r="AP1093" s="1">
        <v>42.015749999999997</v>
      </c>
      <c r="AR1093" s="1" t="s">
        <v>694</v>
      </c>
      <c r="AS1093" s="1" t="s">
        <v>1244</v>
      </c>
      <c r="AT1093" s="1" t="s">
        <v>2127</v>
      </c>
      <c r="BA1093" s="1" t="s">
        <v>65</v>
      </c>
      <c r="BB1093" s="1" t="s">
        <v>65</v>
      </c>
      <c r="BE1093" s="4" t="s">
        <v>2128</v>
      </c>
      <c r="BF1093" s="1"/>
    </row>
    <row r="1094" spans="1:58" ht="12.75">
      <c r="A1094" s="1" t="s">
        <v>934</v>
      </c>
      <c r="B1094" s="1" t="s">
        <v>934</v>
      </c>
      <c r="C1094" s="1" t="s">
        <v>935</v>
      </c>
      <c r="D1094" s="1" t="s">
        <v>120</v>
      </c>
      <c r="E1094" s="1" t="s">
        <v>310</v>
      </c>
      <c r="F1094" s="1">
        <v>1</v>
      </c>
      <c r="G1094" s="1">
        <v>2014</v>
      </c>
      <c r="H1094" s="1">
        <v>2014</v>
      </c>
      <c r="K1094" s="1" t="s">
        <v>37</v>
      </c>
      <c r="M1094" s="1" t="s">
        <v>38</v>
      </c>
      <c r="O1094" s="1">
        <v>374</v>
      </c>
      <c r="P1094" s="1" t="s">
        <v>77</v>
      </c>
      <c r="Q1094" s="1" t="s">
        <v>1169</v>
      </c>
      <c r="R1094" s="4" t="s">
        <v>2128</v>
      </c>
      <c r="S1094" s="1">
        <v>17</v>
      </c>
      <c r="T1094" s="17">
        <v>130.2587</v>
      </c>
      <c r="V1094" s="17">
        <v>64.400875880000001</v>
      </c>
      <c r="X1094" s="23">
        <v>21.150986209999999</v>
      </c>
      <c r="AE1094" s="1"/>
      <c r="AF1094" s="1"/>
      <c r="AG1094" s="1">
        <v>64.400875880000001</v>
      </c>
      <c r="AI1094" s="1">
        <v>21.150986209999999</v>
      </c>
      <c r="AP1094" s="1">
        <v>11.686579999999999</v>
      </c>
      <c r="AR1094" s="1" t="s">
        <v>694</v>
      </c>
      <c r="AS1094" s="1" t="s">
        <v>1244</v>
      </c>
      <c r="AT1094" s="1" t="s">
        <v>2127</v>
      </c>
      <c r="BA1094" s="1" t="s">
        <v>65</v>
      </c>
      <c r="BB1094" s="1" t="s">
        <v>65</v>
      </c>
      <c r="BE1094" s="4" t="s">
        <v>2128</v>
      </c>
      <c r="BF1094" s="1"/>
    </row>
    <row r="1095" spans="1:58" ht="12.75">
      <c r="A1095" s="1" t="s">
        <v>934</v>
      </c>
      <c r="B1095" s="1" t="s">
        <v>934</v>
      </c>
      <c r="C1095" s="1" t="s">
        <v>935</v>
      </c>
      <c r="D1095" s="1" t="s">
        <v>120</v>
      </c>
      <c r="E1095" s="1" t="s">
        <v>310</v>
      </c>
      <c r="F1095" s="1">
        <v>1</v>
      </c>
      <c r="G1095" s="1">
        <v>2015</v>
      </c>
      <c r="H1095" s="1">
        <v>2015</v>
      </c>
      <c r="K1095" s="1" t="s">
        <v>37</v>
      </c>
      <c r="M1095" s="1" t="s">
        <v>38</v>
      </c>
      <c r="O1095" s="1">
        <v>374</v>
      </c>
      <c r="P1095" s="1" t="s">
        <v>77</v>
      </c>
      <c r="Q1095" s="1" t="s">
        <v>1169</v>
      </c>
      <c r="R1095" s="4" t="s">
        <v>2128</v>
      </c>
      <c r="S1095" s="1">
        <v>7</v>
      </c>
      <c r="T1095" s="17">
        <v>144.5377</v>
      </c>
      <c r="V1095" s="17">
        <v>118.5231814</v>
      </c>
      <c r="X1095" s="23">
        <v>31.98553192</v>
      </c>
      <c r="AE1095" s="1"/>
      <c r="AF1095" s="1"/>
      <c r="AG1095" s="1">
        <v>118.5231814</v>
      </c>
      <c r="AI1095" s="1">
        <v>31.98553192</v>
      </c>
      <c r="AP1095" s="1">
        <v>34.672829999999998</v>
      </c>
      <c r="AR1095" s="1" t="s">
        <v>694</v>
      </c>
      <c r="AS1095" s="1" t="s">
        <v>1244</v>
      </c>
      <c r="AT1095" s="1" t="s">
        <v>2127</v>
      </c>
      <c r="BA1095" s="1" t="s">
        <v>65</v>
      </c>
      <c r="BB1095" s="1" t="s">
        <v>65</v>
      </c>
      <c r="BE1095" s="4" t="s">
        <v>2128</v>
      </c>
      <c r="BF1095" s="1"/>
    </row>
    <row r="1096" spans="1:58" ht="12.75">
      <c r="A1096" s="1" t="s">
        <v>934</v>
      </c>
      <c r="B1096" s="1" t="s">
        <v>934</v>
      </c>
      <c r="C1096" s="1" t="s">
        <v>935</v>
      </c>
      <c r="D1096" s="1" t="s">
        <v>120</v>
      </c>
      <c r="E1096" s="1" t="s">
        <v>2125</v>
      </c>
      <c r="F1096" s="1">
        <v>1</v>
      </c>
      <c r="G1096" s="1">
        <v>2014</v>
      </c>
      <c r="H1096" s="1">
        <v>2014</v>
      </c>
      <c r="K1096" s="1" t="s">
        <v>37</v>
      </c>
      <c r="M1096" s="1" t="s">
        <v>38</v>
      </c>
      <c r="O1096" s="1">
        <v>374</v>
      </c>
      <c r="P1096" s="1" t="s">
        <v>77</v>
      </c>
      <c r="Q1096" s="1" t="s">
        <v>1169</v>
      </c>
      <c r="R1096" s="4" t="s">
        <v>2128</v>
      </c>
      <c r="S1096" s="1">
        <v>4</v>
      </c>
      <c r="T1096" s="17">
        <v>92.215109999999996</v>
      </c>
      <c r="V1096" s="17">
        <v>50.801902499999997</v>
      </c>
      <c r="X1096" s="23">
        <v>28.145738089999998</v>
      </c>
      <c r="AE1096" s="1"/>
      <c r="AF1096" s="1"/>
      <c r="AG1096" s="1">
        <v>50.801902499999997</v>
      </c>
      <c r="AI1096" s="1">
        <v>28.145738089999998</v>
      </c>
      <c r="AP1096" s="1">
        <v>16.423287500000001</v>
      </c>
      <c r="AR1096" s="1" t="s">
        <v>694</v>
      </c>
      <c r="AS1096" s="1" t="s">
        <v>1244</v>
      </c>
      <c r="AT1096" s="1" t="s">
        <v>2127</v>
      </c>
      <c r="BA1096" s="1" t="s">
        <v>65</v>
      </c>
      <c r="BB1096" s="1" t="s">
        <v>65</v>
      </c>
      <c r="BE1096" s="4" t="s">
        <v>2128</v>
      </c>
      <c r="BF1096" s="1"/>
    </row>
    <row r="1097" spans="1:58" ht="12.75">
      <c r="A1097" s="1" t="s">
        <v>934</v>
      </c>
      <c r="B1097" s="1" t="s">
        <v>934</v>
      </c>
      <c r="C1097" s="1" t="s">
        <v>935</v>
      </c>
      <c r="D1097" s="1" t="s">
        <v>120</v>
      </c>
      <c r="E1097" s="1" t="s">
        <v>2120</v>
      </c>
      <c r="G1097" s="1">
        <v>2014</v>
      </c>
      <c r="H1097" s="1">
        <v>2014</v>
      </c>
      <c r="K1097" s="1" t="s">
        <v>37</v>
      </c>
      <c r="M1097" s="1" t="s">
        <v>38</v>
      </c>
      <c r="O1097" s="1">
        <v>374</v>
      </c>
      <c r="P1097" s="1" t="s">
        <v>77</v>
      </c>
      <c r="Q1097" s="1" t="s">
        <v>1169</v>
      </c>
      <c r="R1097" s="4" t="s">
        <v>2128</v>
      </c>
      <c r="S1097" s="1">
        <v>7</v>
      </c>
      <c r="T1097" s="17">
        <v>32.893599999999999</v>
      </c>
      <c r="V1097" s="17">
        <v>17.36984571</v>
      </c>
      <c r="X1097" s="23">
        <v>7.4264356100000004</v>
      </c>
      <c r="AE1097" s="1"/>
      <c r="AF1097" s="1"/>
      <c r="AG1097" s="1">
        <v>17.36984571</v>
      </c>
      <c r="AI1097" s="1">
        <v>7.4264356100000004</v>
      </c>
      <c r="AP1097" s="1">
        <v>4.8759800000000002</v>
      </c>
      <c r="AR1097" s="1" t="s">
        <v>694</v>
      </c>
      <c r="AS1097" s="1" t="s">
        <v>1244</v>
      </c>
      <c r="AT1097" s="1" t="s">
        <v>2127</v>
      </c>
      <c r="BA1097" s="1" t="s">
        <v>65</v>
      </c>
      <c r="BB1097" s="1" t="s">
        <v>65</v>
      </c>
      <c r="BE1097" s="4" t="s">
        <v>2128</v>
      </c>
      <c r="BF1097" s="1"/>
    </row>
    <row r="1098" spans="1:58" ht="12.75">
      <c r="A1098" s="1" t="s">
        <v>934</v>
      </c>
      <c r="B1098" s="1" t="s">
        <v>934</v>
      </c>
      <c r="C1098" s="1" t="s">
        <v>935</v>
      </c>
      <c r="D1098" s="1" t="s">
        <v>120</v>
      </c>
      <c r="E1098" s="1" t="s">
        <v>2115</v>
      </c>
      <c r="G1098" s="1">
        <v>2010</v>
      </c>
      <c r="H1098" s="1">
        <v>2010</v>
      </c>
      <c r="K1098" s="1" t="s">
        <v>37</v>
      </c>
      <c r="M1098" s="1" t="s">
        <v>38</v>
      </c>
      <c r="O1098" s="1">
        <v>374</v>
      </c>
      <c r="P1098" s="1" t="s">
        <v>77</v>
      </c>
      <c r="Q1098" s="1" t="s">
        <v>1169</v>
      </c>
      <c r="R1098" s="4" t="s">
        <v>2128</v>
      </c>
      <c r="S1098" s="1">
        <v>8</v>
      </c>
      <c r="T1098" s="17">
        <v>150.2355</v>
      </c>
      <c r="V1098" s="17">
        <v>83.835017129999997</v>
      </c>
      <c r="X1098" s="23">
        <v>51.843054459999998</v>
      </c>
      <c r="AE1098" s="1"/>
      <c r="AF1098" s="1"/>
      <c r="AG1098" s="1">
        <v>83.835017129999997</v>
      </c>
      <c r="AI1098" s="1">
        <v>51.843054459999998</v>
      </c>
      <c r="AP1098" s="1">
        <v>72.036945000000003</v>
      </c>
      <c r="AR1098" s="1" t="s">
        <v>694</v>
      </c>
      <c r="AS1098" s="1" t="s">
        <v>1244</v>
      </c>
      <c r="AT1098" s="1" t="s">
        <v>2127</v>
      </c>
      <c r="BA1098" s="1" t="s">
        <v>65</v>
      </c>
      <c r="BB1098" s="1" t="s">
        <v>65</v>
      </c>
      <c r="BE1098" s="4" t="s">
        <v>2128</v>
      </c>
      <c r="BF1098" s="1"/>
    </row>
    <row r="1099" spans="1:58" ht="12.75">
      <c r="A1099" s="1" t="s">
        <v>934</v>
      </c>
      <c r="B1099" s="1" t="s">
        <v>934</v>
      </c>
      <c r="C1099" s="1" t="s">
        <v>935</v>
      </c>
      <c r="D1099" s="1" t="s">
        <v>120</v>
      </c>
      <c r="E1099" s="1" t="s">
        <v>2115</v>
      </c>
      <c r="G1099" s="1">
        <v>2011</v>
      </c>
      <c r="H1099" s="1">
        <v>2011</v>
      </c>
      <c r="K1099" s="1" t="s">
        <v>37</v>
      </c>
      <c r="M1099" s="1" t="s">
        <v>38</v>
      </c>
      <c r="O1099" s="1">
        <v>374</v>
      </c>
      <c r="P1099" s="1" t="s">
        <v>77</v>
      </c>
      <c r="Q1099" s="1" t="s">
        <v>1169</v>
      </c>
      <c r="R1099" s="4" t="s">
        <v>2128</v>
      </c>
      <c r="S1099" s="1">
        <v>4</v>
      </c>
      <c r="T1099" s="17">
        <v>141.0488</v>
      </c>
      <c r="V1099" s="17">
        <v>50.479152499999998</v>
      </c>
      <c r="X1099" s="23">
        <v>60.653706630000002</v>
      </c>
      <c r="AE1099" s="1"/>
      <c r="AF1099" s="1"/>
      <c r="AG1099" s="1">
        <v>50.479152499999998</v>
      </c>
      <c r="AI1099" s="1">
        <v>60.653706630000002</v>
      </c>
      <c r="AP1099" s="1">
        <v>34.496712500000001</v>
      </c>
      <c r="AR1099" s="1" t="s">
        <v>694</v>
      </c>
      <c r="AS1099" s="1" t="s">
        <v>1244</v>
      </c>
      <c r="AT1099" s="1" t="s">
        <v>2127</v>
      </c>
      <c r="BA1099" s="1" t="s">
        <v>65</v>
      </c>
      <c r="BB1099" s="1" t="s">
        <v>65</v>
      </c>
      <c r="BE1099" s="4" t="s">
        <v>2128</v>
      </c>
      <c r="BF1099" s="1"/>
    </row>
    <row r="1100" spans="1:58" ht="12.75">
      <c r="A1100" s="1" t="s">
        <v>934</v>
      </c>
      <c r="B1100" s="1" t="s">
        <v>934</v>
      </c>
      <c r="C1100" s="1" t="s">
        <v>935</v>
      </c>
      <c r="D1100" s="1" t="s">
        <v>120</v>
      </c>
      <c r="E1100" s="1" t="s">
        <v>2115</v>
      </c>
      <c r="G1100" s="1">
        <v>2012</v>
      </c>
      <c r="H1100" s="1">
        <v>2012</v>
      </c>
      <c r="K1100" s="1" t="s">
        <v>37</v>
      </c>
      <c r="M1100" s="1" t="s">
        <v>38</v>
      </c>
      <c r="O1100" s="1">
        <v>374</v>
      </c>
      <c r="P1100" s="1" t="s">
        <v>77</v>
      </c>
      <c r="Q1100" s="1" t="s">
        <v>1169</v>
      </c>
      <c r="R1100" s="4" t="s">
        <v>2128</v>
      </c>
      <c r="S1100" s="1">
        <v>9</v>
      </c>
      <c r="T1100" s="17">
        <v>80.929730000000006</v>
      </c>
      <c r="V1100" s="17">
        <v>24.434515879999999</v>
      </c>
      <c r="X1100" s="23">
        <v>22.939710680000001</v>
      </c>
      <c r="AE1100" s="1"/>
      <c r="AF1100" s="1"/>
      <c r="AG1100" s="1">
        <v>24.434515879999999</v>
      </c>
      <c r="AI1100" s="1">
        <v>22.939710680000001</v>
      </c>
      <c r="AP1100" s="1">
        <v>13.65701</v>
      </c>
      <c r="AR1100" s="1" t="s">
        <v>694</v>
      </c>
      <c r="AS1100" s="1" t="s">
        <v>1244</v>
      </c>
      <c r="AT1100" s="1" t="s">
        <v>2127</v>
      </c>
      <c r="BA1100" s="1" t="s">
        <v>65</v>
      </c>
      <c r="BB1100" s="1" t="s">
        <v>65</v>
      </c>
      <c r="BE1100" s="4" t="s">
        <v>2128</v>
      </c>
      <c r="BF1100" s="1"/>
    </row>
    <row r="1101" spans="1:58" ht="12.75">
      <c r="A1101" s="1" t="s">
        <v>934</v>
      </c>
      <c r="B1101" s="1" t="s">
        <v>934</v>
      </c>
      <c r="C1101" s="1" t="s">
        <v>935</v>
      </c>
      <c r="D1101" s="1" t="s">
        <v>120</v>
      </c>
      <c r="E1101" s="1" t="s">
        <v>2115</v>
      </c>
      <c r="G1101" s="1">
        <v>2013</v>
      </c>
      <c r="H1101" s="1">
        <v>2013</v>
      </c>
      <c r="K1101" s="1" t="s">
        <v>37</v>
      </c>
      <c r="M1101" s="1" t="s">
        <v>38</v>
      </c>
      <c r="O1101" s="1">
        <v>374</v>
      </c>
      <c r="P1101" s="1" t="s">
        <v>77</v>
      </c>
      <c r="Q1101" s="1" t="s">
        <v>1169</v>
      </c>
      <c r="R1101" s="4" t="s">
        <v>2128</v>
      </c>
      <c r="S1101" s="1">
        <v>7</v>
      </c>
      <c r="T1101" s="17">
        <v>143.91139999999999</v>
      </c>
      <c r="V1101" s="17">
        <v>66.857005659999999</v>
      </c>
      <c r="X1101" s="23">
        <v>57.884584689999997</v>
      </c>
      <c r="AE1101" s="1"/>
      <c r="AF1101" s="1"/>
      <c r="AG1101" s="1">
        <v>66.857005659999999</v>
      </c>
      <c r="AI1101" s="1">
        <v>57.884584689999997</v>
      </c>
      <c r="AP1101" s="1">
        <v>84.254144999999994</v>
      </c>
      <c r="AR1101" s="1" t="s">
        <v>694</v>
      </c>
      <c r="AS1101" s="1" t="s">
        <v>1244</v>
      </c>
      <c r="AT1101" s="1" t="s">
        <v>2127</v>
      </c>
      <c r="BA1101" s="1" t="s">
        <v>65</v>
      </c>
      <c r="BB1101" s="1" t="s">
        <v>65</v>
      </c>
      <c r="BE1101" s="4" t="s">
        <v>2128</v>
      </c>
      <c r="BF1101" s="1"/>
    </row>
    <row r="1102" spans="1:58" ht="12.75">
      <c r="A1102" s="1" t="s">
        <v>934</v>
      </c>
      <c r="B1102" s="1" t="s">
        <v>934</v>
      </c>
      <c r="C1102" s="1" t="s">
        <v>935</v>
      </c>
      <c r="D1102" s="1" t="s">
        <v>120</v>
      </c>
      <c r="E1102" s="1" t="s">
        <v>2115</v>
      </c>
      <c r="G1102" s="1">
        <v>2014</v>
      </c>
      <c r="H1102" s="1">
        <v>2014</v>
      </c>
      <c r="K1102" s="1" t="s">
        <v>37</v>
      </c>
      <c r="M1102" s="1" t="s">
        <v>38</v>
      </c>
      <c r="O1102" s="1">
        <v>374</v>
      </c>
      <c r="P1102" s="1" t="s">
        <v>77</v>
      </c>
      <c r="Q1102" s="1" t="s">
        <v>1169</v>
      </c>
      <c r="R1102" s="4" t="s">
        <v>2128</v>
      </c>
      <c r="S1102" s="1">
        <v>5</v>
      </c>
      <c r="T1102" s="17">
        <v>26.866980000000002</v>
      </c>
      <c r="V1102" s="17">
        <v>16.0075848</v>
      </c>
      <c r="X1102" s="23">
        <v>7.5984247849999997</v>
      </c>
      <c r="AE1102" s="1"/>
      <c r="AF1102" s="1"/>
      <c r="AG1102" s="1">
        <v>16.0075848</v>
      </c>
      <c r="AI1102" s="1">
        <v>7.5984247849999997</v>
      </c>
      <c r="AP1102" s="1">
        <v>10.26427</v>
      </c>
      <c r="AR1102" s="1" t="s">
        <v>694</v>
      </c>
      <c r="AS1102" s="1" t="s">
        <v>1244</v>
      </c>
      <c r="AT1102" s="1" t="s">
        <v>2127</v>
      </c>
      <c r="BA1102" s="1" t="s">
        <v>65</v>
      </c>
      <c r="BB1102" s="1" t="s">
        <v>65</v>
      </c>
      <c r="BE1102" s="4" t="s">
        <v>2128</v>
      </c>
      <c r="BF1102" s="1"/>
    </row>
    <row r="1103" spans="1:58" ht="12.75">
      <c r="A1103" s="1" t="s">
        <v>934</v>
      </c>
      <c r="B1103" s="1" t="s">
        <v>934</v>
      </c>
      <c r="C1103" s="1" t="s">
        <v>935</v>
      </c>
      <c r="D1103" s="1" t="s">
        <v>1449</v>
      </c>
      <c r="E1103" s="1" t="s">
        <v>1450</v>
      </c>
      <c r="F1103" s="1">
        <v>1</v>
      </c>
      <c r="G1103" s="1">
        <v>2012</v>
      </c>
      <c r="H1103" s="1">
        <v>2012</v>
      </c>
      <c r="K1103" s="1" t="s">
        <v>37</v>
      </c>
      <c r="M1103" s="1" t="s">
        <v>38</v>
      </c>
      <c r="O1103" s="1">
        <v>374</v>
      </c>
      <c r="P1103" s="1" t="s">
        <v>77</v>
      </c>
      <c r="Q1103" s="1" t="s">
        <v>1169</v>
      </c>
      <c r="R1103" s="4" t="s">
        <v>2128</v>
      </c>
      <c r="S1103" s="1">
        <v>1</v>
      </c>
      <c r="T1103" s="17">
        <v>74.373810000000006</v>
      </c>
      <c r="V1103" s="17">
        <v>74.373810000000006</v>
      </c>
      <c r="X1103" s="23"/>
      <c r="AE1103" s="1"/>
      <c r="AF1103" s="1"/>
      <c r="AG1103" s="1">
        <v>74.373810000000006</v>
      </c>
      <c r="AI1103" s="1" t="s">
        <v>2113</v>
      </c>
      <c r="AP1103" s="1">
        <v>0</v>
      </c>
      <c r="AR1103" s="1" t="s">
        <v>694</v>
      </c>
      <c r="AS1103" s="1" t="s">
        <v>1244</v>
      </c>
      <c r="AT1103" s="1" t="s">
        <v>2127</v>
      </c>
      <c r="BA1103" s="1" t="s">
        <v>65</v>
      </c>
      <c r="BB1103" s="1" t="s">
        <v>65</v>
      </c>
      <c r="BE1103" s="4" t="s">
        <v>2128</v>
      </c>
      <c r="BF1103" s="1"/>
    </row>
    <row r="1104" spans="1:58" ht="12.75">
      <c r="A1104" s="1" t="s">
        <v>934</v>
      </c>
      <c r="B1104" s="1" t="s">
        <v>934</v>
      </c>
      <c r="C1104" s="1" t="s">
        <v>935</v>
      </c>
      <c r="D1104" s="1" t="s">
        <v>120</v>
      </c>
      <c r="E1104" s="1" t="s">
        <v>2121</v>
      </c>
      <c r="F1104" s="1">
        <v>1</v>
      </c>
      <c r="G1104" s="1">
        <v>2014</v>
      </c>
      <c r="H1104" s="1">
        <v>2014</v>
      </c>
      <c r="K1104" s="1" t="s">
        <v>37</v>
      </c>
      <c r="M1104" s="1" t="s">
        <v>38</v>
      </c>
      <c r="O1104" s="1">
        <v>374</v>
      </c>
      <c r="P1104" s="1" t="s">
        <v>77</v>
      </c>
      <c r="Q1104" s="1" t="s">
        <v>1169</v>
      </c>
      <c r="R1104" s="4" t="s">
        <v>2128</v>
      </c>
      <c r="S1104" s="1">
        <v>4</v>
      </c>
      <c r="T1104" s="17">
        <v>35.992780000000003</v>
      </c>
      <c r="V1104" s="17">
        <v>29.104500000000002</v>
      </c>
      <c r="X1104" s="23">
        <v>5.4850245199999996</v>
      </c>
      <c r="AE1104" s="1"/>
      <c r="AF1104" s="1"/>
      <c r="AG1104" s="1">
        <v>29.104500000000002</v>
      </c>
      <c r="AI1104" s="1">
        <v>5.4850245199999996</v>
      </c>
      <c r="AP1104" s="1">
        <v>7.2224550000000001</v>
      </c>
      <c r="AR1104" s="1" t="s">
        <v>694</v>
      </c>
      <c r="AS1104" s="1" t="s">
        <v>1244</v>
      </c>
      <c r="AT1104" s="1" t="s">
        <v>2127</v>
      </c>
      <c r="BA1104" s="1" t="s">
        <v>65</v>
      </c>
      <c r="BB1104" s="1" t="s">
        <v>65</v>
      </c>
      <c r="BE1104" s="4" t="s">
        <v>2128</v>
      </c>
      <c r="BF1104" s="1"/>
    </row>
    <row r="1105" spans="1:58" ht="12.75">
      <c r="A1105" s="1" t="s">
        <v>934</v>
      </c>
      <c r="B1105" s="1" t="s">
        <v>934</v>
      </c>
      <c r="C1105" s="1" t="s">
        <v>935</v>
      </c>
      <c r="D1105" s="1" t="s">
        <v>120</v>
      </c>
      <c r="E1105" s="1" t="s">
        <v>2117</v>
      </c>
      <c r="G1105" s="1">
        <v>2010</v>
      </c>
      <c r="H1105" s="1">
        <v>2010</v>
      </c>
      <c r="K1105" s="1" t="s">
        <v>37</v>
      </c>
      <c r="M1105" s="1" t="s">
        <v>38</v>
      </c>
      <c r="O1105" s="1">
        <v>374</v>
      </c>
      <c r="P1105" s="1" t="s">
        <v>77</v>
      </c>
      <c r="Q1105" s="1" t="s">
        <v>1169</v>
      </c>
      <c r="R1105" s="4" t="s">
        <v>2128</v>
      </c>
      <c r="S1105" s="1">
        <v>3</v>
      </c>
      <c r="T1105" s="17">
        <v>191.273</v>
      </c>
      <c r="V1105" s="17">
        <v>165.06299999999999</v>
      </c>
      <c r="X1105" s="23">
        <v>25.504828119999999</v>
      </c>
      <c r="AE1105" s="1"/>
      <c r="AF1105" s="1"/>
      <c r="AG1105" s="1">
        <v>165.06299999999999</v>
      </c>
      <c r="AI1105" s="1">
        <v>25.504828119999999</v>
      </c>
      <c r="AP1105" s="1">
        <v>25.472850000000001</v>
      </c>
      <c r="AR1105" s="1" t="s">
        <v>694</v>
      </c>
      <c r="AS1105" s="1" t="s">
        <v>1244</v>
      </c>
      <c r="AT1105" s="1" t="s">
        <v>2127</v>
      </c>
      <c r="BA1105" s="1" t="s">
        <v>65</v>
      </c>
      <c r="BB1105" s="1" t="s">
        <v>65</v>
      </c>
      <c r="BE1105" s="4" t="s">
        <v>2128</v>
      </c>
      <c r="BF1105" s="1"/>
    </row>
    <row r="1106" spans="1:58" ht="12.75">
      <c r="A1106" s="1" t="s">
        <v>934</v>
      </c>
      <c r="B1106" s="1" t="s">
        <v>934</v>
      </c>
      <c r="C1106" s="1" t="s">
        <v>935</v>
      </c>
      <c r="D1106" s="1" t="s">
        <v>120</v>
      </c>
      <c r="E1106" s="1" t="s">
        <v>2117</v>
      </c>
      <c r="G1106" s="1">
        <v>2011</v>
      </c>
      <c r="H1106" s="1">
        <v>2011</v>
      </c>
      <c r="K1106" s="1" t="s">
        <v>37</v>
      </c>
      <c r="M1106" s="1" t="s">
        <v>38</v>
      </c>
      <c r="O1106" s="1">
        <v>374</v>
      </c>
      <c r="P1106" s="1" t="s">
        <v>77</v>
      </c>
      <c r="Q1106" s="1" t="s">
        <v>1169</v>
      </c>
      <c r="R1106" s="4" t="s">
        <v>2128</v>
      </c>
      <c r="S1106" s="1">
        <v>8</v>
      </c>
      <c r="T1106" s="17">
        <v>64.089290000000005</v>
      </c>
      <c r="V1106" s="17">
        <v>25.8954685</v>
      </c>
      <c r="X1106" s="23">
        <v>17.726791510000002</v>
      </c>
      <c r="AE1106" s="1"/>
      <c r="AF1106" s="1"/>
      <c r="AG1106" s="1">
        <v>25.8954685</v>
      </c>
      <c r="AI1106" s="1">
        <v>17.726791510000002</v>
      </c>
      <c r="AP1106" s="1">
        <v>12.7194275</v>
      </c>
      <c r="AR1106" s="1" t="s">
        <v>694</v>
      </c>
      <c r="AS1106" s="1" t="s">
        <v>1244</v>
      </c>
      <c r="AT1106" s="1" t="s">
        <v>2127</v>
      </c>
      <c r="BA1106" s="1" t="s">
        <v>65</v>
      </c>
      <c r="BB1106" s="1" t="s">
        <v>65</v>
      </c>
      <c r="BE1106" s="4" t="s">
        <v>2128</v>
      </c>
      <c r="BF1106" s="1"/>
    </row>
    <row r="1107" spans="1:58" ht="12.75">
      <c r="A1107" s="1" t="s">
        <v>934</v>
      </c>
      <c r="B1107" s="1" t="s">
        <v>934</v>
      </c>
      <c r="C1107" s="1" t="s">
        <v>935</v>
      </c>
      <c r="D1107" s="1" t="s">
        <v>120</v>
      </c>
      <c r="E1107" s="1" t="s">
        <v>2117</v>
      </c>
      <c r="G1107" s="1">
        <v>2012</v>
      </c>
      <c r="H1107" s="1">
        <v>2012</v>
      </c>
      <c r="K1107" s="1" t="s">
        <v>37</v>
      </c>
      <c r="M1107" s="1" t="s">
        <v>38</v>
      </c>
      <c r="O1107" s="1">
        <v>374</v>
      </c>
      <c r="P1107" s="1" t="s">
        <v>77</v>
      </c>
      <c r="Q1107" s="1" t="s">
        <v>1169</v>
      </c>
      <c r="R1107" s="4" t="s">
        <v>2128</v>
      </c>
      <c r="S1107" s="1">
        <v>9</v>
      </c>
      <c r="T1107" s="17">
        <v>107.4678</v>
      </c>
      <c r="V1107" s="17">
        <v>47.32334178</v>
      </c>
      <c r="X1107" s="23">
        <v>33.105613730000002</v>
      </c>
      <c r="AE1107" s="1"/>
      <c r="AF1107" s="1"/>
      <c r="AG1107" s="1">
        <v>47.32334178</v>
      </c>
      <c r="AI1107" s="1">
        <v>33.105613730000002</v>
      </c>
      <c r="AP1107" s="1">
        <v>23.846579999999999</v>
      </c>
      <c r="AR1107" s="1" t="s">
        <v>694</v>
      </c>
      <c r="AS1107" s="1" t="s">
        <v>1244</v>
      </c>
      <c r="AT1107" s="1" t="s">
        <v>2127</v>
      </c>
      <c r="BA1107" s="1" t="s">
        <v>65</v>
      </c>
      <c r="BB1107" s="1" t="s">
        <v>65</v>
      </c>
      <c r="BE1107" s="4" t="s">
        <v>2128</v>
      </c>
      <c r="BF1107" s="1"/>
    </row>
    <row r="1108" spans="1:58" ht="12.75">
      <c r="A1108" s="1" t="s">
        <v>934</v>
      </c>
      <c r="B1108" s="1" t="s">
        <v>934</v>
      </c>
      <c r="C1108" s="1" t="s">
        <v>935</v>
      </c>
      <c r="D1108" s="1" t="s">
        <v>120</v>
      </c>
      <c r="E1108" s="1" t="s">
        <v>2117</v>
      </c>
      <c r="G1108" s="1">
        <v>2013</v>
      </c>
      <c r="H1108" s="1">
        <v>2013</v>
      </c>
      <c r="K1108" s="1" t="s">
        <v>37</v>
      </c>
      <c r="M1108" s="1" t="s">
        <v>38</v>
      </c>
      <c r="O1108" s="1">
        <v>374</v>
      </c>
      <c r="P1108" s="1" t="s">
        <v>77</v>
      </c>
      <c r="Q1108" s="1" t="s">
        <v>1169</v>
      </c>
      <c r="R1108" s="4" t="s">
        <v>2128</v>
      </c>
      <c r="S1108" s="1">
        <v>7</v>
      </c>
      <c r="T1108" s="17">
        <v>167.25729999999999</v>
      </c>
      <c r="V1108" s="17">
        <v>59.805847139999997</v>
      </c>
      <c r="X1108" s="23">
        <v>65.521022709999997</v>
      </c>
      <c r="AE1108" s="1"/>
      <c r="AF1108" s="1"/>
      <c r="AG1108" s="1">
        <v>59.805847139999997</v>
      </c>
      <c r="AI1108" s="1">
        <v>65.521022709999997</v>
      </c>
      <c r="AP1108" s="1">
        <v>71.344674999999995</v>
      </c>
      <c r="AR1108" s="1" t="s">
        <v>694</v>
      </c>
      <c r="AS1108" s="1" t="s">
        <v>1244</v>
      </c>
      <c r="AT1108" s="1" t="s">
        <v>2127</v>
      </c>
      <c r="BA1108" s="1" t="s">
        <v>65</v>
      </c>
      <c r="BB1108" s="1" t="s">
        <v>65</v>
      </c>
      <c r="BE1108" s="4" t="s">
        <v>2128</v>
      </c>
      <c r="BF1108" s="1"/>
    </row>
    <row r="1109" spans="1:58" ht="12.75">
      <c r="A1109" s="1" t="s">
        <v>934</v>
      </c>
      <c r="B1109" s="1" t="s">
        <v>934</v>
      </c>
      <c r="C1109" s="1" t="s">
        <v>935</v>
      </c>
      <c r="D1109" s="1" t="s">
        <v>120</v>
      </c>
      <c r="E1109" s="1" t="s">
        <v>2117</v>
      </c>
      <c r="G1109" s="1">
        <v>2014</v>
      </c>
      <c r="H1109" s="1">
        <v>2014</v>
      </c>
      <c r="K1109" s="1" t="s">
        <v>37</v>
      </c>
      <c r="M1109" s="1" t="s">
        <v>38</v>
      </c>
      <c r="O1109" s="1">
        <v>374</v>
      </c>
      <c r="P1109" s="1" t="s">
        <v>77</v>
      </c>
      <c r="Q1109" s="1" t="s">
        <v>1169</v>
      </c>
      <c r="R1109" s="4" t="s">
        <v>2128</v>
      </c>
      <c r="S1109" s="1">
        <v>2</v>
      </c>
      <c r="T1109" s="17">
        <v>5.50528</v>
      </c>
      <c r="V1109" s="17">
        <v>3.964728</v>
      </c>
      <c r="X1109" s="23">
        <v>2.1786695319999998</v>
      </c>
      <c r="AE1109" s="1"/>
      <c r="AF1109" s="1"/>
      <c r="AG1109" s="1">
        <v>3.964728</v>
      </c>
      <c r="AI1109" s="1">
        <v>2.1786695319999998</v>
      </c>
      <c r="AP1109" s="1">
        <v>1.5405519999999999</v>
      </c>
      <c r="AR1109" s="1" t="s">
        <v>694</v>
      </c>
      <c r="AS1109" s="1" t="s">
        <v>1244</v>
      </c>
      <c r="AT1109" s="1" t="s">
        <v>2127</v>
      </c>
      <c r="BA1109" s="1" t="s">
        <v>65</v>
      </c>
      <c r="BB1109" s="1" t="s">
        <v>65</v>
      </c>
      <c r="BE1109" s="4" t="s">
        <v>2128</v>
      </c>
      <c r="BF1109" s="1"/>
    </row>
    <row r="1110" spans="1:58" ht="12.75">
      <c r="A1110" s="1" t="s">
        <v>487</v>
      </c>
      <c r="B1110" s="1" t="s">
        <v>1102</v>
      </c>
      <c r="C1110" s="1" t="s">
        <v>488</v>
      </c>
      <c r="D1110" s="1" t="s">
        <v>84</v>
      </c>
      <c r="E1110" s="1" t="s">
        <v>1432</v>
      </c>
      <c r="F1110" s="1">
        <v>1</v>
      </c>
      <c r="G1110" s="1">
        <v>2010</v>
      </c>
      <c r="H1110" s="1">
        <v>2010</v>
      </c>
      <c r="K1110" s="1" t="s">
        <v>37</v>
      </c>
      <c r="M1110" s="1" t="s">
        <v>38</v>
      </c>
      <c r="O1110" s="1">
        <v>374</v>
      </c>
      <c r="P1110" s="1" t="s">
        <v>77</v>
      </c>
      <c r="Q1110" s="1" t="s">
        <v>1169</v>
      </c>
      <c r="R1110" s="4" t="s">
        <v>2128</v>
      </c>
      <c r="S1110" s="1">
        <v>1</v>
      </c>
      <c r="T1110" s="17">
        <v>9.5901949999999996</v>
      </c>
      <c r="V1110" s="17">
        <v>9.5901949999999996</v>
      </c>
      <c r="X1110" s="23"/>
      <c r="AE1110" s="1"/>
      <c r="AF1110" s="1"/>
      <c r="AG1110" s="1">
        <v>9.5901949999999996</v>
      </c>
      <c r="AI1110" s="1" t="s">
        <v>2113</v>
      </c>
      <c r="AP1110" s="1">
        <v>0</v>
      </c>
      <c r="AR1110" s="1" t="s">
        <v>694</v>
      </c>
      <c r="AS1110" s="1" t="s">
        <v>1244</v>
      </c>
      <c r="AT1110" s="1" t="s">
        <v>2127</v>
      </c>
      <c r="BA1110" s="1" t="s">
        <v>65</v>
      </c>
      <c r="BB1110" s="1" t="s">
        <v>65</v>
      </c>
      <c r="BE1110" s="4" t="s">
        <v>2128</v>
      </c>
      <c r="BF1110" s="1"/>
    </row>
    <row r="1111" spans="1:58" ht="12.75">
      <c r="A1111" s="1" t="s">
        <v>487</v>
      </c>
      <c r="B1111" s="1" t="s">
        <v>1102</v>
      </c>
      <c r="C1111" s="1" t="s">
        <v>488</v>
      </c>
      <c r="D1111" s="1" t="s">
        <v>84</v>
      </c>
      <c r="E1111" s="1" t="s">
        <v>1432</v>
      </c>
      <c r="F1111" s="1">
        <v>1</v>
      </c>
      <c r="G1111" s="1">
        <v>2011</v>
      </c>
      <c r="H1111" s="1">
        <v>2011</v>
      </c>
      <c r="K1111" s="1" t="s">
        <v>37</v>
      </c>
      <c r="M1111" s="1" t="s">
        <v>38</v>
      </c>
      <c r="O1111" s="1">
        <v>374</v>
      </c>
      <c r="P1111" s="1" t="s">
        <v>77</v>
      </c>
      <c r="Q1111" s="1" t="s">
        <v>1169</v>
      </c>
      <c r="R1111" s="4" t="s">
        <v>2128</v>
      </c>
      <c r="S1111" s="1">
        <v>4</v>
      </c>
      <c r="T1111" s="17">
        <v>9.5421230000000001</v>
      </c>
      <c r="V1111" s="17">
        <v>5.4004047499999999</v>
      </c>
      <c r="X1111" s="23">
        <v>2.7985361320000002</v>
      </c>
      <c r="AE1111" s="1"/>
      <c r="AF1111" s="1"/>
      <c r="AG1111" s="1">
        <v>5.4004047499999999</v>
      </c>
      <c r="AI1111" s="1">
        <v>2.7985361320000002</v>
      </c>
      <c r="AP1111" s="1">
        <v>2.0277382500000001</v>
      </c>
      <c r="AR1111" s="1" t="s">
        <v>694</v>
      </c>
      <c r="AS1111" s="1" t="s">
        <v>1244</v>
      </c>
      <c r="AT1111" s="1" t="s">
        <v>2127</v>
      </c>
      <c r="BA1111" s="1" t="s">
        <v>65</v>
      </c>
      <c r="BB1111" s="1" t="s">
        <v>65</v>
      </c>
      <c r="BE1111" s="4" t="s">
        <v>2128</v>
      </c>
      <c r="BF1111" s="1"/>
    </row>
    <row r="1112" spans="1:58" ht="12.75">
      <c r="A1112" s="1" t="s">
        <v>487</v>
      </c>
      <c r="B1112" s="1" t="s">
        <v>1102</v>
      </c>
      <c r="C1112" s="1" t="s">
        <v>488</v>
      </c>
      <c r="D1112" s="1" t="s">
        <v>84</v>
      </c>
      <c r="E1112" s="1" t="s">
        <v>1432</v>
      </c>
      <c r="F1112" s="1">
        <v>1</v>
      </c>
      <c r="G1112" s="1">
        <v>2012</v>
      </c>
      <c r="H1112" s="1">
        <v>2012</v>
      </c>
      <c r="K1112" s="1" t="s">
        <v>37</v>
      </c>
      <c r="M1112" s="1" t="s">
        <v>38</v>
      </c>
      <c r="O1112" s="1">
        <v>374</v>
      </c>
      <c r="P1112" s="1" t="s">
        <v>77</v>
      </c>
      <c r="Q1112" s="1" t="s">
        <v>1169</v>
      </c>
      <c r="R1112" s="4" t="s">
        <v>2128</v>
      </c>
      <c r="S1112" s="1">
        <v>1</v>
      </c>
      <c r="T1112" s="17">
        <v>4.4738709999999999</v>
      </c>
      <c r="V1112" s="17">
        <v>4.4738709999999999</v>
      </c>
      <c r="X1112" s="23"/>
      <c r="AE1112" s="1"/>
      <c r="AF1112" s="1"/>
      <c r="AG1112" s="1">
        <v>4.4738709999999999</v>
      </c>
      <c r="AI1112" s="1" t="s">
        <v>2113</v>
      </c>
      <c r="AP1112" s="1">
        <v>0</v>
      </c>
      <c r="AR1112" s="1" t="s">
        <v>694</v>
      </c>
      <c r="AS1112" s="1" t="s">
        <v>1244</v>
      </c>
      <c r="AT1112" s="1" t="s">
        <v>2127</v>
      </c>
      <c r="BA1112" s="1" t="s">
        <v>65</v>
      </c>
      <c r="BB1112" s="1" t="s">
        <v>65</v>
      </c>
      <c r="BE1112" s="4" t="s">
        <v>2128</v>
      </c>
      <c r="BF1112" s="1"/>
    </row>
    <row r="1113" spans="1:58" ht="12.75">
      <c r="A1113" s="1" t="s">
        <v>487</v>
      </c>
      <c r="B1113" s="1" t="s">
        <v>1102</v>
      </c>
      <c r="C1113" s="1" t="s">
        <v>488</v>
      </c>
      <c r="D1113" s="1" t="s">
        <v>120</v>
      </c>
      <c r="E1113" s="1" t="s">
        <v>1133</v>
      </c>
      <c r="G1113" s="1">
        <v>2010</v>
      </c>
      <c r="H1113" s="1">
        <v>2010</v>
      </c>
      <c r="K1113" s="1" t="s">
        <v>37</v>
      </c>
      <c r="M1113" s="1" t="s">
        <v>38</v>
      </c>
      <c r="O1113" s="1">
        <v>374</v>
      </c>
      <c r="P1113" s="1" t="s">
        <v>77</v>
      </c>
      <c r="Q1113" s="1" t="s">
        <v>1169</v>
      </c>
      <c r="R1113" s="4" t="s">
        <v>2128</v>
      </c>
      <c r="S1113" s="1">
        <v>3</v>
      </c>
      <c r="T1113" s="17">
        <v>1.838025</v>
      </c>
      <c r="V1113" s="17">
        <v>1.313727833</v>
      </c>
      <c r="X1113" s="23">
        <v>0.47845120400000002</v>
      </c>
      <c r="AE1113" s="1"/>
      <c r="AF1113" s="1"/>
      <c r="AG1113" s="1">
        <v>1.313727833</v>
      </c>
      <c r="AI1113" s="1">
        <v>0.47845120400000002</v>
      </c>
      <c r="AP1113" s="1">
        <v>0.46863824999999998</v>
      </c>
      <c r="AR1113" s="1" t="s">
        <v>694</v>
      </c>
      <c r="AS1113" s="1" t="s">
        <v>1244</v>
      </c>
      <c r="AT1113" s="1" t="s">
        <v>2127</v>
      </c>
      <c r="BA1113" s="1" t="s">
        <v>65</v>
      </c>
      <c r="BB1113" s="1" t="s">
        <v>65</v>
      </c>
      <c r="BE1113" s="4" t="s">
        <v>2128</v>
      </c>
      <c r="BF1113" s="1"/>
    </row>
    <row r="1114" spans="1:58" ht="12.75">
      <c r="A1114" s="1" t="s">
        <v>487</v>
      </c>
      <c r="B1114" s="1" t="s">
        <v>1102</v>
      </c>
      <c r="C1114" s="1" t="s">
        <v>488</v>
      </c>
      <c r="D1114" s="1" t="s">
        <v>120</v>
      </c>
      <c r="E1114" s="1" t="s">
        <v>1133</v>
      </c>
      <c r="G1114" s="1">
        <v>2012</v>
      </c>
      <c r="H1114" s="1">
        <v>2012</v>
      </c>
      <c r="K1114" s="1" t="s">
        <v>37</v>
      </c>
      <c r="M1114" s="1" t="s">
        <v>38</v>
      </c>
      <c r="O1114" s="1">
        <v>374</v>
      </c>
      <c r="P1114" s="1" t="s">
        <v>77</v>
      </c>
      <c r="Q1114" s="1" t="s">
        <v>1169</v>
      </c>
      <c r="R1114" s="4" t="s">
        <v>2128</v>
      </c>
      <c r="S1114" s="1">
        <v>8</v>
      </c>
      <c r="T1114" s="17">
        <v>4.6896230000000001</v>
      </c>
      <c r="V1114" s="17">
        <v>2.27367725</v>
      </c>
      <c r="X1114" s="23">
        <v>1.072161634</v>
      </c>
      <c r="AE1114" s="1"/>
      <c r="AF1114" s="1"/>
      <c r="AG1114" s="1">
        <v>2.27367725</v>
      </c>
      <c r="AI1114" s="1">
        <v>1.072161634</v>
      </c>
      <c r="AP1114" s="1">
        <v>0.56913800000000003</v>
      </c>
      <c r="AR1114" s="1" t="s">
        <v>694</v>
      </c>
      <c r="AS1114" s="1" t="s">
        <v>1244</v>
      </c>
      <c r="AT1114" s="1" t="s">
        <v>2127</v>
      </c>
      <c r="BA1114" s="1" t="s">
        <v>65</v>
      </c>
      <c r="BB1114" s="1" t="s">
        <v>65</v>
      </c>
      <c r="BE1114" s="4" t="s">
        <v>2128</v>
      </c>
      <c r="BF1114" s="1"/>
    </row>
    <row r="1115" spans="1:58" ht="12.75">
      <c r="A1115" s="1" t="s">
        <v>487</v>
      </c>
      <c r="B1115" s="1" t="s">
        <v>1102</v>
      </c>
      <c r="C1115" s="1" t="s">
        <v>488</v>
      </c>
      <c r="D1115" s="1" t="s">
        <v>120</v>
      </c>
      <c r="E1115" s="1" t="s">
        <v>1133</v>
      </c>
      <c r="G1115" s="1">
        <v>2013</v>
      </c>
      <c r="H1115" s="1">
        <v>2013</v>
      </c>
      <c r="K1115" s="1" t="s">
        <v>37</v>
      </c>
      <c r="M1115" s="1" t="s">
        <v>38</v>
      </c>
      <c r="O1115" s="1">
        <v>374</v>
      </c>
      <c r="P1115" s="1" t="s">
        <v>77</v>
      </c>
      <c r="Q1115" s="1" t="s">
        <v>1169</v>
      </c>
      <c r="R1115" s="4" t="s">
        <v>2128</v>
      </c>
      <c r="S1115" s="1">
        <v>2</v>
      </c>
      <c r="T1115" s="17">
        <v>3.983511</v>
      </c>
      <c r="V1115" s="17">
        <v>2.9151379999999998</v>
      </c>
      <c r="X1115" s="23">
        <v>1.5109075860000001</v>
      </c>
      <c r="AE1115" s="1"/>
      <c r="AF1115" s="1"/>
      <c r="AG1115" s="1">
        <v>2.9151379999999998</v>
      </c>
      <c r="AI1115" s="1">
        <v>1.5109075860000001</v>
      </c>
      <c r="AP1115" s="1">
        <v>1.068373</v>
      </c>
      <c r="AR1115" s="1" t="s">
        <v>694</v>
      </c>
      <c r="AS1115" s="1" t="s">
        <v>1244</v>
      </c>
      <c r="AT1115" s="1" t="s">
        <v>2127</v>
      </c>
      <c r="BA1115" s="1" t="s">
        <v>65</v>
      </c>
      <c r="BB1115" s="1" t="s">
        <v>65</v>
      </c>
      <c r="BE1115" s="4" t="s">
        <v>2128</v>
      </c>
      <c r="BF1115" s="1"/>
    </row>
    <row r="1116" spans="1:58" ht="12.75">
      <c r="A1116" s="1" t="s">
        <v>487</v>
      </c>
      <c r="B1116" s="1" t="s">
        <v>1102</v>
      </c>
      <c r="C1116" s="1" t="s">
        <v>488</v>
      </c>
      <c r="D1116" s="1" t="s">
        <v>120</v>
      </c>
      <c r="E1116" s="1" t="s">
        <v>1133</v>
      </c>
      <c r="G1116" s="1">
        <v>2014</v>
      </c>
      <c r="H1116" s="1">
        <v>2014</v>
      </c>
      <c r="K1116" s="1" t="s">
        <v>37</v>
      </c>
      <c r="M1116" s="1" t="s">
        <v>38</v>
      </c>
      <c r="O1116" s="1">
        <v>374</v>
      </c>
      <c r="P1116" s="1" t="s">
        <v>77</v>
      </c>
      <c r="Q1116" s="1" t="s">
        <v>1169</v>
      </c>
      <c r="R1116" s="4" t="s">
        <v>2128</v>
      </c>
      <c r="S1116" s="1">
        <v>2</v>
      </c>
      <c r="T1116" s="17">
        <v>3.7890809999999999</v>
      </c>
      <c r="V1116" s="17">
        <v>2.5833054999999998</v>
      </c>
      <c r="X1116" s="23">
        <v>1.7052240649999999</v>
      </c>
      <c r="AE1116" s="1"/>
      <c r="AF1116" s="1"/>
      <c r="AG1116" s="1">
        <v>2.5833054999999998</v>
      </c>
      <c r="AI1116" s="1">
        <v>1.7052240649999999</v>
      </c>
      <c r="AP1116" s="1">
        <v>1.2057754999999999</v>
      </c>
      <c r="AR1116" s="1" t="s">
        <v>694</v>
      </c>
      <c r="AS1116" s="1" t="s">
        <v>1244</v>
      </c>
      <c r="AT1116" s="1" t="s">
        <v>2127</v>
      </c>
      <c r="BA1116" s="1" t="s">
        <v>65</v>
      </c>
      <c r="BB1116" s="1" t="s">
        <v>65</v>
      </c>
      <c r="BE1116" s="4" t="s">
        <v>2128</v>
      </c>
      <c r="BF1116" s="1"/>
    </row>
    <row r="1117" spans="1:58" ht="12.75">
      <c r="A1117" s="1" t="s">
        <v>487</v>
      </c>
      <c r="B1117" s="1" t="s">
        <v>1102</v>
      </c>
      <c r="C1117" s="1" t="s">
        <v>488</v>
      </c>
      <c r="D1117" s="1" t="s">
        <v>120</v>
      </c>
      <c r="E1117" s="1" t="s">
        <v>2119</v>
      </c>
      <c r="G1117" s="1">
        <v>2010</v>
      </c>
      <c r="H1117" s="1">
        <v>2010</v>
      </c>
      <c r="K1117" s="1" t="s">
        <v>37</v>
      </c>
      <c r="M1117" s="1" t="s">
        <v>38</v>
      </c>
      <c r="O1117" s="1">
        <v>374</v>
      </c>
      <c r="P1117" s="1" t="s">
        <v>77</v>
      </c>
      <c r="Q1117" s="1" t="s">
        <v>1169</v>
      </c>
      <c r="R1117" s="4" t="s">
        <v>2128</v>
      </c>
      <c r="S1117" s="1">
        <v>17</v>
      </c>
      <c r="T1117" s="17">
        <v>17.427150000000001</v>
      </c>
      <c r="V1117" s="17">
        <v>12.219403529999999</v>
      </c>
      <c r="X1117" s="23">
        <v>3.5608167869999998</v>
      </c>
      <c r="AE1117" s="1"/>
      <c r="AF1117" s="1"/>
      <c r="AG1117" s="1">
        <v>12.219403529999999</v>
      </c>
      <c r="AI1117" s="1">
        <v>3.5608167869999998</v>
      </c>
      <c r="AP1117" s="1">
        <v>6.2682099999999998</v>
      </c>
      <c r="AR1117" s="1" t="s">
        <v>694</v>
      </c>
      <c r="AS1117" s="1" t="s">
        <v>1244</v>
      </c>
      <c r="AT1117" s="1" t="s">
        <v>2127</v>
      </c>
      <c r="BA1117" s="1" t="s">
        <v>65</v>
      </c>
      <c r="BB1117" s="1" t="s">
        <v>65</v>
      </c>
      <c r="BE1117" s="4" t="s">
        <v>2128</v>
      </c>
      <c r="BF1117" s="1"/>
    </row>
    <row r="1118" spans="1:58" ht="12.75">
      <c r="A1118" s="1" t="s">
        <v>487</v>
      </c>
      <c r="B1118" s="1" t="s">
        <v>1102</v>
      </c>
      <c r="C1118" s="1" t="s">
        <v>488</v>
      </c>
      <c r="D1118" s="1" t="s">
        <v>120</v>
      </c>
      <c r="E1118" s="1" t="s">
        <v>2119</v>
      </c>
      <c r="G1118" s="1">
        <v>2011</v>
      </c>
      <c r="H1118" s="1">
        <v>2011</v>
      </c>
      <c r="K1118" s="1" t="s">
        <v>37</v>
      </c>
      <c r="M1118" s="1" t="s">
        <v>38</v>
      </c>
      <c r="O1118" s="1">
        <v>374</v>
      </c>
      <c r="P1118" s="1" t="s">
        <v>77</v>
      </c>
      <c r="Q1118" s="1" t="s">
        <v>1169</v>
      </c>
      <c r="R1118" s="4" t="s">
        <v>2128</v>
      </c>
      <c r="S1118" s="1">
        <v>7</v>
      </c>
      <c r="T1118" s="17">
        <v>15.69937</v>
      </c>
      <c r="V1118" s="17">
        <v>12.39178886</v>
      </c>
      <c r="X1118" s="23">
        <v>2.622169253</v>
      </c>
      <c r="AE1118" s="1"/>
      <c r="AF1118" s="1"/>
      <c r="AG1118" s="1">
        <v>12.39178886</v>
      </c>
      <c r="AI1118" s="1">
        <v>2.622169253</v>
      </c>
      <c r="AP1118" s="1">
        <v>3.8625505000000002</v>
      </c>
      <c r="AR1118" s="1" t="s">
        <v>694</v>
      </c>
      <c r="AS1118" s="1" t="s">
        <v>1244</v>
      </c>
      <c r="AT1118" s="1" t="s">
        <v>2127</v>
      </c>
      <c r="BA1118" s="1" t="s">
        <v>65</v>
      </c>
      <c r="BB1118" s="1" t="s">
        <v>65</v>
      </c>
      <c r="BE1118" s="4" t="s">
        <v>2128</v>
      </c>
      <c r="BF1118" s="1"/>
    </row>
    <row r="1119" spans="1:58" ht="12.75">
      <c r="A1119" s="1" t="s">
        <v>487</v>
      </c>
      <c r="B1119" s="1" t="s">
        <v>1102</v>
      </c>
      <c r="C1119" s="1" t="s">
        <v>488</v>
      </c>
      <c r="D1119" s="1" t="s">
        <v>120</v>
      </c>
      <c r="E1119" s="1" t="s">
        <v>2119</v>
      </c>
      <c r="G1119" s="1">
        <v>2012</v>
      </c>
      <c r="H1119" s="1">
        <v>2012</v>
      </c>
      <c r="K1119" s="1" t="s">
        <v>37</v>
      </c>
      <c r="M1119" s="1" t="s">
        <v>38</v>
      </c>
      <c r="O1119" s="1">
        <v>374</v>
      </c>
      <c r="P1119" s="1" t="s">
        <v>77</v>
      </c>
      <c r="Q1119" s="1" t="s">
        <v>1169</v>
      </c>
      <c r="R1119" s="4" t="s">
        <v>2128</v>
      </c>
      <c r="S1119" s="1">
        <v>11</v>
      </c>
      <c r="T1119" s="17">
        <v>16.15118</v>
      </c>
      <c r="V1119" s="17">
        <v>11.79246609</v>
      </c>
      <c r="X1119" s="23">
        <v>4.0497898829999999</v>
      </c>
      <c r="AE1119" s="1"/>
      <c r="AF1119" s="1"/>
      <c r="AG1119" s="1">
        <v>11.79246609</v>
      </c>
      <c r="AI1119" s="1">
        <v>4.0497898829999999</v>
      </c>
      <c r="AP1119" s="1">
        <v>4.2951750000000004</v>
      </c>
      <c r="AR1119" s="1" t="s">
        <v>694</v>
      </c>
      <c r="AS1119" s="1" t="s">
        <v>1244</v>
      </c>
      <c r="AT1119" s="1" t="s">
        <v>2127</v>
      </c>
      <c r="BA1119" s="1" t="s">
        <v>65</v>
      </c>
      <c r="BB1119" s="1" t="s">
        <v>65</v>
      </c>
      <c r="BE1119" s="4" t="s">
        <v>2128</v>
      </c>
      <c r="BF1119" s="1"/>
    </row>
    <row r="1120" spans="1:58" ht="12.75">
      <c r="A1120" s="1" t="s">
        <v>487</v>
      </c>
      <c r="B1120" s="1" t="s">
        <v>1102</v>
      </c>
      <c r="C1120" s="1" t="s">
        <v>488</v>
      </c>
      <c r="D1120" s="1" t="s">
        <v>120</v>
      </c>
      <c r="E1120" s="1" t="s">
        <v>2119</v>
      </c>
      <c r="G1120" s="1">
        <v>2013</v>
      </c>
      <c r="H1120" s="1">
        <v>2013</v>
      </c>
      <c r="K1120" s="1" t="s">
        <v>37</v>
      </c>
      <c r="M1120" s="1" t="s">
        <v>38</v>
      </c>
      <c r="O1120" s="1">
        <v>374</v>
      </c>
      <c r="P1120" s="1" t="s">
        <v>77</v>
      </c>
      <c r="Q1120" s="1" t="s">
        <v>1169</v>
      </c>
      <c r="R1120" s="4" t="s">
        <v>2128</v>
      </c>
      <c r="S1120" s="1">
        <v>7</v>
      </c>
      <c r="T1120" s="17">
        <v>12.553839999999999</v>
      </c>
      <c r="V1120" s="17">
        <v>9.6947341429999998</v>
      </c>
      <c r="X1120" s="23">
        <v>2.1283664760000001</v>
      </c>
      <c r="AE1120" s="1"/>
      <c r="AF1120" s="1"/>
      <c r="AG1120" s="1">
        <v>9.6947341429999998</v>
      </c>
      <c r="AI1120" s="1">
        <v>2.1283664760000001</v>
      </c>
      <c r="AP1120" s="1">
        <v>0.89114550000000003</v>
      </c>
      <c r="AR1120" s="1" t="s">
        <v>694</v>
      </c>
      <c r="AS1120" s="1" t="s">
        <v>1244</v>
      </c>
      <c r="AT1120" s="1" t="s">
        <v>2127</v>
      </c>
      <c r="BA1120" s="1" t="s">
        <v>65</v>
      </c>
      <c r="BB1120" s="1" t="s">
        <v>65</v>
      </c>
      <c r="BE1120" s="4" t="s">
        <v>2128</v>
      </c>
      <c r="BF1120" s="1"/>
    </row>
    <row r="1121" spans="1:58" ht="12.75">
      <c r="A1121" s="1" t="s">
        <v>487</v>
      </c>
      <c r="B1121" s="1" t="s">
        <v>1102</v>
      </c>
      <c r="C1121" s="1" t="s">
        <v>488</v>
      </c>
      <c r="D1121" s="1" t="s">
        <v>120</v>
      </c>
      <c r="E1121" s="1" t="s">
        <v>310</v>
      </c>
      <c r="F1121" s="1">
        <v>1</v>
      </c>
      <c r="G1121" s="1">
        <v>2010</v>
      </c>
      <c r="H1121" s="1">
        <v>2010</v>
      </c>
      <c r="K1121" s="1" t="s">
        <v>37</v>
      </c>
      <c r="M1121" s="1" t="s">
        <v>38</v>
      </c>
      <c r="O1121" s="1">
        <v>374</v>
      </c>
      <c r="P1121" s="1" t="s">
        <v>77</v>
      </c>
      <c r="Q1121" s="1" t="s">
        <v>1169</v>
      </c>
      <c r="R1121" s="4" t="s">
        <v>2128</v>
      </c>
      <c r="S1121" s="1">
        <v>2</v>
      </c>
      <c r="T1121" s="17">
        <v>5.4946999999999999</v>
      </c>
      <c r="V1121" s="17">
        <v>5.4232544999999996</v>
      </c>
      <c r="X1121" s="23">
        <v>0.101039195</v>
      </c>
      <c r="AE1121" s="1"/>
      <c r="AF1121" s="1"/>
      <c r="AG1121" s="1">
        <v>5.4232544999999996</v>
      </c>
      <c r="AI1121" s="1">
        <v>0.101039195</v>
      </c>
      <c r="AP1121" s="1">
        <v>7.1445499999999995E-2</v>
      </c>
      <c r="AR1121" s="1" t="s">
        <v>694</v>
      </c>
      <c r="AS1121" s="1" t="s">
        <v>1244</v>
      </c>
      <c r="AT1121" s="1" t="s">
        <v>2127</v>
      </c>
      <c r="BA1121" s="1" t="s">
        <v>65</v>
      </c>
      <c r="BB1121" s="1" t="s">
        <v>65</v>
      </c>
      <c r="BE1121" s="4" t="s">
        <v>2128</v>
      </c>
      <c r="BF1121" s="1"/>
    </row>
    <row r="1122" spans="1:58" ht="12.75">
      <c r="A1122" s="1" t="s">
        <v>487</v>
      </c>
      <c r="B1122" s="1" t="s">
        <v>1102</v>
      </c>
      <c r="C1122" s="1" t="s">
        <v>488</v>
      </c>
      <c r="D1122" s="1" t="s">
        <v>120</v>
      </c>
      <c r="E1122" s="1" t="s">
        <v>310</v>
      </c>
      <c r="F1122" s="1">
        <v>1</v>
      </c>
      <c r="G1122" s="1">
        <v>2012</v>
      </c>
      <c r="H1122" s="1">
        <v>2012</v>
      </c>
      <c r="K1122" s="1" t="s">
        <v>37</v>
      </c>
      <c r="M1122" s="1" t="s">
        <v>38</v>
      </c>
      <c r="O1122" s="1">
        <v>374</v>
      </c>
      <c r="P1122" s="1" t="s">
        <v>77</v>
      </c>
      <c r="Q1122" s="1" t="s">
        <v>1169</v>
      </c>
      <c r="R1122" s="4" t="s">
        <v>2128</v>
      </c>
      <c r="S1122" s="1">
        <v>10</v>
      </c>
      <c r="T1122" s="17">
        <v>7.6485399999999997</v>
      </c>
      <c r="V1122" s="17">
        <v>3.6187517900000001</v>
      </c>
      <c r="X1122" s="23">
        <v>2.148358982</v>
      </c>
      <c r="AE1122" s="1"/>
      <c r="AF1122" s="1"/>
      <c r="AG1122" s="1">
        <v>3.6187517900000001</v>
      </c>
      <c r="AI1122" s="1">
        <v>2.148358982</v>
      </c>
      <c r="AP1122" s="1">
        <v>1.8654347499999999</v>
      </c>
      <c r="AR1122" s="1" t="s">
        <v>694</v>
      </c>
      <c r="AS1122" s="1" t="s">
        <v>1244</v>
      </c>
      <c r="AT1122" s="1" t="s">
        <v>2127</v>
      </c>
      <c r="BA1122" s="1" t="s">
        <v>65</v>
      </c>
      <c r="BB1122" s="1" t="s">
        <v>65</v>
      </c>
      <c r="BE1122" s="4" t="s">
        <v>2128</v>
      </c>
      <c r="BF1122" s="1"/>
    </row>
    <row r="1123" spans="1:58" ht="12.75">
      <c r="A1123" s="1" t="s">
        <v>487</v>
      </c>
      <c r="B1123" s="1" t="s">
        <v>1102</v>
      </c>
      <c r="C1123" s="1" t="s">
        <v>488</v>
      </c>
      <c r="D1123" s="1" t="s">
        <v>120</v>
      </c>
      <c r="E1123" s="1" t="s">
        <v>310</v>
      </c>
      <c r="F1123" s="1">
        <v>1</v>
      </c>
      <c r="G1123" s="1">
        <v>2014</v>
      </c>
      <c r="H1123" s="1">
        <v>2014</v>
      </c>
      <c r="K1123" s="1" t="s">
        <v>37</v>
      </c>
      <c r="M1123" s="1" t="s">
        <v>38</v>
      </c>
      <c r="O1123" s="1">
        <v>374</v>
      </c>
      <c r="P1123" s="1" t="s">
        <v>77</v>
      </c>
      <c r="Q1123" s="1" t="s">
        <v>1169</v>
      </c>
      <c r="R1123" s="4" t="s">
        <v>2128</v>
      </c>
      <c r="S1123" s="1">
        <v>1</v>
      </c>
      <c r="T1123" s="17">
        <v>2.7861419999999999</v>
      </c>
      <c r="V1123" s="17">
        <v>2.7861419999999999</v>
      </c>
      <c r="X1123" s="23"/>
      <c r="AE1123" s="1"/>
      <c r="AF1123" s="1"/>
      <c r="AG1123" s="1">
        <v>2.7861419999999999</v>
      </c>
      <c r="AI1123" s="1" t="s">
        <v>2113</v>
      </c>
      <c r="AP1123" s="1">
        <v>0</v>
      </c>
      <c r="AR1123" s="1" t="s">
        <v>694</v>
      </c>
      <c r="AS1123" s="1" t="s">
        <v>1244</v>
      </c>
      <c r="AT1123" s="1" t="s">
        <v>2127</v>
      </c>
      <c r="BA1123" s="1" t="s">
        <v>65</v>
      </c>
      <c r="BB1123" s="1" t="s">
        <v>65</v>
      </c>
      <c r="BE1123" s="4" t="s">
        <v>2128</v>
      </c>
      <c r="BF1123" s="1"/>
    </row>
    <row r="1124" spans="1:58" ht="12.75">
      <c r="A1124" s="1" t="s">
        <v>487</v>
      </c>
      <c r="B1124" s="1" t="s">
        <v>1102</v>
      </c>
      <c r="C1124" s="1" t="s">
        <v>488</v>
      </c>
      <c r="D1124" s="1" t="s">
        <v>105</v>
      </c>
      <c r="E1124" s="1" t="s">
        <v>1413</v>
      </c>
      <c r="G1124" s="1">
        <v>2013</v>
      </c>
      <c r="H1124" s="1">
        <v>2013</v>
      </c>
      <c r="K1124" s="1" t="s">
        <v>37</v>
      </c>
      <c r="M1124" s="1" t="s">
        <v>38</v>
      </c>
      <c r="O1124" s="1">
        <v>374</v>
      </c>
      <c r="P1124" s="1" t="s">
        <v>77</v>
      </c>
      <c r="Q1124" s="1" t="s">
        <v>1169</v>
      </c>
      <c r="R1124" s="4" t="s">
        <v>2128</v>
      </c>
      <c r="S1124" s="1">
        <v>5</v>
      </c>
      <c r="T1124" s="17">
        <v>10.261850000000001</v>
      </c>
      <c r="V1124" s="17">
        <v>5.7430111999999998</v>
      </c>
      <c r="X1124" s="23">
        <v>2.686429017</v>
      </c>
      <c r="AE1124" s="1"/>
      <c r="AF1124" s="1"/>
      <c r="AG1124" s="1">
        <v>5.7430111999999998</v>
      </c>
      <c r="AI1124" s="1">
        <v>2.686429017</v>
      </c>
      <c r="AP1124" s="1">
        <v>0.70642400000000005</v>
      </c>
      <c r="AR1124" s="1" t="s">
        <v>694</v>
      </c>
      <c r="AS1124" s="1" t="s">
        <v>1244</v>
      </c>
      <c r="AT1124" s="1" t="s">
        <v>2127</v>
      </c>
      <c r="BA1124" s="1" t="s">
        <v>65</v>
      </c>
      <c r="BB1124" s="1" t="s">
        <v>65</v>
      </c>
      <c r="BE1124" s="4" t="s">
        <v>2128</v>
      </c>
      <c r="BF1124" s="1"/>
    </row>
    <row r="1125" spans="1:58" ht="12.75">
      <c r="A1125" s="1" t="s">
        <v>487</v>
      </c>
      <c r="B1125" s="1" t="s">
        <v>1102</v>
      </c>
      <c r="C1125" s="1" t="s">
        <v>488</v>
      </c>
      <c r="D1125" s="1" t="s">
        <v>84</v>
      </c>
      <c r="E1125" s="1" t="s">
        <v>2126</v>
      </c>
      <c r="F1125" s="1">
        <v>1</v>
      </c>
      <c r="G1125" s="1">
        <v>2012</v>
      </c>
      <c r="H1125" s="1">
        <v>2012</v>
      </c>
      <c r="K1125" s="1" t="s">
        <v>37</v>
      </c>
      <c r="M1125" s="1" t="s">
        <v>38</v>
      </c>
      <c r="O1125" s="1">
        <v>374</v>
      </c>
      <c r="P1125" s="1" t="s">
        <v>77</v>
      </c>
      <c r="Q1125" s="1" t="s">
        <v>1169</v>
      </c>
      <c r="R1125" s="4" t="s">
        <v>2128</v>
      </c>
      <c r="S1125" s="1">
        <v>1</v>
      </c>
      <c r="T1125" s="17">
        <v>3.861659</v>
      </c>
      <c r="V1125" s="17">
        <v>3.861659</v>
      </c>
      <c r="X1125" s="23"/>
      <c r="AE1125" s="1"/>
      <c r="AF1125" s="1"/>
      <c r="AG1125" s="1">
        <v>3.861659</v>
      </c>
      <c r="AI1125" s="1" t="s">
        <v>2113</v>
      </c>
      <c r="AP1125" s="1">
        <v>0</v>
      </c>
      <c r="AR1125" s="1" t="s">
        <v>694</v>
      </c>
      <c r="AS1125" s="1" t="s">
        <v>1244</v>
      </c>
      <c r="AT1125" s="1" t="s">
        <v>2127</v>
      </c>
      <c r="BA1125" s="1" t="s">
        <v>65</v>
      </c>
      <c r="BB1125" s="1" t="s">
        <v>65</v>
      </c>
      <c r="BE1125" s="4" t="s">
        <v>2128</v>
      </c>
      <c r="BF1125" s="1"/>
    </row>
    <row r="1126" spans="1:58" ht="12.75">
      <c r="A1126" s="1" t="s">
        <v>487</v>
      </c>
      <c r="B1126" s="1" t="s">
        <v>1102</v>
      </c>
      <c r="C1126" s="1" t="s">
        <v>488</v>
      </c>
      <c r="D1126" s="1" t="s">
        <v>120</v>
      </c>
      <c r="E1126" s="1" t="s">
        <v>2120</v>
      </c>
      <c r="G1126" s="1">
        <v>2014</v>
      </c>
      <c r="H1126" s="1">
        <v>2014</v>
      </c>
      <c r="K1126" s="1" t="s">
        <v>37</v>
      </c>
      <c r="M1126" s="1" t="s">
        <v>38</v>
      </c>
      <c r="O1126" s="1">
        <v>374</v>
      </c>
      <c r="P1126" s="1" t="s">
        <v>77</v>
      </c>
      <c r="Q1126" s="1" t="s">
        <v>1169</v>
      </c>
      <c r="R1126" s="4" t="s">
        <v>2128</v>
      </c>
      <c r="S1126" s="1">
        <v>11</v>
      </c>
      <c r="T1126" s="17">
        <v>23.81025</v>
      </c>
      <c r="V1126" s="17">
        <v>14.557512640000001</v>
      </c>
      <c r="X1126" s="23">
        <v>7.279870088</v>
      </c>
      <c r="AE1126" s="1"/>
      <c r="AF1126" s="1"/>
      <c r="AG1126" s="1">
        <v>14.557512640000001</v>
      </c>
      <c r="AI1126" s="1">
        <v>7.279870088</v>
      </c>
      <c r="AP1126" s="1">
        <v>10.864761</v>
      </c>
      <c r="AR1126" s="1" t="s">
        <v>694</v>
      </c>
      <c r="AS1126" s="1" t="s">
        <v>1244</v>
      </c>
      <c r="AT1126" s="1" t="s">
        <v>2127</v>
      </c>
      <c r="BA1126" s="1" t="s">
        <v>65</v>
      </c>
      <c r="BB1126" s="1" t="s">
        <v>65</v>
      </c>
      <c r="BE1126" s="4" t="s">
        <v>2128</v>
      </c>
      <c r="BF1126" s="1"/>
    </row>
    <row r="1127" spans="1:58" ht="12.75">
      <c r="A1127" s="1" t="s">
        <v>487</v>
      </c>
      <c r="B1127" s="1" t="s">
        <v>1102</v>
      </c>
      <c r="C1127" s="1" t="s">
        <v>488</v>
      </c>
      <c r="D1127" s="1" t="s">
        <v>120</v>
      </c>
      <c r="E1127" s="1" t="s">
        <v>2115</v>
      </c>
      <c r="G1127" s="1">
        <v>2010</v>
      </c>
      <c r="H1127" s="1">
        <v>2010</v>
      </c>
      <c r="K1127" s="1" t="s">
        <v>37</v>
      </c>
      <c r="M1127" s="1" t="s">
        <v>38</v>
      </c>
      <c r="O1127" s="1">
        <v>374</v>
      </c>
      <c r="P1127" s="1" t="s">
        <v>77</v>
      </c>
      <c r="Q1127" s="1" t="s">
        <v>1169</v>
      </c>
      <c r="R1127" s="4" t="s">
        <v>2128</v>
      </c>
      <c r="S1127" s="1">
        <v>2</v>
      </c>
      <c r="T1127" s="17">
        <v>4.7568080000000004</v>
      </c>
      <c r="V1127" s="17">
        <v>4.2904404999999999</v>
      </c>
      <c r="X1127" s="23">
        <v>0.65954324399999997</v>
      </c>
      <c r="AE1127" s="1"/>
      <c r="AF1127" s="1"/>
      <c r="AG1127" s="1">
        <v>4.2904404999999999</v>
      </c>
      <c r="AI1127" s="1">
        <v>0.65954324399999997</v>
      </c>
      <c r="AP1127" s="1">
        <v>0.46636749999999999</v>
      </c>
      <c r="AR1127" s="1" t="s">
        <v>694</v>
      </c>
      <c r="AS1127" s="1" t="s">
        <v>1244</v>
      </c>
      <c r="AT1127" s="1" t="s">
        <v>2127</v>
      </c>
      <c r="BA1127" s="1" t="s">
        <v>65</v>
      </c>
      <c r="BB1127" s="1" t="s">
        <v>65</v>
      </c>
      <c r="BE1127" s="4" t="s">
        <v>2128</v>
      </c>
      <c r="BF1127" s="1"/>
    </row>
    <row r="1128" spans="1:58" ht="12.75">
      <c r="A1128" s="1" t="s">
        <v>487</v>
      </c>
      <c r="B1128" s="1" t="s">
        <v>1102</v>
      </c>
      <c r="C1128" s="1" t="s">
        <v>488</v>
      </c>
      <c r="D1128" s="1" t="s">
        <v>120</v>
      </c>
      <c r="E1128" s="1" t="s">
        <v>2115</v>
      </c>
      <c r="G1128" s="1">
        <v>2011</v>
      </c>
      <c r="H1128" s="1">
        <v>2011</v>
      </c>
      <c r="K1128" s="1" t="s">
        <v>37</v>
      </c>
      <c r="M1128" s="1" t="s">
        <v>38</v>
      </c>
      <c r="O1128" s="1">
        <v>374</v>
      </c>
      <c r="P1128" s="1" t="s">
        <v>77</v>
      </c>
      <c r="Q1128" s="1" t="s">
        <v>1169</v>
      </c>
      <c r="R1128" s="4" t="s">
        <v>2128</v>
      </c>
      <c r="S1128" s="1">
        <v>14</v>
      </c>
      <c r="T1128" s="17">
        <v>8.3961810000000003</v>
      </c>
      <c r="V1128" s="17">
        <v>4.4268015639999998</v>
      </c>
      <c r="X1128" s="23">
        <v>2.042736938</v>
      </c>
      <c r="AE1128" s="1"/>
      <c r="AF1128" s="1"/>
      <c r="AG1128" s="1">
        <v>4.4268015639999998</v>
      </c>
      <c r="AI1128" s="1">
        <v>2.042736938</v>
      </c>
      <c r="AP1128" s="1">
        <v>1.5484802499999999</v>
      </c>
      <c r="AR1128" s="1" t="s">
        <v>694</v>
      </c>
      <c r="AS1128" s="1" t="s">
        <v>1244</v>
      </c>
      <c r="AT1128" s="1" t="s">
        <v>2127</v>
      </c>
      <c r="BA1128" s="1" t="s">
        <v>65</v>
      </c>
      <c r="BB1128" s="1" t="s">
        <v>65</v>
      </c>
      <c r="BE1128" s="4" t="s">
        <v>2128</v>
      </c>
      <c r="BF1128" s="1"/>
    </row>
    <row r="1129" spans="1:58" ht="12.75">
      <c r="A1129" s="1" t="s">
        <v>487</v>
      </c>
      <c r="B1129" s="1" t="s">
        <v>1102</v>
      </c>
      <c r="C1129" s="1" t="s">
        <v>488</v>
      </c>
      <c r="D1129" s="1" t="s">
        <v>120</v>
      </c>
      <c r="E1129" s="1" t="s">
        <v>2115</v>
      </c>
      <c r="G1129" s="1">
        <v>2012</v>
      </c>
      <c r="H1129" s="1">
        <v>2012</v>
      </c>
      <c r="K1129" s="1" t="s">
        <v>37</v>
      </c>
      <c r="M1129" s="1" t="s">
        <v>38</v>
      </c>
      <c r="O1129" s="1">
        <v>374</v>
      </c>
      <c r="P1129" s="1" t="s">
        <v>77</v>
      </c>
      <c r="Q1129" s="1" t="s">
        <v>1169</v>
      </c>
      <c r="R1129" s="4" t="s">
        <v>2128</v>
      </c>
      <c r="S1129" s="1">
        <v>6</v>
      </c>
      <c r="T1129" s="17">
        <v>8.3795029999999997</v>
      </c>
      <c r="V1129" s="17">
        <v>4.8039168329999997</v>
      </c>
      <c r="X1129" s="23">
        <v>2.8791654069999999</v>
      </c>
      <c r="AE1129" s="1"/>
      <c r="AF1129" s="1"/>
      <c r="AG1129" s="1">
        <v>4.8039168329999997</v>
      </c>
      <c r="AI1129" s="1">
        <v>2.8791654069999999</v>
      </c>
      <c r="AP1129" s="1">
        <v>3.8813542499999998</v>
      </c>
      <c r="AR1129" s="1" t="s">
        <v>694</v>
      </c>
      <c r="AS1129" s="1" t="s">
        <v>1244</v>
      </c>
      <c r="AT1129" s="1" t="s">
        <v>2127</v>
      </c>
      <c r="BA1129" s="1" t="s">
        <v>65</v>
      </c>
      <c r="BB1129" s="1" t="s">
        <v>65</v>
      </c>
      <c r="BE1129" s="4" t="s">
        <v>2128</v>
      </c>
      <c r="BF1129" s="1"/>
    </row>
    <row r="1130" spans="1:58" ht="12.75">
      <c r="A1130" s="1" t="s">
        <v>487</v>
      </c>
      <c r="B1130" s="1" t="s">
        <v>1102</v>
      </c>
      <c r="C1130" s="1" t="s">
        <v>488</v>
      </c>
      <c r="D1130" s="1" t="s">
        <v>120</v>
      </c>
      <c r="E1130" s="1" t="s">
        <v>2115</v>
      </c>
      <c r="G1130" s="1">
        <v>2013</v>
      </c>
      <c r="H1130" s="1">
        <v>2013</v>
      </c>
      <c r="K1130" s="1" t="s">
        <v>37</v>
      </c>
      <c r="M1130" s="1" t="s">
        <v>38</v>
      </c>
      <c r="O1130" s="1">
        <v>374</v>
      </c>
      <c r="P1130" s="1" t="s">
        <v>77</v>
      </c>
      <c r="Q1130" s="1" t="s">
        <v>1169</v>
      </c>
      <c r="R1130" s="4" t="s">
        <v>2128</v>
      </c>
      <c r="S1130" s="1">
        <v>1</v>
      </c>
      <c r="T1130" s="17">
        <v>0.90379699999999996</v>
      </c>
      <c r="V1130" s="17">
        <v>0.90379699999999996</v>
      </c>
      <c r="X1130" s="23"/>
      <c r="AE1130" s="1"/>
      <c r="AF1130" s="1"/>
      <c r="AG1130" s="1">
        <v>0.90379699999999996</v>
      </c>
      <c r="AI1130" s="1" t="s">
        <v>2113</v>
      </c>
      <c r="AP1130" s="1">
        <v>0</v>
      </c>
      <c r="AR1130" s="1" t="s">
        <v>694</v>
      </c>
      <c r="AS1130" s="1" t="s">
        <v>1244</v>
      </c>
      <c r="AT1130" s="1" t="s">
        <v>2127</v>
      </c>
      <c r="BA1130" s="1" t="s">
        <v>65</v>
      </c>
      <c r="BB1130" s="1" t="s">
        <v>65</v>
      </c>
      <c r="BE1130" s="4" t="s">
        <v>2128</v>
      </c>
      <c r="BF1130" s="1"/>
    </row>
    <row r="1131" spans="1:58" ht="12.75">
      <c r="A1131" s="1" t="s">
        <v>487</v>
      </c>
      <c r="B1131" s="1" t="s">
        <v>1102</v>
      </c>
      <c r="C1131" s="1" t="s">
        <v>488</v>
      </c>
      <c r="D1131" s="1" t="s">
        <v>120</v>
      </c>
      <c r="E1131" s="1" t="s">
        <v>2115</v>
      </c>
      <c r="G1131" s="1">
        <v>2014</v>
      </c>
      <c r="H1131" s="1">
        <v>2014</v>
      </c>
      <c r="K1131" s="1" t="s">
        <v>37</v>
      </c>
      <c r="M1131" s="1" t="s">
        <v>38</v>
      </c>
      <c r="O1131" s="1">
        <v>374</v>
      </c>
      <c r="P1131" s="1" t="s">
        <v>77</v>
      </c>
      <c r="Q1131" s="1" t="s">
        <v>1169</v>
      </c>
      <c r="R1131" s="4" t="s">
        <v>2128</v>
      </c>
      <c r="S1131" s="1">
        <v>2</v>
      </c>
      <c r="T1131" s="17">
        <v>3.6428910000000001</v>
      </c>
      <c r="V1131" s="17">
        <v>3.4824945</v>
      </c>
      <c r="X1131" s="23">
        <v>0.226834906</v>
      </c>
      <c r="AE1131" s="1"/>
      <c r="AF1131" s="1"/>
      <c r="AG1131" s="1">
        <v>3.4824945</v>
      </c>
      <c r="AI1131" s="1">
        <v>0.226834906</v>
      </c>
      <c r="AP1131" s="1">
        <v>0.1603965</v>
      </c>
      <c r="AR1131" s="1" t="s">
        <v>694</v>
      </c>
      <c r="AS1131" s="1" t="s">
        <v>1244</v>
      </c>
      <c r="AT1131" s="1" t="s">
        <v>2127</v>
      </c>
      <c r="BA1131" s="1" t="s">
        <v>65</v>
      </c>
      <c r="BB1131" s="1" t="s">
        <v>65</v>
      </c>
      <c r="BE1131" s="4" t="s">
        <v>2128</v>
      </c>
      <c r="BF1131" s="1"/>
    </row>
    <row r="1132" spans="1:58" ht="12.75">
      <c r="A1132" s="1" t="s">
        <v>487</v>
      </c>
      <c r="B1132" s="1" t="s">
        <v>1102</v>
      </c>
      <c r="C1132" s="1" t="s">
        <v>488</v>
      </c>
      <c r="D1132" s="1" t="s">
        <v>1449</v>
      </c>
      <c r="E1132" s="1" t="s">
        <v>1450</v>
      </c>
      <c r="F1132" s="1">
        <v>1</v>
      </c>
      <c r="G1132" s="1">
        <v>2013</v>
      </c>
      <c r="H1132" s="1">
        <v>2013</v>
      </c>
      <c r="K1132" s="1" t="s">
        <v>37</v>
      </c>
      <c r="M1132" s="1" t="s">
        <v>38</v>
      </c>
      <c r="O1132" s="1">
        <v>374</v>
      </c>
      <c r="P1132" s="1" t="s">
        <v>77</v>
      </c>
      <c r="Q1132" s="1" t="s">
        <v>1169</v>
      </c>
      <c r="R1132" s="4" t="s">
        <v>2128</v>
      </c>
      <c r="S1132" s="1">
        <v>1</v>
      </c>
      <c r="T1132" s="17">
        <v>4.2055360000000004</v>
      </c>
      <c r="V1132" s="17">
        <v>4.2055360000000004</v>
      </c>
      <c r="X1132" s="23"/>
      <c r="AE1132" s="1"/>
      <c r="AF1132" s="1"/>
      <c r="AG1132" s="1">
        <v>4.2055360000000004</v>
      </c>
      <c r="AI1132" s="1" t="s">
        <v>2113</v>
      </c>
      <c r="AP1132" s="1">
        <v>0</v>
      </c>
      <c r="AR1132" s="1" t="s">
        <v>694</v>
      </c>
      <c r="AS1132" s="1" t="s">
        <v>1244</v>
      </c>
      <c r="AT1132" s="1" t="s">
        <v>2127</v>
      </c>
      <c r="BA1132" s="1" t="s">
        <v>65</v>
      </c>
      <c r="BB1132" s="1" t="s">
        <v>65</v>
      </c>
      <c r="BE1132" s="4" t="s">
        <v>2128</v>
      </c>
      <c r="BF1132" s="1"/>
    </row>
    <row r="1133" spans="1:58" ht="12.75">
      <c r="A1133" s="1" t="s">
        <v>487</v>
      </c>
      <c r="B1133" s="1" t="s">
        <v>1102</v>
      </c>
      <c r="C1133" s="1" t="s">
        <v>488</v>
      </c>
      <c r="D1133" s="1" t="s">
        <v>84</v>
      </c>
      <c r="E1133" s="1" t="s">
        <v>1433</v>
      </c>
      <c r="F1133" s="1">
        <v>1</v>
      </c>
      <c r="G1133" s="1">
        <v>2010</v>
      </c>
      <c r="H1133" s="1">
        <v>2010</v>
      </c>
      <c r="K1133" s="1" t="s">
        <v>37</v>
      </c>
      <c r="M1133" s="1" t="s">
        <v>38</v>
      </c>
      <c r="O1133" s="1">
        <v>374</v>
      </c>
      <c r="P1133" s="1" t="s">
        <v>77</v>
      </c>
      <c r="Q1133" s="1" t="s">
        <v>1169</v>
      </c>
      <c r="R1133" s="4" t="s">
        <v>2128</v>
      </c>
      <c r="S1133" s="1">
        <v>2</v>
      </c>
      <c r="T1133" s="17">
        <v>5.4874720000000003</v>
      </c>
      <c r="V1133" s="17">
        <v>4.4620860000000002</v>
      </c>
      <c r="X1133" s="23">
        <v>1.450114788</v>
      </c>
      <c r="AE1133" s="1"/>
      <c r="AF1133" s="1"/>
      <c r="AG1133" s="1">
        <v>4.4620860000000002</v>
      </c>
      <c r="AI1133" s="1">
        <v>1.450114788</v>
      </c>
      <c r="AP1133" s="1">
        <v>1.0253859999999999</v>
      </c>
      <c r="AR1133" s="1" t="s">
        <v>694</v>
      </c>
      <c r="AS1133" s="1" t="s">
        <v>1244</v>
      </c>
      <c r="AT1133" s="1" t="s">
        <v>2127</v>
      </c>
      <c r="BA1133" s="1" t="s">
        <v>65</v>
      </c>
      <c r="BB1133" s="1" t="s">
        <v>65</v>
      </c>
      <c r="BE1133" s="4" t="s">
        <v>2128</v>
      </c>
      <c r="BF1133" s="1"/>
    </row>
    <row r="1134" spans="1:58" ht="12.75">
      <c r="A1134" s="1" t="s">
        <v>487</v>
      </c>
      <c r="B1134" s="1" t="s">
        <v>1102</v>
      </c>
      <c r="C1134" s="1" t="s">
        <v>488</v>
      </c>
      <c r="D1134" s="1" t="s">
        <v>84</v>
      </c>
      <c r="E1134" s="1" t="s">
        <v>1433</v>
      </c>
      <c r="F1134" s="1">
        <v>1</v>
      </c>
      <c r="G1134" s="1">
        <v>2011</v>
      </c>
      <c r="H1134" s="1">
        <v>2011</v>
      </c>
      <c r="K1134" s="1" t="s">
        <v>37</v>
      </c>
      <c r="M1134" s="1" t="s">
        <v>38</v>
      </c>
      <c r="O1134" s="1">
        <v>374</v>
      </c>
      <c r="P1134" s="1" t="s">
        <v>77</v>
      </c>
      <c r="Q1134" s="1" t="s">
        <v>1169</v>
      </c>
      <c r="R1134" s="4" t="s">
        <v>2128</v>
      </c>
      <c r="S1134" s="1">
        <v>3</v>
      </c>
      <c r="T1134" s="17">
        <v>4.6182610000000004</v>
      </c>
      <c r="V1134" s="17">
        <v>2.9574726670000002</v>
      </c>
      <c r="X1134" s="23">
        <v>1.7631712159999999</v>
      </c>
      <c r="AE1134" s="1"/>
      <c r="AF1134" s="1"/>
      <c r="AG1134" s="1">
        <v>2.9574726670000002</v>
      </c>
      <c r="AI1134" s="1">
        <v>1.7631712159999999</v>
      </c>
      <c r="AP1134" s="1">
        <v>1.75552</v>
      </c>
      <c r="AR1134" s="1" t="s">
        <v>694</v>
      </c>
      <c r="AS1134" s="1" t="s">
        <v>1244</v>
      </c>
      <c r="AT1134" s="1" t="s">
        <v>2127</v>
      </c>
      <c r="BA1134" s="1" t="s">
        <v>65</v>
      </c>
      <c r="BB1134" s="1" t="s">
        <v>65</v>
      </c>
      <c r="BE1134" s="4" t="s">
        <v>2128</v>
      </c>
      <c r="BF1134" s="1"/>
    </row>
    <row r="1135" spans="1:58" ht="12.75">
      <c r="A1135" s="1" t="s">
        <v>487</v>
      </c>
      <c r="B1135" s="1" t="s">
        <v>1102</v>
      </c>
      <c r="C1135" s="1" t="s">
        <v>488</v>
      </c>
      <c r="D1135" s="1" t="s">
        <v>84</v>
      </c>
      <c r="E1135" s="1" t="s">
        <v>1433</v>
      </c>
      <c r="F1135" s="1">
        <v>1</v>
      </c>
      <c r="G1135" s="1">
        <v>2012</v>
      </c>
      <c r="H1135" s="1">
        <v>2012</v>
      </c>
      <c r="K1135" s="1" t="s">
        <v>37</v>
      </c>
      <c r="M1135" s="1" t="s">
        <v>38</v>
      </c>
      <c r="O1135" s="1">
        <v>374</v>
      </c>
      <c r="P1135" s="1" t="s">
        <v>77</v>
      </c>
      <c r="Q1135" s="1" t="s">
        <v>1169</v>
      </c>
      <c r="R1135" s="4" t="s">
        <v>2128</v>
      </c>
      <c r="S1135" s="1">
        <v>1</v>
      </c>
      <c r="T1135" s="17">
        <v>5.3151080000000004</v>
      </c>
      <c r="V1135" s="17">
        <v>5.3151080000000004</v>
      </c>
      <c r="X1135" s="23"/>
      <c r="AE1135" s="1"/>
      <c r="AF1135" s="1"/>
      <c r="AG1135" s="1">
        <v>5.3151080000000004</v>
      </c>
      <c r="AI1135" s="1" t="s">
        <v>2113</v>
      </c>
      <c r="AP1135" s="1">
        <v>0</v>
      </c>
      <c r="AR1135" s="1" t="s">
        <v>694</v>
      </c>
      <c r="AS1135" s="1" t="s">
        <v>1244</v>
      </c>
      <c r="AT1135" s="1" t="s">
        <v>2127</v>
      </c>
      <c r="BA1135" s="1" t="s">
        <v>65</v>
      </c>
      <c r="BB1135" s="1" t="s">
        <v>65</v>
      </c>
      <c r="BE1135" s="4" t="s">
        <v>2128</v>
      </c>
      <c r="BF1135" s="1"/>
    </row>
    <row r="1136" spans="1:58" ht="12.75">
      <c r="A1136" s="1" t="s">
        <v>487</v>
      </c>
      <c r="B1136" s="1" t="s">
        <v>1102</v>
      </c>
      <c r="C1136" s="1" t="s">
        <v>488</v>
      </c>
      <c r="D1136" s="1" t="s">
        <v>120</v>
      </c>
      <c r="E1136" s="1" t="s">
        <v>2035</v>
      </c>
      <c r="G1136" s="1">
        <v>2014</v>
      </c>
      <c r="H1136" s="1">
        <v>2014</v>
      </c>
      <c r="K1136" s="1" t="s">
        <v>37</v>
      </c>
      <c r="M1136" s="1" t="s">
        <v>38</v>
      </c>
      <c r="O1136" s="1">
        <v>374</v>
      </c>
      <c r="P1136" s="1" t="s">
        <v>77</v>
      </c>
      <c r="Q1136" s="1" t="s">
        <v>1169</v>
      </c>
      <c r="R1136" s="4" t="s">
        <v>2128</v>
      </c>
      <c r="S1136" s="1">
        <v>2</v>
      </c>
      <c r="T1136" s="17">
        <v>6.5666149999999996</v>
      </c>
      <c r="V1136" s="17">
        <v>4.5016825000000003</v>
      </c>
      <c r="X1136" s="23">
        <v>2.920255547</v>
      </c>
      <c r="AE1136" s="1"/>
      <c r="AF1136" s="1"/>
      <c r="AG1136" s="1">
        <v>4.5016825000000003</v>
      </c>
      <c r="AI1136" s="1">
        <v>2.920255547</v>
      </c>
      <c r="AP1136" s="1">
        <v>2.0649324999999998</v>
      </c>
      <c r="AR1136" s="1" t="s">
        <v>694</v>
      </c>
      <c r="AS1136" s="1" t="s">
        <v>1244</v>
      </c>
      <c r="AT1136" s="1" t="s">
        <v>2127</v>
      </c>
      <c r="BA1136" s="1" t="s">
        <v>65</v>
      </c>
      <c r="BB1136" s="1" t="s">
        <v>65</v>
      </c>
      <c r="BE1136" s="4" t="s">
        <v>2128</v>
      </c>
      <c r="BF1136" s="1"/>
    </row>
    <row r="1137" spans="1:57" ht="14.25">
      <c r="A1137" s="4" t="s">
        <v>1997</v>
      </c>
      <c r="B1137" s="39" t="s">
        <v>571</v>
      </c>
      <c r="C1137" s="4" t="s">
        <v>572</v>
      </c>
      <c r="D1137" s="4" t="s">
        <v>84</v>
      </c>
      <c r="E1137" s="39" t="s">
        <v>2143</v>
      </c>
      <c r="F1137" s="39"/>
      <c r="G1137" s="40">
        <v>2010</v>
      </c>
      <c r="H1137" s="40">
        <v>2010</v>
      </c>
      <c r="K1137" s="4" t="s">
        <v>37</v>
      </c>
      <c r="M1137" s="1" t="s">
        <v>38</v>
      </c>
      <c r="O1137" s="1">
        <v>374</v>
      </c>
      <c r="P1137" s="1" t="s">
        <v>77</v>
      </c>
      <c r="Q1137" s="1" t="s">
        <v>1169</v>
      </c>
      <c r="R1137" s="4" t="s">
        <v>2128</v>
      </c>
      <c r="S1137" s="40">
        <v>1</v>
      </c>
      <c r="T1137" s="29">
        <v>29.700230000000001</v>
      </c>
      <c r="V1137" s="29">
        <v>29.700230000000001</v>
      </c>
      <c r="W1137" s="29"/>
      <c r="AP1137" s="40">
        <v>29.700230000000001</v>
      </c>
      <c r="AR1137" s="1" t="s">
        <v>694</v>
      </c>
      <c r="AT1137" s="4" t="s">
        <v>2127</v>
      </c>
      <c r="BA1137" s="4" t="s">
        <v>65</v>
      </c>
      <c r="BB1137" s="1" t="s">
        <v>65</v>
      </c>
      <c r="BE1137" s="4" t="s">
        <v>2128</v>
      </c>
    </row>
    <row r="1138" spans="1:57" ht="14.25">
      <c r="A1138" s="4" t="s">
        <v>1997</v>
      </c>
      <c r="B1138" s="39" t="s">
        <v>571</v>
      </c>
      <c r="C1138" s="4" t="s">
        <v>572</v>
      </c>
      <c r="D1138" s="4" t="s">
        <v>84</v>
      </c>
      <c r="E1138" s="39" t="s">
        <v>1126</v>
      </c>
      <c r="F1138" s="39"/>
      <c r="G1138" s="40">
        <v>2010</v>
      </c>
      <c r="H1138" s="40">
        <v>2010</v>
      </c>
      <c r="K1138" s="4" t="s">
        <v>37</v>
      </c>
      <c r="M1138" s="1" t="s">
        <v>38</v>
      </c>
      <c r="O1138" s="1">
        <v>374</v>
      </c>
      <c r="P1138" s="1" t="s">
        <v>77</v>
      </c>
      <c r="Q1138" s="1" t="s">
        <v>1169</v>
      </c>
      <c r="R1138" s="4" t="s">
        <v>2128</v>
      </c>
      <c r="S1138" s="40">
        <v>1</v>
      </c>
      <c r="T1138" s="29">
        <v>25.29767</v>
      </c>
      <c r="V1138" s="29">
        <v>25.29767</v>
      </c>
      <c r="W1138" s="29"/>
      <c r="AP1138" s="40">
        <v>25.29767</v>
      </c>
      <c r="AR1138" s="1" t="s">
        <v>694</v>
      </c>
      <c r="AT1138" s="4" t="s">
        <v>2127</v>
      </c>
      <c r="BA1138" s="4" t="s">
        <v>65</v>
      </c>
      <c r="BB1138" s="1" t="s">
        <v>65</v>
      </c>
      <c r="BE1138" s="4" t="s">
        <v>2128</v>
      </c>
    </row>
    <row r="1139" spans="1:57" ht="14.25">
      <c r="A1139" s="4" t="s">
        <v>1997</v>
      </c>
      <c r="B1139" s="39" t="s">
        <v>571</v>
      </c>
      <c r="C1139" s="4" t="s">
        <v>572</v>
      </c>
      <c r="D1139" s="4" t="s">
        <v>84</v>
      </c>
      <c r="E1139" s="39" t="s">
        <v>2143</v>
      </c>
      <c r="F1139" s="39"/>
      <c r="G1139" s="40">
        <v>2011</v>
      </c>
      <c r="H1139" s="40">
        <v>2011</v>
      </c>
      <c r="K1139" s="4" t="s">
        <v>37</v>
      </c>
      <c r="M1139" s="1" t="s">
        <v>38</v>
      </c>
      <c r="O1139" s="1">
        <v>374</v>
      </c>
      <c r="P1139" s="1" t="s">
        <v>77</v>
      </c>
      <c r="Q1139" s="1" t="s">
        <v>1169</v>
      </c>
      <c r="R1139" s="4" t="s">
        <v>2128</v>
      </c>
      <c r="S1139" s="40">
        <v>5</v>
      </c>
      <c r="T1139" s="29">
        <v>30.24718</v>
      </c>
      <c r="V1139" s="29">
        <v>18.7559942</v>
      </c>
      <c r="W1139" s="29">
        <v>10.6823733469493</v>
      </c>
      <c r="AP1139" s="40">
        <v>14.580539999999999</v>
      </c>
      <c r="AR1139" s="1" t="s">
        <v>694</v>
      </c>
      <c r="AS1139" s="1" t="s">
        <v>1244</v>
      </c>
      <c r="AT1139" s="4" t="s">
        <v>2127</v>
      </c>
      <c r="BA1139" s="4" t="s">
        <v>65</v>
      </c>
      <c r="BB1139" s="1" t="s">
        <v>65</v>
      </c>
      <c r="BE1139" s="4" t="s">
        <v>2128</v>
      </c>
    </row>
    <row r="1140" spans="1:57" ht="14.25">
      <c r="A1140" s="4" t="s">
        <v>1997</v>
      </c>
      <c r="B1140" s="39" t="s">
        <v>571</v>
      </c>
      <c r="C1140" s="4" t="s">
        <v>572</v>
      </c>
      <c r="D1140" s="4" t="s">
        <v>84</v>
      </c>
      <c r="E1140" s="39" t="s">
        <v>1126</v>
      </c>
      <c r="F1140" s="39"/>
      <c r="G1140" s="40">
        <v>2011</v>
      </c>
      <c r="H1140" s="40">
        <v>2011</v>
      </c>
      <c r="K1140" s="4" t="s">
        <v>37</v>
      </c>
      <c r="M1140" s="1" t="s">
        <v>38</v>
      </c>
      <c r="O1140" s="1">
        <v>374</v>
      </c>
      <c r="P1140" s="1" t="s">
        <v>77</v>
      </c>
      <c r="Q1140" s="1" t="s">
        <v>1169</v>
      </c>
      <c r="R1140" s="4" t="s">
        <v>2128</v>
      </c>
      <c r="S1140" s="40">
        <v>3</v>
      </c>
      <c r="T1140" s="29">
        <v>34.807220000000001</v>
      </c>
      <c r="V1140" s="29">
        <v>20.218671333333301</v>
      </c>
      <c r="W1140" s="29">
        <v>14.4587205027383</v>
      </c>
      <c r="AP1140" s="40">
        <v>19.95542</v>
      </c>
      <c r="AR1140" s="1" t="s">
        <v>694</v>
      </c>
      <c r="AS1140" s="1" t="s">
        <v>1244</v>
      </c>
      <c r="AT1140" s="4" t="s">
        <v>2127</v>
      </c>
      <c r="BA1140" s="4" t="s">
        <v>65</v>
      </c>
      <c r="BB1140" s="1" t="s">
        <v>65</v>
      </c>
      <c r="BE1140" s="4" t="s">
        <v>2128</v>
      </c>
    </row>
    <row r="1141" spans="1:57" ht="14.25">
      <c r="A1141" s="4" t="s">
        <v>732</v>
      </c>
      <c r="B1141" s="39" t="s">
        <v>732</v>
      </c>
      <c r="C1141" s="4" t="s">
        <v>733</v>
      </c>
      <c r="D1141" s="4" t="s">
        <v>84</v>
      </c>
      <c r="E1141" s="39" t="s">
        <v>2143</v>
      </c>
      <c r="F1141" s="39">
        <v>1</v>
      </c>
      <c r="G1141" s="40">
        <v>2010</v>
      </c>
      <c r="H1141" s="40">
        <v>2010</v>
      </c>
      <c r="K1141" s="4" t="s">
        <v>37</v>
      </c>
      <c r="M1141" s="1" t="s">
        <v>38</v>
      </c>
      <c r="O1141" s="1">
        <v>374</v>
      </c>
      <c r="P1141" s="1" t="s">
        <v>77</v>
      </c>
      <c r="Q1141" s="1" t="s">
        <v>1169</v>
      </c>
      <c r="R1141" s="4" t="s">
        <v>2128</v>
      </c>
      <c r="S1141" s="40">
        <v>1</v>
      </c>
      <c r="T1141" s="29">
        <v>9.7418289999999992</v>
      </c>
      <c r="V1141" s="29">
        <v>9.7418289999999992</v>
      </c>
      <c r="W1141" s="29"/>
      <c r="AP1141" s="40">
        <v>9.7418289999999992</v>
      </c>
      <c r="AR1141" s="1" t="s">
        <v>694</v>
      </c>
      <c r="AT1141" s="4" t="s">
        <v>2127</v>
      </c>
      <c r="BA1141" s="4" t="s">
        <v>65</v>
      </c>
      <c r="BB1141" s="1" t="s">
        <v>65</v>
      </c>
      <c r="BE1141" s="4" t="s">
        <v>2128</v>
      </c>
    </row>
    <row r="1142" spans="1:57" ht="14.25">
      <c r="A1142" s="4" t="s">
        <v>732</v>
      </c>
      <c r="B1142" s="39" t="s">
        <v>732</v>
      </c>
      <c r="C1142" s="4" t="s">
        <v>733</v>
      </c>
      <c r="D1142" s="4" t="s">
        <v>84</v>
      </c>
      <c r="E1142" s="39" t="s">
        <v>1126</v>
      </c>
      <c r="F1142" s="39">
        <v>1</v>
      </c>
      <c r="G1142" s="40">
        <v>2010</v>
      </c>
      <c r="H1142" s="40">
        <v>2010</v>
      </c>
      <c r="K1142" s="4" t="s">
        <v>37</v>
      </c>
      <c r="M1142" s="1" t="s">
        <v>38</v>
      </c>
      <c r="O1142" s="1">
        <v>374</v>
      </c>
      <c r="P1142" s="1" t="s">
        <v>77</v>
      </c>
      <c r="Q1142" s="1" t="s">
        <v>1169</v>
      </c>
      <c r="R1142" s="4" t="s">
        <v>2128</v>
      </c>
      <c r="S1142" s="40">
        <v>2</v>
      </c>
      <c r="T1142" s="29">
        <v>59.751019999999997</v>
      </c>
      <c r="V1142" s="29">
        <v>59.054535000000001</v>
      </c>
      <c r="W1142" s="29">
        <v>0.98497853298942395</v>
      </c>
      <c r="AP1142" s="40">
        <v>59.054535000000001</v>
      </c>
      <c r="AR1142" s="1" t="s">
        <v>694</v>
      </c>
      <c r="AS1142" s="1" t="s">
        <v>1244</v>
      </c>
      <c r="AT1142" s="4" t="s">
        <v>2127</v>
      </c>
      <c r="BA1142" s="4" t="s">
        <v>65</v>
      </c>
      <c r="BB1142" s="1" t="s">
        <v>65</v>
      </c>
      <c r="BD1142" s="4" t="s">
        <v>2144</v>
      </c>
      <c r="BE1142" s="4" t="s">
        <v>2128</v>
      </c>
    </row>
    <row r="1143" spans="1:57" ht="14.25">
      <c r="A1143" s="4" t="s">
        <v>732</v>
      </c>
      <c r="B1143" s="39" t="s">
        <v>732</v>
      </c>
      <c r="C1143" s="4" t="s">
        <v>733</v>
      </c>
      <c r="D1143" s="4" t="s">
        <v>84</v>
      </c>
      <c r="E1143" s="39" t="s">
        <v>2143</v>
      </c>
      <c r="F1143" s="39">
        <v>1</v>
      </c>
      <c r="G1143" s="40">
        <v>2011</v>
      </c>
      <c r="H1143" s="40">
        <v>2011</v>
      </c>
      <c r="K1143" s="4" t="s">
        <v>37</v>
      </c>
      <c r="M1143" s="1" t="s">
        <v>38</v>
      </c>
      <c r="O1143" s="1">
        <v>374</v>
      </c>
      <c r="P1143" s="1" t="s">
        <v>77</v>
      </c>
      <c r="Q1143" s="1" t="s">
        <v>1169</v>
      </c>
      <c r="R1143" s="4" t="s">
        <v>2128</v>
      </c>
      <c r="S1143" s="40">
        <v>3</v>
      </c>
      <c r="T1143" s="29">
        <v>22.476030000000002</v>
      </c>
      <c r="V1143" s="29">
        <v>19.499320000000001</v>
      </c>
      <c r="W1143" s="29">
        <v>4.6258054670619302</v>
      </c>
      <c r="AP1143" s="40">
        <v>21.851859999999999</v>
      </c>
      <c r="AR1143" s="1" t="s">
        <v>694</v>
      </c>
      <c r="AS1143" s="1" t="s">
        <v>1244</v>
      </c>
      <c r="AT1143" s="4" t="s">
        <v>2127</v>
      </c>
      <c r="BA1143" s="4" t="s">
        <v>65</v>
      </c>
      <c r="BB1143" s="1" t="s">
        <v>65</v>
      </c>
      <c r="BE1143" s="4" t="s">
        <v>2128</v>
      </c>
    </row>
    <row r="1144" spans="1:57" ht="14.25">
      <c r="A1144" s="4" t="s">
        <v>732</v>
      </c>
      <c r="B1144" s="39" t="s">
        <v>732</v>
      </c>
      <c r="C1144" s="4" t="s">
        <v>733</v>
      </c>
      <c r="D1144" s="4" t="s">
        <v>84</v>
      </c>
      <c r="E1144" s="39" t="s">
        <v>1126</v>
      </c>
      <c r="F1144" s="39">
        <v>1</v>
      </c>
      <c r="G1144" s="40">
        <v>2011</v>
      </c>
      <c r="H1144" s="40">
        <v>2011</v>
      </c>
      <c r="K1144" s="4" t="s">
        <v>37</v>
      </c>
      <c r="M1144" s="1" t="s">
        <v>38</v>
      </c>
      <c r="O1144" s="1">
        <v>374</v>
      </c>
      <c r="P1144" s="1" t="s">
        <v>77</v>
      </c>
      <c r="Q1144" s="1" t="s">
        <v>1169</v>
      </c>
      <c r="R1144" s="4" t="s">
        <v>2128</v>
      </c>
      <c r="S1144" s="40">
        <v>10</v>
      </c>
      <c r="T1144" s="29">
        <v>74.438239999999993</v>
      </c>
      <c r="V1144" s="29">
        <v>20.872926499999998</v>
      </c>
      <c r="W1144" s="29">
        <v>21.077939065088</v>
      </c>
      <c r="AP1144" s="40">
        <v>13.657640000000001</v>
      </c>
      <c r="AR1144" s="1" t="s">
        <v>694</v>
      </c>
      <c r="AS1144" s="1" t="s">
        <v>1244</v>
      </c>
      <c r="AT1144" s="4" t="s">
        <v>2127</v>
      </c>
      <c r="BA1144" s="4" t="s">
        <v>65</v>
      </c>
      <c r="BB1144" s="1" t="s">
        <v>65</v>
      </c>
      <c r="BD1144" s="4" t="s">
        <v>2144</v>
      </c>
      <c r="BE1144" s="4" t="s">
        <v>2128</v>
      </c>
    </row>
    <row r="1145" spans="1:57" ht="12.75">
      <c r="A1145" s="40" t="s">
        <v>732</v>
      </c>
      <c r="B1145" s="40" t="s">
        <v>732</v>
      </c>
      <c r="C1145" s="4" t="s">
        <v>733</v>
      </c>
      <c r="D1145" s="4" t="s">
        <v>84</v>
      </c>
      <c r="E1145" s="40" t="s">
        <v>2145</v>
      </c>
      <c r="F1145" s="40"/>
      <c r="G1145" s="40">
        <v>2016</v>
      </c>
      <c r="H1145" s="40">
        <v>2016</v>
      </c>
      <c r="K1145" s="40" t="s">
        <v>2146</v>
      </c>
      <c r="M1145" s="40" t="s">
        <v>38</v>
      </c>
      <c r="O1145" s="1">
        <v>373</v>
      </c>
      <c r="P1145" s="40" t="s">
        <v>77</v>
      </c>
      <c r="Q1145" s="1" t="s">
        <v>1169</v>
      </c>
      <c r="R1145" s="40" t="s">
        <v>2149</v>
      </c>
      <c r="S1145" s="40">
        <v>8</v>
      </c>
      <c r="T1145" s="29">
        <v>24.981579997073101</v>
      </c>
      <c r="V1145" s="29">
        <v>12.620764483903701</v>
      </c>
      <c r="W1145" s="29">
        <v>6.53877776551926</v>
      </c>
      <c r="AR1145" s="1" t="s">
        <v>694</v>
      </c>
      <c r="AS1145" s="1" t="s">
        <v>1244</v>
      </c>
      <c r="AT1145" s="4" t="s">
        <v>2127</v>
      </c>
      <c r="AY1145" s="1" t="s">
        <v>2147</v>
      </c>
      <c r="BA1145" s="4" t="s">
        <v>65</v>
      </c>
      <c r="BB1145" s="1" t="s">
        <v>65</v>
      </c>
      <c r="BD1145" s="40" t="s">
        <v>2148</v>
      </c>
      <c r="BE1145" s="40" t="s">
        <v>2149</v>
      </c>
    </row>
    <row r="1146" spans="1:57" ht="12.75">
      <c r="A1146" s="40" t="s">
        <v>732</v>
      </c>
      <c r="B1146" s="40" t="s">
        <v>732</v>
      </c>
      <c r="C1146" s="4" t="s">
        <v>733</v>
      </c>
      <c r="D1146" s="4" t="s">
        <v>84</v>
      </c>
      <c r="E1146" s="40" t="s">
        <v>2145</v>
      </c>
      <c r="F1146" s="40"/>
      <c r="G1146" s="40">
        <v>2016</v>
      </c>
      <c r="H1146" s="40">
        <v>2016</v>
      </c>
      <c r="K1146" s="40" t="s">
        <v>2150</v>
      </c>
      <c r="M1146" s="40" t="s">
        <v>38</v>
      </c>
      <c r="O1146" s="1">
        <v>373</v>
      </c>
      <c r="P1146" s="40" t="s">
        <v>77</v>
      </c>
      <c r="R1146" s="40" t="s">
        <v>2149</v>
      </c>
      <c r="S1146" s="40">
        <v>2</v>
      </c>
      <c r="T1146" s="29">
        <v>24.981579997073101</v>
      </c>
      <c r="V1146" s="29">
        <v>17.310508111634601</v>
      </c>
      <c r="W1146" s="29">
        <v>10.848533898326</v>
      </c>
      <c r="AR1146" s="1" t="s">
        <v>694</v>
      </c>
      <c r="AS1146" s="1" t="s">
        <v>1244</v>
      </c>
      <c r="AT1146" s="4" t="s">
        <v>2127</v>
      </c>
      <c r="AY1146" s="1" t="s">
        <v>2151</v>
      </c>
      <c r="BA1146" s="4" t="s">
        <v>65</v>
      </c>
      <c r="BB1146" s="1" t="s">
        <v>65</v>
      </c>
      <c r="BD1146" s="40" t="s">
        <v>2148</v>
      </c>
      <c r="BE1146" s="40" t="s">
        <v>2149</v>
      </c>
    </row>
    <row r="1147" spans="1:57" ht="12.75">
      <c r="A1147" s="40" t="s">
        <v>732</v>
      </c>
      <c r="B1147" s="40" t="s">
        <v>732</v>
      </c>
      <c r="C1147" s="4" t="s">
        <v>733</v>
      </c>
      <c r="D1147" s="4" t="s">
        <v>84</v>
      </c>
      <c r="E1147" s="40" t="s">
        <v>2145</v>
      </c>
      <c r="F1147" s="40"/>
      <c r="G1147" s="40">
        <v>2017</v>
      </c>
      <c r="H1147" s="40">
        <v>2017</v>
      </c>
      <c r="K1147" s="40" t="s">
        <v>2146</v>
      </c>
      <c r="M1147" s="40" t="s">
        <v>38</v>
      </c>
      <c r="O1147" s="1">
        <v>373</v>
      </c>
      <c r="P1147" s="40" t="s">
        <v>77</v>
      </c>
      <c r="Q1147" s="1" t="s">
        <v>1169</v>
      </c>
      <c r="R1147" s="40" t="s">
        <v>2149</v>
      </c>
      <c r="S1147" s="40">
        <v>16</v>
      </c>
      <c r="T1147" s="29">
        <v>91.131948036728005</v>
      </c>
      <c r="V1147" s="29">
        <v>25.299891660175302</v>
      </c>
      <c r="W1147" s="29">
        <v>26.329975283333901</v>
      </c>
      <c r="AR1147" s="1" t="s">
        <v>694</v>
      </c>
      <c r="AS1147" s="1" t="s">
        <v>1244</v>
      </c>
      <c r="AT1147" s="4" t="s">
        <v>2127</v>
      </c>
      <c r="AY1147" s="1" t="s">
        <v>2152</v>
      </c>
      <c r="BA1147" s="4" t="s">
        <v>65</v>
      </c>
      <c r="BB1147" s="1" t="s">
        <v>65</v>
      </c>
      <c r="BD1147" s="40" t="s">
        <v>2148</v>
      </c>
      <c r="BE1147" s="40" t="s">
        <v>2149</v>
      </c>
    </row>
    <row r="1148" spans="1:57" ht="12.75">
      <c r="A1148" s="40" t="s">
        <v>732</v>
      </c>
      <c r="B1148" s="40" t="s">
        <v>732</v>
      </c>
      <c r="C1148" s="4" t="s">
        <v>733</v>
      </c>
      <c r="D1148" s="4" t="s">
        <v>84</v>
      </c>
      <c r="E1148" s="40" t="s">
        <v>2145</v>
      </c>
      <c r="F1148" s="40"/>
      <c r="G1148" s="40">
        <v>2017</v>
      </c>
      <c r="H1148" s="40">
        <v>2017</v>
      </c>
      <c r="K1148" s="40" t="s">
        <v>2150</v>
      </c>
      <c r="M1148" s="40" t="s">
        <v>38</v>
      </c>
      <c r="O1148" s="1">
        <v>373</v>
      </c>
      <c r="P1148" s="40" t="s">
        <v>77</v>
      </c>
      <c r="R1148" s="40" t="s">
        <v>2149</v>
      </c>
      <c r="S1148" s="40">
        <v>4</v>
      </c>
      <c r="T1148" s="29">
        <v>90.423344261991204</v>
      </c>
      <c r="V1148" s="29">
        <v>39.0569052470617</v>
      </c>
      <c r="W1148" s="29">
        <v>36.527999768035997</v>
      </c>
      <c r="AR1148" s="1" t="s">
        <v>694</v>
      </c>
      <c r="AS1148" s="1" t="s">
        <v>1244</v>
      </c>
      <c r="AT1148" s="4" t="s">
        <v>2127</v>
      </c>
      <c r="AY1148" s="1" t="s">
        <v>2153</v>
      </c>
      <c r="BA1148" s="4" t="s">
        <v>65</v>
      </c>
      <c r="BB1148" s="1" t="s">
        <v>65</v>
      </c>
      <c r="BD1148" s="40" t="s">
        <v>2148</v>
      </c>
      <c r="BE1148" s="40" t="s">
        <v>2149</v>
      </c>
    </row>
    <row r="1149" spans="1:57" ht="12.75">
      <c r="A1149" s="40" t="s">
        <v>732</v>
      </c>
      <c r="B1149" s="40" t="s">
        <v>732</v>
      </c>
      <c r="C1149" s="4" t="s">
        <v>733</v>
      </c>
      <c r="D1149" s="4" t="s">
        <v>84</v>
      </c>
      <c r="E1149" s="40" t="s">
        <v>2145</v>
      </c>
      <c r="F1149" s="40"/>
      <c r="G1149" s="40">
        <v>2018</v>
      </c>
      <c r="H1149" s="40">
        <v>2018</v>
      </c>
      <c r="K1149" s="40" t="s">
        <v>2146</v>
      </c>
      <c r="M1149" s="40" t="s">
        <v>38</v>
      </c>
      <c r="O1149" s="1">
        <v>373</v>
      </c>
      <c r="P1149" s="40" t="s">
        <v>77</v>
      </c>
      <c r="Q1149" s="1" t="s">
        <v>1169</v>
      </c>
      <c r="R1149" s="40" t="s">
        <v>2149</v>
      </c>
      <c r="S1149" s="40">
        <v>12</v>
      </c>
      <c r="T1149" s="29">
        <v>86.885432197479602</v>
      </c>
      <c r="V1149" s="29">
        <v>37.616217511940498</v>
      </c>
      <c r="W1149" s="29">
        <v>27.300092348207901</v>
      </c>
      <c r="AR1149" s="1" t="s">
        <v>694</v>
      </c>
      <c r="AS1149" s="1" t="s">
        <v>1244</v>
      </c>
      <c r="AT1149" s="4" t="s">
        <v>2127</v>
      </c>
      <c r="AY1149" s="1" t="s">
        <v>2154</v>
      </c>
      <c r="BA1149" s="4" t="s">
        <v>65</v>
      </c>
      <c r="BB1149" s="1" t="s">
        <v>65</v>
      </c>
      <c r="BD1149" s="40" t="s">
        <v>2148</v>
      </c>
      <c r="BE1149" s="40" t="s">
        <v>2149</v>
      </c>
    </row>
    <row r="1150" spans="1:57" ht="12.75">
      <c r="A1150" s="40" t="s">
        <v>732</v>
      </c>
      <c r="B1150" s="40" t="s">
        <v>732</v>
      </c>
      <c r="C1150" s="4" t="s">
        <v>733</v>
      </c>
      <c r="D1150" s="4" t="s">
        <v>84</v>
      </c>
      <c r="E1150" s="40" t="s">
        <v>2145</v>
      </c>
      <c r="F1150" s="40"/>
      <c r="G1150" s="40">
        <v>2018</v>
      </c>
      <c r="H1150" s="40">
        <v>2018</v>
      </c>
      <c r="K1150" s="40" t="s">
        <v>2150</v>
      </c>
      <c r="M1150" s="40" t="s">
        <v>38</v>
      </c>
      <c r="O1150" s="1">
        <v>373</v>
      </c>
      <c r="P1150" s="40" t="s">
        <v>77</v>
      </c>
      <c r="R1150" s="40" t="s">
        <v>2149</v>
      </c>
      <c r="S1150" s="40">
        <v>10</v>
      </c>
      <c r="T1150" s="29">
        <v>76.9075544753765</v>
      </c>
      <c r="V1150" s="29">
        <v>27.986999464</v>
      </c>
      <c r="W1150" s="29">
        <v>19.645333497937099</v>
      </c>
      <c r="AR1150" s="1" t="s">
        <v>694</v>
      </c>
      <c r="AS1150" s="1" t="s">
        <v>1244</v>
      </c>
      <c r="AT1150" s="4" t="s">
        <v>2127</v>
      </c>
      <c r="AY1150" s="1" t="s">
        <v>2155</v>
      </c>
      <c r="BA1150" s="4" t="s">
        <v>65</v>
      </c>
      <c r="BB1150" s="1" t="s">
        <v>65</v>
      </c>
      <c r="BD1150" s="40" t="s">
        <v>2148</v>
      </c>
      <c r="BE1150" s="40" t="s">
        <v>2149</v>
      </c>
    </row>
    <row r="1151" spans="1:57" ht="12.75">
      <c r="A1151" s="40" t="s">
        <v>732</v>
      </c>
      <c r="B1151" s="40" t="s">
        <v>732</v>
      </c>
      <c r="C1151" s="4" t="s">
        <v>733</v>
      </c>
      <c r="D1151" s="4" t="s">
        <v>84</v>
      </c>
      <c r="E1151" s="40" t="s">
        <v>2156</v>
      </c>
      <c r="F1151" s="40"/>
      <c r="G1151" s="40">
        <v>2015</v>
      </c>
      <c r="H1151" s="40">
        <v>2015</v>
      </c>
      <c r="K1151" s="40" t="s">
        <v>2146</v>
      </c>
      <c r="M1151" s="40" t="s">
        <v>38</v>
      </c>
      <c r="O1151" s="1">
        <v>373</v>
      </c>
      <c r="P1151" s="40" t="s">
        <v>77</v>
      </c>
      <c r="Q1151" s="1" t="s">
        <v>1169</v>
      </c>
      <c r="R1151" s="40" t="s">
        <v>2149</v>
      </c>
      <c r="S1151" s="40">
        <v>6</v>
      </c>
      <c r="T1151" s="29">
        <v>71.602999066745596</v>
      </c>
      <c r="V1151" s="29">
        <v>56.011865614674299</v>
      </c>
      <c r="W1151" s="29">
        <v>23.154557619589699</v>
      </c>
      <c r="AR1151" s="1" t="s">
        <v>694</v>
      </c>
      <c r="AS1151" s="1" t="s">
        <v>1244</v>
      </c>
      <c r="AT1151" s="4" t="s">
        <v>2127</v>
      </c>
      <c r="AY1151" s="1" t="s">
        <v>2157</v>
      </c>
      <c r="BA1151" s="4" t="s">
        <v>65</v>
      </c>
      <c r="BB1151" s="1" t="s">
        <v>65</v>
      </c>
      <c r="BD1151" s="40" t="s">
        <v>2148</v>
      </c>
      <c r="BE1151" s="40" t="s">
        <v>2149</v>
      </c>
    </row>
    <row r="1152" spans="1:57" ht="12.75">
      <c r="A1152" s="40" t="s">
        <v>732</v>
      </c>
      <c r="B1152" s="40" t="s">
        <v>732</v>
      </c>
      <c r="C1152" s="4" t="s">
        <v>733</v>
      </c>
      <c r="D1152" s="4" t="s">
        <v>84</v>
      </c>
      <c r="E1152" s="40" t="s">
        <v>2156</v>
      </c>
      <c r="F1152" s="40"/>
      <c r="G1152" s="40">
        <v>2015</v>
      </c>
      <c r="H1152" s="40">
        <v>2015</v>
      </c>
      <c r="K1152" s="40" t="s">
        <v>2150</v>
      </c>
      <c r="M1152" s="40" t="s">
        <v>38</v>
      </c>
      <c r="O1152" s="1">
        <v>373</v>
      </c>
      <c r="P1152" s="40" t="s">
        <v>77</v>
      </c>
      <c r="R1152" s="40" t="s">
        <v>2149</v>
      </c>
      <c r="S1152" s="40">
        <v>2</v>
      </c>
      <c r="T1152" s="29">
        <v>71.285916369950399</v>
      </c>
      <c r="V1152" s="29">
        <v>66.961632741794801</v>
      </c>
      <c r="W1152" s="29">
        <v>6.1154605544855603</v>
      </c>
      <c r="AR1152" s="1" t="s">
        <v>694</v>
      </c>
      <c r="AS1152" s="1" t="s">
        <v>1244</v>
      </c>
      <c r="AT1152" s="4" t="s">
        <v>2127</v>
      </c>
      <c r="AY1152" s="1" t="s">
        <v>2158</v>
      </c>
      <c r="BA1152" s="4" t="s">
        <v>65</v>
      </c>
      <c r="BB1152" s="1" t="s">
        <v>65</v>
      </c>
      <c r="BD1152" s="40" t="s">
        <v>2148</v>
      </c>
      <c r="BE1152" s="40" t="s">
        <v>2149</v>
      </c>
    </row>
    <row r="1153" spans="1:57" ht="12.75">
      <c r="A1153" s="40" t="s">
        <v>732</v>
      </c>
      <c r="B1153" s="40" t="s">
        <v>732</v>
      </c>
      <c r="C1153" s="4" t="s">
        <v>733</v>
      </c>
      <c r="D1153" s="4" t="s">
        <v>84</v>
      </c>
      <c r="E1153" s="40" t="s">
        <v>2156</v>
      </c>
      <c r="F1153" s="40"/>
      <c r="G1153" s="40">
        <v>2016</v>
      </c>
      <c r="H1153" s="40">
        <v>2016</v>
      </c>
      <c r="K1153" s="40" t="s">
        <v>2146</v>
      </c>
      <c r="M1153" s="40" t="s">
        <v>38</v>
      </c>
      <c r="O1153" s="1">
        <v>373</v>
      </c>
      <c r="P1153" s="40" t="s">
        <v>77</v>
      </c>
      <c r="Q1153" s="1" t="s">
        <v>1169</v>
      </c>
      <c r="R1153" s="40" t="s">
        <v>2149</v>
      </c>
      <c r="S1153" s="40">
        <v>21</v>
      </c>
      <c r="T1153" s="29">
        <v>178.60443721941601</v>
      </c>
      <c r="V1153" s="29">
        <v>59.386508025781602</v>
      </c>
      <c r="W1153" s="29">
        <v>34.923826435037903</v>
      </c>
      <c r="AR1153" s="1" t="s">
        <v>694</v>
      </c>
      <c r="AS1153" s="1" t="s">
        <v>1244</v>
      </c>
      <c r="AT1153" s="4" t="s">
        <v>2127</v>
      </c>
      <c r="AY1153" s="1" t="s">
        <v>2159</v>
      </c>
      <c r="BA1153" s="4" t="s">
        <v>65</v>
      </c>
      <c r="BB1153" s="1" t="s">
        <v>65</v>
      </c>
      <c r="BD1153" s="40" t="s">
        <v>2148</v>
      </c>
      <c r="BE1153" s="40" t="s">
        <v>2149</v>
      </c>
    </row>
    <row r="1154" spans="1:57" ht="12.75">
      <c r="A1154" s="40" t="s">
        <v>732</v>
      </c>
      <c r="B1154" s="40" t="s">
        <v>732</v>
      </c>
      <c r="C1154" s="4" t="s">
        <v>733</v>
      </c>
      <c r="D1154" s="4" t="s">
        <v>84</v>
      </c>
      <c r="E1154" s="40" t="s">
        <v>2156</v>
      </c>
      <c r="F1154" s="40"/>
      <c r="G1154" s="40">
        <v>2016</v>
      </c>
      <c r="H1154" s="40">
        <v>2016</v>
      </c>
      <c r="K1154" s="40" t="s">
        <v>2150</v>
      </c>
      <c r="M1154" s="40" t="s">
        <v>38</v>
      </c>
      <c r="O1154" s="1">
        <v>373</v>
      </c>
      <c r="P1154" s="40" t="s">
        <v>77</v>
      </c>
      <c r="R1154" s="40" t="s">
        <v>2149</v>
      </c>
      <c r="S1154" s="40">
        <v>4</v>
      </c>
      <c r="T1154" s="29">
        <v>58.669790383911703</v>
      </c>
      <c r="V1154" s="29">
        <v>46.2931912904725</v>
      </c>
      <c r="W1154" s="29">
        <v>10.568289044951401</v>
      </c>
      <c r="AR1154" s="1" t="s">
        <v>694</v>
      </c>
      <c r="AS1154" s="1" t="s">
        <v>1244</v>
      </c>
      <c r="AT1154" s="4" t="s">
        <v>2127</v>
      </c>
      <c r="AY1154" s="1" t="s">
        <v>2160</v>
      </c>
      <c r="BA1154" s="4" t="s">
        <v>65</v>
      </c>
      <c r="BB1154" s="1" t="s">
        <v>65</v>
      </c>
      <c r="BD1154" s="40" t="s">
        <v>2148</v>
      </c>
      <c r="BE1154" s="40" t="s">
        <v>2149</v>
      </c>
    </row>
    <row r="1155" spans="1:57" ht="12.75">
      <c r="A1155" s="40" t="s">
        <v>732</v>
      </c>
      <c r="B1155" s="40" t="s">
        <v>732</v>
      </c>
      <c r="C1155" s="4" t="s">
        <v>733</v>
      </c>
      <c r="D1155" s="4" t="s">
        <v>84</v>
      </c>
      <c r="E1155" s="40" t="s">
        <v>2156</v>
      </c>
      <c r="F1155" s="40"/>
      <c r="G1155" s="40">
        <v>2017</v>
      </c>
      <c r="H1155" s="40">
        <v>2017</v>
      </c>
      <c r="K1155" s="40" t="s">
        <v>2146</v>
      </c>
      <c r="M1155" s="40" t="s">
        <v>38</v>
      </c>
      <c r="O1155" s="1">
        <v>373</v>
      </c>
      <c r="P1155" s="40" t="s">
        <v>77</v>
      </c>
      <c r="Q1155" s="1" t="s">
        <v>1169</v>
      </c>
      <c r="R1155" s="40" t="s">
        <v>2149</v>
      </c>
      <c r="S1155" s="40">
        <v>15</v>
      </c>
      <c r="T1155" s="29">
        <v>179.81776695136901</v>
      </c>
      <c r="V1155" s="29">
        <v>70.232362801993204</v>
      </c>
      <c r="W1155" s="29">
        <v>36.609766557343001</v>
      </c>
      <c r="AR1155" s="1" t="s">
        <v>694</v>
      </c>
      <c r="AS1155" s="1" t="s">
        <v>1244</v>
      </c>
      <c r="AT1155" s="4" t="s">
        <v>2127</v>
      </c>
      <c r="AY1155" s="1" t="s">
        <v>2161</v>
      </c>
      <c r="BA1155" s="4" t="s">
        <v>65</v>
      </c>
      <c r="BB1155" s="1" t="s">
        <v>65</v>
      </c>
      <c r="BD1155" s="40" t="s">
        <v>2148</v>
      </c>
      <c r="BE1155" s="40" t="s">
        <v>2149</v>
      </c>
    </row>
    <row r="1156" spans="1:57" ht="12.75">
      <c r="A1156" s="40" t="s">
        <v>732</v>
      </c>
      <c r="B1156" s="40" t="s">
        <v>732</v>
      </c>
      <c r="C1156" s="4" t="s">
        <v>733</v>
      </c>
      <c r="D1156" s="4" t="s">
        <v>84</v>
      </c>
      <c r="E1156" s="40" t="s">
        <v>2156</v>
      </c>
      <c r="F1156" s="40"/>
      <c r="G1156" s="40">
        <v>2018</v>
      </c>
      <c r="H1156" s="40">
        <v>2018</v>
      </c>
      <c r="K1156" s="40" t="s">
        <v>2146</v>
      </c>
      <c r="M1156" s="40" t="s">
        <v>38</v>
      </c>
      <c r="O1156" s="1">
        <v>373</v>
      </c>
      <c r="P1156" s="40" t="s">
        <v>77</v>
      </c>
      <c r="Q1156" s="1" t="s">
        <v>1169</v>
      </c>
      <c r="R1156" s="40" t="s">
        <v>2149</v>
      </c>
      <c r="S1156" s="40">
        <v>8</v>
      </c>
      <c r="T1156" s="29">
        <v>94.505664312893799</v>
      </c>
      <c r="V1156" s="29">
        <v>54.126500098115599</v>
      </c>
      <c r="W1156" s="29">
        <v>28.117175129966899</v>
      </c>
      <c r="AR1156" s="1" t="s">
        <v>694</v>
      </c>
      <c r="AS1156" s="1" t="s">
        <v>1244</v>
      </c>
      <c r="AT1156" s="4" t="s">
        <v>2127</v>
      </c>
      <c r="AY1156" s="1" t="s">
        <v>2162</v>
      </c>
      <c r="BA1156" s="4" t="s">
        <v>65</v>
      </c>
      <c r="BB1156" s="1" t="s">
        <v>65</v>
      </c>
      <c r="BD1156" s="40" t="s">
        <v>2148</v>
      </c>
      <c r="BE1156" s="40" t="s">
        <v>2149</v>
      </c>
    </row>
    <row r="1157" spans="1:57" ht="12.75">
      <c r="A1157" s="40" t="s">
        <v>732</v>
      </c>
      <c r="B1157" s="40" t="s">
        <v>732</v>
      </c>
      <c r="C1157" s="4" t="s">
        <v>733</v>
      </c>
      <c r="D1157" s="4" t="s">
        <v>84</v>
      </c>
      <c r="E1157" s="40" t="s">
        <v>2156</v>
      </c>
      <c r="F1157" s="40"/>
      <c r="G1157" s="40">
        <v>2018</v>
      </c>
      <c r="H1157" s="40">
        <v>2018</v>
      </c>
      <c r="K1157" s="40" t="s">
        <v>2150</v>
      </c>
      <c r="M1157" s="40" t="s">
        <v>38</v>
      </c>
      <c r="O1157" s="1">
        <v>373</v>
      </c>
      <c r="P1157" s="40" t="s">
        <v>77</v>
      </c>
      <c r="R1157" s="40" t="s">
        <v>2149</v>
      </c>
      <c r="S1157" s="40">
        <v>1</v>
      </c>
      <c r="T1157" s="29">
        <v>90.978222240719901</v>
      </c>
      <c r="V1157" s="29">
        <v>90.978222240719901</v>
      </c>
      <c r="W1157" s="29"/>
      <c r="AR1157" s="1" t="s">
        <v>694</v>
      </c>
      <c r="AS1157" s="40"/>
      <c r="AT1157" s="4" t="s">
        <v>2127</v>
      </c>
      <c r="AY1157" s="1" t="s">
        <v>2163</v>
      </c>
      <c r="BA1157" s="4" t="s">
        <v>65</v>
      </c>
      <c r="BB1157" s="1" t="s">
        <v>65</v>
      </c>
      <c r="BD1157" s="40" t="s">
        <v>2148</v>
      </c>
      <c r="BE1157" s="40" t="s">
        <v>2149</v>
      </c>
    </row>
    <row r="1158" spans="1:57" ht="12.75">
      <c r="A1158" s="40" t="s">
        <v>732</v>
      </c>
      <c r="B1158" s="40" t="s">
        <v>732</v>
      </c>
      <c r="C1158" s="4" t="s">
        <v>733</v>
      </c>
      <c r="D1158" s="4" t="s">
        <v>84</v>
      </c>
      <c r="E1158" s="40" t="s">
        <v>1126</v>
      </c>
      <c r="F1158" s="40">
        <v>1</v>
      </c>
      <c r="G1158" s="40">
        <v>2010</v>
      </c>
      <c r="H1158" s="40">
        <v>2010</v>
      </c>
      <c r="K1158" s="40" t="s">
        <v>2146</v>
      </c>
      <c r="M1158" s="40" t="s">
        <v>38</v>
      </c>
      <c r="O1158" s="1">
        <v>373</v>
      </c>
      <c r="P1158" s="40" t="s">
        <v>77</v>
      </c>
      <c r="Q1158" s="1" t="s">
        <v>1169</v>
      </c>
      <c r="R1158" s="40" t="s">
        <v>2149</v>
      </c>
      <c r="S1158" s="40">
        <v>9</v>
      </c>
      <c r="T1158" s="29">
        <v>98.527030765070407</v>
      </c>
      <c r="V1158" s="29">
        <v>51.571827818413098</v>
      </c>
      <c r="W1158" s="29">
        <v>23.6712318801371</v>
      </c>
      <c r="AR1158" s="1" t="s">
        <v>694</v>
      </c>
      <c r="AS1158" s="40" t="s">
        <v>1244</v>
      </c>
      <c r="AT1158" s="4" t="s">
        <v>2127</v>
      </c>
      <c r="AY1158" s="1" t="s">
        <v>2164</v>
      </c>
      <c r="BA1158" s="4" t="s">
        <v>65</v>
      </c>
      <c r="BB1158" s="1" t="s">
        <v>65</v>
      </c>
      <c r="BD1158" s="40" t="s">
        <v>2148</v>
      </c>
      <c r="BE1158" s="40" t="s">
        <v>2149</v>
      </c>
    </row>
    <row r="1159" spans="1:57" ht="12.75">
      <c r="A1159" s="40" t="s">
        <v>732</v>
      </c>
      <c r="B1159" s="40" t="s">
        <v>732</v>
      </c>
      <c r="C1159" s="4" t="s">
        <v>733</v>
      </c>
      <c r="D1159" s="4" t="s">
        <v>84</v>
      </c>
      <c r="E1159" s="40" t="s">
        <v>1126</v>
      </c>
      <c r="F1159" s="40">
        <v>1</v>
      </c>
      <c r="G1159" s="40">
        <v>2010</v>
      </c>
      <c r="H1159" s="40">
        <v>2010</v>
      </c>
      <c r="K1159" s="40" t="s">
        <v>2150</v>
      </c>
      <c r="M1159" s="40" t="s">
        <v>38</v>
      </c>
      <c r="O1159" s="1">
        <v>373</v>
      </c>
      <c r="P1159" s="40" t="s">
        <v>77</v>
      </c>
      <c r="R1159" s="40" t="s">
        <v>2149</v>
      </c>
      <c r="S1159" s="40">
        <v>8</v>
      </c>
      <c r="T1159" s="29">
        <v>70.201292425893101</v>
      </c>
      <c r="V1159" s="29">
        <v>45.9671830877448</v>
      </c>
      <c r="W1159" s="29">
        <v>18.317581940727599</v>
      </c>
      <c r="AR1159" s="1" t="s">
        <v>694</v>
      </c>
      <c r="AS1159" s="40" t="s">
        <v>1244</v>
      </c>
      <c r="AT1159" s="4" t="s">
        <v>2127</v>
      </c>
      <c r="AY1159" s="1" t="s">
        <v>2165</v>
      </c>
      <c r="BA1159" s="4" t="s">
        <v>65</v>
      </c>
      <c r="BB1159" s="1" t="s">
        <v>65</v>
      </c>
      <c r="BD1159" s="40" t="s">
        <v>2148</v>
      </c>
      <c r="BE1159" s="40" t="s">
        <v>2149</v>
      </c>
    </row>
    <row r="1160" spans="1:57" ht="12.75">
      <c r="A1160" s="40" t="s">
        <v>732</v>
      </c>
      <c r="B1160" s="40" t="s">
        <v>732</v>
      </c>
      <c r="C1160" s="4" t="s">
        <v>733</v>
      </c>
      <c r="D1160" s="4" t="s">
        <v>84</v>
      </c>
      <c r="E1160" s="40" t="s">
        <v>1126</v>
      </c>
      <c r="F1160" s="40">
        <v>1</v>
      </c>
      <c r="G1160" s="40">
        <v>2011</v>
      </c>
      <c r="H1160" s="40">
        <v>2011</v>
      </c>
      <c r="K1160" s="40" t="s">
        <v>2146</v>
      </c>
      <c r="M1160" s="40" t="s">
        <v>38</v>
      </c>
      <c r="O1160" s="1">
        <v>373</v>
      </c>
      <c r="P1160" s="40" t="s">
        <v>77</v>
      </c>
      <c r="Q1160" s="1" t="s">
        <v>1169</v>
      </c>
      <c r="R1160" s="40" t="s">
        <v>2149</v>
      </c>
      <c r="S1160" s="40">
        <v>15</v>
      </c>
      <c r="T1160" s="29">
        <v>124.03554925695001</v>
      </c>
      <c r="V1160" s="29">
        <v>80.371052429468506</v>
      </c>
      <c r="W1160" s="29">
        <v>29.472554232637901</v>
      </c>
      <c r="AR1160" s="1" t="s">
        <v>694</v>
      </c>
      <c r="AS1160" s="40" t="s">
        <v>1244</v>
      </c>
      <c r="AT1160" s="4" t="s">
        <v>2127</v>
      </c>
      <c r="AY1160" s="1" t="s">
        <v>2166</v>
      </c>
      <c r="BA1160" s="4" t="s">
        <v>65</v>
      </c>
      <c r="BB1160" s="1" t="s">
        <v>65</v>
      </c>
      <c r="BD1160" s="40" t="s">
        <v>2148</v>
      </c>
      <c r="BE1160" s="40" t="s">
        <v>2149</v>
      </c>
    </row>
    <row r="1161" spans="1:57" ht="12.75">
      <c r="A1161" s="40" t="s">
        <v>732</v>
      </c>
      <c r="B1161" s="40" t="s">
        <v>732</v>
      </c>
      <c r="C1161" s="4" t="s">
        <v>733</v>
      </c>
      <c r="D1161" s="4" t="s">
        <v>84</v>
      </c>
      <c r="E1161" s="40" t="s">
        <v>1126</v>
      </c>
      <c r="F1161" s="40">
        <v>1</v>
      </c>
      <c r="G1161" s="40">
        <v>2011</v>
      </c>
      <c r="H1161" s="40">
        <v>2011</v>
      </c>
      <c r="K1161" s="40" t="s">
        <v>2150</v>
      </c>
      <c r="M1161" s="40" t="s">
        <v>38</v>
      </c>
      <c r="O1161" s="1">
        <v>373</v>
      </c>
      <c r="P1161" s="40" t="s">
        <v>77</v>
      </c>
      <c r="R1161" s="40" t="s">
        <v>2149</v>
      </c>
      <c r="S1161" s="40">
        <v>14</v>
      </c>
      <c r="T1161" s="29">
        <v>124.03554925695001</v>
      </c>
      <c r="V1161" s="29">
        <v>66.903857793372495</v>
      </c>
      <c r="W1161" s="29">
        <v>25.951044331142199</v>
      </c>
      <c r="AR1161" s="1" t="s">
        <v>694</v>
      </c>
      <c r="AS1161" s="40" t="s">
        <v>1244</v>
      </c>
      <c r="AT1161" s="4" t="s">
        <v>2127</v>
      </c>
      <c r="AY1161" s="1" t="s">
        <v>2167</v>
      </c>
      <c r="BA1161" s="4" t="s">
        <v>65</v>
      </c>
      <c r="BB1161" s="1" t="s">
        <v>65</v>
      </c>
      <c r="BD1161" s="40" t="s">
        <v>2148</v>
      </c>
      <c r="BE1161" s="40" t="s">
        <v>2149</v>
      </c>
    </row>
    <row r="1162" spans="1:57" ht="12.75">
      <c r="A1162" s="40" t="s">
        <v>732</v>
      </c>
      <c r="B1162" s="40" t="s">
        <v>732</v>
      </c>
      <c r="C1162" s="4" t="s">
        <v>733</v>
      </c>
      <c r="D1162" s="4" t="s">
        <v>84</v>
      </c>
      <c r="E1162" s="40" t="s">
        <v>1126</v>
      </c>
      <c r="F1162" s="40">
        <v>1</v>
      </c>
      <c r="G1162" s="40">
        <v>2012</v>
      </c>
      <c r="H1162" s="40">
        <v>2012</v>
      </c>
      <c r="K1162" s="40" t="s">
        <v>2146</v>
      </c>
      <c r="M1162" s="40" t="s">
        <v>38</v>
      </c>
      <c r="O1162" s="1">
        <v>373</v>
      </c>
      <c r="P1162" s="40" t="s">
        <v>77</v>
      </c>
      <c r="Q1162" s="1" t="s">
        <v>1169</v>
      </c>
      <c r="R1162" s="40" t="s">
        <v>2149</v>
      </c>
      <c r="S1162" s="40">
        <v>12</v>
      </c>
      <c r="T1162" s="29">
        <v>70.997719018388693</v>
      </c>
      <c r="V1162" s="29">
        <v>40.208688324632199</v>
      </c>
      <c r="W1162" s="29">
        <v>18.762074883921802</v>
      </c>
      <c r="AR1162" s="1" t="s">
        <v>694</v>
      </c>
      <c r="AS1162" s="40" t="s">
        <v>1244</v>
      </c>
      <c r="AT1162" s="4" t="s">
        <v>2127</v>
      </c>
      <c r="AY1162" s="1" t="s">
        <v>2168</v>
      </c>
      <c r="BA1162" s="4" t="s">
        <v>65</v>
      </c>
      <c r="BB1162" s="1" t="s">
        <v>65</v>
      </c>
      <c r="BD1162" s="40" t="s">
        <v>2148</v>
      </c>
      <c r="BE1162" s="40" t="s">
        <v>2149</v>
      </c>
    </row>
    <row r="1163" spans="1:57" ht="12.75">
      <c r="A1163" s="40" t="s">
        <v>732</v>
      </c>
      <c r="B1163" s="40" t="s">
        <v>732</v>
      </c>
      <c r="C1163" s="4" t="s">
        <v>733</v>
      </c>
      <c r="D1163" s="4" t="s">
        <v>84</v>
      </c>
      <c r="E1163" s="40" t="s">
        <v>1126</v>
      </c>
      <c r="F1163" s="40">
        <v>1</v>
      </c>
      <c r="G1163" s="40">
        <v>2012</v>
      </c>
      <c r="H1163" s="40">
        <v>2012</v>
      </c>
      <c r="K1163" s="40" t="s">
        <v>2150</v>
      </c>
      <c r="M1163" s="40" t="s">
        <v>38</v>
      </c>
      <c r="O1163" s="1">
        <v>373</v>
      </c>
      <c r="P1163" s="40" t="s">
        <v>77</v>
      </c>
      <c r="R1163" s="40" t="s">
        <v>2149</v>
      </c>
      <c r="S1163" s="40">
        <v>10</v>
      </c>
      <c r="T1163" s="29">
        <v>70.997719018388693</v>
      </c>
      <c r="V1163" s="29">
        <v>41.593124085496001</v>
      </c>
      <c r="W1163" s="29">
        <v>18.7903915232061</v>
      </c>
      <c r="AR1163" s="1" t="s">
        <v>694</v>
      </c>
      <c r="AS1163" s="40" t="s">
        <v>1244</v>
      </c>
      <c r="AT1163" s="4" t="s">
        <v>2127</v>
      </c>
      <c r="AY1163" s="1" t="s">
        <v>2169</v>
      </c>
      <c r="BA1163" s="4" t="s">
        <v>65</v>
      </c>
      <c r="BB1163" s="1" t="s">
        <v>65</v>
      </c>
      <c r="BD1163" s="40" t="s">
        <v>2148</v>
      </c>
      <c r="BE1163" s="40" t="s">
        <v>2149</v>
      </c>
    </row>
    <row r="1164" spans="1:57" ht="12.75">
      <c r="A1164" s="40" t="s">
        <v>732</v>
      </c>
      <c r="B1164" s="40" t="s">
        <v>732</v>
      </c>
      <c r="C1164" s="4" t="s">
        <v>733</v>
      </c>
      <c r="D1164" s="4" t="s">
        <v>84</v>
      </c>
      <c r="E1164" s="40" t="s">
        <v>1126</v>
      </c>
      <c r="F1164" s="40">
        <v>1</v>
      </c>
      <c r="G1164" s="40">
        <v>2013</v>
      </c>
      <c r="H1164" s="40">
        <v>2013</v>
      </c>
      <c r="K1164" s="40" t="s">
        <v>2146</v>
      </c>
      <c r="M1164" s="40" t="s">
        <v>38</v>
      </c>
      <c r="O1164" s="1">
        <v>373</v>
      </c>
      <c r="P1164" s="40" t="s">
        <v>77</v>
      </c>
      <c r="Q1164" s="1" t="s">
        <v>1169</v>
      </c>
      <c r="R1164" s="40" t="s">
        <v>2149</v>
      </c>
      <c r="S1164" s="40">
        <v>7</v>
      </c>
      <c r="T1164" s="29">
        <v>98.608563555271004</v>
      </c>
      <c r="V1164" s="29">
        <v>37.983884805191899</v>
      </c>
      <c r="W1164" s="29">
        <v>27.4885007579743</v>
      </c>
      <c r="AR1164" s="1" t="s">
        <v>694</v>
      </c>
      <c r="AS1164" s="40" t="s">
        <v>1244</v>
      </c>
      <c r="AT1164" s="4" t="s">
        <v>2127</v>
      </c>
      <c r="AY1164" s="1" t="s">
        <v>2170</v>
      </c>
      <c r="BA1164" s="4" t="s">
        <v>65</v>
      </c>
      <c r="BB1164" s="1" t="s">
        <v>65</v>
      </c>
      <c r="BD1164" s="40" t="s">
        <v>2148</v>
      </c>
      <c r="BE1164" s="40" t="s">
        <v>2149</v>
      </c>
    </row>
    <row r="1165" spans="1:57" ht="12.75">
      <c r="A1165" s="40" t="s">
        <v>732</v>
      </c>
      <c r="B1165" s="40" t="s">
        <v>732</v>
      </c>
      <c r="C1165" s="4" t="s">
        <v>733</v>
      </c>
      <c r="D1165" s="4" t="s">
        <v>84</v>
      </c>
      <c r="E1165" s="40" t="s">
        <v>1126</v>
      </c>
      <c r="F1165" s="40">
        <v>1</v>
      </c>
      <c r="G1165" s="40">
        <v>2013</v>
      </c>
      <c r="H1165" s="40">
        <v>2013</v>
      </c>
      <c r="K1165" s="40" t="s">
        <v>2150</v>
      </c>
      <c r="M1165" s="40" t="s">
        <v>38</v>
      </c>
      <c r="O1165" s="1">
        <v>373</v>
      </c>
      <c r="P1165" s="40" t="s">
        <v>77</v>
      </c>
      <c r="R1165" s="40" t="s">
        <v>2149</v>
      </c>
      <c r="S1165" s="40">
        <v>5</v>
      </c>
      <c r="T1165" s="29">
        <v>38.126169404999501</v>
      </c>
      <c r="V1165" s="29">
        <v>20.407167021312599</v>
      </c>
      <c r="W1165" s="29">
        <v>10.8300714388178</v>
      </c>
      <c r="AR1165" s="1" t="s">
        <v>694</v>
      </c>
      <c r="AS1165" s="40" t="s">
        <v>1244</v>
      </c>
      <c r="AT1165" s="4" t="s">
        <v>2127</v>
      </c>
      <c r="AY1165" s="1" t="s">
        <v>2171</v>
      </c>
      <c r="BA1165" s="4" t="s">
        <v>65</v>
      </c>
      <c r="BB1165" s="1" t="s">
        <v>65</v>
      </c>
      <c r="BD1165" s="40" t="s">
        <v>2148</v>
      </c>
      <c r="BE1165" s="40" t="s">
        <v>2149</v>
      </c>
    </row>
    <row r="1166" spans="1:57" ht="12.75">
      <c r="A1166" s="40" t="s">
        <v>732</v>
      </c>
      <c r="B1166" s="40" t="s">
        <v>732</v>
      </c>
      <c r="C1166" s="4" t="s">
        <v>733</v>
      </c>
      <c r="D1166" s="4" t="s">
        <v>84</v>
      </c>
      <c r="E1166" s="40" t="s">
        <v>2172</v>
      </c>
      <c r="F1166" s="40">
        <v>1</v>
      </c>
      <c r="G1166" s="40">
        <v>2016</v>
      </c>
      <c r="H1166" s="40">
        <v>2016</v>
      </c>
      <c r="K1166" s="40" t="s">
        <v>2146</v>
      </c>
      <c r="M1166" s="40" t="s">
        <v>38</v>
      </c>
      <c r="O1166" s="1">
        <v>373</v>
      </c>
      <c r="P1166" s="40" t="s">
        <v>77</v>
      </c>
      <c r="Q1166" s="1" t="s">
        <v>1169</v>
      </c>
      <c r="R1166" s="40" t="s">
        <v>2149</v>
      </c>
      <c r="S1166" s="40">
        <v>5</v>
      </c>
      <c r="T1166" s="29">
        <v>111.873395373951</v>
      </c>
      <c r="V1166" s="29">
        <v>58.330727219307398</v>
      </c>
      <c r="W1166" s="29">
        <v>34.334565726655597</v>
      </c>
      <c r="AR1166" s="1" t="s">
        <v>694</v>
      </c>
      <c r="AS1166" s="40" t="s">
        <v>1244</v>
      </c>
      <c r="AT1166" s="4" t="s">
        <v>2127</v>
      </c>
      <c r="AY1166" s="1" t="s">
        <v>2173</v>
      </c>
      <c r="BA1166" s="4" t="s">
        <v>65</v>
      </c>
      <c r="BB1166" s="1" t="s">
        <v>65</v>
      </c>
      <c r="BD1166" s="40" t="s">
        <v>2148</v>
      </c>
      <c r="BE1166" s="40" t="s">
        <v>2149</v>
      </c>
    </row>
    <row r="1167" spans="1:57" ht="12.75">
      <c r="A1167" s="40" t="s">
        <v>732</v>
      </c>
      <c r="B1167" s="40" t="s">
        <v>732</v>
      </c>
      <c r="C1167" s="4" t="s">
        <v>733</v>
      </c>
      <c r="D1167" s="4" t="s">
        <v>84</v>
      </c>
      <c r="E1167" s="40" t="s">
        <v>2172</v>
      </c>
      <c r="F1167" s="40">
        <v>1</v>
      </c>
      <c r="G1167" s="40">
        <v>2016</v>
      </c>
      <c r="H1167" s="40">
        <v>2016</v>
      </c>
      <c r="K1167" s="40" t="s">
        <v>2150</v>
      </c>
      <c r="M1167" s="40" t="s">
        <v>38</v>
      </c>
      <c r="O1167" s="1">
        <v>373</v>
      </c>
      <c r="P1167" s="40" t="s">
        <v>77</v>
      </c>
      <c r="R1167" s="40" t="s">
        <v>2149</v>
      </c>
      <c r="S1167" s="40">
        <v>3</v>
      </c>
      <c r="T1167" s="29">
        <v>43.651494016114903</v>
      </c>
      <c r="V1167" s="29">
        <v>35.762545336668502</v>
      </c>
      <c r="W1167" s="29">
        <v>13.336720596775899</v>
      </c>
      <c r="AR1167" s="1" t="s">
        <v>694</v>
      </c>
      <c r="AS1167" s="40" t="s">
        <v>1244</v>
      </c>
      <c r="AT1167" s="4" t="s">
        <v>2127</v>
      </c>
      <c r="AY1167" s="1" t="s">
        <v>2174</v>
      </c>
      <c r="BA1167" s="4" t="s">
        <v>65</v>
      </c>
      <c r="BB1167" s="1" t="s">
        <v>65</v>
      </c>
      <c r="BD1167" s="40" t="s">
        <v>2148</v>
      </c>
      <c r="BE1167" s="40" t="s">
        <v>2149</v>
      </c>
    </row>
    <row r="1168" spans="1:57" ht="12.75">
      <c r="A1168" s="40" t="s">
        <v>732</v>
      </c>
      <c r="B1168" s="40" t="s">
        <v>732</v>
      </c>
      <c r="C1168" s="4" t="s">
        <v>733</v>
      </c>
      <c r="D1168" s="4" t="s">
        <v>84</v>
      </c>
      <c r="E1168" s="40" t="s">
        <v>2172</v>
      </c>
      <c r="F1168" s="40">
        <v>1</v>
      </c>
      <c r="G1168" s="40">
        <v>2017</v>
      </c>
      <c r="H1168" s="40">
        <v>2017</v>
      </c>
      <c r="K1168" s="40" t="s">
        <v>2146</v>
      </c>
      <c r="M1168" s="40" t="s">
        <v>38</v>
      </c>
      <c r="O1168" s="1">
        <v>373</v>
      </c>
      <c r="P1168" s="40" t="s">
        <v>77</v>
      </c>
      <c r="Q1168" s="1" t="s">
        <v>1169</v>
      </c>
      <c r="R1168" s="40" t="s">
        <v>2149</v>
      </c>
      <c r="S1168" s="40">
        <v>15</v>
      </c>
      <c r="T1168" s="29">
        <v>111.50055413785</v>
      </c>
      <c r="V1168" s="29">
        <v>56.0751837479241</v>
      </c>
      <c r="W1168" s="29">
        <v>26.052305860504699</v>
      </c>
      <c r="AR1168" s="1" t="s">
        <v>694</v>
      </c>
      <c r="AS1168" s="40" t="s">
        <v>1244</v>
      </c>
      <c r="AT1168" s="4" t="s">
        <v>2127</v>
      </c>
      <c r="AY1168" s="1" t="s">
        <v>2175</v>
      </c>
      <c r="BA1168" s="4" t="s">
        <v>65</v>
      </c>
      <c r="BB1168" s="1" t="s">
        <v>65</v>
      </c>
      <c r="BD1168" s="40" t="s">
        <v>2148</v>
      </c>
      <c r="BE1168" s="40" t="s">
        <v>2149</v>
      </c>
    </row>
    <row r="1169" spans="1:57" ht="12.75">
      <c r="A1169" s="40" t="s">
        <v>732</v>
      </c>
      <c r="B1169" s="40" t="s">
        <v>732</v>
      </c>
      <c r="C1169" s="4" t="s">
        <v>733</v>
      </c>
      <c r="D1169" s="4" t="s">
        <v>84</v>
      </c>
      <c r="E1169" s="40" t="s">
        <v>2172</v>
      </c>
      <c r="F1169" s="40">
        <v>1</v>
      </c>
      <c r="G1169" s="40">
        <v>2017</v>
      </c>
      <c r="H1169" s="40">
        <v>2017</v>
      </c>
      <c r="K1169" s="40" t="s">
        <v>2150</v>
      </c>
      <c r="M1169" s="40" t="s">
        <v>38</v>
      </c>
      <c r="O1169" s="1">
        <v>373</v>
      </c>
      <c r="P1169" s="40" t="s">
        <v>77</v>
      </c>
      <c r="R1169" s="40" t="s">
        <v>2149</v>
      </c>
      <c r="S1169" s="40">
        <v>8</v>
      </c>
      <c r="T1169" s="29">
        <v>111.50055413785</v>
      </c>
      <c r="V1169" s="29">
        <v>39.6966709749545</v>
      </c>
      <c r="W1169" s="29">
        <v>35.922111095053701</v>
      </c>
      <c r="AR1169" s="1" t="s">
        <v>694</v>
      </c>
      <c r="AS1169" s="40" t="s">
        <v>1244</v>
      </c>
      <c r="AT1169" s="4" t="s">
        <v>2127</v>
      </c>
      <c r="AY1169" s="1" t="s">
        <v>2176</v>
      </c>
      <c r="BA1169" s="4" t="s">
        <v>65</v>
      </c>
      <c r="BB1169" s="1" t="s">
        <v>65</v>
      </c>
      <c r="BD1169" s="40" t="s">
        <v>2148</v>
      </c>
      <c r="BE1169" s="40" t="s">
        <v>2149</v>
      </c>
    </row>
    <row r="1170" spans="1:57" ht="12.75">
      <c r="A1170" s="40" t="s">
        <v>732</v>
      </c>
      <c r="B1170" s="40" t="s">
        <v>732</v>
      </c>
      <c r="C1170" s="4" t="s">
        <v>733</v>
      </c>
      <c r="D1170" s="4" t="s">
        <v>84</v>
      </c>
      <c r="E1170" s="40" t="s">
        <v>2172</v>
      </c>
      <c r="F1170" s="40">
        <v>1</v>
      </c>
      <c r="G1170" s="40">
        <v>2018</v>
      </c>
      <c r="H1170" s="40">
        <v>2018</v>
      </c>
      <c r="K1170" s="40" t="s">
        <v>2146</v>
      </c>
      <c r="M1170" s="40" t="s">
        <v>38</v>
      </c>
      <c r="O1170" s="1">
        <v>373</v>
      </c>
      <c r="P1170" s="40" t="s">
        <v>77</v>
      </c>
      <c r="Q1170" s="1" t="s">
        <v>1169</v>
      </c>
      <c r="R1170" s="40" t="s">
        <v>2149</v>
      </c>
      <c r="S1170" s="40">
        <v>12</v>
      </c>
      <c r="T1170" s="29">
        <v>74.949654446437407</v>
      </c>
      <c r="V1170" s="29">
        <v>45.691542951153899</v>
      </c>
      <c r="W1170" s="29">
        <v>24.321190687484101</v>
      </c>
      <c r="AR1170" s="1" t="s">
        <v>694</v>
      </c>
      <c r="AS1170" s="40" t="s">
        <v>1244</v>
      </c>
      <c r="AT1170" s="4" t="s">
        <v>2127</v>
      </c>
      <c r="AY1170" s="1" t="s">
        <v>2177</v>
      </c>
      <c r="BA1170" s="4" t="s">
        <v>65</v>
      </c>
      <c r="BB1170" s="1" t="s">
        <v>65</v>
      </c>
      <c r="BD1170" s="40" t="s">
        <v>2148</v>
      </c>
      <c r="BE1170" s="40" t="s">
        <v>2149</v>
      </c>
    </row>
    <row r="1171" spans="1:57" ht="12.75">
      <c r="A1171" s="40" t="s">
        <v>732</v>
      </c>
      <c r="B1171" s="40" t="s">
        <v>732</v>
      </c>
      <c r="C1171" s="4" t="s">
        <v>733</v>
      </c>
      <c r="D1171" s="4" t="s">
        <v>84</v>
      </c>
      <c r="E1171" s="40" t="s">
        <v>2172</v>
      </c>
      <c r="F1171" s="40">
        <v>1</v>
      </c>
      <c r="G1171" s="40">
        <v>2018</v>
      </c>
      <c r="H1171" s="40">
        <v>2018</v>
      </c>
      <c r="K1171" s="40" t="s">
        <v>2150</v>
      </c>
      <c r="M1171" s="40" t="s">
        <v>38</v>
      </c>
      <c r="O1171" s="1">
        <v>373</v>
      </c>
      <c r="P1171" s="40" t="s">
        <v>77</v>
      </c>
      <c r="R1171" s="40" t="s">
        <v>2149</v>
      </c>
      <c r="S1171" s="40">
        <v>4</v>
      </c>
      <c r="T1171" s="29">
        <v>74.728148981194593</v>
      </c>
      <c r="V1171" s="29">
        <v>29.998859480301</v>
      </c>
      <c r="W1171" s="29">
        <v>30.353524075800799</v>
      </c>
      <c r="AR1171" s="1" t="s">
        <v>694</v>
      </c>
      <c r="AS1171" s="40" t="s">
        <v>1244</v>
      </c>
      <c r="AT1171" s="4" t="s">
        <v>2127</v>
      </c>
      <c r="AY1171" s="1" t="s">
        <v>2178</v>
      </c>
      <c r="BA1171" s="4" t="s">
        <v>65</v>
      </c>
      <c r="BB1171" s="1" t="s">
        <v>65</v>
      </c>
      <c r="BD1171" s="40" t="s">
        <v>2148</v>
      </c>
      <c r="BE1171" s="40" t="s">
        <v>2149</v>
      </c>
    </row>
    <row r="1172" spans="1:57" ht="12.75">
      <c r="A1172" s="40" t="s">
        <v>732</v>
      </c>
      <c r="B1172" s="40" t="s">
        <v>732</v>
      </c>
      <c r="C1172" s="4" t="s">
        <v>733</v>
      </c>
      <c r="D1172" s="4" t="s">
        <v>144</v>
      </c>
      <c r="E1172" s="40" t="s">
        <v>145</v>
      </c>
      <c r="F1172" s="40">
        <v>1</v>
      </c>
      <c r="G1172" s="40">
        <v>2014</v>
      </c>
      <c r="H1172" s="40">
        <v>2014</v>
      </c>
      <c r="K1172" s="40" t="s">
        <v>2146</v>
      </c>
      <c r="M1172" s="40" t="s">
        <v>38</v>
      </c>
      <c r="O1172" s="1">
        <v>373</v>
      </c>
      <c r="P1172" s="40" t="s">
        <v>77</v>
      </c>
      <c r="Q1172" s="1" t="s">
        <v>1169</v>
      </c>
      <c r="R1172" s="40" t="s">
        <v>2149</v>
      </c>
      <c r="S1172" s="40">
        <v>25</v>
      </c>
      <c r="T1172" s="29">
        <v>150.50091938617999</v>
      </c>
      <c r="V1172" s="29">
        <v>89.065615476249107</v>
      </c>
      <c r="W1172" s="29">
        <v>32.126163303106999</v>
      </c>
      <c r="AR1172" s="1" t="s">
        <v>694</v>
      </c>
      <c r="AS1172" s="40" t="s">
        <v>1244</v>
      </c>
      <c r="AT1172" s="4" t="s">
        <v>2127</v>
      </c>
      <c r="AY1172" s="1" t="s">
        <v>2179</v>
      </c>
      <c r="BA1172" s="4" t="s">
        <v>65</v>
      </c>
      <c r="BB1172" s="1" t="s">
        <v>65</v>
      </c>
      <c r="BD1172" s="40" t="s">
        <v>2148</v>
      </c>
      <c r="BE1172" s="40" t="s">
        <v>2149</v>
      </c>
    </row>
    <row r="1173" spans="1:57" ht="12.75">
      <c r="A1173" s="40" t="s">
        <v>732</v>
      </c>
      <c r="B1173" s="40" t="s">
        <v>732</v>
      </c>
      <c r="C1173" s="4" t="s">
        <v>733</v>
      </c>
      <c r="D1173" s="4" t="s">
        <v>144</v>
      </c>
      <c r="E1173" s="40" t="s">
        <v>145</v>
      </c>
      <c r="F1173" s="40">
        <v>1</v>
      </c>
      <c r="G1173" s="40">
        <v>2014</v>
      </c>
      <c r="H1173" s="40">
        <v>2014</v>
      </c>
      <c r="K1173" s="40" t="s">
        <v>2150</v>
      </c>
      <c r="M1173" s="40" t="s">
        <v>38</v>
      </c>
      <c r="O1173" s="1">
        <v>373</v>
      </c>
      <c r="P1173" s="40" t="s">
        <v>77</v>
      </c>
      <c r="R1173" s="40" t="s">
        <v>2149</v>
      </c>
      <c r="S1173" s="40">
        <v>25</v>
      </c>
      <c r="T1173" s="29">
        <v>150.50091938617999</v>
      </c>
      <c r="V1173" s="29">
        <v>88.652336962280501</v>
      </c>
      <c r="W1173" s="29">
        <v>32.679329413027297</v>
      </c>
      <c r="AR1173" s="1" t="s">
        <v>694</v>
      </c>
      <c r="AS1173" s="40" t="s">
        <v>1244</v>
      </c>
      <c r="AT1173" s="4" t="s">
        <v>2127</v>
      </c>
      <c r="AY1173" s="1" t="s">
        <v>2180</v>
      </c>
      <c r="BA1173" s="4" t="s">
        <v>65</v>
      </c>
      <c r="BB1173" s="1" t="s">
        <v>65</v>
      </c>
      <c r="BD1173" s="40" t="s">
        <v>2148</v>
      </c>
      <c r="BE1173" s="40" t="s">
        <v>2149</v>
      </c>
    </row>
    <row r="1174" spans="1:57" ht="12.75">
      <c r="A1174" s="40" t="s">
        <v>732</v>
      </c>
      <c r="B1174" s="40" t="s">
        <v>732</v>
      </c>
      <c r="C1174" s="4" t="s">
        <v>733</v>
      </c>
      <c r="D1174" s="4" t="s">
        <v>144</v>
      </c>
      <c r="E1174" s="40" t="s">
        <v>145</v>
      </c>
      <c r="F1174" s="40">
        <v>1</v>
      </c>
      <c r="G1174" s="40">
        <v>2015</v>
      </c>
      <c r="H1174" s="40">
        <v>2015</v>
      </c>
      <c r="K1174" s="40" t="s">
        <v>2146</v>
      </c>
      <c r="M1174" s="40" t="s">
        <v>38</v>
      </c>
      <c r="O1174" s="1">
        <v>373</v>
      </c>
      <c r="P1174" s="40" t="s">
        <v>77</v>
      </c>
      <c r="Q1174" s="1" t="s">
        <v>1169</v>
      </c>
      <c r="R1174" s="40" t="s">
        <v>2149</v>
      </c>
      <c r="S1174" s="40">
        <v>18</v>
      </c>
      <c r="T1174" s="29">
        <v>100.549219066615</v>
      </c>
      <c r="V1174" s="29">
        <v>72.370910014792997</v>
      </c>
      <c r="W1174" s="29">
        <v>21.5459850849326</v>
      </c>
      <c r="AR1174" s="1" t="s">
        <v>694</v>
      </c>
      <c r="AS1174" s="40" t="s">
        <v>1244</v>
      </c>
      <c r="AT1174" s="4" t="s">
        <v>2127</v>
      </c>
      <c r="AY1174" s="1" t="s">
        <v>2181</v>
      </c>
      <c r="BA1174" s="4" t="s">
        <v>65</v>
      </c>
      <c r="BB1174" s="1" t="s">
        <v>65</v>
      </c>
      <c r="BD1174" s="40" t="s">
        <v>2148</v>
      </c>
      <c r="BE1174" s="40" t="s">
        <v>2149</v>
      </c>
    </row>
    <row r="1175" spans="1:57" ht="12.75">
      <c r="A1175" s="40" t="s">
        <v>732</v>
      </c>
      <c r="B1175" s="40" t="s">
        <v>732</v>
      </c>
      <c r="C1175" s="4" t="s">
        <v>733</v>
      </c>
      <c r="D1175" s="4" t="s">
        <v>144</v>
      </c>
      <c r="E1175" s="40" t="s">
        <v>145</v>
      </c>
      <c r="F1175" s="40">
        <v>1</v>
      </c>
      <c r="G1175" s="40">
        <v>2015</v>
      </c>
      <c r="H1175" s="40">
        <v>2015</v>
      </c>
      <c r="K1175" s="40" t="s">
        <v>2150</v>
      </c>
      <c r="M1175" s="40" t="s">
        <v>38</v>
      </c>
      <c r="O1175" s="1">
        <v>373</v>
      </c>
      <c r="P1175" s="40" t="s">
        <v>77</v>
      </c>
      <c r="R1175" s="40" t="s">
        <v>2149</v>
      </c>
      <c r="S1175" s="40">
        <v>18</v>
      </c>
      <c r="T1175" s="29">
        <v>100.549219066615</v>
      </c>
      <c r="V1175" s="29">
        <v>71.737726668289696</v>
      </c>
      <c r="W1175" s="29">
        <v>21.885652924399</v>
      </c>
      <c r="AR1175" s="1" t="s">
        <v>694</v>
      </c>
      <c r="AS1175" s="40" t="s">
        <v>1244</v>
      </c>
      <c r="AT1175" s="4" t="s">
        <v>2127</v>
      </c>
      <c r="AY1175" s="1" t="s">
        <v>2182</v>
      </c>
      <c r="BA1175" s="4" t="s">
        <v>65</v>
      </c>
      <c r="BB1175" s="1" t="s">
        <v>65</v>
      </c>
      <c r="BD1175" s="40" t="s">
        <v>2148</v>
      </c>
      <c r="BE1175" s="40" t="s">
        <v>2149</v>
      </c>
    </row>
    <row r="1176" spans="1:57" ht="12.75">
      <c r="A1176" s="40" t="s">
        <v>732</v>
      </c>
      <c r="B1176" s="40" t="s">
        <v>732</v>
      </c>
      <c r="C1176" s="4" t="s">
        <v>733</v>
      </c>
      <c r="D1176" s="4" t="s">
        <v>144</v>
      </c>
      <c r="E1176" s="40" t="s">
        <v>145</v>
      </c>
      <c r="F1176" s="40">
        <v>1</v>
      </c>
      <c r="G1176" s="40">
        <v>2016</v>
      </c>
      <c r="H1176" s="40">
        <v>2016</v>
      </c>
      <c r="K1176" s="40" t="s">
        <v>2146</v>
      </c>
      <c r="M1176" s="40" t="s">
        <v>38</v>
      </c>
      <c r="O1176" s="1">
        <v>373</v>
      </c>
      <c r="P1176" s="40" t="s">
        <v>77</v>
      </c>
      <c r="Q1176" s="1" t="s">
        <v>1169</v>
      </c>
      <c r="R1176" s="40" t="s">
        <v>2149</v>
      </c>
      <c r="S1176" s="40">
        <v>14</v>
      </c>
      <c r="T1176" s="29">
        <v>83.150478888075497</v>
      </c>
      <c r="V1176" s="29">
        <v>52.958738488873301</v>
      </c>
      <c r="W1176" s="29">
        <v>19.859615822122901</v>
      </c>
      <c r="AR1176" s="1" t="s">
        <v>694</v>
      </c>
      <c r="AS1176" s="40" t="s">
        <v>1244</v>
      </c>
      <c r="AT1176" s="4" t="s">
        <v>2127</v>
      </c>
      <c r="AY1176" s="1" t="s">
        <v>2183</v>
      </c>
      <c r="BA1176" s="4" t="s">
        <v>65</v>
      </c>
      <c r="BB1176" s="1" t="s">
        <v>65</v>
      </c>
      <c r="BD1176" s="40" t="s">
        <v>2148</v>
      </c>
      <c r="BE1176" s="40" t="s">
        <v>2149</v>
      </c>
    </row>
    <row r="1177" spans="1:57" ht="12.75">
      <c r="A1177" s="40" t="s">
        <v>732</v>
      </c>
      <c r="B1177" s="40" t="s">
        <v>732</v>
      </c>
      <c r="C1177" s="4" t="s">
        <v>733</v>
      </c>
      <c r="D1177" s="4" t="s">
        <v>144</v>
      </c>
      <c r="E1177" s="40" t="s">
        <v>145</v>
      </c>
      <c r="F1177" s="40">
        <v>1</v>
      </c>
      <c r="G1177" s="40">
        <v>2016</v>
      </c>
      <c r="H1177" s="40">
        <v>2016</v>
      </c>
      <c r="K1177" s="40" t="s">
        <v>2150</v>
      </c>
      <c r="M1177" s="40" t="s">
        <v>38</v>
      </c>
      <c r="O1177" s="1">
        <v>373</v>
      </c>
      <c r="P1177" s="40" t="s">
        <v>77</v>
      </c>
      <c r="R1177" s="40" t="s">
        <v>2149</v>
      </c>
      <c r="S1177" s="40">
        <v>13</v>
      </c>
      <c r="T1177" s="29">
        <v>83.150478888075497</v>
      </c>
      <c r="V1177" s="29">
        <v>53.779672384967498</v>
      </c>
      <c r="W1177" s="29">
        <v>19.634444491572001</v>
      </c>
      <c r="AR1177" s="1" t="s">
        <v>694</v>
      </c>
      <c r="AS1177" s="40" t="s">
        <v>1244</v>
      </c>
      <c r="AT1177" s="4" t="s">
        <v>2127</v>
      </c>
      <c r="AY1177" s="1" t="s">
        <v>2184</v>
      </c>
      <c r="BA1177" s="4" t="s">
        <v>65</v>
      </c>
      <c r="BB1177" s="1" t="s">
        <v>65</v>
      </c>
      <c r="BD1177" s="40" t="s">
        <v>2148</v>
      </c>
      <c r="BE1177" s="40" t="s">
        <v>2149</v>
      </c>
    </row>
    <row r="1178" spans="1:57" ht="12.75">
      <c r="A1178" s="40" t="s">
        <v>732</v>
      </c>
      <c r="B1178" s="40" t="s">
        <v>732</v>
      </c>
      <c r="C1178" s="4" t="s">
        <v>733</v>
      </c>
      <c r="D1178" s="4" t="s">
        <v>144</v>
      </c>
      <c r="E1178" s="40" t="s">
        <v>145</v>
      </c>
      <c r="F1178" s="40">
        <v>1</v>
      </c>
      <c r="G1178" s="40">
        <v>2017</v>
      </c>
      <c r="H1178" s="40">
        <v>2017</v>
      </c>
      <c r="K1178" s="40" t="s">
        <v>2146</v>
      </c>
      <c r="M1178" s="40" t="s">
        <v>38</v>
      </c>
      <c r="O1178" s="1">
        <v>373</v>
      </c>
      <c r="P1178" s="40" t="s">
        <v>77</v>
      </c>
      <c r="Q1178" s="1" t="s">
        <v>1169</v>
      </c>
      <c r="R1178" s="40" t="s">
        <v>2149</v>
      </c>
      <c r="S1178" s="40">
        <v>2</v>
      </c>
      <c r="T1178" s="29">
        <v>58.750974511459603</v>
      </c>
      <c r="V1178" s="29">
        <v>48.823644304980903</v>
      </c>
      <c r="W1178" s="29">
        <v>14.0393650161582</v>
      </c>
      <c r="AR1178" s="1" t="s">
        <v>694</v>
      </c>
      <c r="AS1178" s="40" t="s">
        <v>1244</v>
      </c>
      <c r="AT1178" s="4" t="s">
        <v>2127</v>
      </c>
      <c r="AY1178" s="1" t="s">
        <v>2185</v>
      </c>
      <c r="BA1178" s="4" t="s">
        <v>65</v>
      </c>
      <c r="BB1178" s="1" t="s">
        <v>65</v>
      </c>
      <c r="BD1178" s="40" t="s">
        <v>2148</v>
      </c>
      <c r="BE1178" s="40" t="s">
        <v>2149</v>
      </c>
    </row>
    <row r="1179" spans="1:57" ht="12.75">
      <c r="A1179" s="40" t="s">
        <v>732</v>
      </c>
      <c r="B1179" s="40" t="s">
        <v>732</v>
      </c>
      <c r="C1179" s="4" t="s">
        <v>733</v>
      </c>
      <c r="D1179" s="4" t="s">
        <v>144</v>
      </c>
      <c r="E1179" s="40" t="s">
        <v>145</v>
      </c>
      <c r="F1179" s="40">
        <v>1</v>
      </c>
      <c r="G1179" s="40">
        <v>2017</v>
      </c>
      <c r="H1179" s="40">
        <v>2017</v>
      </c>
      <c r="K1179" s="40" t="s">
        <v>2150</v>
      </c>
      <c r="M1179" s="40" t="s">
        <v>38</v>
      </c>
      <c r="O1179" s="1">
        <v>373</v>
      </c>
      <c r="P1179" s="40" t="s">
        <v>77</v>
      </c>
      <c r="R1179" s="40" t="s">
        <v>2149</v>
      </c>
      <c r="S1179" s="40">
        <v>1</v>
      </c>
      <c r="T1179" s="29">
        <v>10.904793557874401</v>
      </c>
      <c r="V1179" s="29">
        <v>10.904793557874401</v>
      </c>
      <c r="W1179" s="29"/>
      <c r="AR1179" s="1" t="s">
        <v>694</v>
      </c>
      <c r="AS1179" s="40"/>
      <c r="AT1179" s="4" t="s">
        <v>2127</v>
      </c>
      <c r="AY1179" s="1" t="s">
        <v>2186</v>
      </c>
      <c r="BA1179" s="4" t="s">
        <v>65</v>
      </c>
      <c r="BB1179" s="1" t="s">
        <v>65</v>
      </c>
      <c r="BD1179" s="40" t="s">
        <v>2148</v>
      </c>
      <c r="BE1179" s="40" t="s">
        <v>2149</v>
      </c>
    </row>
    <row r="1180" spans="1:57" ht="12.75">
      <c r="A1180" s="40" t="s">
        <v>732</v>
      </c>
      <c r="B1180" s="40" t="s">
        <v>732</v>
      </c>
      <c r="C1180" s="4" t="s">
        <v>733</v>
      </c>
      <c r="D1180" s="4" t="s">
        <v>84</v>
      </c>
      <c r="E1180" s="40" t="s">
        <v>640</v>
      </c>
      <c r="F1180" s="40">
        <v>1</v>
      </c>
      <c r="G1180" s="40">
        <v>2014</v>
      </c>
      <c r="H1180" s="40">
        <v>2014</v>
      </c>
      <c r="K1180" s="40" t="s">
        <v>2146</v>
      </c>
      <c r="M1180" s="40" t="s">
        <v>38</v>
      </c>
      <c r="O1180" s="1">
        <v>373</v>
      </c>
      <c r="P1180" s="40" t="s">
        <v>77</v>
      </c>
      <c r="Q1180" s="1" t="s">
        <v>1169</v>
      </c>
      <c r="R1180" s="40" t="s">
        <v>2149</v>
      </c>
      <c r="S1180" s="40">
        <v>24</v>
      </c>
      <c r="T1180" s="29">
        <v>87.333820839277905</v>
      </c>
      <c r="V1180" s="29">
        <v>55.983233285945701</v>
      </c>
      <c r="W1180" s="29">
        <v>22.1394881151082</v>
      </c>
      <c r="AR1180" s="1" t="s">
        <v>694</v>
      </c>
      <c r="AS1180" s="40" t="s">
        <v>1244</v>
      </c>
      <c r="AT1180" s="4" t="s">
        <v>2127</v>
      </c>
      <c r="AY1180" s="1" t="s">
        <v>2187</v>
      </c>
      <c r="BA1180" s="4" t="s">
        <v>65</v>
      </c>
      <c r="BB1180" s="1" t="s">
        <v>65</v>
      </c>
      <c r="BD1180" s="40" t="s">
        <v>2148</v>
      </c>
      <c r="BE1180" s="40" t="s">
        <v>2149</v>
      </c>
    </row>
    <row r="1181" spans="1:57" ht="12.75">
      <c r="A1181" s="40" t="s">
        <v>732</v>
      </c>
      <c r="B1181" s="40" t="s">
        <v>732</v>
      </c>
      <c r="C1181" s="4" t="s">
        <v>733</v>
      </c>
      <c r="D1181" s="4" t="s">
        <v>84</v>
      </c>
      <c r="E1181" s="40" t="s">
        <v>640</v>
      </c>
      <c r="F1181" s="40">
        <v>1</v>
      </c>
      <c r="G1181" s="40">
        <v>2014</v>
      </c>
      <c r="H1181" s="40">
        <v>2014</v>
      </c>
      <c r="K1181" s="40" t="s">
        <v>2150</v>
      </c>
      <c r="M1181" s="40" t="s">
        <v>38</v>
      </c>
      <c r="O1181" s="1">
        <v>373</v>
      </c>
      <c r="P1181" s="40" t="s">
        <v>77</v>
      </c>
      <c r="R1181" s="40" t="s">
        <v>2149</v>
      </c>
      <c r="S1181" s="40">
        <v>21</v>
      </c>
      <c r="T1181" s="29">
        <v>85.699779615361507</v>
      </c>
      <c r="V1181" s="29">
        <v>44.834054962050303</v>
      </c>
      <c r="W1181" s="29">
        <v>27.6741319215852</v>
      </c>
      <c r="AR1181" s="1" t="s">
        <v>694</v>
      </c>
      <c r="AS1181" s="40" t="s">
        <v>1244</v>
      </c>
      <c r="AT1181" s="4" t="s">
        <v>2127</v>
      </c>
      <c r="AY1181" s="1" t="s">
        <v>2188</v>
      </c>
      <c r="BA1181" s="4" t="s">
        <v>65</v>
      </c>
      <c r="BB1181" s="1" t="s">
        <v>65</v>
      </c>
      <c r="BD1181" s="40" t="s">
        <v>2148</v>
      </c>
      <c r="BE1181" s="40" t="s">
        <v>2149</v>
      </c>
    </row>
    <row r="1182" spans="1:57" ht="12.75">
      <c r="A1182" s="40" t="s">
        <v>732</v>
      </c>
      <c r="B1182" s="40" t="s">
        <v>732</v>
      </c>
      <c r="C1182" s="4" t="s">
        <v>733</v>
      </c>
      <c r="D1182" s="4" t="s">
        <v>84</v>
      </c>
      <c r="E1182" s="40" t="s">
        <v>640</v>
      </c>
      <c r="F1182" s="40">
        <v>1</v>
      </c>
      <c r="G1182" s="40">
        <v>2015</v>
      </c>
      <c r="H1182" s="40">
        <v>2015</v>
      </c>
      <c r="K1182" s="40" t="s">
        <v>2146</v>
      </c>
      <c r="M1182" s="40" t="s">
        <v>38</v>
      </c>
      <c r="O1182" s="1">
        <v>373</v>
      </c>
      <c r="P1182" s="40" t="s">
        <v>77</v>
      </c>
      <c r="Q1182" s="1" t="s">
        <v>1169</v>
      </c>
      <c r="R1182" s="40" t="s">
        <v>2149</v>
      </c>
      <c r="S1182" s="40">
        <v>16</v>
      </c>
      <c r="T1182" s="29">
        <v>85.271549060859996</v>
      </c>
      <c r="V1182" s="29">
        <v>45.194824541767403</v>
      </c>
      <c r="W1182" s="29">
        <v>19.975026013521301</v>
      </c>
      <c r="AR1182" s="1" t="s">
        <v>694</v>
      </c>
      <c r="AS1182" s="40" t="s">
        <v>1244</v>
      </c>
      <c r="AT1182" s="4" t="s">
        <v>2127</v>
      </c>
      <c r="AY1182" s="1" t="s">
        <v>2189</v>
      </c>
      <c r="BA1182" s="4" t="s">
        <v>65</v>
      </c>
      <c r="BB1182" s="1" t="s">
        <v>65</v>
      </c>
      <c r="BD1182" s="40" t="s">
        <v>2148</v>
      </c>
      <c r="BE1182" s="40" t="s">
        <v>2149</v>
      </c>
    </row>
    <row r="1183" spans="1:57" ht="12.75">
      <c r="A1183" s="40" t="s">
        <v>732</v>
      </c>
      <c r="B1183" s="40" t="s">
        <v>732</v>
      </c>
      <c r="C1183" s="4" t="s">
        <v>733</v>
      </c>
      <c r="D1183" s="4" t="s">
        <v>84</v>
      </c>
      <c r="E1183" s="40" t="s">
        <v>640</v>
      </c>
      <c r="F1183" s="40">
        <v>1</v>
      </c>
      <c r="G1183" s="40">
        <v>2015</v>
      </c>
      <c r="H1183" s="40">
        <v>2015</v>
      </c>
      <c r="K1183" s="40" t="s">
        <v>2150</v>
      </c>
      <c r="M1183" s="40" t="s">
        <v>38</v>
      </c>
      <c r="O1183" s="1">
        <v>373</v>
      </c>
      <c r="P1183" s="40" t="s">
        <v>77</v>
      </c>
      <c r="R1183" s="40" t="s">
        <v>2149</v>
      </c>
      <c r="S1183" s="40">
        <v>11</v>
      </c>
      <c r="T1183" s="29">
        <v>85.271549060859996</v>
      </c>
      <c r="V1183" s="29">
        <v>39.090015812158299</v>
      </c>
      <c r="W1183" s="29">
        <v>23.538417224241201</v>
      </c>
      <c r="AR1183" s="1" t="s">
        <v>694</v>
      </c>
      <c r="AS1183" s="40" t="s">
        <v>1244</v>
      </c>
      <c r="AT1183" s="4" t="s">
        <v>2127</v>
      </c>
      <c r="AY1183" s="1" t="s">
        <v>2190</v>
      </c>
      <c r="BA1183" s="4" t="s">
        <v>65</v>
      </c>
      <c r="BB1183" s="1" t="s">
        <v>65</v>
      </c>
      <c r="BD1183" s="40" t="s">
        <v>2148</v>
      </c>
      <c r="BE1183" s="40" t="s">
        <v>2149</v>
      </c>
    </row>
    <row r="1184" spans="1:57" ht="12.75">
      <c r="A1184" s="40" t="s">
        <v>732</v>
      </c>
      <c r="B1184" s="40" t="s">
        <v>732</v>
      </c>
      <c r="C1184" s="4" t="s">
        <v>733</v>
      </c>
      <c r="D1184" s="4" t="s">
        <v>84</v>
      </c>
      <c r="E1184" s="40" t="s">
        <v>640</v>
      </c>
      <c r="F1184" s="40">
        <v>1</v>
      </c>
      <c r="G1184" s="40">
        <v>2016</v>
      </c>
      <c r="H1184" s="40">
        <v>2016</v>
      </c>
      <c r="K1184" s="40" t="s">
        <v>2146</v>
      </c>
      <c r="M1184" s="40" t="s">
        <v>38</v>
      </c>
      <c r="O1184" s="1">
        <v>373</v>
      </c>
      <c r="P1184" s="40" t="s">
        <v>77</v>
      </c>
      <c r="Q1184" s="1" t="s">
        <v>1169</v>
      </c>
      <c r="R1184" s="40" t="s">
        <v>2149</v>
      </c>
      <c r="S1184" s="40">
        <v>36</v>
      </c>
      <c r="T1184" s="29">
        <v>92.672898734778002</v>
      </c>
      <c r="V1184" s="29">
        <v>38.584369900299002</v>
      </c>
      <c r="W1184" s="29">
        <v>26.6284651939309</v>
      </c>
      <c r="AR1184" s="1" t="s">
        <v>694</v>
      </c>
      <c r="AS1184" s="40" t="s">
        <v>1244</v>
      </c>
      <c r="AT1184" s="4" t="s">
        <v>2127</v>
      </c>
      <c r="AY1184" s="1" t="s">
        <v>2191</v>
      </c>
      <c r="BA1184" s="4" t="s">
        <v>65</v>
      </c>
      <c r="BB1184" s="1" t="s">
        <v>65</v>
      </c>
      <c r="BD1184" s="40" t="s">
        <v>2148</v>
      </c>
      <c r="BE1184" s="40" t="s">
        <v>2149</v>
      </c>
    </row>
    <row r="1185" spans="1:57" ht="12.75">
      <c r="A1185" s="40" t="s">
        <v>732</v>
      </c>
      <c r="B1185" s="40" t="s">
        <v>732</v>
      </c>
      <c r="C1185" s="4" t="s">
        <v>733</v>
      </c>
      <c r="D1185" s="4" t="s">
        <v>84</v>
      </c>
      <c r="E1185" s="40" t="s">
        <v>640</v>
      </c>
      <c r="F1185" s="40">
        <v>1</v>
      </c>
      <c r="G1185" s="40">
        <v>2016</v>
      </c>
      <c r="H1185" s="40">
        <v>2016</v>
      </c>
      <c r="K1185" s="40" t="s">
        <v>2150</v>
      </c>
      <c r="M1185" s="40" t="s">
        <v>38</v>
      </c>
      <c r="O1185" s="1">
        <v>373</v>
      </c>
      <c r="P1185" s="40" t="s">
        <v>77</v>
      </c>
      <c r="R1185" s="40" t="s">
        <v>2149</v>
      </c>
      <c r="S1185" s="40">
        <v>25</v>
      </c>
      <c r="T1185" s="29">
        <v>92.672898734778002</v>
      </c>
      <c r="V1185" s="29">
        <v>27.837293231749399</v>
      </c>
      <c r="W1185" s="29">
        <v>25.114405449527801</v>
      </c>
      <c r="AR1185" s="1" t="s">
        <v>694</v>
      </c>
      <c r="AS1185" s="40" t="s">
        <v>1244</v>
      </c>
      <c r="AT1185" s="4" t="s">
        <v>2127</v>
      </c>
      <c r="AY1185" s="1" t="s">
        <v>2192</v>
      </c>
      <c r="BA1185" s="4" t="s">
        <v>65</v>
      </c>
      <c r="BB1185" s="1" t="s">
        <v>65</v>
      </c>
      <c r="BD1185" s="40" t="s">
        <v>2148</v>
      </c>
      <c r="BE1185" s="40" t="s">
        <v>2149</v>
      </c>
    </row>
    <row r="1186" spans="1:57" ht="12.75">
      <c r="A1186" s="40" t="s">
        <v>732</v>
      </c>
      <c r="B1186" s="40" t="s">
        <v>732</v>
      </c>
      <c r="C1186" s="4" t="s">
        <v>733</v>
      </c>
      <c r="D1186" s="4" t="s">
        <v>84</v>
      </c>
      <c r="E1186" s="40" t="s">
        <v>640</v>
      </c>
      <c r="F1186" s="40">
        <v>1</v>
      </c>
      <c r="G1186" s="40">
        <v>2017</v>
      </c>
      <c r="H1186" s="40">
        <v>2017</v>
      </c>
      <c r="K1186" s="40" t="s">
        <v>2146</v>
      </c>
      <c r="M1186" s="40" t="s">
        <v>38</v>
      </c>
      <c r="O1186" s="1">
        <v>373</v>
      </c>
      <c r="P1186" s="40" t="s">
        <v>77</v>
      </c>
      <c r="Q1186" s="1" t="s">
        <v>1169</v>
      </c>
      <c r="R1186" s="40" t="s">
        <v>2149</v>
      </c>
      <c r="S1186" s="40">
        <v>22</v>
      </c>
      <c r="T1186" s="29">
        <v>83.793665404701898</v>
      </c>
      <c r="V1186" s="29">
        <v>38.464577894553301</v>
      </c>
      <c r="W1186" s="29">
        <v>20.818828484141399</v>
      </c>
      <c r="AR1186" s="1" t="s">
        <v>694</v>
      </c>
      <c r="AS1186" s="40" t="s">
        <v>1244</v>
      </c>
      <c r="AT1186" s="4" t="s">
        <v>2127</v>
      </c>
      <c r="AY1186" s="1" t="s">
        <v>2193</v>
      </c>
      <c r="BA1186" s="4" t="s">
        <v>65</v>
      </c>
      <c r="BB1186" s="1" t="s">
        <v>65</v>
      </c>
      <c r="BD1186" s="40" t="s">
        <v>2148</v>
      </c>
      <c r="BE1186" s="40" t="s">
        <v>2149</v>
      </c>
    </row>
    <row r="1187" spans="1:57" ht="12.75">
      <c r="A1187" s="40" t="s">
        <v>732</v>
      </c>
      <c r="B1187" s="40" t="s">
        <v>732</v>
      </c>
      <c r="C1187" s="4" t="s">
        <v>733</v>
      </c>
      <c r="D1187" s="4" t="s">
        <v>84</v>
      </c>
      <c r="E1187" s="40" t="s">
        <v>640</v>
      </c>
      <c r="F1187" s="40">
        <v>1</v>
      </c>
      <c r="G1187" s="40">
        <v>2017</v>
      </c>
      <c r="H1187" s="40">
        <v>2017</v>
      </c>
      <c r="K1187" s="40" t="s">
        <v>2150</v>
      </c>
      <c r="M1187" s="40" t="s">
        <v>38</v>
      </c>
      <c r="O1187" s="1">
        <v>373</v>
      </c>
      <c r="P1187" s="40" t="s">
        <v>77</v>
      </c>
      <c r="R1187" s="40" t="s">
        <v>2149</v>
      </c>
      <c r="S1187" s="40">
        <v>14</v>
      </c>
      <c r="T1187" s="29">
        <v>83.793665404701898</v>
      </c>
      <c r="V1187" s="29">
        <v>20.799412748617101</v>
      </c>
      <c r="W1187" s="29">
        <v>24.499523848823198</v>
      </c>
      <c r="AR1187" s="1" t="s">
        <v>694</v>
      </c>
      <c r="AS1187" s="40" t="s">
        <v>1244</v>
      </c>
      <c r="AT1187" s="4" t="s">
        <v>2127</v>
      </c>
      <c r="AY1187" s="1" t="s">
        <v>2194</v>
      </c>
      <c r="BA1187" s="4" t="s">
        <v>65</v>
      </c>
      <c r="BB1187" s="1" t="s">
        <v>65</v>
      </c>
      <c r="BD1187" s="40" t="s">
        <v>2148</v>
      </c>
      <c r="BE1187" s="40" t="s">
        <v>2149</v>
      </c>
    </row>
    <row r="1188" spans="1:57" ht="12.75">
      <c r="A1188" s="40" t="s">
        <v>732</v>
      </c>
      <c r="B1188" s="40" t="s">
        <v>732</v>
      </c>
      <c r="C1188" s="4" t="s">
        <v>733</v>
      </c>
      <c r="D1188" s="4" t="s">
        <v>84</v>
      </c>
      <c r="E1188" s="40" t="s">
        <v>640</v>
      </c>
      <c r="F1188" s="40">
        <v>1</v>
      </c>
      <c r="G1188" s="40">
        <v>2018</v>
      </c>
      <c r="H1188" s="40">
        <v>2018</v>
      </c>
      <c r="K1188" s="40" t="s">
        <v>2146</v>
      </c>
      <c r="M1188" s="40" t="s">
        <v>38</v>
      </c>
      <c r="O1188" s="1">
        <v>373</v>
      </c>
      <c r="P1188" s="40" t="s">
        <v>77</v>
      </c>
      <c r="Q1188" s="1" t="s">
        <v>1169</v>
      </c>
      <c r="R1188" s="40" t="s">
        <v>2149</v>
      </c>
      <c r="S1188" s="40">
        <v>11</v>
      </c>
      <c r="T1188" s="29">
        <v>86.750497120535499</v>
      </c>
      <c r="V1188" s="29">
        <v>46.828681041025497</v>
      </c>
      <c r="W1188" s="29">
        <v>23.1223292338377</v>
      </c>
      <c r="AR1188" s="1" t="s">
        <v>694</v>
      </c>
      <c r="AS1188" s="40" t="s">
        <v>1244</v>
      </c>
      <c r="AT1188" s="4" t="s">
        <v>2127</v>
      </c>
      <c r="AY1188" s="1" t="s">
        <v>2195</v>
      </c>
      <c r="BA1188" s="4" t="s">
        <v>65</v>
      </c>
      <c r="BB1188" s="1" t="s">
        <v>65</v>
      </c>
      <c r="BD1188" s="40" t="s">
        <v>2148</v>
      </c>
      <c r="BE1188" s="40" t="s">
        <v>2149</v>
      </c>
    </row>
    <row r="1189" spans="1:57" ht="12.75">
      <c r="A1189" s="40" t="s">
        <v>732</v>
      </c>
      <c r="B1189" s="40" t="s">
        <v>732</v>
      </c>
      <c r="C1189" s="4" t="s">
        <v>733</v>
      </c>
      <c r="D1189" s="4" t="s">
        <v>84</v>
      </c>
      <c r="E1189" s="40" t="s">
        <v>640</v>
      </c>
      <c r="F1189" s="40">
        <v>1</v>
      </c>
      <c r="G1189" s="40">
        <v>2018</v>
      </c>
      <c r="H1189" s="40">
        <v>2018</v>
      </c>
      <c r="K1189" s="40" t="s">
        <v>2150</v>
      </c>
      <c r="M1189" s="40" t="s">
        <v>38</v>
      </c>
      <c r="O1189" s="1">
        <v>373</v>
      </c>
      <c r="P1189" s="40" t="s">
        <v>77</v>
      </c>
      <c r="R1189" s="40" t="s">
        <v>2149</v>
      </c>
      <c r="S1189" s="40">
        <v>9</v>
      </c>
      <c r="T1189" s="29">
        <v>59.228838454644197</v>
      </c>
      <c r="V1189" s="29">
        <v>32.074840164436402</v>
      </c>
      <c r="W1189" s="29">
        <v>18.3020331550766</v>
      </c>
      <c r="AR1189" s="1" t="s">
        <v>694</v>
      </c>
      <c r="AS1189" s="40" t="s">
        <v>1244</v>
      </c>
      <c r="AT1189" s="4" t="s">
        <v>2127</v>
      </c>
      <c r="AY1189" s="1" t="s">
        <v>2196</v>
      </c>
      <c r="BA1189" s="4" t="s">
        <v>65</v>
      </c>
      <c r="BB1189" s="1" t="s">
        <v>65</v>
      </c>
      <c r="BD1189" s="40" t="s">
        <v>2148</v>
      </c>
      <c r="BE1189" s="40" t="s">
        <v>2149</v>
      </c>
    </row>
    <row r="1190" spans="1:57" ht="12.75">
      <c r="A1190" s="40" t="s">
        <v>1997</v>
      </c>
      <c r="B1190" s="40" t="s">
        <v>571</v>
      </c>
      <c r="C1190" s="4" t="s">
        <v>572</v>
      </c>
      <c r="D1190" s="4" t="s">
        <v>84</v>
      </c>
      <c r="E1190" s="40" t="s">
        <v>640</v>
      </c>
      <c r="F1190" s="40">
        <v>1</v>
      </c>
      <c r="G1190" s="40">
        <v>2014</v>
      </c>
      <c r="H1190" s="40">
        <v>2014</v>
      </c>
      <c r="K1190" s="40" t="s">
        <v>2146</v>
      </c>
      <c r="M1190" s="40" t="s">
        <v>38</v>
      </c>
      <c r="O1190" s="1">
        <v>373</v>
      </c>
      <c r="P1190" s="40" t="s">
        <v>77</v>
      </c>
      <c r="Q1190" s="1" t="s">
        <v>1169</v>
      </c>
      <c r="R1190" s="40" t="s">
        <v>2149</v>
      </c>
      <c r="S1190" s="40">
        <v>24</v>
      </c>
      <c r="T1190" s="29">
        <v>83.740292249999996</v>
      </c>
      <c r="V1190" s="29">
        <v>25.607649837166701</v>
      </c>
      <c r="W1190" s="29">
        <v>21.630569121066902</v>
      </c>
      <c r="AR1190" s="1" t="s">
        <v>694</v>
      </c>
      <c r="AS1190" s="40" t="s">
        <v>1244</v>
      </c>
      <c r="AT1190" s="4" t="s">
        <v>2127</v>
      </c>
      <c r="AY1190" s="1" t="s">
        <v>2197</v>
      </c>
      <c r="BA1190" s="4" t="s">
        <v>65</v>
      </c>
      <c r="BB1190" s="1" t="s">
        <v>65</v>
      </c>
      <c r="BD1190" s="40" t="s">
        <v>2148</v>
      </c>
      <c r="BE1190" s="40" t="s">
        <v>2149</v>
      </c>
    </row>
    <row r="1191" spans="1:57" ht="12.75">
      <c r="A1191" s="40" t="s">
        <v>1997</v>
      </c>
      <c r="B1191" s="40" t="s">
        <v>571</v>
      </c>
      <c r="C1191" s="4" t="s">
        <v>572</v>
      </c>
      <c r="D1191" s="4" t="s">
        <v>84</v>
      </c>
      <c r="E1191" s="40" t="s">
        <v>640</v>
      </c>
      <c r="F1191" s="40">
        <v>1</v>
      </c>
      <c r="G1191" s="40">
        <v>2014</v>
      </c>
      <c r="H1191" s="40">
        <v>2014</v>
      </c>
      <c r="K1191" s="40" t="s">
        <v>2150</v>
      </c>
      <c r="M1191" s="40" t="s">
        <v>38</v>
      </c>
      <c r="O1191" s="1">
        <v>373</v>
      </c>
      <c r="P1191" s="40" t="s">
        <v>77</v>
      </c>
      <c r="R1191" s="40" t="s">
        <v>2149</v>
      </c>
      <c r="S1191" s="40">
        <v>17</v>
      </c>
      <c r="T1191" s="29">
        <v>39.39543699</v>
      </c>
      <c r="V1191" s="29">
        <v>11.025541325235301</v>
      </c>
      <c r="W1191" s="29">
        <v>12.519894419151701</v>
      </c>
      <c r="AR1191" s="1" t="s">
        <v>694</v>
      </c>
      <c r="AS1191" s="40" t="s">
        <v>1244</v>
      </c>
      <c r="AT1191" s="4" t="s">
        <v>2127</v>
      </c>
      <c r="AY1191" s="1" t="s">
        <v>2198</v>
      </c>
      <c r="BA1191" s="4" t="s">
        <v>65</v>
      </c>
      <c r="BB1191" s="1" t="s">
        <v>65</v>
      </c>
      <c r="BD1191" s="40" t="s">
        <v>2148</v>
      </c>
      <c r="BE1191" s="40" t="s">
        <v>2149</v>
      </c>
    </row>
    <row r="1192" spans="1:57" ht="12.75">
      <c r="A1192" s="40" t="s">
        <v>1997</v>
      </c>
      <c r="B1192" s="40" t="s">
        <v>571</v>
      </c>
      <c r="C1192" s="4" t="s">
        <v>572</v>
      </c>
      <c r="D1192" s="4" t="s">
        <v>84</v>
      </c>
      <c r="E1192" s="40" t="s">
        <v>640</v>
      </c>
      <c r="F1192" s="40">
        <v>1</v>
      </c>
      <c r="G1192" s="40">
        <v>2015</v>
      </c>
      <c r="H1192" s="40">
        <v>2015</v>
      </c>
      <c r="K1192" s="40" t="s">
        <v>2146</v>
      </c>
      <c r="M1192" s="40" t="s">
        <v>38</v>
      </c>
      <c r="O1192" s="1">
        <v>373</v>
      </c>
      <c r="P1192" s="40" t="s">
        <v>77</v>
      </c>
      <c r="Q1192" s="1" t="s">
        <v>1169</v>
      </c>
      <c r="R1192" s="40" t="s">
        <v>2149</v>
      </c>
      <c r="S1192" s="40">
        <v>11</v>
      </c>
      <c r="T1192" s="29">
        <v>62.126920609999999</v>
      </c>
      <c r="V1192" s="29">
        <v>21.454222284545502</v>
      </c>
      <c r="W1192" s="29">
        <v>14.583622112717901</v>
      </c>
      <c r="AR1192" s="1" t="s">
        <v>694</v>
      </c>
      <c r="AS1192" s="40" t="s">
        <v>1244</v>
      </c>
      <c r="AT1192" s="4" t="s">
        <v>2127</v>
      </c>
      <c r="AY1192" s="1" t="s">
        <v>2199</v>
      </c>
      <c r="BA1192" s="4" t="s">
        <v>65</v>
      </c>
      <c r="BB1192" s="1" t="s">
        <v>65</v>
      </c>
      <c r="BD1192" s="40" t="s">
        <v>2148</v>
      </c>
      <c r="BE1192" s="40" t="s">
        <v>2149</v>
      </c>
    </row>
    <row r="1193" spans="1:57" ht="12.75">
      <c r="A1193" s="40" t="s">
        <v>1997</v>
      </c>
      <c r="B1193" s="40" t="s">
        <v>571</v>
      </c>
      <c r="C1193" s="4" t="s">
        <v>572</v>
      </c>
      <c r="D1193" s="4" t="s">
        <v>84</v>
      </c>
      <c r="E1193" s="40" t="s">
        <v>640</v>
      </c>
      <c r="F1193" s="40">
        <v>1</v>
      </c>
      <c r="G1193" s="40">
        <v>2015</v>
      </c>
      <c r="H1193" s="40">
        <v>2015</v>
      </c>
      <c r="K1193" s="40" t="s">
        <v>2150</v>
      </c>
      <c r="M1193" s="40" t="s">
        <v>38</v>
      </c>
      <c r="O1193" s="1">
        <v>373</v>
      </c>
      <c r="P1193" s="40" t="s">
        <v>77</v>
      </c>
      <c r="R1193" s="40" t="s">
        <v>2149</v>
      </c>
      <c r="S1193" s="40">
        <v>6</v>
      </c>
      <c r="T1193" s="29">
        <v>19.970213390000001</v>
      </c>
      <c r="V1193" s="29">
        <v>9.2506446244999996</v>
      </c>
      <c r="W1193" s="29">
        <v>7.0579546435152398</v>
      </c>
      <c r="AR1193" s="1" t="s">
        <v>694</v>
      </c>
      <c r="AS1193" s="40" t="s">
        <v>1244</v>
      </c>
      <c r="AT1193" s="4" t="s">
        <v>2127</v>
      </c>
      <c r="AY1193" s="1" t="s">
        <v>2200</v>
      </c>
      <c r="BA1193" s="4" t="s">
        <v>65</v>
      </c>
      <c r="BB1193" s="1" t="s">
        <v>65</v>
      </c>
      <c r="BD1193" s="40" t="s">
        <v>2148</v>
      </c>
      <c r="BE1193" s="40" t="s">
        <v>2149</v>
      </c>
    </row>
    <row r="1194" spans="1:57" ht="12.75">
      <c r="A1194" s="40" t="s">
        <v>1997</v>
      </c>
      <c r="B1194" s="40" t="s">
        <v>571</v>
      </c>
      <c r="C1194" s="4" t="s">
        <v>572</v>
      </c>
      <c r="D1194" s="4" t="s">
        <v>84</v>
      </c>
      <c r="E1194" s="40" t="s">
        <v>640</v>
      </c>
      <c r="F1194" s="40">
        <v>1</v>
      </c>
      <c r="G1194" s="40">
        <v>2016</v>
      </c>
      <c r="H1194" s="40">
        <v>2016</v>
      </c>
      <c r="K1194" s="40" t="s">
        <v>2146</v>
      </c>
      <c r="M1194" s="40" t="s">
        <v>38</v>
      </c>
      <c r="O1194" s="1">
        <v>373</v>
      </c>
      <c r="P1194" s="40" t="s">
        <v>77</v>
      </c>
      <c r="Q1194" s="1" t="s">
        <v>1169</v>
      </c>
      <c r="R1194" s="40" t="s">
        <v>2149</v>
      </c>
      <c r="S1194" s="40">
        <v>7</v>
      </c>
      <c r="T1194" s="29">
        <v>14.167089150000001</v>
      </c>
      <c r="V1194" s="29">
        <v>9.3380145932857204</v>
      </c>
      <c r="W1194" s="29">
        <v>4.3424089013091196</v>
      </c>
      <c r="AR1194" s="1" t="s">
        <v>694</v>
      </c>
      <c r="AS1194" s="40" t="s">
        <v>1244</v>
      </c>
      <c r="AT1194" s="4" t="s">
        <v>2127</v>
      </c>
      <c r="AY1194" s="1" t="s">
        <v>2201</v>
      </c>
      <c r="BA1194" s="4" t="s">
        <v>65</v>
      </c>
      <c r="BB1194" s="1" t="s">
        <v>65</v>
      </c>
      <c r="BD1194" s="40" t="s">
        <v>2148</v>
      </c>
      <c r="BE1194" s="40" t="s">
        <v>2149</v>
      </c>
    </row>
    <row r="1195" spans="1:57" ht="12.75">
      <c r="A1195" s="40" t="s">
        <v>1997</v>
      </c>
      <c r="B1195" s="40" t="s">
        <v>571</v>
      </c>
      <c r="C1195" s="4" t="s">
        <v>572</v>
      </c>
      <c r="D1195" s="4" t="s">
        <v>84</v>
      </c>
      <c r="E1195" s="40" t="s">
        <v>640</v>
      </c>
      <c r="F1195" s="40">
        <v>1</v>
      </c>
      <c r="G1195" s="40">
        <v>2016</v>
      </c>
      <c r="H1195" s="40">
        <v>2016</v>
      </c>
      <c r="K1195" s="40" t="s">
        <v>2150</v>
      </c>
      <c r="M1195" s="40" t="s">
        <v>38</v>
      </c>
      <c r="O1195" s="1">
        <v>373</v>
      </c>
      <c r="P1195" s="40" t="s">
        <v>77</v>
      </c>
      <c r="R1195" s="40" t="s">
        <v>2149</v>
      </c>
      <c r="S1195" s="40">
        <v>2</v>
      </c>
      <c r="T1195" s="29">
        <v>6.717922561</v>
      </c>
      <c r="V1195" s="29">
        <v>4.590602015</v>
      </c>
      <c r="W1195" s="29">
        <v>3.0084855676681399</v>
      </c>
      <c r="AR1195" s="1" t="s">
        <v>694</v>
      </c>
      <c r="AS1195" s="40" t="s">
        <v>1244</v>
      </c>
      <c r="AT1195" s="4" t="s">
        <v>2127</v>
      </c>
      <c r="AY1195" s="1" t="s">
        <v>2202</v>
      </c>
      <c r="BA1195" s="4" t="s">
        <v>65</v>
      </c>
      <c r="BB1195" s="1" t="s">
        <v>65</v>
      </c>
      <c r="BD1195" s="40" t="s">
        <v>2148</v>
      </c>
      <c r="BE1195" s="40" t="s">
        <v>2149</v>
      </c>
    </row>
    <row r="1196" spans="1:57" ht="12.75">
      <c r="A1196" s="1" t="s">
        <v>753</v>
      </c>
      <c r="B1196" s="1" t="s">
        <v>753</v>
      </c>
      <c r="C1196" s="1" t="s">
        <v>1992</v>
      </c>
      <c r="D1196" s="1" t="s">
        <v>84</v>
      </c>
      <c r="E1196" s="1" t="s">
        <v>2317</v>
      </c>
      <c r="F1196" s="40">
        <v>1</v>
      </c>
      <c r="G1196" s="40">
        <v>2012</v>
      </c>
      <c r="H1196" s="40">
        <v>2012</v>
      </c>
      <c r="K1196" s="1" t="s">
        <v>2150</v>
      </c>
      <c r="M1196" s="1" t="s">
        <v>49</v>
      </c>
      <c r="O1196" s="1">
        <v>376</v>
      </c>
      <c r="P1196" s="1" t="s">
        <v>51</v>
      </c>
      <c r="R1196" s="4" t="s">
        <v>2318</v>
      </c>
      <c r="T1196" s="17">
        <v>5.6609999999999996</v>
      </c>
      <c r="V1196" s="17">
        <v>3.91</v>
      </c>
      <c r="AG1196" s="3">
        <v>3.91</v>
      </c>
      <c r="AR1196" s="1" t="s">
        <v>1270</v>
      </c>
      <c r="AT1196" s="1" t="s">
        <v>2127</v>
      </c>
      <c r="AY1196" s="4" t="s">
        <v>2319</v>
      </c>
      <c r="BA1196" s="1" t="s">
        <v>65</v>
      </c>
      <c r="BB1196" s="1" t="s">
        <v>65</v>
      </c>
      <c r="BE1196" s="4" t="s">
        <v>2318</v>
      </c>
    </row>
    <row r="1197" spans="1:57" ht="12.75">
      <c r="A1197" s="1" t="s">
        <v>753</v>
      </c>
      <c r="B1197" s="1" t="s">
        <v>753</v>
      </c>
      <c r="C1197" s="1" t="s">
        <v>1992</v>
      </c>
      <c r="D1197" s="1" t="s">
        <v>84</v>
      </c>
      <c r="E1197" s="1" t="s">
        <v>2317</v>
      </c>
      <c r="F1197" s="40">
        <v>1</v>
      </c>
      <c r="G1197" s="40">
        <v>2013</v>
      </c>
      <c r="H1197" s="40">
        <v>2013</v>
      </c>
      <c r="K1197" s="1" t="s">
        <v>2150</v>
      </c>
      <c r="M1197" s="1" t="s">
        <v>49</v>
      </c>
      <c r="O1197" s="1">
        <v>376</v>
      </c>
      <c r="P1197" s="1" t="s">
        <v>51</v>
      </c>
      <c r="R1197" s="4" t="s">
        <v>2318</v>
      </c>
      <c r="T1197" s="17">
        <v>4.1529999999999996</v>
      </c>
      <c r="V1197" s="17">
        <v>2.7549999999999999</v>
      </c>
      <c r="AG1197" s="3">
        <v>2.7549999999999999</v>
      </c>
      <c r="AR1197" s="1" t="s">
        <v>1270</v>
      </c>
      <c r="AT1197" s="1" t="s">
        <v>2127</v>
      </c>
      <c r="AY1197" s="4" t="s">
        <v>2320</v>
      </c>
      <c r="BA1197" s="1" t="s">
        <v>65</v>
      </c>
      <c r="BB1197" s="1" t="s">
        <v>65</v>
      </c>
      <c r="BE1197" s="4" t="s">
        <v>2318</v>
      </c>
    </row>
    <row r="1198" spans="1:57" ht="12.75">
      <c r="A1198" s="1" t="s">
        <v>753</v>
      </c>
      <c r="B1198" s="1" t="s">
        <v>753</v>
      </c>
      <c r="C1198" s="1" t="s">
        <v>1992</v>
      </c>
      <c r="D1198" s="1" t="s">
        <v>84</v>
      </c>
      <c r="E1198" s="4" t="s">
        <v>2321</v>
      </c>
      <c r="F1198" s="40">
        <v>1</v>
      </c>
      <c r="G1198" s="40">
        <v>2012</v>
      </c>
      <c r="H1198" s="40">
        <v>2012</v>
      </c>
      <c r="K1198" s="1" t="s">
        <v>2150</v>
      </c>
      <c r="M1198" s="1" t="s">
        <v>49</v>
      </c>
      <c r="O1198" s="1">
        <v>376</v>
      </c>
      <c r="P1198" s="1" t="s">
        <v>51</v>
      </c>
      <c r="R1198" s="4" t="s">
        <v>2318</v>
      </c>
      <c r="T1198" s="17">
        <v>0.49199999999999999</v>
      </c>
      <c r="AR1198" s="1" t="s">
        <v>1270</v>
      </c>
      <c r="AT1198" s="4" t="s">
        <v>43</v>
      </c>
      <c r="AY1198" s="4" t="s">
        <v>2322</v>
      </c>
      <c r="BA1198" s="1" t="s">
        <v>65</v>
      </c>
      <c r="BB1198" s="1" t="s">
        <v>65</v>
      </c>
      <c r="BE1198" s="4" t="s">
        <v>2318</v>
      </c>
    </row>
    <row r="1199" spans="1:57" ht="12.75">
      <c r="A1199" s="1" t="s">
        <v>753</v>
      </c>
      <c r="B1199" s="1" t="s">
        <v>753</v>
      </c>
      <c r="C1199" s="1" t="s">
        <v>1992</v>
      </c>
      <c r="D1199" s="1" t="s">
        <v>84</v>
      </c>
      <c r="E1199" s="4" t="s">
        <v>2321</v>
      </c>
      <c r="F1199" s="40">
        <v>1</v>
      </c>
      <c r="G1199" s="40">
        <v>2013</v>
      </c>
      <c r="H1199" s="40">
        <v>2013</v>
      </c>
      <c r="K1199" s="1" t="s">
        <v>2150</v>
      </c>
      <c r="M1199" s="1" t="s">
        <v>49</v>
      </c>
      <c r="O1199" s="1">
        <v>376</v>
      </c>
      <c r="P1199" s="1" t="s">
        <v>51</v>
      </c>
      <c r="R1199" s="4" t="s">
        <v>2318</v>
      </c>
      <c r="T1199" s="17">
        <v>1.62</v>
      </c>
      <c r="AR1199" s="1" t="s">
        <v>1270</v>
      </c>
      <c r="AT1199" s="4" t="s">
        <v>43</v>
      </c>
      <c r="AY1199" s="4" t="s">
        <v>2322</v>
      </c>
      <c r="BA1199" s="1" t="s">
        <v>65</v>
      </c>
      <c r="BB1199" s="1" t="s">
        <v>65</v>
      </c>
      <c r="BE1199" s="4" t="s">
        <v>2318</v>
      </c>
    </row>
    <row r="1200" spans="1:57" ht="12.75">
      <c r="A1200" s="1" t="s">
        <v>753</v>
      </c>
      <c r="B1200" s="1" t="s">
        <v>753</v>
      </c>
      <c r="C1200" s="1" t="s">
        <v>1992</v>
      </c>
      <c r="D1200" s="1" t="s">
        <v>84</v>
      </c>
      <c r="E1200" s="4" t="s">
        <v>2323</v>
      </c>
      <c r="F1200" s="40">
        <v>1</v>
      </c>
      <c r="G1200" s="40">
        <v>2012</v>
      </c>
      <c r="H1200" s="40">
        <v>2012</v>
      </c>
      <c r="K1200" s="1" t="s">
        <v>2150</v>
      </c>
      <c r="M1200" s="1" t="s">
        <v>49</v>
      </c>
      <c r="O1200" s="1">
        <v>376</v>
      </c>
      <c r="P1200" s="1" t="s">
        <v>51</v>
      </c>
      <c r="R1200" s="4" t="s">
        <v>2318</v>
      </c>
      <c r="T1200" s="17">
        <v>2.129</v>
      </c>
      <c r="AR1200" s="1" t="s">
        <v>1270</v>
      </c>
      <c r="AT1200" s="4" t="s">
        <v>43</v>
      </c>
      <c r="AY1200" s="4" t="s">
        <v>2324</v>
      </c>
      <c r="BA1200" s="1" t="s">
        <v>65</v>
      </c>
      <c r="BB1200" s="1" t="s">
        <v>65</v>
      </c>
      <c r="BE1200" s="4" t="s">
        <v>2318</v>
      </c>
    </row>
    <row r="1201" spans="1:57" ht="12.75">
      <c r="A1201" s="1" t="s">
        <v>753</v>
      </c>
      <c r="B1201" s="1" t="s">
        <v>753</v>
      </c>
      <c r="C1201" s="1" t="s">
        <v>1992</v>
      </c>
      <c r="D1201" s="1" t="s">
        <v>84</v>
      </c>
      <c r="E1201" s="4" t="s">
        <v>2325</v>
      </c>
      <c r="F1201" s="40">
        <v>1</v>
      </c>
      <c r="G1201" s="40">
        <v>2013</v>
      </c>
      <c r="H1201" s="40">
        <v>2013</v>
      </c>
      <c r="K1201" s="1" t="s">
        <v>2150</v>
      </c>
      <c r="M1201" s="1" t="s">
        <v>49</v>
      </c>
      <c r="O1201" s="1">
        <v>376</v>
      </c>
      <c r="P1201" s="1" t="s">
        <v>51</v>
      </c>
      <c r="R1201" s="4" t="s">
        <v>2318</v>
      </c>
      <c r="T1201" s="17">
        <v>2.4870000000000001</v>
      </c>
      <c r="V1201" s="17">
        <v>1.776</v>
      </c>
      <c r="AG1201" s="3">
        <v>1.776</v>
      </c>
      <c r="AR1201" s="1" t="s">
        <v>1270</v>
      </c>
      <c r="AT1201" s="4" t="s">
        <v>43</v>
      </c>
      <c r="AY1201" s="4" t="s">
        <v>2320</v>
      </c>
      <c r="BA1201" s="1" t="s">
        <v>65</v>
      </c>
      <c r="BB1201" s="1" t="s">
        <v>65</v>
      </c>
      <c r="BD1201" s="4" t="s">
        <v>2334</v>
      </c>
      <c r="BE1201" s="4" t="s">
        <v>2318</v>
      </c>
    </row>
    <row r="1202" spans="1:57" ht="12.75">
      <c r="A1202" s="1" t="s">
        <v>753</v>
      </c>
      <c r="B1202" s="1" t="s">
        <v>753</v>
      </c>
      <c r="C1202" s="1" t="s">
        <v>1992</v>
      </c>
      <c r="D1202" s="1" t="s">
        <v>84</v>
      </c>
      <c r="E1202" s="4" t="s">
        <v>2326</v>
      </c>
      <c r="F1202" s="40">
        <v>1</v>
      </c>
      <c r="G1202" s="40">
        <v>2012</v>
      </c>
      <c r="H1202" s="40">
        <v>2012</v>
      </c>
      <c r="K1202" s="4" t="s">
        <v>2327</v>
      </c>
      <c r="M1202" s="4" t="s">
        <v>38</v>
      </c>
      <c r="O1202" s="1">
        <v>376</v>
      </c>
      <c r="P1202" s="1" t="s">
        <v>51</v>
      </c>
      <c r="R1202" s="4" t="s">
        <v>2318</v>
      </c>
      <c r="T1202" s="17">
        <v>6</v>
      </c>
      <c r="AR1202" s="4" t="s">
        <v>1953</v>
      </c>
      <c r="AT1202" s="4" t="s">
        <v>43</v>
      </c>
      <c r="AY1202" s="4" t="s">
        <v>2328</v>
      </c>
      <c r="BA1202" s="4" t="s">
        <v>65</v>
      </c>
      <c r="BB1202" s="4" t="s">
        <v>65</v>
      </c>
      <c r="BE1202" s="4" t="s">
        <v>2318</v>
      </c>
    </row>
    <row r="1203" spans="1:57" ht="12.75">
      <c r="A1203" s="1" t="s">
        <v>753</v>
      </c>
      <c r="B1203" s="1" t="s">
        <v>753</v>
      </c>
      <c r="C1203" s="1" t="s">
        <v>1992</v>
      </c>
      <c r="D1203" s="1" t="s">
        <v>84</v>
      </c>
      <c r="E1203" s="4" t="s">
        <v>2323</v>
      </c>
      <c r="F1203" s="40">
        <v>1</v>
      </c>
      <c r="G1203" s="40">
        <v>2012</v>
      </c>
      <c r="H1203" s="40">
        <v>2012</v>
      </c>
      <c r="K1203" s="4" t="s">
        <v>2327</v>
      </c>
      <c r="M1203" s="4" t="s">
        <v>38</v>
      </c>
      <c r="O1203" s="1">
        <v>376</v>
      </c>
      <c r="P1203" s="1" t="s">
        <v>51</v>
      </c>
      <c r="R1203" s="4" t="s">
        <v>2318</v>
      </c>
      <c r="T1203" s="17">
        <v>7</v>
      </c>
      <c r="AR1203" s="4" t="s">
        <v>1953</v>
      </c>
      <c r="AT1203" s="4" t="s">
        <v>43</v>
      </c>
      <c r="AY1203" s="4" t="s">
        <v>2328</v>
      </c>
      <c r="BA1203" s="4" t="s">
        <v>65</v>
      </c>
      <c r="BB1203" s="4" t="s">
        <v>65</v>
      </c>
      <c r="BE1203" s="4" t="s">
        <v>2318</v>
      </c>
    </row>
    <row r="1204" spans="1:57" ht="12.75">
      <c r="A1204" s="1" t="s">
        <v>753</v>
      </c>
      <c r="B1204" s="1" t="s">
        <v>753</v>
      </c>
      <c r="C1204" s="1" t="s">
        <v>1992</v>
      </c>
      <c r="D1204" s="1" t="s">
        <v>84</v>
      </c>
      <c r="E1204" s="4" t="s">
        <v>2329</v>
      </c>
      <c r="F1204" s="40">
        <v>1</v>
      </c>
      <c r="G1204" s="40">
        <v>2013</v>
      </c>
      <c r="H1204" s="40">
        <v>2013</v>
      </c>
      <c r="K1204" s="4" t="s">
        <v>2327</v>
      </c>
      <c r="M1204" s="4" t="s">
        <v>38</v>
      </c>
      <c r="O1204" s="1">
        <v>376</v>
      </c>
      <c r="P1204" s="1" t="s">
        <v>51</v>
      </c>
      <c r="R1204" s="4" t="s">
        <v>2318</v>
      </c>
      <c r="T1204" s="17">
        <v>2</v>
      </c>
      <c r="AR1204" s="4" t="s">
        <v>1953</v>
      </c>
      <c r="AT1204" s="4" t="s">
        <v>43</v>
      </c>
      <c r="AY1204" s="4" t="s">
        <v>2328</v>
      </c>
      <c r="BA1204" s="4" t="s">
        <v>65</v>
      </c>
      <c r="BB1204" s="4" t="s">
        <v>65</v>
      </c>
      <c r="BE1204" s="4" t="s">
        <v>2318</v>
      </c>
    </row>
    <row r="1205" spans="1:57" ht="12.75">
      <c r="A1205" s="1" t="s">
        <v>753</v>
      </c>
      <c r="B1205" s="1" t="s">
        <v>753</v>
      </c>
      <c r="C1205" s="1" t="s">
        <v>1992</v>
      </c>
      <c r="D1205" s="1" t="s">
        <v>84</v>
      </c>
      <c r="E1205" s="4" t="s">
        <v>2325</v>
      </c>
      <c r="F1205" s="40">
        <v>1</v>
      </c>
      <c r="G1205" s="40">
        <v>2013</v>
      </c>
      <c r="H1205" s="40">
        <v>2013</v>
      </c>
      <c r="K1205" s="4" t="s">
        <v>2327</v>
      </c>
      <c r="M1205" s="4" t="s">
        <v>38</v>
      </c>
      <c r="O1205" s="1">
        <v>376</v>
      </c>
      <c r="P1205" s="1" t="s">
        <v>51</v>
      </c>
      <c r="R1205" s="4" t="s">
        <v>2318</v>
      </c>
      <c r="T1205" s="17">
        <v>4</v>
      </c>
      <c r="AR1205" s="4" t="s">
        <v>1953</v>
      </c>
      <c r="AT1205" s="4" t="s">
        <v>43</v>
      </c>
      <c r="AY1205" s="4" t="s">
        <v>2328</v>
      </c>
      <c r="BA1205" s="4" t="s">
        <v>65</v>
      </c>
      <c r="BB1205" s="4" t="s">
        <v>65</v>
      </c>
      <c r="BD1205" s="4" t="s">
        <v>2334</v>
      </c>
      <c r="BE1205" s="4" t="s">
        <v>2318</v>
      </c>
    </row>
    <row r="1206" spans="1:57" ht="12.75">
      <c r="A1206" s="1" t="s">
        <v>753</v>
      </c>
      <c r="B1206" s="1" t="s">
        <v>753</v>
      </c>
      <c r="C1206" s="1" t="s">
        <v>1992</v>
      </c>
      <c r="D1206" s="1" t="s">
        <v>84</v>
      </c>
      <c r="E1206" s="4" t="s">
        <v>2321</v>
      </c>
      <c r="F1206" s="40">
        <v>1</v>
      </c>
      <c r="G1206" s="40">
        <v>2013</v>
      </c>
      <c r="H1206" s="40">
        <v>2013</v>
      </c>
      <c r="K1206" s="4" t="s">
        <v>2327</v>
      </c>
      <c r="M1206" s="4" t="s">
        <v>38</v>
      </c>
      <c r="O1206" s="1">
        <v>376</v>
      </c>
      <c r="P1206" s="1" t="s">
        <v>51</v>
      </c>
      <c r="R1206" s="4" t="s">
        <v>2318</v>
      </c>
      <c r="T1206" s="17">
        <v>1</v>
      </c>
      <c r="AR1206" s="4" t="s">
        <v>1953</v>
      </c>
      <c r="AT1206" s="4" t="s">
        <v>43</v>
      </c>
      <c r="AY1206" s="4" t="s">
        <v>2328</v>
      </c>
      <c r="BA1206" s="4" t="s">
        <v>65</v>
      </c>
      <c r="BB1206" s="4" t="s">
        <v>65</v>
      </c>
      <c r="BE1206" s="4" t="s">
        <v>2318</v>
      </c>
    </row>
    <row r="1207" spans="1:57" ht="12.75">
      <c r="A1207" s="1" t="s">
        <v>753</v>
      </c>
      <c r="B1207" s="1" t="s">
        <v>753</v>
      </c>
      <c r="C1207" s="1" t="s">
        <v>1992</v>
      </c>
      <c r="D1207" s="1" t="s">
        <v>84</v>
      </c>
      <c r="E1207" s="4" t="s">
        <v>2330</v>
      </c>
      <c r="F1207" s="40">
        <v>1</v>
      </c>
      <c r="G1207" s="40">
        <v>2012</v>
      </c>
      <c r="H1207" s="40">
        <v>2013</v>
      </c>
      <c r="K1207" s="4" t="s">
        <v>2327</v>
      </c>
      <c r="M1207" s="4" t="s">
        <v>38</v>
      </c>
      <c r="O1207" s="1">
        <v>376</v>
      </c>
      <c r="P1207" s="1" t="s">
        <v>51</v>
      </c>
      <c r="R1207" s="4" t="s">
        <v>2318</v>
      </c>
      <c r="T1207" s="17">
        <v>7</v>
      </c>
      <c r="AR1207" s="4" t="s">
        <v>1953</v>
      </c>
      <c r="AT1207" s="4" t="s">
        <v>43</v>
      </c>
      <c r="AY1207" s="4" t="s">
        <v>2328</v>
      </c>
      <c r="BA1207" s="4" t="s">
        <v>65</v>
      </c>
      <c r="BB1207" s="4" t="s">
        <v>65</v>
      </c>
      <c r="BE1207" s="4" t="s">
        <v>2318</v>
      </c>
    </row>
    <row r="1208" spans="1:57" ht="12.75">
      <c r="A1208" s="1" t="s">
        <v>753</v>
      </c>
      <c r="B1208" s="1" t="s">
        <v>753</v>
      </c>
      <c r="C1208" s="1" t="s">
        <v>1992</v>
      </c>
      <c r="D1208" s="1" t="s">
        <v>84</v>
      </c>
      <c r="E1208" s="4" t="s">
        <v>2331</v>
      </c>
      <c r="F1208" s="40">
        <v>1</v>
      </c>
      <c r="G1208" s="40">
        <v>2012</v>
      </c>
      <c r="H1208" s="40">
        <v>2013</v>
      </c>
      <c r="K1208" s="4" t="s">
        <v>2327</v>
      </c>
      <c r="M1208" s="4" t="s">
        <v>38</v>
      </c>
      <c r="O1208" s="1">
        <v>376</v>
      </c>
      <c r="P1208" s="1" t="s">
        <v>51</v>
      </c>
      <c r="R1208" s="4" t="s">
        <v>2318</v>
      </c>
      <c r="T1208" s="17">
        <v>4</v>
      </c>
      <c r="AR1208" s="4" t="s">
        <v>1953</v>
      </c>
      <c r="AT1208" s="4" t="s">
        <v>43</v>
      </c>
      <c r="AY1208" s="4" t="s">
        <v>2328</v>
      </c>
      <c r="BA1208" s="4" t="s">
        <v>65</v>
      </c>
      <c r="BB1208" s="4" t="s">
        <v>65</v>
      </c>
      <c r="BE1208" s="4" t="s">
        <v>2318</v>
      </c>
    </row>
    <row r="1209" spans="1:57" ht="12.75">
      <c r="A1209" s="1" t="s">
        <v>753</v>
      </c>
      <c r="B1209" s="1" t="s">
        <v>753</v>
      </c>
      <c r="C1209" s="1" t="s">
        <v>1992</v>
      </c>
      <c r="D1209" s="1" t="s">
        <v>84</v>
      </c>
      <c r="E1209" s="4" t="s">
        <v>2332</v>
      </c>
      <c r="F1209" s="40">
        <v>1</v>
      </c>
      <c r="G1209" s="40">
        <v>2010</v>
      </c>
      <c r="H1209" s="40">
        <v>2010</v>
      </c>
      <c r="K1209" s="4" t="s">
        <v>2327</v>
      </c>
      <c r="M1209" s="4" t="s">
        <v>38</v>
      </c>
      <c r="O1209" s="1">
        <v>376</v>
      </c>
      <c r="P1209" s="1" t="s">
        <v>51</v>
      </c>
      <c r="R1209" s="4" t="s">
        <v>2318</v>
      </c>
      <c r="T1209" s="17">
        <v>1</v>
      </c>
      <c r="AR1209" s="4" t="s">
        <v>1953</v>
      </c>
      <c r="AT1209" s="4" t="s">
        <v>43</v>
      </c>
      <c r="AY1209" s="4" t="s">
        <v>2328</v>
      </c>
      <c r="BA1209" s="4" t="s">
        <v>65</v>
      </c>
      <c r="BB1209" s="4" t="s">
        <v>65</v>
      </c>
      <c r="BE1209" s="4" t="s">
        <v>2318</v>
      </c>
    </row>
    <row r="1210" spans="1:57" ht="12.75">
      <c r="A1210" s="4" t="s">
        <v>417</v>
      </c>
      <c r="B1210" s="4" t="s">
        <v>417</v>
      </c>
      <c r="C1210" s="4" t="s">
        <v>418</v>
      </c>
      <c r="D1210" s="1" t="s">
        <v>84</v>
      </c>
      <c r="E1210" s="4" t="s">
        <v>2335</v>
      </c>
      <c r="G1210" s="40">
        <v>2009</v>
      </c>
      <c r="H1210" s="40">
        <v>2009</v>
      </c>
      <c r="K1210" s="1" t="s">
        <v>37</v>
      </c>
      <c r="M1210" s="1" t="s">
        <v>38</v>
      </c>
      <c r="O1210" s="1">
        <v>377</v>
      </c>
      <c r="P1210" s="1" t="s">
        <v>77</v>
      </c>
      <c r="Q1210" s="1" t="s">
        <v>1169</v>
      </c>
      <c r="R1210" s="4" t="s">
        <v>2333</v>
      </c>
      <c r="S1210" s="1">
        <v>107</v>
      </c>
      <c r="T1210" s="17">
        <v>24</v>
      </c>
      <c r="V1210" s="17">
        <v>8.1</v>
      </c>
      <c r="W1210" s="17">
        <v>0.3</v>
      </c>
      <c r="Y1210" s="3">
        <v>12</v>
      </c>
      <c r="AG1210" s="3">
        <v>8.1</v>
      </c>
      <c r="AH1210" s="3">
        <v>0.3</v>
      </c>
      <c r="AR1210" s="4" t="s">
        <v>127</v>
      </c>
      <c r="AT1210" s="4" t="s">
        <v>2337</v>
      </c>
      <c r="BA1210" s="1" t="s">
        <v>65</v>
      </c>
      <c r="BB1210" s="1" t="s">
        <v>65</v>
      </c>
      <c r="BD1210" s="4" t="s">
        <v>2336</v>
      </c>
      <c r="BE1210" s="4" t="s">
        <v>2333</v>
      </c>
    </row>
    <row r="1211" spans="1:57" ht="12.75">
      <c r="A1211" s="4" t="s">
        <v>1036</v>
      </c>
      <c r="B1211" s="4" t="s">
        <v>1036</v>
      </c>
      <c r="C1211" s="1" t="s">
        <v>1991</v>
      </c>
      <c r="D1211" s="1" t="s">
        <v>84</v>
      </c>
      <c r="E1211" s="1" t="s">
        <v>2338</v>
      </c>
      <c r="F1211" s="1">
        <v>1</v>
      </c>
      <c r="G1211" s="40">
        <v>2015</v>
      </c>
      <c r="H1211" s="40">
        <v>2015</v>
      </c>
      <c r="K1211" s="1" t="s">
        <v>37</v>
      </c>
      <c r="M1211" s="1" t="s">
        <v>38</v>
      </c>
      <c r="O1211" s="1">
        <v>377</v>
      </c>
      <c r="P1211" s="1" t="s">
        <v>51</v>
      </c>
      <c r="R1211" s="4" t="s">
        <v>2333</v>
      </c>
      <c r="T1211" s="17">
        <v>30</v>
      </c>
      <c r="V1211" s="17">
        <v>9</v>
      </c>
      <c r="Y1211" s="3">
        <v>9</v>
      </c>
      <c r="AR1211" s="1" t="s">
        <v>1953</v>
      </c>
      <c r="AT1211" s="1" t="s">
        <v>2339</v>
      </c>
      <c r="BA1211" s="1" t="s">
        <v>65</v>
      </c>
      <c r="BB1211" s="1" t="s">
        <v>65</v>
      </c>
      <c r="BE1211" s="4" t="s">
        <v>2333</v>
      </c>
    </row>
    <row r="1212" spans="1:57" ht="12.75">
      <c r="A1212" s="4" t="s">
        <v>417</v>
      </c>
      <c r="B1212" s="4" t="s">
        <v>417</v>
      </c>
      <c r="C1212" s="4" t="s">
        <v>418</v>
      </c>
      <c r="D1212" s="1" t="s">
        <v>84</v>
      </c>
      <c r="E1212" s="1" t="s">
        <v>2338</v>
      </c>
      <c r="F1212" s="1">
        <v>1</v>
      </c>
      <c r="G1212" s="40">
        <v>2015</v>
      </c>
      <c r="H1212" s="40">
        <v>2015</v>
      </c>
      <c r="K1212" s="1" t="s">
        <v>37</v>
      </c>
      <c r="M1212" s="1" t="s">
        <v>38</v>
      </c>
      <c r="O1212" s="1">
        <v>377</v>
      </c>
      <c r="P1212" s="1" t="s">
        <v>51</v>
      </c>
      <c r="R1212" s="4" t="s">
        <v>2333</v>
      </c>
      <c r="T1212" s="17">
        <v>9</v>
      </c>
      <c r="V1212" s="17">
        <v>2</v>
      </c>
      <c r="Y1212" s="3">
        <v>2</v>
      </c>
      <c r="AR1212" s="1" t="s">
        <v>1953</v>
      </c>
      <c r="AT1212" s="1" t="s">
        <v>2339</v>
      </c>
      <c r="BA1212" s="1" t="s">
        <v>65</v>
      </c>
      <c r="BB1212" s="1" t="s">
        <v>65</v>
      </c>
      <c r="BE1212" s="4" t="s">
        <v>2333</v>
      </c>
    </row>
  </sheetData>
  <autoFilter ref="A1:BF1212" xr:uid="{00000000-0009-0000-0000-000000000000}"/>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6"/>
  <sheetViews>
    <sheetView workbookViewId="0">
      <pane ySplit="1" topLeftCell="A36" activePane="bottomLeft" state="frozen"/>
      <selection pane="bottomLeft" activeCell="A24" sqref="A24:B24"/>
    </sheetView>
  </sheetViews>
  <sheetFormatPr baseColWidth="10" defaultColWidth="9.140625" defaultRowHeight="15"/>
  <cols>
    <col min="1" max="1" width="25.5703125" customWidth="1"/>
    <col min="2" max="2" width="79" style="20" customWidth="1"/>
  </cols>
  <sheetData>
    <row r="1" spans="1:2">
      <c r="A1" s="25" t="s">
        <v>2061</v>
      </c>
      <c r="B1" s="27" t="s">
        <v>2062</v>
      </c>
    </row>
    <row r="2" spans="1:2" ht="30">
      <c r="A2" s="26" t="s">
        <v>1986</v>
      </c>
      <c r="B2" s="27" t="s">
        <v>2064</v>
      </c>
    </row>
    <row r="3" spans="1:2" ht="30">
      <c r="A3" s="26" t="s">
        <v>1987</v>
      </c>
      <c r="B3" s="27" t="s">
        <v>2065</v>
      </c>
    </row>
    <row r="4" spans="1:2" ht="30">
      <c r="A4" s="26" t="s">
        <v>1988</v>
      </c>
      <c r="B4" s="27" t="s">
        <v>2066</v>
      </c>
    </row>
    <row r="5" spans="1:2" ht="45">
      <c r="A5" s="26" t="s">
        <v>0</v>
      </c>
      <c r="B5" s="27" t="s">
        <v>2071</v>
      </c>
    </row>
    <row r="6" spans="1:2">
      <c r="A6" s="26" t="s">
        <v>1</v>
      </c>
      <c r="B6" s="27" t="s">
        <v>2073</v>
      </c>
    </row>
    <row r="7" spans="1:2">
      <c r="A7" s="26" t="s">
        <v>2137</v>
      </c>
      <c r="B7" s="27" t="s">
        <v>2340</v>
      </c>
    </row>
    <row r="8" spans="1:2">
      <c r="A8" s="26" t="s">
        <v>2</v>
      </c>
      <c r="B8" s="27" t="s">
        <v>2074</v>
      </c>
    </row>
    <row r="9" spans="1:2" ht="30">
      <c r="A9" s="26" t="s">
        <v>3</v>
      </c>
      <c r="B9" s="27" t="s">
        <v>2075</v>
      </c>
    </row>
    <row r="10" spans="1:2" ht="30">
      <c r="A10" s="26" t="s">
        <v>4</v>
      </c>
      <c r="B10" s="27" t="s">
        <v>2076</v>
      </c>
    </row>
    <row r="11" spans="1:2" ht="30">
      <c r="A11" s="26" t="s">
        <v>5</v>
      </c>
      <c r="B11" s="27" t="s">
        <v>2077</v>
      </c>
    </row>
    <row r="12" spans="1:2" ht="75">
      <c r="A12" s="26" t="s">
        <v>6</v>
      </c>
      <c r="B12" s="27" t="s">
        <v>2072</v>
      </c>
    </row>
    <row r="13" spans="1:2" ht="60">
      <c r="A13" s="26" t="s">
        <v>1207</v>
      </c>
      <c r="B13" s="27" t="s">
        <v>2078</v>
      </c>
    </row>
    <row r="14" spans="1:2" ht="30">
      <c r="A14" s="26" t="s">
        <v>7</v>
      </c>
      <c r="B14" s="27" t="s">
        <v>2079</v>
      </c>
    </row>
    <row r="15" spans="1:2" ht="30">
      <c r="A15" s="26" t="s">
        <v>8</v>
      </c>
      <c r="B15" s="27" t="s">
        <v>2080</v>
      </c>
    </row>
    <row r="16" spans="1:2" ht="30">
      <c r="A16" s="26" t="s">
        <v>1984</v>
      </c>
      <c r="B16" s="27" t="s">
        <v>2081</v>
      </c>
    </row>
    <row r="17" spans="1:2" ht="30">
      <c r="A17" s="26" t="s">
        <v>2342</v>
      </c>
      <c r="B17" s="27" t="s">
        <v>2343</v>
      </c>
    </row>
    <row r="18" spans="1:2" ht="60">
      <c r="A18" s="26" t="s">
        <v>10</v>
      </c>
      <c r="B18" s="27" t="s">
        <v>2082</v>
      </c>
    </row>
    <row r="19" spans="1:2">
      <c r="A19" s="48" t="s">
        <v>11</v>
      </c>
      <c r="B19" s="49" t="s">
        <v>2098</v>
      </c>
    </row>
    <row r="20" spans="1:2" ht="45">
      <c r="A20" s="26" t="s">
        <v>1970</v>
      </c>
      <c r="B20" s="27" t="s">
        <v>2092</v>
      </c>
    </row>
    <row r="21" spans="1:2" ht="45">
      <c r="A21" s="50" t="s">
        <v>12</v>
      </c>
      <c r="B21" s="49" t="s">
        <v>2130</v>
      </c>
    </row>
    <row r="22" spans="1:2" ht="45">
      <c r="A22" s="26" t="s">
        <v>1971</v>
      </c>
      <c r="B22" s="27" t="s">
        <v>2095</v>
      </c>
    </row>
    <row r="23" spans="1:2" ht="45">
      <c r="A23" s="26" t="s">
        <v>1972</v>
      </c>
      <c r="B23" s="27" t="s">
        <v>2093</v>
      </c>
    </row>
    <row r="24" spans="1:2" ht="105">
      <c r="A24" s="26" t="s">
        <v>13</v>
      </c>
      <c r="B24" s="27" t="s">
        <v>2096</v>
      </c>
    </row>
    <row r="25" spans="1:2" ht="45">
      <c r="A25" s="26" t="s">
        <v>1973</v>
      </c>
      <c r="B25" s="27" t="s">
        <v>2094</v>
      </c>
    </row>
    <row r="26" spans="1:2" ht="45">
      <c r="A26" s="26" t="s">
        <v>1974</v>
      </c>
      <c r="B26" s="27" t="s">
        <v>2093</v>
      </c>
    </row>
    <row r="27" spans="1:2" ht="45">
      <c r="A27" s="26" t="s">
        <v>14</v>
      </c>
      <c r="B27" s="27" t="s">
        <v>2097</v>
      </c>
    </row>
    <row r="28" spans="1:2" ht="45">
      <c r="A28" s="26" t="s">
        <v>2063</v>
      </c>
      <c r="B28" s="27" t="s">
        <v>2092</v>
      </c>
    </row>
    <row r="29" spans="1:2" ht="30">
      <c r="A29" s="26" t="s">
        <v>15</v>
      </c>
      <c r="B29" s="27" t="s">
        <v>2099</v>
      </c>
    </row>
    <row r="30" spans="1:2" ht="45">
      <c r="A30" s="26" t="s">
        <v>1975</v>
      </c>
      <c r="B30" s="27" t="s">
        <v>2100</v>
      </c>
    </row>
    <row r="31" spans="1:2" ht="60">
      <c r="A31" s="26" t="s">
        <v>1976</v>
      </c>
      <c r="B31" s="27" t="s">
        <v>2101</v>
      </c>
    </row>
    <row r="32" spans="1:2" ht="75">
      <c r="A32" s="26" t="s">
        <v>16</v>
      </c>
      <c r="B32" s="27" t="s">
        <v>2316</v>
      </c>
    </row>
    <row r="33" spans="1:2" ht="60">
      <c r="A33" s="26" t="s">
        <v>1977</v>
      </c>
      <c r="B33" s="27" t="s">
        <v>2102</v>
      </c>
    </row>
    <row r="34" spans="1:2" ht="60">
      <c r="A34" s="26" t="s">
        <v>1978</v>
      </c>
      <c r="B34" s="27" t="s">
        <v>2103</v>
      </c>
    </row>
    <row r="35" spans="1:2" ht="60">
      <c r="A35" s="26" t="s">
        <v>2050</v>
      </c>
      <c r="B35" s="27" t="s">
        <v>2105</v>
      </c>
    </row>
    <row r="36" spans="1:2" ht="60">
      <c r="A36" s="26" t="s">
        <v>2051</v>
      </c>
      <c r="B36" s="27" t="s">
        <v>2104</v>
      </c>
    </row>
    <row r="37" spans="1:2" ht="60">
      <c r="A37" s="26" t="s">
        <v>2052</v>
      </c>
      <c r="B37" s="27" t="s">
        <v>2106</v>
      </c>
    </row>
    <row r="38" spans="1:2">
      <c r="A38" s="26" t="s">
        <v>17</v>
      </c>
      <c r="B38" s="27"/>
    </row>
    <row r="39" spans="1:2" ht="45">
      <c r="A39" s="26" t="s">
        <v>1979</v>
      </c>
      <c r="B39" s="27" t="s">
        <v>2107</v>
      </c>
    </row>
    <row r="40" spans="1:2" ht="60">
      <c r="A40" s="26" t="s">
        <v>1980</v>
      </c>
      <c r="B40" s="27" t="s">
        <v>2108</v>
      </c>
    </row>
    <row r="41" spans="1:2">
      <c r="A41" s="26" t="s">
        <v>18</v>
      </c>
      <c r="B41" s="27" t="s">
        <v>2109</v>
      </c>
    </row>
    <row r="42" spans="1:2">
      <c r="A42" s="26" t="s">
        <v>19</v>
      </c>
      <c r="B42" s="27" t="s">
        <v>2110</v>
      </c>
    </row>
    <row r="43" spans="1:2" ht="60">
      <c r="A43" s="26" t="s">
        <v>20</v>
      </c>
      <c r="B43" s="27" t="s">
        <v>2083</v>
      </c>
    </row>
    <row r="44" spans="1:2" ht="30">
      <c r="A44" s="26" t="s">
        <v>1232</v>
      </c>
      <c r="B44" s="27" t="s">
        <v>2084</v>
      </c>
    </row>
    <row r="45" spans="1:2">
      <c r="A45" s="26" t="s">
        <v>21</v>
      </c>
      <c r="B45" s="27" t="s">
        <v>2085</v>
      </c>
    </row>
    <row r="46" spans="1:2">
      <c r="A46" s="26" t="s">
        <v>24</v>
      </c>
      <c r="B46" s="27"/>
    </row>
    <row r="47" spans="1:2">
      <c r="A47" s="26" t="s">
        <v>25</v>
      </c>
      <c r="B47" s="27"/>
    </row>
    <row r="48" spans="1:2">
      <c r="A48" s="26" t="s">
        <v>26</v>
      </c>
      <c r="B48" s="27"/>
    </row>
    <row r="49" spans="1:2">
      <c r="A49" s="26" t="s">
        <v>27</v>
      </c>
      <c r="B49" s="27"/>
    </row>
    <row r="50" spans="1:2" ht="45">
      <c r="A50" s="26" t="s">
        <v>28</v>
      </c>
      <c r="B50" s="27" t="s">
        <v>2086</v>
      </c>
    </row>
    <row r="51" spans="1:2">
      <c r="A51" s="26" t="s">
        <v>29</v>
      </c>
      <c r="B51" s="27" t="s">
        <v>2315</v>
      </c>
    </row>
    <row r="52" spans="1:2" ht="45">
      <c r="A52" s="26" t="s">
        <v>22</v>
      </c>
      <c r="B52" s="27" t="s">
        <v>2087</v>
      </c>
    </row>
    <row r="53" spans="1:2" ht="30">
      <c r="A53" s="26" t="s">
        <v>23</v>
      </c>
      <c r="B53" s="27" t="s">
        <v>2088</v>
      </c>
    </row>
    <row r="54" spans="1:2" ht="30">
      <c r="A54" s="26" t="s">
        <v>30</v>
      </c>
      <c r="B54" s="27" t="s">
        <v>2089</v>
      </c>
    </row>
    <row r="55" spans="1:2">
      <c r="A55" s="26" t="s">
        <v>31</v>
      </c>
      <c r="B55" s="27" t="s">
        <v>2090</v>
      </c>
    </row>
    <row r="56" spans="1:2" ht="15.75">
      <c r="A56" s="28" t="s">
        <v>9</v>
      </c>
      <c r="B56" s="27" t="s">
        <v>2091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78"/>
  <sheetViews>
    <sheetView workbookViewId="0">
      <selection activeCell="A376" sqref="A376"/>
    </sheetView>
  </sheetViews>
  <sheetFormatPr baseColWidth="10" defaultColWidth="9.140625" defaultRowHeight="15"/>
  <cols>
    <col min="1" max="1" width="136.5703125" style="31" customWidth="1"/>
    <col min="2" max="2" width="7" style="34" bestFit="1" customWidth="1"/>
    <col min="3" max="3" width="16.28515625" style="34" bestFit="1" customWidth="1"/>
    <col min="4" max="16384" width="9.140625" style="20"/>
  </cols>
  <sheetData>
    <row r="1" spans="1:3" s="43" customFormat="1">
      <c r="A1" s="41" t="s">
        <v>2203</v>
      </c>
      <c r="B1" s="42" t="s">
        <v>2204</v>
      </c>
      <c r="C1" s="42" t="s">
        <v>2205</v>
      </c>
    </row>
    <row r="2" spans="1:3" ht="30">
      <c r="A2" s="31" t="s">
        <v>1178</v>
      </c>
      <c r="B2" s="34">
        <v>1</v>
      </c>
      <c r="C2" s="34">
        <v>2014</v>
      </c>
    </row>
    <row r="3" spans="1:3" ht="60">
      <c r="A3" s="31" t="s">
        <v>2141</v>
      </c>
      <c r="B3" s="34">
        <v>2</v>
      </c>
      <c r="C3" s="34">
        <v>2016</v>
      </c>
    </row>
    <row r="4" spans="1:3" ht="60">
      <c r="A4" s="32" t="s">
        <v>1447</v>
      </c>
      <c r="B4" s="34">
        <v>3</v>
      </c>
      <c r="C4" s="34">
        <v>2016</v>
      </c>
    </row>
    <row r="5" spans="1:3" ht="30">
      <c r="A5" s="31" t="s">
        <v>656</v>
      </c>
      <c r="B5" s="34">
        <v>4</v>
      </c>
      <c r="C5" s="34">
        <v>2003</v>
      </c>
    </row>
    <row r="6" spans="1:3" ht="30">
      <c r="A6" s="31" t="s">
        <v>2206</v>
      </c>
      <c r="B6" s="34">
        <v>5</v>
      </c>
      <c r="C6" s="34">
        <v>2002</v>
      </c>
    </row>
    <row r="7" spans="1:3" ht="30">
      <c r="A7" s="31" t="s">
        <v>1867</v>
      </c>
      <c r="B7" s="34">
        <v>6</v>
      </c>
      <c r="C7" s="34">
        <v>2015</v>
      </c>
    </row>
    <row r="8" spans="1:3" ht="45">
      <c r="A8" s="31" t="s">
        <v>421</v>
      </c>
      <c r="B8" s="34">
        <v>7</v>
      </c>
      <c r="C8" s="34">
        <v>2003</v>
      </c>
    </row>
    <row r="9" spans="1:3" ht="30">
      <c r="A9" s="31" t="s">
        <v>1619</v>
      </c>
      <c r="B9" s="34">
        <v>8</v>
      </c>
      <c r="C9" s="34">
        <v>2014</v>
      </c>
    </row>
    <row r="10" spans="1:3" ht="30">
      <c r="A10" s="31" t="s">
        <v>2207</v>
      </c>
      <c r="B10" s="34">
        <v>9</v>
      </c>
      <c r="C10" s="34">
        <v>1970</v>
      </c>
    </row>
    <row r="11" spans="1:3" ht="30">
      <c r="A11" s="31" t="s">
        <v>2208</v>
      </c>
      <c r="B11" s="34">
        <v>10</v>
      </c>
      <c r="C11" s="34">
        <v>1980</v>
      </c>
    </row>
    <row r="12" spans="1:3" ht="30">
      <c r="A12" s="31" t="s">
        <v>2209</v>
      </c>
      <c r="B12" s="34">
        <v>11</v>
      </c>
      <c r="C12" s="34">
        <v>1990</v>
      </c>
    </row>
    <row r="13" spans="1:3" ht="30">
      <c r="A13" s="31" t="s">
        <v>295</v>
      </c>
      <c r="B13" s="34">
        <v>12</v>
      </c>
      <c r="C13" s="34">
        <v>2003</v>
      </c>
    </row>
    <row r="14" spans="1:3" ht="30">
      <c r="A14" s="31" t="s">
        <v>2210</v>
      </c>
      <c r="B14" s="34">
        <v>13</v>
      </c>
      <c r="C14" s="34">
        <v>1997</v>
      </c>
    </row>
    <row r="15" spans="1:3" ht="30">
      <c r="A15" s="31" t="s">
        <v>2211</v>
      </c>
      <c r="B15" s="34">
        <v>14</v>
      </c>
      <c r="C15" s="34">
        <v>1990</v>
      </c>
    </row>
    <row r="16" spans="1:3" ht="30">
      <c r="A16" s="31" t="s">
        <v>2212</v>
      </c>
      <c r="B16" s="34">
        <v>15</v>
      </c>
      <c r="C16" s="34">
        <v>2008</v>
      </c>
    </row>
    <row r="17" spans="1:3" ht="30">
      <c r="A17" s="31" t="s">
        <v>1253</v>
      </c>
      <c r="B17" s="34">
        <v>16</v>
      </c>
      <c r="C17" s="34">
        <v>2016</v>
      </c>
    </row>
    <row r="18" spans="1:3" ht="30">
      <c r="A18" s="31" t="s">
        <v>2213</v>
      </c>
      <c r="B18" s="34">
        <v>17</v>
      </c>
      <c r="C18" s="34">
        <v>2000</v>
      </c>
    </row>
    <row r="19" spans="1:3">
      <c r="A19" s="31" t="s">
        <v>974</v>
      </c>
      <c r="B19" s="34">
        <v>18</v>
      </c>
      <c r="C19" s="34">
        <v>1985</v>
      </c>
    </row>
    <row r="20" spans="1:3">
      <c r="A20" s="31" t="s">
        <v>2214</v>
      </c>
      <c r="B20" s="34">
        <v>19</v>
      </c>
      <c r="C20" s="34">
        <v>1982</v>
      </c>
    </row>
    <row r="21" spans="1:3" ht="30">
      <c r="A21" s="31" t="s">
        <v>2215</v>
      </c>
      <c r="B21" s="34">
        <v>20</v>
      </c>
      <c r="C21" s="34">
        <v>1993</v>
      </c>
    </row>
    <row r="22" spans="1:3">
      <c r="A22" s="31" t="s">
        <v>2216</v>
      </c>
      <c r="B22" s="34">
        <v>21</v>
      </c>
      <c r="C22" s="34">
        <v>1957</v>
      </c>
    </row>
    <row r="23" spans="1:3" ht="30">
      <c r="A23" s="31" t="s">
        <v>300</v>
      </c>
      <c r="B23" s="34">
        <v>22</v>
      </c>
      <c r="C23" s="34">
        <v>1987</v>
      </c>
    </row>
    <row r="24" spans="1:3" ht="30">
      <c r="A24" s="31" t="s">
        <v>1618</v>
      </c>
      <c r="B24" s="34">
        <v>23</v>
      </c>
      <c r="C24" s="34">
        <v>2018</v>
      </c>
    </row>
    <row r="25" spans="1:3" ht="30">
      <c r="A25" s="31" t="s">
        <v>2060</v>
      </c>
      <c r="B25" s="34">
        <v>24</v>
      </c>
      <c r="C25" s="34">
        <v>2019</v>
      </c>
    </row>
    <row r="26" spans="1:3" ht="30">
      <c r="A26" s="31" t="s">
        <v>2217</v>
      </c>
      <c r="B26" s="34">
        <v>25</v>
      </c>
      <c r="C26" s="34">
        <v>2001</v>
      </c>
    </row>
    <row r="27" spans="1:3" ht="30">
      <c r="A27" s="31" t="s">
        <v>757</v>
      </c>
      <c r="B27" s="34">
        <v>26</v>
      </c>
      <c r="C27" s="34">
        <v>2005</v>
      </c>
    </row>
    <row r="28" spans="1:3">
      <c r="A28" s="31" t="s">
        <v>1740</v>
      </c>
      <c r="B28" s="34">
        <v>27</v>
      </c>
      <c r="C28" s="34">
        <v>2019</v>
      </c>
    </row>
    <row r="29" spans="1:3" ht="45">
      <c r="A29" s="31" t="s">
        <v>303</v>
      </c>
      <c r="B29" s="34">
        <v>28</v>
      </c>
      <c r="C29" s="34">
        <v>2000</v>
      </c>
    </row>
    <row r="30" spans="1:3">
      <c r="A30" s="31" t="s">
        <v>305</v>
      </c>
      <c r="B30" s="34">
        <v>29</v>
      </c>
      <c r="C30" s="34">
        <v>1976</v>
      </c>
    </row>
    <row r="31" spans="1:3" ht="60">
      <c r="A31" s="31" t="s">
        <v>2218</v>
      </c>
      <c r="B31" s="34">
        <v>30</v>
      </c>
      <c r="C31" s="34">
        <v>2005</v>
      </c>
    </row>
    <row r="32" spans="1:3" ht="30">
      <c r="A32" s="31" t="s">
        <v>2219</v>
      </c>
      <c r="B32" s="34">
        <v>31</v>
      </c>
      <c r="C32" s="34">
        <v>1984</v>
      </c>
    </row>
    <row r="33" spans="1:3" ht="30">
      <c r="A33" s="31" t="s">
        <v>1942</v>
      </c>
      <c r="B33" s="34">
        <v>32</v>
      </c>
      <c r="C33" s="34">
        <v>2018</v>
      </c>
    </row>
    <row r="34" spans="1:3" ht="30">
      <c r="A34" s="31" t="s">
        <v>2220</v>
      </c>
      <c r="B34" s="34">
        <v>33</v>
      </c>
      <c r="C34" s="34">
        <v>1967</v>
      </c>
    </row>
    <row r="35" spans="1:3" ht="45">
      <c r="A35" s="31" t="s">
        <v>2142</v>
      </c>
      <c r="B35" s="34">
        <v>34</v>
      </c>
      <c r="C35" s="34">
        <v>2014</v>
      </c>
    </row>
    <row r="36" spans="1:3" ht="30">
      <c r="A36" s="31" t="s">
        <v>1754</v>
      </c>
      <c r="B36" s="34">
        <v>35</v>
      </c>
      <c r="C36" s="34">
        <v>1985</v>
      </c>
    </row>
    <row r="37" spans="1:3" ht="30">
      <c r="A37" s="32" t="s">
        <v>2221</v>
      </c>
      <c r="B37" s="34">
        <v>36</v>
      </c>
      <c r="C37" s="34">
        <v>1985</v>
      </c>
    </row>
    <row r="38" spans="1:3" ht="30">
      <c r="A38" s="31" t="s">
        <v>229</v>
      </c>
      <c r="B38" s="34">
        <v>37</v>
      </c>
      <c r="C38" s="34">
        <v>1988</v>
      </c>
    </row>
    <row r="39" spans="1:3" ht="30">
      <c r="A39" s="31" t="s">
        <v>86</v>
      </c>
      <c r="B39" s="34">
        <v>38</v>
      </c>
      <c r="C39" s="34">
        <v>1996</v>
      </c>
    </row>
    <row r="40" spans="1:3" ht="30">
      <c r="A40" s="31" t="s">
        <v>763</v>
      </c>
      <c r="B40" s="34">
        <v>39</v>
      </c>
      <c r="C40" s="34">
        <v>2002</v>
      </c>
    </row>
    <row r="41" spans="1:3" ht="30">
      <c r="A41" s="31" t="s">
        <v>2222</v>
      </c>
      <c r="B41" s="34">
        <v>40</v>
      </c>
      <c r="C41" s="34">
        <v>1994</v>
      </c>
    </row>
    <row r="42" spans="1:3" ht="30">
      <c r="A42" s="31" t="s">
        <v>313</v>
      </c>
      <c r="B42" s="34">
        <v>41</v>
      </c>
      <c r="C42" s="34">
        <v>1988</v>
      </c>
    </row>
    <row r="43" spans="1:3">
      <c r="A43" s="31" t="s">
        <v>55</v>
      </c>
      <c r="B43" s="34">
        <v>42</v>
      </c>
      <c r="C43" s="34">
        <v>1987</v>
      </c>
    </row>
    <row r="44" spans="1:3">
      <c r="A44" s="31" t="s">
        <v>2223</v>
      </c>
      <c r="B44" s="34">
        <v>43</v>
      </c>
      <c r="C44" s="34">
        <v>1990</v>
      </c>
    </row>
    <row r="45" spans="1:3">
      <c r="A45" s="31" t="s">
        <v>1080</v>
      </c>
      <c r="B45" s="34">
        <v>44</v>
      </c>
      <c r="C45" s="34">
        <v>1986</v>
      </c>
    </row>
    <row r="46" spans="1:3" ht="30">
      <c r="A46" s="31" t="s">
        <v>431</v>
      </c>
      <c r="B46" s="34">
        <v>45</v>
      </c>
      <c r="C46" s="34">
        <v>2005</v>
      </c>
    </row>
    <row r="47" spans="1:3" ht="30">
      <c r="A47" s="31" t="s">
        <v>2224</v>
      </c>
      <c r="B47" s="34">
        <v>46</v>
      </c>
      <c r="C47" s="34">
        <v>1996</v>
      </c>
    </row>
    <row r="48" spans="1:3" ht="30">
      <c r="A48" s="31" t="s">
        <v>1448</v>
      </c>
      <c r="B48" s="34">
        <v>47</v>
      </c>
      <c r="C48" s="34">
        <v>2009</v>
      </c>
    </row>
    <row r="49" spans="1:3" ht="30">
      <c r="A49" s="31" t="s">
        <v>2225</v>
      </c>
      <c r="B49" s="34">
        <v>48</v>
      </c>
      <c r="C49" s="34">
        <v>1994</v>
      </c>
    </row>
    <row r="50" spans="1:3">
      <c r="A50" s="31" t="s">
        <v>1779</v>
      </c>
      <c r="B50" s="34">
        <v>49</v>
      </c>
      <c r="C50" s="34">
        <v>1996</v>
      </c>
    </row>
    <row r="51" spans="1:3">
      <c r="A51" s="31" t="s">
        <v>317</v>
      </c>
      <c r="B51" s="34">
        <v>50</v>
      </c>
      <c r="C51" s="34">
        <v>1987</v>
      </c>
    </row>
    <row r="52" spans="1:3">
      <c r="A52" s="31" t="s">
        <v>1763</v>
      </c>
      <c r="B52" s="34">
        <v>51</v>
      </c>
      <c r="C52" s="34">
        <v>1985</v>
      </c>
    </row>
    <row r="53" spans="1:3">
      <c r="A53" s="31" t="s">
        <v>1362</v>
      </c>
      <c r="B53" s="34">
        <v>52</v>
      </c>
      <c r="C53" s="34">
        <v>1987</v>
      </c>
    </row>
    <row r="54" spans="1:3" ht="30">
      <c r="A54" s="31" t="s">
        <v>2226</v>
      </c>
      <c r="B54" s="34">
        <v>53</v>
      </c>
      <c r="C54" s="34">
        <v>1990</v>
      </c>
    </row>
    <row r="55" spans="1:3" ht="30">
      <c r="A55" s="31" t="s">
        <v>734</v>
      </c>
      <c r="B55" s="34">
        <v>54</v>
      </c>
      <c r="C55" s="34">
        <v>2006</v>
      </c>
    </row>
    <row r="56" spans="1:3" ht="30">
      <c r="A56" s="31" t="s">
        <v>1545</v>
      </c>
      <c r="B56" s="34">
        <v>55</v>
      </c>
      <c r="C56" s="34">
        <v>2013</v>
      </c>
    </row>
    <row r="57" spans="1:3" ht="30">
      <c r="A57" s="31" t="s">
        <v>2227</v>
      </c>
      <c r="B57" s="34">
        <v>56</v>
      </c>
      <c r="C57" s="34">
        <v>1995</v>
      </c>
    </row>
    <row r="58" spans="1:3" ht="30">
      <c r="A58" s="31" t="s">
        <v>2228</v>
      </c>
      <c r="B58" s="34">
        <v>57</v>
      </c>
      <c r="C58" s="34">
        <v>1995</v>
      </c>
    </row>
    <row r="59" spans="1:3" ht="30">
      <c r="A59" s="31" t="s">
        <v>1536</v>
      </c>
      <c r="B59" s="34">
        <v>58</v>
      </c>
      <c r="C59" s="34">
        <v>2015</v>
      </c>
    </row>
    <row r="60" spans="1:3" ht="45">
      <c r="A60" s="31" t="s">
        <v>325</v>
      </c>
      <c r="B60" s="34">
        <v>59</v>
      </c>
      <c r="C60" s="34">
        <v>2006</v>
      </c>
    </row>
    <row r="61" spans="1:3" ht="30">
      <c r="A61" s="31" t="s">
        <v>1128</v>
      </c>
      <c r="B61" s="34">
        <v>60</v>
      </c>
      <c r="C61" s="34">
        <v>2011</v>
      </c>
    </row>
    <row r="62" spans="1:3" ht="30">
      <c r="A62" s="31" t="s">
        <v>1476</v>
      </c>
      <c r="B62" s="34">
        <v>61</v>
      </c>
      <c r="C62" s="34">
        <v>2018</v>
      </c>
    </row>
    <row r="63" spans="1:3" ht="45">
      <c r="A63" s="31" t="s">
        <v>1798</v>
      </c>
      <c r="B63" s="34">
        <v>62</v>
      </c>
      <c r="C63" s="34">
        <v>2016</v>
      </c>
    </row>
    <row r="64" spans="1:3" ht="30">
      <c r="A64" s="31" t="s">
        <v>1039</v>
      </c>
      <c r="B64" s="34">
        <v>63</v>
      </c>
      <c r="C64" s="34">
        <v>2009</v>
      </c>
    </row>
    <row r="65" spans="1:3" ht="30">
      <c r="A65" s="31" t="s">
        <v>1462</v>
      </c>
      <c r="B65" s="34">
        <v>64</v>
      </c>
      <c r="C65" s="34">
        <v>2012</v>
      </c>
    </row>
    <row r="66" spans="1:3" ht="45">
      <c r="A66" s="31" t="s">
        <v>1852</v>
      </c>
      <c r="B66" s="34">
        <v>65</v>
      </c>
      <c r="C66" s="34">
        <v>2013</v>
      </c>
    </row>
    <row r="67" spans="1:3" ht="30">
      <c r="A67" s="31" t="s">
        <v>1328</v>
      </c>
      <c r="B67" s="34">
        <v>66</v>
      </c>
      <c r="C67" s="34">
        <v>2017</v>
      </c>
    </row>
    <row r="68" spans="1:3" ht="30">
      <c r="A68" s="31" t="s">
        <v>1234</v>
      </c>
      <c r="B68" s="34">
        <v>67</v>
      </c>
      <c r="C68" s="34">
        <v>2018</v>
      </c>
    </row>
    <row r="69" spans="1:3" ht="30">
      <c r="A69" s="31" t="s">
        <v>942</v>
      </c>
      <c r="B69" s="34">
        <v>68</v>
      </c>
      <c r="C69" s="34">
        <v>2009</v>
      </c>
    </row>
    <row r="70" spans="1:3" ht="30">
      <c r="A70" s="31" t="s">
        <v>2229</v>
      </c>
      <c r="B70" s="34">
        <v>69</v>
      </c>
      <c r="C70" s="34">
        <v>2015</v>
      </c>
    </row>
    <row r="71" spans="1:3" ht="45">
      <c r="A71" s="31" t="s">
        <v>1139</v>
      </c>
      <c r="B71" s="34">
        <v>70</v>
      </c>
      <c r="C71" s="34">
        <v>2018</v>
      </c>
    </row>
    <row r="72" spans="1:3" ht="30">
      <c r="A72" s="31" t="s">
        <v>250</v>
      </c>
      <c r="B72" s="34">
        <v>71</v>
      </c>
      <c r="C72" s="34">
        <v>1965</v>
      </c>
    </row>
    <row r="73" spans="1:3">
      <c r="A73" s="31" t="s">
        <v>174</v>
      </c>
      <c r="B73" s="34">
        <v>72</v>
      </c>
      <c r="C73" s="34">
        <v>1973</v>
      </c>
    </row>
    <row r="74" spans="1:3" ht="30">
      <c r="A74" s="31" t="s">
        <v>1901</v>
      </c>
      <c r="B74" s="34">
        <v>73</v>
      </c>
      <c r="C74" s="34">
        <v>2016</v>
      </c>
    </row>
    <row r="75" spans="1:3" ht="45">
      <c r="A75" s="32" t="s">
        <v>1910</v>
      </c>
      <c r="B75" s="34">
        <v>74</v>
      </c>
      <c r="C75" s="34">
        <v>2016</v>
      </c>
    </row>
    <row r="76" spans="1:3" ht="30">
      <c r="A76" s="31" t="s">
        <v>1862</v>
      </c>
      <c r="B76" s="34">
        <v>75</v>
      </c>
      <c r="C76" s="34">
        <v>2016</v>
      </c>
    </row>
    <row r="77" spans="1:3" ht="30">
      <c r="A77" s="31" t="s">
        <v>967</v>
      </c>
      <c r="B77" s="34">
        <v>76</v>
      </c>
      <c r="C77" s="34">
        <v>2008</v>
      </c>
    </row>
    <row r="78" spans="1:3" ht="30">
      <c r="A78" s="31" t="s">
        <v>2230</v>
      </c>
      <c r="B78" s="34">
        <v>77</v>
      </c>
      <c r="C78" s="34">
        <v>1977</v>
      </c>
    </row>
    <row r="79" spans="1:3" ht="30">
      <c r="A79" s="31" t="s">
        <v>2231</v>
      </c>
      <c r="B79" s="34">
        <v>78</v>
      </c>
      <c r="C79" s="34">
        <v>1983</v>
      </c>
    </row>
    <row r="80" spans="1:3" ht="30">
      <c r="A80" s="31" t="s">
        <v>2232</v>
      </c>
      <c r="B80" s="34">
        <v>79</v>
      </c>
      <c r="C80" s="34">
        <v>1985</v>
      </c>
    </row>
    <row r="81" spans="1:3" ht="30">
      <c r="A81" s="31" t="s">
        <v>1297</v>
      </c>
      <c r="B81" s="34">
        <v>80</v>
      </c>
      <c r="C81" s="34">
        <v>2017</v>
      </c>
    </row>
    <row r="82" spans="1:3" ht="30">
      <c r="A82" s="31" t="s">
        <v>1332</v>
      </c>
      <c r="B82" s="34">
        <v>81</v>
      </c>
      <c r="C82" s="34">
        <v>2018</v>
      </c>
    </row>
    <row r="83" spans="1:3" ht="30">
      <c r="A83" s="31" t="s">
        <v>770</v>
      </c>
      <c r="B83" s="34">
        <v>82</v>
      </c>
      <c r="C83" s="34">
        <v>1991</v>
      </c>
    </row>
    <row r="84" spans="1:3" ht="30">
      <c r="A84" s="31" t="s">
        <v>947</v>
      </c>
      <c r="B84" s="34">
        <v>83</v>
      </c>
      <c r="C84" s="34">
        <v>2001</v>
      </c>
    </row>
    <row r="85" spans="1:3" ht="30">
      <c r="A85" s="31" t="s">
        <v>669</v>
      </c>
      <c r="B85" s="34">
        <v>84</v>
      </c>
      <c r="C85" s="34">
        <v>2002</v>
      </c>
    </row>
    <row r="86" spans="1:3" ht="45">
      <c r="A86" s="31" t="s">
        <v>673</v>
      </c>
      <c r="B86" s="34">
        <v>85</v>
      </c>
      <c r="C86" s="34">
        <v>2006</v>
      </c>
    </row>
    <row r="87" spans="1:3" ht="30">
      <c r="A87" s="31" t="s">
        <v>1916</v>
      </c>
      <c r="B87" s="34">
        <v>86</v>
      </c>
      <c r="C87" s="34">
        <v>2013</v>
      </c>
    </row>
    <row r="88" spans="1:3">
      <c r="A88" s="31" t="s">
        <v>2233</v>
      </c>
      <c r="B88" s="34">
        <v>87</v>
      </c>
      <c r="C88" s="34">
        <v>1981</v>
      </c>
    </row>
    <row r="89" spans="1:3">
      <c r="A89" s="31" t="s">
        <v>980</v>
      </c>
      <c r="B89" s="34">
        <v>88</v>
      </c>
      <c r="C89" s="34">
        <v>1972</v>
      </c>
    </row>
    <row r="90" spans="1:3" ht="30">
      <c r="A90" s="31" t="s">
        <v>336</v>
      </c>
      <c r="B90" s="34">
        <v>89</v>
      </c>
      <c r="C90" s="34">
        <v>2003</v>
      </c>
    </row>
    <row r="91" spans="1:3" ht="30">
      <c r="A91" s="31" t="s">
        <v>1322</v>
      </c>
      <c r="B91" s="34">
        <v>90</v>
      </c>
      <c r="C91" s="34">
        <v>2015</v>
      </c>
    </row>
    <row r="92" spans="1:3">
      <c r="A92" s="31" t="s">
        <v>1921</v>
      </c>
      <c r="B92" s="34">
        <v>91</v>
      </c>
      <c r="C92" s="34">
        <v>2012</v>
      </c>
    </row>
    <row r="93" spans="1:3" ht="30">
      <c r="A93" s="31" t="s">
        <v>1924</v>
      </c>
      <c r="B93" s="34">
        <v>92</v>
      </c>
      <c r="C93" s="34">
        <v>2015</v>
      </c>
    </row>
    <row r="94" spans="1:3" ht="60">
      <c r="A94" s="31" t="s">
        <v>1925</v>
      </c>
      <c r="B94" s="34">
        <v>93</v>
      </c>
      <c r="C94" s="34">
        <v>2015</v>
      </c>
    </row>
    <row r="95" spans="1:3">
      <c r="A95" s="31" t="s">
        <v>95</v>
      </c>
      <c r="B95" s="34">
        <v>94</v>
      </c>
      <c r="C95" s="34">
        <v>1996</v>
      </c>
    </row>
    <row r="96" spans="1:3" ht="30">
      <c r="A96" s="31" t="s">
        <v>510</v>
      </c>
      <c r="B96" s="34">
        <v>95</v>
      </c>
      <c r="C96" s="34">
        <v>1998</v>
      </c>
    </row>
    <row r="97" spans="1:3" ht="30">
      <c r="A97" s="31" t="s">
        <v>2234</v>
      </c>
      <c r="B97" s="34">
        <v>96</v>
      </c>
      <c r="C97" s="34">
        <v>2004</v>
      </c>
    </row>
    <row r="98" spans="1:3">
      <c r="A98" s="31" t="s">
        <v>442</v>
      </c>
      <c r="B98" s="34">
        <v>97</v>
      </c>
      <c r="C98" s="34">
        <v>1986</v>
      </c>
    </row>
    <row r="99" spans="1:3" ht="30">
      <c r="A99" s="31" t="s">
        <v>597</v>
      </c>
      <c r="B99" s="34">
        <v>98</v>
      </c>
      <c r="C99" s="34">
        <v>2003</v>
      </c>
    </row>
    <row r="100" spans="1:3">
      <c r="A100" s="31" t="s">
        <v>2235</v>
      </c>
      <c r="B100" s="34">
        <v>99</v>
      </c>
      <c r="C100" s="34">
        <v>1982</v>
      </c>
    </row>
    <row r="101" spans="1:3" ht="30">
      <c r="A101" s="31" t="s">
        <v>255</v>
      </c>
      <c r="B101" s="34">
        <v>100</v>
      </c>
      <c r="C101" s="34">
        <v>1994</v>
      </c>
    </row>
    <row r="102" spans="1:3">
      <c r="A102" s="31" t="s">
        <v>2236</v>
      </c>
      <c r="B102" s="34">
        <v>101</v>
      </c>
      <c r="C102" s="34">
        <v>1993</v>
      </c>
    </row>
    <row r="103" spans="1:3" ht="30">
      <c r="A103" s="31" t="s">
        <v>1885</v>
      </c>
      <c r="B103" s="34">
        <v>102</v>
      </c>
      <c r="C103" s="34">
        <v>2015</v>
      </c>
    </row>
    <row r="104" spans="1:3" ht="30">
      <c r="A104" s="31" t="s">
        <v>1467</v>
      </c>
      <c r="B104" s="34">
        <v>103</v>
      </c>
      <c r="C104" s="34">
        <v>2016</v>
      </c>
    </row>
    <row r="105" spans="1:3" ht="45">
      <c r="A105" s="31" t="s">
        <v>1473</v>
      </c>
      <c r="B105" s="34">
        <v>104</v>
      </c>
      <c r="C105" s="34">
        <v>2013</v>
      </c>
    </row>
    <row r="106" spans="1:3">
      <c r="A106" s="31" t="s">
        <v>490</v>
      </c>
      <c r="B106" s="34">
        <v>105</v>
      </c>
      <c r="C106" s="34">
        <v>1974</v>
      </c>
    </row>
    <row r="107" spans="1:3" ht="30">
      <c r="A107" s="31" t="s">
        <v>1542</v>
      </c>
      <c r="B107" s="34">
        <v>106</v>
      </c>
      <c r="C107" s="34">
        <v>2018</v>
      </c>
    </row>
    <row r="108" spans="1:3" ht="60">
      <c r="A108" s="31" t="s">
        <v>601</v>
      </c>
      <c r="B108" s="34">
        <v>107</v>
      </c>
      <c r="C108" s="34">
        <v>2008</v>
      </c>
    </row>
    <row r="109" spans="1:3">
      <c r="A109" s="31" t="s">
        <v>445</v>
      </c>
      <c r="B109" s="34">
        <v>108</v>
      </c>
      <c r="C109" s="34">
        <v>1978</v>
      </c>
    </row>
    <row r="110" spans="1:3">
      <c r="A110" s="31" t="s">
        <v>1439</v>
      </c>
      <c r="B110" s="34">
        <v>109</v>
      </c>
      <c r="C110" s="34">
        <v>2015</v>
      </c>
    </row>
    <row r="111" spans="1:3" ht="30">
      <c r="A111" s="31" t="s">
        <v>1437</v>
      </c>
      <c r="B111" s="34">
        <v>110</v>
      </c>
      <c r="C111" s="34">
        <v>2016</v>
      </c>
    </row>
    <row r="112" spans="1:3" ht="30">
      <c r="A112" s="31" t="s">
        <v>2237</v>
      </c>
      <c r="B112" s="34">
        <v>111</v>
      </c>
      <c r="C112" s="34">
        <v>2013</v>
      </c>
    </row>
    <row r="113" spans="1:3">
      <c r="A113" s="31" t="s">
        <v>1762</v>
      </c>
      <c r="B113" s="34">
        <v>112</v>
      </c>
      <c r="C113" s="34">
        <v>1986</v>
      </c>
    </row>
    <row r="114" spans="1:3">
      <c r="A114" s="31" t="s">
        <v>2238</v>
      </c>
      <c r="B114" s="34">
        <v>113</v>
      </c>
      <c r="C114" s="34">
        <v>1999</v>
      </c>
    </row>
    <row r="115" spans="1:3">
      <c r="A115" s="31" t="s">
        <v>2239</v>
      </c>
      <c r="B115" s="34">
        <v>114</v>
      </c>
      <c r="C115" s="34">
        <v>1995</v>
      </c>
    </row>
    <row r="116" spans="1:3">
      <c r="A116" s="31" t="s">
        <v>236</v>
      </c>
      <c r="B116" s="34">
        <v>115</v>
      </c>
      <c r="C116" s="34">
        <v>1990</v>
      </c>
    </row>
    <row r="117" spans="1:3" ht="30">
      <c r="A117" s="31" t="s">
        <v>1583</v>
      </c>
      <c r="B117" s="34">
        <v>116</v>
      </c>
      <c r="C117" s="34">
        <v>2015</v>
      </c>
    </row>
    <row r="118" spans="1:3" ht="30">
      <c r="A118" s="31" t="s">
        <v>1714</v>
      </c>
      <c r="B118" s="34">
        <v>117</v>
      </c>
      <c r="C118" s="34">
        <v>2017</v>
      </c>
    </row>
    <row r="119" spans="1:3" ht="45">
      <c r="A119" s="31" t="s">
        <v>1706</v>
      </c>
      <c r="B119" s="34">
        <v>118</v>
      </c>
      <c r="C119" s="34">
        <v>2019</v>
      </c>
    </row>
    <row r="120" spans="1:3">
      <c r="A120" s="31" t="s">
        <v>1482</v>
      </c>
      <c r="B120" s="34">
        <v>119</v>
      </c>
      <c r="C120" s="34">
        <v>2013</v>
      </c>
    </row>
    <row r="121" spans="1:3" ht="30">
      <c r="A121" s="31" t="s">
        <v>2240</v>
      </c>
      <c r="B121" s="34">
        <v>120</v>
      </c>
      <c r="C121" s="34">
        <v>1981</v>
      </c>
    </row>
    <row r="122" spans="1:3" ht="30">
      <c r="A122" s="31" t="s">
        <v>1585</v>
      </c>
      <c r="B122" s="34">
        <v>121</v>
      </c>
      <c r="C122" s="34">
        <v>2013</v>
      </c>
    </row>
    <row r="123" spans="1:3" ht="30">
      <c r="A123" s="31" t="s">
        <v>1374</v>
      </c>
      <c r="B123" s="34">
        <v>122</v>
      </c>
      <c r="C123" s="34">
        <v>2018</v>
      </c>
    </row>
    <row r="124" spans="1:3" ht="30">
      <c r="A124" s="31" t="s">
        <v>2241</v>
      </c>
      <c r="B124" s="34">
        <v>123</v>
      </c>
      <c r="C124" s="34">
        <v>1984</v>
      </c>
    </row>
    <row r="125" spans="1:3" ht="30">
      <c r="A125" s="31" t="s">
        <v>2242</v>
      </c>
      <c r="B125" s="34">
        <v>124</v>
      </c>
      <c r="C125" s="34">
        <v>1978</v>
      </c>
    </row>
    <row r="126" spans="1:3" ht="30">
      <c r="A126" s="31" t="s">
        <v>2243</v>
      </c>
      <c r="B126" s="34">
        <v>125</v>
      </c>
      <c r="C126" s="34">
        <v>1981</v>
      </c>
    </row>
    <row r="127" spans="1:3" ht="30">
      <c r="A127" s="31" t="s">
        <v>678</v>
      </c>
      <c r="B127" s="34">
        <v>126</v>
      </c>
      <c r="C127" s="34">
        <v>1989</v>
      </c>
    </row>
    <row r="128" spans="1:3" ht="30">
      <c r="A128" s="31" t="s">
        <v>2244</v>
      </c>
      <c r="B128" s="34">
        <v>127</v>
      </c>
      <c r="C128" s="34">
        <v>1997</v>
      </c>
    </row>
    <row r="129" spans="1:3" ht="30">
      <c r="A129" s="31" t="s">
        <v>2245</v>
      </c>
      <c r="B129" s="34">
        <v>128</v>
      </c>
      <c r="C129" s="34">
        <v>2007</v>
      </c>
    </row>
    <row r="130" spans="1:3" ht="30">
      <c r="A130" s="31" t="s">
        <v>2246</v>
      </c>
      <c r="B130" s="34">
        <v>129</v>
      </c>
      <c r="C130" s="34">
        <v>1999</v>
      </c>
    </row>
    <row r="131" spans="1:3" ht="30">
      <c r="A131" s="31" t="s">
        <v>1339</v>
      </c>
      <c r="B131" s="34">
        <v>130</v>
      </c>
      <c r="C131" s="34">
        <v>2017</v>
      </c>
    </row>
    <row r="132" spans="1:3" ht="30">
      <c r="A132" s="31" t="s">
        <v>1230</v>
      </c>
      <c r="B132" s="34">
        <v>131</v>
      </c>
      <c r="C132" s="34">
        <v>2011</v>
      </c>
    </row>
    <row r="133" spans="1:3" ht="75">
      <c r="A133" s="32" t="s">
        <v>2045</v>
      </c>
      <c r="B133" s="35">
        <v>132</v>
      </c>
      <c r="C133" s="35">
        <v>2007</v>
      </c>
    </row>
    <row r="134" spans="1:3" ht="30">
      <c r="A134" s="31" t="s">
        <v>2247</v>
      </c>
      <c r="B134" s="34">
        <v>133</v>
      </c>
      <c r="C134" s="34">
        <v>2007</v>
      </c>
    </row>
    <row r="135" spans="1:3" ht="30">
      <c r="A135" s="31" t="s">
        <v>1336</v>
      </c>
      <c r="B135" s="34">
        <v>134</v>
      </c>
      <c r="C135" s="34">
        <v>2017</v>
      </c>
    </row>
    <row r="136" spans="1:3" ht="30">
      <c r="A136" s="31" t="s">
        <v>1907</v>
      </c>
      <c r="B136" s="34">
        <v>135</v>
      </c>
      <c r="C136" s="34">
        <v>2016</v>
      </c>
    </row>
    <row r="137" spans="1:3">
      <c r="A137" s="31" t="s">
        <v>2248</v>
      </c>
      <c r="B137" s="34">
        <v>136</v>
      </c>
      <c r="C137" s="34">
        <v>1998</v>
      </c>
    </row>
    <row r="138" spans="1:3" ht="30">
      <c r="A138" s="31" t="s">
        <v>1590</v>
      </c>
      <c r="B138" s="34">
        <v>137</v>
      </c>
      <c r="C138" s="34">
        <v>2017</v>
      </c>
    </row>
    <row r="139" spans="1:3">
      <c r="A139" s="31" t="s">
        <v>2249</v>
      </c>
      <c r="B139" s="34">
        <v>138</v>
      </c>
      <c r="C139" s="34">
        <v>1998</v>
      </c>
    </row>
    <row r="140" spans="1:3">
      <c r="A140" s="31" t="s">
        <v>1045</v>
      </c>
      <c r="B140" s="34">
        <v>139</v>
      </c>
      <c r="C140" s="34">
        <v>1982</v>
      </c>
    </row>
    <row r="141" spans="1:3">
      <c r="A141" s="31" t="s">
        <v>232</v>
      </c>
      <c r="B141" s="34">
        <v>140</v>
      </c>
      <c r="C141" s="34">
        <v>1986</v>
      </c>
    </row>
    <row r="142" spans="1:3">
      <c r="A142" s="31" t="s">
        <v>239</v>
      </c>
      <c r="B142" s="34">
        <v>141</v>
      </c>
      <c r="C142" s="34">
        <v>1984</v>
      </c>
    </row>
    <row r="143" spans="1:3">
      <c r="A143" s="31" t="s">
        <v>1050</v>
      </c>
      <c r="B143" s="34">
        <v>142</v>
      </c>
      <c r="C143" s="34">
        <v>1990</v>
      </c>
    </row>
    <row r="144" spans="1:3">
      <c r="A144" s="31" t="s">
        <v>207</v>
      </c>
      <c r="B144" s="34">
        <v>143</v>
      </c>
      <c r="C144" s="34">
        <v>1988</v>
      </c>
    </row>
    <row r="145" spans="1:3" ht="30">
      <c r="A145" s="31" t="s">
        <v>2250</v>
      </c>
      <c r="B145" s="34">
        <v>144</v>
      </c>
      <c r="C145" s="34">
        <v>2000</v>
      </c>
    </row>
    <row r="146" spans="1:3" ht="45">
      <c r="A146" s="31" t="s">
        <v>2251</v>
      </c>
      <c r="B146" s="34">
        <v>145</v>
      </c>
      <c r="C146" s="34">
        <v>2014</v>
      </c>
    </row>
    <row r="147" spans="1:3" ht="30">
      <c r="A147" s="31" t="s">
        <v>1693</v>
      </c>
      <c r="B147" s="34">
        <v>146</v>
      </c>
      <c r="C147" s="34">
        <v>2018</v>
      </c>
    </row>
    <row r="148" spans="1:3" ht="45">
      <c r="A148" s="31" t="s">
        <v>1403</v>
      </c>
      <c r="B148" s="34">
        <v>147</v>
      </c>
      <c r="C148" s="34">
        <v>2012</v>
      </c>
    </row>
    <row r="149" spans="1:3" ht="30">
      <c r="A149" s="31" t="s">
        <v>2252</v>
      </c>
      <c r="B149" s="34">
        <v>148</v>
      </c>
      <c r="C149" s="34">
        <v>1997</v>
      </c>
    </row>
    <row r="150" spans="1:3" ht="30">
      <c r="A150" s="31" t="s">
        <v>526</v>
      </c>
      <c r="B150" s="34">
        <v>149</v>
      </c>
      <c r="C150" s="34">
        <v>2004</v>
      </c>
    </row>
    <row r="151" spans="1:3" ht="30">
      <c r="A151" s="31" t="s">
        <v>896</v>
      </c>
      <c r="B151" s="34">
        <v>150</v>
      </c>
      <c r="C151" s="34">
        <v>2006</v>
      </c>
    </row>
    <row r="152" spans="1:3" ht="30">
      <c r="A152" s="31" t="s">
        <v>2253</v>
      </c>
      <c r="B152" s="34">
        <v>151</v>
      </c>
      <c r="C152" s="34">
        <v>2008</v>
      </c>
    </row>
    <row r="153" spans="1:3" ht="30">
      <c r="A153" s="31" t="s">
        <v>1229</v>
      </c>
      <c r="B153" s="34">
        <v>152</v>
      </c>
      <c r="C153" s="34">
        <v>2018</v>
      </c>
    </row>
    <row r="154" spans="1:3" ht="30">
      <c r="A154" s="31" t="s">
        <v>2254</v>
      </c>
      <c r="B154" s="34">
        <v>153</v>
      </c>
      <c r="C154" s="34">
        <v>2004</v>
      </c>
    </row>
    <row r="155" spans="1:3" ht="30">
      <c r="A155" s="31" t="s">
        <v>1264</v>
      </c>
      <c r="B155" s="34">
        <v>154</v>
      </c>
      <c r="C155" s="34">
        <v>2018</v>
      </c>
    </row>
    <row r="156" spans="1:3" ht="45">
      <c r="A156" s="31" t="s">
        <v>905</v>
      </c>
      <c r="B156" s="34">
        <v>155</v>
      </c>
      <c r="C156" s="34">
        <v>2007</v>
      </c>
    </row>
    <row r="157" spans="1:3" ht="30">
      <c r="A157" s="31" t="s">
        <v>2255</v>
      </c>
      <c r="B157" s="34">
        <v>156</v>
      </c>
      <c r="C157" s="34">
        <v>2009</v>
      </c>
    </row>
    <row r="158" spans="1:3" ht="30">
      <c r="A158" s="31" t="s">
        <v>2256</v>
      </c>
      <c r="B158" s="34">
        <v>157</v>
      </c>
      <c r="C158" s="34">
        <v>1993</v>
      </c>
    </row>
    <row r="159" spans="1:3" ht="30">
      <c r="A159" s="31" t="s">
        <v>2257</v>
      </c>
      <c r="B159" s="34">
        <v>158</v>
      </c>
      <c r="C159" s="34">
        <v>2001</v>
      </c>
    </row>
    <row r="160" spans="1:3" ht="30">
      <c r="A160" s="31" t="s">
        <v>898</v>
      </c>
      <c r="B160" s="34">
        <v>159</v>
      </c>
      <c r="C160" s="34">
        <v>2000</v>
      </c>
    </row>
    <row r="161" spans="1:3" ht="30">
      <c r="A161" s="31" t="s">
        <v>861</v>
      </c>
      <c r="B161" s="34">
        <v>160</v>
      </c>
      <c r="C161" s="34">
        <v>1997</v>
      </c>
    </row>
    <row r="162" spans="1:3">
      <c r="A162" s="31" t="s">
        <v>1735</v>
      </c>
      <c r="B162" s="34">
        <v>161</v>
      </c>
      <c r="C162" s="34">
        <v>2011</v>
      </c>
    </row>
    <row r="163" spans="1:3">
      <c r="A163" s="31" t="s">
        <v>2258</v>
      </c>
      <c r="B163" s="34">
        <v>162</v>
      </c>
      <c r="C163" s="34">
        <v>1984</v>
      </c>
    </row>
    <row r="164" spans="1:3" ht="30">
      <c r="A164" s="31" t="s">
        <v>1724</v>
      </c>
      <c r="B164" s="34">
        <v>163</v>
      </c>
      <c r="C164" s="34">
        <v>2012</v>
      </c>
    </row>
    <row r="165" spans="1:3">
      <c r="A165" s="31" t="s">
        <v>2259</v>
      </c>
      <c r="B165" s="34">
        <v>164</v>
      </c>
      <c r="C165" s="34">
        <v>1978</v>
      </c>
    </row>
    <row r="166" spans="1:3" ht="30">
      <c r="A166" s="31" t="s">
        <v>2260</v>
      </c>
      <c r="B166" s="34">
        <v>165</v>
      </c>
      <c r="C166" s="34">
        <v>1985</v>
      </c>
    </row>
    <row r="167" spans="1:3" ht="30">
      <c r="A167" s="31" t="s">
        <v>811</v>
      </c>
      <c r="B167" s="34">
        <v>166</v>
      </c>
      <c r="C167" s="34">
        <v>1994</v>
      </c>
    </row>
    <row r="168" spans="1:3" ht="30">
      <c r="A168" s="31" t="s">
        <v>348</v>
      </c>
      <c r="B168" s="34">
        <v>167</v>
      </c>
      <c r="C168" s="34">
        <v>2000</v>
      </c>
    </row>
    <row r="169" spans="1:3" ht="30">
      <c r="A169" s="31" t="s">
        <v>1225</v>
      </c>
      <c r="B169" s="34">
        <v>168</v>
      </c>
      <c r="C169" s="34">
        <v>2010</v>
      </c>
    </row>
    <row r="170" spans="1:3" ht="45">
      <c r="A170" s="31" t="s">
        <v>1206</v>
      </c>
      <c r="B170" s="34">
        <v>169</v>
      </c>
      <c r="C170" s="34">
        <v>2018</v>
      </c>
    </row>
    <row r="171" spans="1:3" ht="30">
      <c r="A171" s="31" t="s">
        <v>2261</v>
      </c>
      <c r="B171" s="34">
        <v>170</v>
      </c>
      <c r="C171" s="34">
        <v>1992</v>
      </c>
    </row>
    <row r="172" spans="1:3" ht="30">
      <c r="A172" s="31" t="s">
        <v>2262</v>
      </c>
      <c r="B172" s="34">
        <v>171</v>
      </c>
      <c r="C172" s="34">
        <v>2018</v>
      </c>
    </row>
    <row r="173" spans="1:3">
      <c r="A173" s="31" t="s">
        <v>210</v>
      </c>
      <c r="B173" s="34">
        <v>172</v>
      </c>
      <c r="C173" s="34">
        <v>1989</v>
      </c>
    </row>
    <row r="174" spans="1:3" ht="30">
      <c r="A174" s="31" t="s">
        <v>2136</v>
      </c>
      <c r="B174" s="34">
        <v>173</v>
      </c>
      <c r="C174" s="34">
        <v>2015</v>
      </c>
    </row>
    <row r="175" spans="1:3" ht="30">
      <c r="A175" s="31" t="s">
        <v>776</v>
      </c>
      <c r="B175" s="34">
        <v>174</v>
      </c>
      <c r="C175" s="34">
        <v>1996</v>
      </c>
    </row>
    <row r="176" spans="1:3" ht="30">
      <c r="A176" s="31" t="s">
        <v>2263</v>
      </c>
      <c r="B176" s="34">
        <v>175</v>
      </c>
      <c r="C176" s="34">
        <v>2000</v>
      </c>
    </row>
    <row r="177" spans="1:3" ht="30">
      <c r="A177" s="31" t="s">
        <v>953</v>
      </c>
      <c r="B177" s="34">
        <v>176</v>
      </c>
      <c r="C177" s="34">
        <v>2000</v>
      </c>
    </row>
    <row r="178" spans="1:3" ht="30">
      <c r="A178" s="31" t="s">
        <v>2264</v>
      </c>
      <c r="B178" s="34">
        <v>177</v>
      </c>
      <c r="C178" s="34">
        <v>1993</v>
      </c>
    </row>
    <row r="179" spans="1:3">
      <c r="A179" s="31" t="s">
        <v>2265</v>
      </c>
      <c r="B179" s="34">
        <v>178</v>
      </c>
      <c r="C179" s="34">
        <v>1972</v>
      </c>
    </row>
    <row r="180" spans="1:3" ht="30">
      <c r="A180" s="31" t="s">
        <v>2266</v>
      </c>
      <c r="B180" s="34">
        <v>179</v>
      </c>
      <c r="C180" s="34">
        <v>2005</v>
      </c>
    </row>
    <row r="181" spans="1:3" ht="30">
      <c r="A181" s="31" t="s">
        <v>2267</v>
      </c>
      <c r="B181" s="34">
        <v>180</v>
      </c>
      <c r="C181" s="34">
        <v>2006</v>
      </c>
    </row>
    <row r="182" spans="1:3" ht="30">
      <c r="A182" s="31" t="s">
        <v>2268</v>
      </c>
      <c r="B182" s="34">
        <v>181</v>
      </c>
      <c r="C182" s="34">
        <v>1988</v>
      </c>
    </row>
    <row r="183" spans="1:3">
      <c r="A183" s="31" t="s">
        <v>688</v>
      </c>
      <c r="B183" s="34">
        <v>182</v>
      </c>
      <c r="C183" s="34">
        <v>1998</v>
      </c>
    </row>
    <row r="184" spans="1:3" ht="30">
      <c r="A184" s="31" t="s">
        <v>1283</v>
      </c>
      <c r="B184" s="34">
        <v>183</v>
      </c>
      <c r="C184" s="34">
        <v>2019</v>
      </c>
    </row>
    <row r="185" spans="1:3" ht="30">
      <c r="A185" s="31" t="s">
        <v>1379</v>
      </c>
      <c r="B185" s="34">
        <v>184</v>
      </c>
      <c r="C185" s="34">
        <v>2016</v>
      </c>
    </row>
    <row r="186" spans="1:3">
      <c r="A186" s="31" t="s">
        <v>244</v>
      </c>
      <c r="B186" s="34">
        <v>185</v>
      </c>
      <c r="C186" s="34">
        <v>1977</v>
      </c>
    </row>
    <row r="187" spans="1:3">
      <c r="A187" s="31" t="s">
        <v>813</v>
      </c>
      <c r="B187" s="34">
        <v>186</v>
      </c>
      <c r="C187" s="34">
        <v>1988</v>
      </c>
    </row>
    <row r="188" spans="1:3" ht="30">
      <c r="A188" s="31" t="s">
        <v>517</v>
      </c>
      <c r="B188" s="34">
        <v>187</v>
      </c>
      <c r="C188" s="34">
        <v>2003</v>
      </c>
    </row>
    <row r="189" spans="1:3" ht="30">
      <c r="A189" s="31" t="s">
        <v>1314</v>
      </c>
      <c r="B189" s="34">
        <v>188</v>
      </c>
      <c r="C189" s="34">
        <v>2018</v>
      </c>
    </row>
    <row r="190" spans="1:3" ht="45">
      <c r="A190" s="31" t="s">
        <v>2269</v>
      </c>
      <c r="B190" s="34">
        <v>189</v>
      </c>
      <c r="C190" s="34">
        <v>2012</v>
      </c>
    </row>
    <row r="191" spans="1:3" ht="30">
      <c r="A191" s="31" t="s">
        <v>2270</v>
      </c>
      <c r="B191" s="34">
        <v>190</v>
      </c>
      <c r="C191" s="34">
        <v>2001</v>
      </c>
    </row>
    <row r="192" spans="1:3" ht="30">
      <c r="A192" s="31" t="s">
        <v>213</v>
      </c>
      <c r="B192" s="34">
        <v>191</v>
      </c>
      <c r="C192" s="34">
        <v>2003</v>
      </c>
    </row>
    <row r="193" spans="1:3" ht="30">
      <c r="A193" s="31" t="s">
        <v>222</v>
      </c>
      <c r="B193" s="34">
        <v>192</v>
      </c>
      <c r="C193" s="34">
        <v>2006</v>
      </c>
    </row>
    <row r="194" spans="1:3" ht="30">
      <c r="A194" s="31" t="s">
        <v>1557</v>
      </c>
      <c r="B194" s="34">
        <v>193</v>
      </c>
      <c r="C194" s="34">
        <v>2018</v>
      </c>
    </row>
    <row r="195" spans="1:3" ht="30">
      <c r="A195" s="31" t="s">
        <v>2271</v>
      </c>
      <c r="B195" s="34">
        <v>194</v>
      </c>
      <c r="C195" s="34">
        <v>1983</v>
      </c>
    </row>
    <row r="196" spans="1:3" ht="30">
      <c r="A196" s="31" t="s">
        <v>1265</v>
      </c>
      <c r="B196" s="34">
        <v>195</v>
      </c>
      <c r="C196" s="34">
        <v>2016</v>
      </c>
    </row>
    <row r="197" spans="1:3" ht="30">
      <c r="A197" s="31" t="s">
        <v>693</v>
      </c>
      <c r="B197" s="34">
        <v>196</v>
      </c>
      <c r="C197" s="34">
        <v>2010</v>
      </c>
    </row>
    <row r="198" spans="1:3" ht="30">
      <c r="A198" s="31" t="s">
        <v>613</v>
      </c>
      <c r="B198" s="34">
        <v>197</v>
      </c>
      <c r="C198" s="34">
        <v>1998</v>
      </c>
    </row>
    <row r="199" spans="1:3" ht="30">
      <c r="A199" s="31" t="s">
        <v>2272</v>
      </c>
      <c r="B199" s="34">
        <v>198</v>
      </c>
      <c r="C199" s="34">
        <v>2003</v>
      </c>
    </row>
    <row r="200" spans="1:3" ht="30">
      <c r="A200" s="31" t="s">
        <v>1514</v>
      </c>
      <c r="B200" s="34">
        <v>199</v>
      </c>
      <c r="C200" s="34">
        <v>2012</v>
      </c>
    </row>
    <row r="201" spans="1:3" ht="30">
      <c r="A201" s="31" t="s">
        <v>1520</v>
      </c>
      <c r="B201" s="34">
        <v>200</v>
      </c>
      <c r="C201" s="34">
        <v>2013</v>
      </c>
    </row>
    <row r="202" spans="1:3" ht="30">
      <c r="A202" s="31" t="s">
        <v>367</v>
      </c>
      <c r="B202" s="34">
        <v>201</v>
      </c>
      <c r="C202" s="34">
        <v>1987</v>
      </c>
    </row>
    <row r="203" spans="1:3">
      <c r="A203" s="31" t="s">
        <v>816</v>
      </c>
      <c r="B203" s="34">
        <v>202</v>
      </c>
      <c r="C203" s="34">
        <v>1996</v>
      </c>
    </row>
    <row r="204" spans="1:3" ht="30">
      <c r="A204" s="31" t="s">
        <v>2273</v>
      </c>
      <c r="B204" s="34">
        <v>203</v>
      </c>
      <c r="C204" s="34">
        <v>2002</v>
      </c>
    </row>
    <row r="205" spans="1:3" ht="30">
      <c r="A205" s="31" t="s">
        <v>912</v>
      </c>
      <c r="B205" s="34">
        <v>204</v>
      </c>
      <c r="C205" s="34">
        <v>2004</v>
      </c>
    </row>
    <row r="206" spans="1:3" ht="30">
      <c r="A206" s="31" t="s">
        <v>1083</v>
      </c>
      <c r="B206" s="34">
        <v>205</v>
      </c>
      <c r="C206" s="34">
        <v>2005</v>
      </c>
    </row>
    <row r="207" spans="1:3" ht="30">
      <c r="A207" s="31" t="s">
        <v>1125</v>
      </c>
      <c r="B207" s="34">
        <v>206</v>
      </c>
      <c r="C207" s="34">
        <v>2013</v>
      </c>
    </row>
    <row r="208" spans="1:3" ht="30">
      <c r="A208" s="31" t="s">
        <v>1346</v>
      </c>
      <c r="B208" s="34">
        <v>207</v>
      </c>
      <c r="C208" s="34">
        <v>2015</v>
      </c>
    </row>
    <row r="209" spans="1:3">
      <c r="A209" s="31" t="s">
        <v>2274</v>
      </c>
      <c r="B209" s="34">
        <v>208</v>
      </c>
      <c r="C209" s="34">
        <v>1991</v>
      </c>
    </row>
    <row r="210" spans="1:3">
      <c r="A210" s="31" t="s">
        <v>370</v>
      </c>
      <c r="B210" s="34">
        <v>209</v>
      </c>
      <c r="C210" s="34">
        <v>1982</v>
      </c>
    </row>
    <row r="211" spans="1:3">
      <c r="A211" s="31" t="s">
        <v>2275</v>
      </c>
      <c r="B211" s="34">
        <v>210</v>
      </c>
      <c r="C211" s="34">
        <v>1976</v>
      </c>
    </row>
    <row r="212" spans="1:3">
      <c r="A212" s="31" t="s">
        <v>824</v>
      </c>
      <c r="B212" s="34">
        <v>211</v>
      </c>
      <c r="C212" s="34">
        <v>1953</v>
      </c>
    </row>
    <row r="213" spans="1:3" ht="45">
      <c r="A213" s="31" t="s">
        <v>2276</v>
      </c>
      <c r="B213" s="34">
        <v>212</v>
      </c>
      <c r="C213" s="34">
        <v>2007</v>
      </c>
    </row>
    <row r="214" spans="1:3">
      <c r="A214" s="31" t="s">
        <v>1523</v>
      </c>
      <c r="B214" s="34">
        <v>213</v>
      </c>
      <c r="C214" s="34">
        <v>2018</v>
      </c>
    </row>
    <row r="215" spans="1:3" ht="30">
      <c r="A215" s="31" t="s">
        <v>1245</v>
      </c>
      <c r="B215" s="34">
        <v>214</v>
      </c>
      <c r="C215" s="34">
        <v>2018</v>
      </c>
    </row>
    <row r="216" spans="1:3" ht="30">
      <c r="A216" s="31" t="s">
        <v>1276</v>
      </c>
      <c r="B216" s="34">
        <v>215</v>
      </c>
      <c r="C216" s="34">
        <v>2013</v>
      </c>
    </row>
    <row r="217" spans="1:3" ht="30">
      <c r="A217" s="31" t="s">
        <v>138</v>
      </c>
      <c r="B217" s="34">
        <v>216</v>
      </c>
      <c r="C217" s="34">
        <v>2003</v>
      </c>
    </row>
    <row r="218" spans="1:3">
      <c r="A218" s="31" t="s">
        <v>266</v>
      </c>
      <c r="B218" s="34">
        <v>217</v>
      </c>
      <c r="C218" s="34">
        <v>2008</v>
      </c>
    </row>
    <row r="219" spans="1:3" ht="30">
      <c r="A219" s="31" t="s">
        <v>272</v>
      </c>
      <c r="B219" s="34">
        <v>218</v>
      </c>
      <c r="C219" s="34">
        <v>2006</v>
      </c>
    </row>
    <row r="220" spans="1:3" ht="30">
      <c r="A220" s="31" t="s">
        <v>1489</v>
      </c>
      <c r="B220" s="34">
        <v>219</v>
      </c>
      <c r="C220" s="34">
        <v>2017</v>
      </c>
    </row>
    <row r="221" spans="1:3" ht="30">
      <c r="A221" s="31" t="s">
        <v>2277</v>
      </c>
      <c r="B221" s="34">
        <v>220</v>
      </c>
      <c r="C221" s="34">
        <v>1992</v>
      </c>
    </row>
    <row r="222" spans="1:3" ht="30">
      <c r="A222" s="31" t="s">
        <v>373</v>
      </c>
      <c r="B222" s="34">
        <v>221</v>
      </c>
      <c r="C222" s="34">
        <v>1994</v>
      </c>
    </row>
    <row r="223" spans="1:3" ht="30">
      <c r="A223" s="31" t="s">
        <v>917</v>
      </c>
      <c r="B223" s="34">
        <v>222</v>
      </c>
      <c r="C223" s="34">
        <v>2009</v>
      </c>
    </row>
    <row r="224" spans="1:3" ht="30">
      <c r="A224" s="31" t="s">
        <v>2278</v>
      </c>
      <c r="B224" s="34">
        <v>223</v>
      </c>
      <c r="C224" s="34">
        <v>1993</v>
      </c>
    </row>
    <row r="225" spans="1:3" ht="30">
      <c r="A225" s="31" t="s">
        <v>1881</v>
      </c>
      <c r="B225" s="34">
        <v>224</v>
      </c>
      <c r="C225" s="34">
        <v>2019</v>
      </c>
    </row>
    <row r="226" spans="1:3">
      <c r="A226" s="31" t="s">
        <v>618</v>
      </c>
      <c r="B226" s="34">
        <v>225</v>
      </c>
      <c r="C226" s="34">
        <v>1980</v>
      </c>
    </row>
    <row r="227" spans="1:3" ht="30">
      <c r="A227" s="31" t="s">
        <v>2279</v>
      </c>
      <c r="B227" s="34">
        <v>226</v>
      </c>
      <c r="C227" s="34">
        <v>1986</v>
      </c>
    </row>
    <row r="228" spans="1:3">
      <c r="A228" s="31" t="s">
        <v>458</v>
      </c>
      <c r="B228" s="34">
        <v>227</v>
      </c>
      <c r="C228" s="34">
        <v>1991</v>
      </c>
    </row>
    <row r="229" spans="1:3">
      <c r="A229" s="31" t="s">
        <v>1305</v>
      </c>
      <c r="B229" s="34">
        <v>228</v>
      </c>
      <c r="C229" s="34">
        <v>2017</v>
      </c>
    </row>
    <row r="230" spans="1:3">
      <c r="A230" s="31" t="s">
        <v>2280</v>
      </c>
      <c r="B230" s="34">
        <v>229</v>
      </c>
      <c r="C230" s="34">
        <v>1978</v>
      </c>
    </row>
    <row r="231" spans="1:3">
      <c r="A231" s="31" t="s">
        <v>539</v>
      </c>
      <c r="B231" s="34">
        <v>230</v>
      </c>
      <c r="C231" s="34">
        <v>2006</v>
      </c>
    </row>
    <row r="232" spans="1:3" ht="30">
      <c r="A232" s="31" t="s">
        <v>1743</v>
      </c>
      <c r="B232" s="34">
        <v>231</v>
      </c>
      <c r="C232" s="34">
        <v>1978</v>
      </c>
    </row>
    <row r="233" spans="1:3">
      <c r="A233" s="31" t="s">
        <v>864</v>
      </c>
      <c r="B233" s="34">
        <v>232</v>
      </c>
      <c r="C233" s="34">
        <v>1974</v>
      </c>
    </row>
    <row r="234" spans="1:3" ht="30">
      <c r="A234" s="31" t="s">
        <v>2281</v>
      </c>
      <c r="B234" s="34">
        <v>233</v>
      </c>
      <c r="C234" s="34">
        <v>1978</v>
      </c>
    </row>
    <row r="235" spans="1:3" ht="30">
      <c r="A235" s="31" t="s">
        <v>2282</v>
      </c>
      <c r="B235" s="34">
        <v>234</v>
      </c>
      <c r="C235" s="34">
        <v>2004</v>
      </c>
    </row>
    <row r="236" spans="1:3">
      <c r="A236" s="31" t="s">
        <v>107</v>
      </c>
      <c r="B236" s="34">
        <v>235</v>
      </c>
      <c r="C236" s="34">
        <v>2000</v>
      </c>
    </row>
    <row r="237" spans="1:3">
      <c r="A237" s="31" t="s">
        <v>462</v>
      </c>
      <c r="B237" s="34">
        <v>236</v>
      </c>
      <c r="C237" s="34">
        <v>1983</v>
      </c>
    </row>
    <row r="238" spans="1:3">
      <c r="A238" s="31" t="s">
        <v>2283</v>
      </c>
      <c r="B238" s="34">
        <v>237</v>
      </c>
      <c r="C238" s="34">
        <v>2002</v>
      </c>
    </row>
    <row r="239" spans="1:3" ht="30">
      <c r="A239" s="31" t="s">
        <v>2284</v>
      </c>
      <c r="B239" s="34">
        <v>238</v>
      </c>
      <c r="C239" s="34">
        <v>1995</v>
      </c>
    </row>
    <row r="240" spans="1:3" ht="30">
      <c r="A240" s="31" t="s">
        <v>2285</v>
      </c>
      <c r="B240" s="34">
        <v>239</v>
      </c>
      <c r="C240" s="34">
        <v>2001</v>
      </c>
    </row>
    <row r="241" spans="1:3">
      <c r="A241" s="31" t="s">
        <v>2286</v>
      </c>
      <c r="B241" s="34">
        <v>240</v>
      </c>
      <c r="C241" s="34">
        <v>2000</v>
      </c>
    </row>
    <row r="242" spans="1:3" ht="30">
      <c r="A242" s="31" t="s">
        <v>708</v>
      </c>
      <c r="B242" s="34">
        <v>241</v>
      </c>
      <c r="C242" s="34">
        <v>1998</v>
      </c>
    </row>
    <row r="243" spans="1:3" ht="30">
      <c r="A243" s="31" t="s">
        <v>544</v>
      </c>
      <c r="B243" s="34">
        <v>242</v>
      </c>
      <c r="C243" s="34">
        <v>2004</v>
      </c>
    </row>
    <row r="244" spans="1:3" ht="30">
      <c r="A244" s="31" t="s">
        <v>2287</v>
      </c>
      <c r="B244" s="34">
        <v>243</v>
      </c>
      <c r="C244" s="34">
        <v>2008</v>
      </c>
    </row>
    <row r="245" spans="1:3" ht="30">
      <c r="A245" s="31" t="s">
        <v>1150</v>
      </c>
      <c r="B245" s="34">
        <v>244</v>
      </c>
      <c r="C245" s="34">
        <v>2012</v>
      </c>
    </row>
    <row r="246" spans="1:3" ht="45">
      <c r="A246" s="31" t="s">
        <v>1154</v>
      </c>
      <c r="B246" s="34">
        <v>245</v>
      </c>
      <c r="C246" s="34">
        <v>2014</v>
      </c>
    </row>
    <row r="247" spans="1:3" ht="30">
      <c r="A247" s="31" t="s">
        <v>2288</v>
      </c>
      <c r="B247" s="34">
        <v>246</v>
      </c>
      <c r="C247" s="34">
        <v>2004</v>
      </c>
    </row>
    <row r="248" spans="1:3" ht="30">
      <c r="A248" s="31" t="s">
        <v>58</v>
      </c>
      <c r="B248" s="34">
        <v>247</v>
      </c>
      <c r="C248" s="34">
        <v>1967</v>
      </c>
    </row>
    <row r="249" spans="1:3" ht="30">
      <c r="A249" s="31" t="s">
        <v>1626</v>
      </c>
      <c r="B249" s="34">
        <v>248</v>
      </c>
      <c r="C249" s="34">
        <v>2014</v>
      </c>
    </row>
    <row r="250" spans="1:3">
      <c r="A250" s="31" t="s">
        <v>110</v>
      </c>
      <c r="B250" s="34">
        <v>249</v>
      </c>
      <c r="C250" s="34">
        <v>1968</v>
      </c>
    </row>
    <row r="251" spans="1:3" ht="30">
      <c r="A251" s="31" t="s">
        <v>2289</v>
      </c>
      <c r="B251" s="34">
        <v>250</v>
      </c>
      <c r="C251" s="34">
        <v>2008</v>
      </c>
    </row>
    <row r="252" spans="1:3" ht="30">
      <c r="A252" s="31" t="s">
        <v>1381</v>
      </c>
      <c r="B252" s="34">
        <v>251</v>
      </c>
      <c r="C252" s="34">
        <v>2011</v>
      </c>
    </row>
    <row r="253" spans="1:3" ht="30">
      <c r="A253" s="31" t="s">
        <v>187</v>
      </c>
      <c r="B253" s="34">
        <v>252</v>
      </c>
      <c r="C253" s="34">
        <v>2006</v>
      </c>
    </row>
    <row r="254" spans="1:3" ht="30">
      <c r="A254" s="31" t="s">
        <v>1395</v>
      </c>
      <c r="B254" s="34">
        <v>253</v>
      </c>
      <c r="C254" s="34">
        <v>2015</v>
      </c>
    </row>
    <row r="255" spans="1:3" ht="45">
      <c r="A255" s="31" t="s">
        <v>284</v>
      </c>
      <c r="B255" s="34">
        <v>254</v>
      </c>
      <c r="C255" s="34">
        <v>2003</v>
      </c>
    </row>
    <row r="256" spans="1:3" ht="30">
      <c r="A256" s="31" t="s">
        <v>1422</v>
      </c>
      <c r="B256" s="34">
        <v>255</v>
      </c>
      <c r="C256" s="34">
        <v>2010</v>
      </c>
    </row>
    <row r="257" spans="1:3" ht="60">
      <c r="A257" s="32" t="s">
        <v>2290</v>
      </c>
      <c r="B257" s="34">
        <v>256</v>
      </c>
      <c r="C257" s="34">
        <v>2010</v>
      </c>
    </row>
    <row r="258" spans="1:3" ht="30">
      <c r="A258" s="31" t="s">
        <v>1400</v>
      </c>
      <c r="B258" s="34">
        <v>257</v>
      </c>
      <c r="C258" s="34">
        <v>2012</v>
      </c>
    </row>
    <row r="259" spans="1:3" ht="30">
      <c r="A259" s="31" t="s">
        <v>928</v>
      </c>
      <c r="B259" s="34">
        <v>258</v>
      </c>
      <c r="C259" s="34">
        <v>2009</v>
      </c>
    </row>
    <row r="260" spans="1:3">
      <c r="A260" s="31" t="s">
        <v>61</v>
      </c>
      <c r="B260" s="34">
        <v>259</v>
      </c>
      <c r="C260" s="34">
        <v>1995</v>
      </c>
    </row>
    <row r="261" spans="1:3" ht="60">
      <c r="A261" s="31" t="s">
        <v>2291</v>
      </c>
      <c r="B261" s="34">
        <v>260</v>
      </c>
      <c r="C261" s="34">
        <v>1994</v>
      </c>
    </row>
    <row r="262" spans="1:3">
      <c r="A262" s="31" t="s">
        <v>2292</v>
      </c>
      <c r="B262" s="34">
        <v>261</v>
      </c>
      <c r="C262" s="34">
        <v>1994</v>
      </c>
    </row>
    <row r="263" spans="1:3" ht="30">
      <c r="A263" s="31" t="s">
        <v>1628</v>
      </c>
      <c r="B263" s="34">
        <v>262</v>
      </c>
      <c r="C263" s="34">
        <v>2018</v>
      </c>
    </row>
    <row r="264" spans="1:3" ht="30">
      <c r="A264" s="31" t="s">
        <v>1185</v>
      </c>
      <c r="B264" s="34">
        <v>263</v>
      </c>
      <c r="C264" s="34">
        <v>2014</v>
      </c>
    </row>
    <row r="265" spans="1:3" ht="30">
      <c r="A265" s="31" t="s">
        <v>64</v>
      </c>
      <c r="B265" s="34">
        <v>264</v>
      </c>
      <c r="C265" s="34">
        <v>2000</v>
      </c>
    </row>
    <row r="266" spans="1:3" ht="30">
      <c r="A266" s="31" t="s">
        <v>1429</v>
      </c>
      <c r="B266" s="34">
        <v>265</v>
      </c>
      <c r="C266" s="34">
        <v>2017</v>
      </c>
    </row>
    <row r="267" spans="1:3" ht="30">
      <c r="A267" s="31" t="s">
        <v>2293</v>
      </c>
      <c r="B267" s="34">
        <v>266</v>
      </c>
      <c r="C267" s="34">
        <v>1995</v>
      </c>
    </row>
    <row r="268" spans="1:3">
      <c r="A268" s="31" t="s">
        <v>2294</v>
      </c>
      <c r="B268" s="34">
        <v>267</v>
      </c>
      <c r="C268" s="34">
        <v>2003</v>
      </c>
    </row>
    <row r="269" spans="1:3" ht="30">
      <c r="A269" s="31" t="s">
        <v>1494</v>
      </c>
      <c r="B269" s="34">
        <v>268</v>
      </c>
      <c r="C269" s="34">
        <v>2017</v>
      </c>
    </row>
    <row r="270" spans="1:3" ht="30">
      <c r="A270" s="31" t="s">
        <v>786</v>
      </c>
      <c r="B270" s="34">
        <v>269</v>
      </c>
      <c r="C270" s="34">
        <v>2008</v>
      </c>
    </row>
    <row r="271" spans="1:3" ht="30">
      <c r="A271" s="31" t="s">
        <v>1309</v>
      </c>
      <c r="B271" s="34">
        <v>270</v>
      </c>
      <c r="C271" s="34">
        <v>2010</v>
      </c>
    </row>
    <row r="272" spans="1:3" ht="30">
      <c r="A272" s="31" t="s">
        <v>1642</v>
      </c>
      <c r="B272" s="34">
        <v>271</v>
      </c>
      <c r="C272" s="34">
        <v>2014</v>
      </c>
    </row>
    <row r="273" spans="1:3">
      <c r="A273" s="31" t="s">
        <v>494</v>
      </c>
      <c r="B273" s="34">
        <v>272</v>
      </c>
      <c r="C273" s="34">
        <v>1965</v>
      </c>
    </row>
    <row r="274" spans="1:3" ht="30">
      <c r="A274" s="31" t="s">
        <v>1254</v>
      </c>
      <c r="B274" s="34">
        <v>273</v>
      </c>
      <c r="C274" s="34">
        <v>2013</v>
      </c>
    </row>
    <row r="275" spans="1:3" ht="30">
      <c r="A275" s="31" t="s">
        <v>2295</v>
      </c>
      <c r="B275" s="34">
        <v>274</v>
      </c>
      <c r="C275" s="34">
        <v>1984</v>
      </c>
    </row>
    <row r="276" spans="1:3" ht="30">
      <c r="A276" s="31" t="s">
        <v>2296</v>
      </c>
      <c r="B276" s="34">
        <v>275</v>
      </c>
      <c r="C276" s="34">
        <v>1985</v>
      </c>
    </row>
    <row r="277" spans="1:3">
      <c r="A277" s="31" t="s">
        <v>2297</v>
      </c>
      <c r="B277" s="34">
        <v>276</v>
      </c>
      <c r="C277" s="34">
        <v>1994</v>
      </c>
    </row>
    <row r="278" spans="1:3" ht="30">
      <c r="A278" s="31" t="s">
        <v>1637</v>
      </c>
      <c r="B278" s="34">
        <v>277</v>
      </c>
      <c r="C278" s="34">
        <v>2014</v>
      </c>
    </row>
    <row r="279" spans="1:3" ht="30">
      <c r="A279" s="31" t="s">
        <v>1632</v>
      </c>
      <c r="B279" s="34">
        <v>278</v>
      </c>
      <c r="C279" s="34">
        <v>2014</v>
      </c>
    </row>
    <row r="280" spans="1:3" ht="30">
      <c r="A280" s="31" t="s">
        <v>1024</v>
      </c>
      <c r="B280" s="34">
        <v>279</v>
      </c>
      <c r="C280" s="34">
        <v>2007</v>
      </c>
    </row>
    <row r="281" spans="1:3" ht="30">
      <c r="A281" s="31" t="s">
        <v>115</v>
      </c>
      <c r="B281" s="34">
        <v>280</v>
      </c>
      <c r="C281" s="34">
        <v>2007</v>
      </c>
    </row>
    <row r="282" spans="1:3" ht="30">
      <c r="A282" s="31" t="s">
        <v>1649</v>
      </c>
      <c r="B282" s="34">
        <v>281</v>
      </c>
      <c r="C282" s="34">
        <v>2016</v>
      </c>
    </row>
    <row r="283" spans="1:3" ht="30">
      <c r="A283" s="31" t="s">
        <v>1746</v>
      </c>
      <c r="B283" s="34">
        <v>282</v>
      </c>
      <c r="C283" s="34">
        <v>2002</v>
      </c>
    </row>
    <row r="284" spans="1:3">
      <c r="A284" s="31" t="s">
        <v>482</v>
      </c>
      <c r="B284" s="34">
        <v>283</v>
      </c>
      <c r="C284" s="34">
        <v>1990</v>
      </c>
    </row>
    <row r="285" spans="1:3" ht="30">
      <c r="A285" s="31" t="s">
        <v>1623</v>
      </c>
      <c r="B285" s="34">
        <v>284</v>
      </c>
      <c r="C285" s="34">
        <v>2014</v>
      </c>
    </row>
    <row r="286" spans="1:3" ht="45">
      <c r="A286" s="31" t="s">
        <v>383</v>
      </c>
      <c r="B286" s="34">
        <v>285</v>
      </c>
      <c r="C286" s="34">
        <v>1984</v>
      </c>
    </row>
    <row r="287" spans="1:3" ht="30">
      <c r="A287" s="31" t="s">
        <v>147</v>
      </c>
      <c r="B287" s="34">
        <v>286</v>
      </c>
      <c r="C287" s="34">
        <v>1990</v>
      </c>
    </row>
    <row r="288" spans="1:3">
      <c r="A288" s="31" t="s">
        <v>150</v>
      </c>
      <c r="B288" s="34">
        <v>287</v>
      </c>
      <c r="C288" s="34">
        <v>1990</v>
      </c>
    </row>
    <row r="289" spans="1:3" ht="30">
      <c r="A289" s="31" t="s">
        <v>2298</v>
      </c>
      <c r="B289" s="34">
        <v>288</v>
      </c>
      <c r="C289" s="34">
        <v>2006</v>
      </c>
    </row>
    <row r="290" spans="1:3" ht="30">
      <c r="A290" s="31" t="s">
        <v>2299</v>
      </c>
      <c r="B290" s="34">
        <v>289</v>
      </c>
      <c r="C290" s="34">
        <v>2005</v>
      </c>
    </row>
    <row r="291" spans="1:3" ht="30">
      <c r="A291" s="31" t="s">
        <v>387</v>
      </c>
      <c r="B291" s="34">
        <v>290</v>
      </c>
      <c r="C291" s="34">
        <v>1990</v>
      </c>
    </row>
    <row r="292" spans="1:3" ht="30">
      <c r="A292" s="31" t="s">
        <v>152</v>
      </c>
      <c r="B292" s="34">
        <v>291</v>
      </c>
      <c r="C292" s="34">
        <v>2001</v>
      </c>
    </row>
    <row r="293" spans="1:3" ht="30">
      <c r="A293" s="31" t="s">
        <v>744</v>
      </c>
      <c r="B293" s="34">
        <v>292</v>
      </c>
      <c r="C293" s="34">
        <v>2011</v>
      </c>
    </row>
    <row r="294" spans="1:3">
      <c r="A294" s="31" t="s">
        <v>1031</v>
      </c>
      <c r="B294" s="34">
        <v>293</v>
      </c>
      <c r="C294" s="34">
        <v>1993</v>
      </c>
    </row>
    <row r="295" spans="1:3">
      <c r="A295" s="31" t="s">
        <v>1033</v>
      </c>
      <c r="B295" s="34">
        <v>294</v>
      </c>
      <c r="C295" s="34">
        <v>1998</v>
      </c>
    </row>
    <row r="296" spans="1:3">
      <c r="A296" s="31" t="s">
        <v>2300</v>
      </c>
      <c r="B296" s="34">
        <v>295</v>
      </c>
      <c r="C296" s="34">
        <v>1999</v>
      </c>
    </row>
    <row r="297" spans="1:3" ht="30">
      <c r="A297" s="31" t="s">
        <v>1565</v>
      </c>
      <c r="B297" s="34">
        <v>296</v>
      </c>
      <c r="C297" s="34">
        <v>2015</v>
      </c>
    </row>
    <row r="298" spans="1:3" ht="30">
      <c r="A298" s="31" t="s">
        <v>1562</v>
      </c>
      <c r="B298" s="34">
        <v>297</v>
      </c>
      <c r="C298" s="34">
        <v>2016</v>
      </c>
    </row>
    <row r="299" spans="1:3" ht="30">
      <c r="A299" s="31" t="s">
        <v>1568</v>
      </c>
      <c r="B299" s="34">
        <v>298</v>
      </c>
      <c r="C299" s="34">
        <v>2015</v>
      </c>
    </row>
    <row r="300" spans="1:3" ht="30">
      <c r="A300" s="31" t="s">
        <v>1570</v>
      </c>
      <c r="B300" s="34">
        <v>299</v>
      </c>
      <c r="C300" s="34">
        <v>2015</v>
      </c>
    </row>
    <row r="301" spans="1:3" ht="30">
      <c r="A301" s="31" t="s">
        <v>1858</v>
      </c>
      <c r="B301" s="34">
        <v>300</v>
      </c>
      <c r="C301" s="34">
        <v>2014</v>
      </c>
    </row>
    <row r="302" spans="1:3" ht="30">
      <c r="A302" s="31" t="s">
        <v>2301</v>
      </c>
      <c r="B302" s="34">
        <v>301</v>
      </c>
      <c r="C302" s="34">
        <v>1983</v>
      </c>
    </row>
    <row r="303" spans="1:3" ht="30">
      <c r="A303" s="31" t="s">
        <v>998</v>
      </c>
      <c r="B303" s="34">
        <v>302</v>
      </c>
      <c r="C303" s="34">
        <v>2001</v>
      </c>
    </row>
    <row r="304" spans="1:3">
      <c r="A304" s="31" t="s">
        <v>1603</v>
      </c>
      <c r="B304" s="34">
        <v>303</v>
      </c>
      <c r="C304" s="34">
        <v>2013</v>
      </c>
    </row>
    <row r="305" spans="1:3" ht="45">
      <c r="A305" s="32" t="s">
        <v>1969</v>
      </c>
      <c r="B305" s="34">
        <v>304</v>
      </c>
      <c r="C305" s="34">
        <v>2013</v>
      </c>
    </row>
    <row r="306" spans="1:3" ht="30">
      <c r="A306" s="31" t="s">
        <v>1614</v>
      </c>
      <c r="B306" s="34">
        <v>305</v>
      </c>
      <c r="C306" s="34">
        <v>2014</v>
      </c>
    </row>
    <row r="307" spans="1:3" ht="45">
      <c r="A307" s="32" t="s">
        <v>1968</v>
      </c>
      <c r="B307" s="34">
        <v>306</v>
      </c>
      <c r="C307" s="34">
        <v>2014</v>
      </c>
    </row>
    <row r="308" spans="1:3" ht="30">
      <c r="A308" s="31" t="s">
        <v>1730</v>
      </c>
      <c r="B308" s="34">
        <v>307</v>
      </c>
      <c r="C308" s="34">
        <v>2016</v>
      </c>
    </row>
    <row r="309" spans="1:3" ht="30">
      <c r="A309" s="31" t="s">
        <v>1902</v>
      </c>
      <c r="B309" s="34">
        <v>308</v>
      </c>
      <c r="C309" s="34">
        <v>2016</v>
      </c>
    </row>
    <row r="310" spans="1:3">
      <c r="A310" s="31" t="s">
        <v>2302</v>
      </c>
      <c r="B310" s="34">
        <v>309</v>
      </c>
      <c r="C310" s="34">
        <v>1971</v>
      </c>
    </row>
    <row r="311" spans="1:3" ht="30">
      <c r="A311" s="31" t="s">
        <v>1871</v>
      </c>
      <c r="B311" s="34">
        <v>310</v>
      </c>
      <c r="C311" s="34">
        <v>2014</v>
      </c>
    </row>
    <row r="312" spans="1:3">
      <c r="A312" s="31" t="s">
        <v>68</v>
      </c>
      <c r="B312" s="34">
        <v>311</v>
      </c>
      <c r="C312" s="34">
        <v>1990</v>
      </c>
    </row>
    <row r="313" spans="1:3" ht="60">
      <c r="A313" s="31" t="s">
        <v>1620</v>
      </c>
      <c r="B313" s="34">
        <v>312</v>
      </c>
      <c r="C313" s="34">
        <v>2012</v>
      </c>
    </row>
    <row r="314" spans="1:3" ht="30">
      <c r="A314" s="31" t="s">
        <v>715</v>
      </c>
      <c r="B314" s="34">
        <v>313</v>
      </c>
      <c r="C314" s="34">
        <v>1991</v>
      </c>
    </row>
    <row r="315" spans="1:3">
      <c r="A315" s="31" t="s">
        <v>154</v>
      </c>
      <c r="B315" s="34">
        <v>314</v>
      </c>
      <c r="C315" s="34">
        <v>1992</v>
      </c>
    </row>
    <row r="316" spans="1:3">
      <c r="A316" s="31" t="s">
        <v>390</v>
      </c>
      <c r="B316" s="34">
        <v>315</v>
      </c>
      <c r="C316" s="34">
        <v>1993</v>
      </c>
    </row>
    <row r="317" spans="1:3" ht="30">
      <c r="A317" s="31" t="s">
        <v>2303</v>
      </c>
      <c r="B317" s="34">
        <v>316</v>
      </c>
      <c r="C317" s="34">
        <v>2000</v>
      </c>
    </row>
    <row r="318" spans="1:3" ht="30">
      <c r="A318" s="31" t="s">
        <v>1442</v>
      </c>
      <c r="B318" s="34">
        <v>317</v>
      </c>
      <c r="C318" s="34">
        <v>2014</v>
      </c>
    </row>
    <row r="319" spans="1:3">
      <c r="A319" s="31" t="s">
        <v>931</v>
      </c>
      <c r="B319" s="34">
        <v>318</v>
      </c>
      <c r="C319" s="34">
        <v>1985</v>
      </c>
    </row>
    <row r="320" spans="1:3" ht="30">
      <c r="A320" s="31" t="s">
        <v>2304</v>
      </c>
      <c r="B320" s="34">
        <v>319</v>
      </c>
      <c r="C320" s="34">
        <v>1985</v>
      </c>
    </row>
    <row r="321" spans="1:3">
      <c r="A321" s="31" t="s">
        <v>2305</v>
      </c>
      <c r="B321" s="34">
        <v>320</v>
      </c>
      <c r="C321" s="34">
        <v>1987</v>
      </c>
    </row>
    <row r="322" spans="1:3" ht="30">
      <c r="A322" s="31" t="s">
        <v>789</v>
      </c>
      <c r="B322" s="34">
        <v>321</v>
      </c>
      <c r="C322" s="34">
        <v>2004</v>
      </c>
    </row>
    <row r="323" spans="1:3" ht="30">
      <c r="A323" s="31" t="s">
        <v>396</v>
      </c>
      <c r="B323" s="34">
        <v>322</v>
      </c>
      <c r="C323" s="34">
        <v>2009</v>
      </c>
    </row>
    <row r="324" spans="1:3" ht="45">
      <c r="A324" s="31" t="s">
        <v>1127</v>
      </c>
      <c r="B324" s="34">
        <v>323</v>
      </c>
      <c r="C324" s="34">
        <v>2013</v>
      </c>
    </row>
    <row r="325" spans="1:3" ht="30">
      <c r="A325" s="31" t="s">
        <v>400</v>
      </c>
      <c r="B325" s="34">
        <v>324</v>
      </c>
      <c r="C325" s="34">
        <v>2010</v>
      </c>
    </row>
    <row r="326" spans="1:3" ht="30">
      <c r="A326" s="31" t="s">
        <v>1501</v>
      </c>
      <c r="B326" s="34">
        <v>325</v>
      </c>
      <c r="C326" s="34">
        <v>2014</v>
      </c>
    </row>
    <row r="327" spans="1:3">
      <c r="A327" s="31" t="s">
        <v>2135</v>
      </c>
      <c r="B327" s="34">
        <v>326</v>
      </c>
    </row>
    <row r="328" spans="1:3">
      <c r="A328" s="31" t="s">
        <v>2134</v>
      </c>
      <c r="B328" s="34">
        <v>327</v>
      </c>
    </row>
    <row r="329" spans="1:3" ht="45">
      <c r="A329" s="31" t="s">
        <v>2132</v>
      </c>
      <c r="B329" s="34">
        <v>328</v>
      </c>
      <c r="C329" s="34">
        <v>2000</v>
      </c>
    </row>
    <row r="330" spans="1:3" ht="45">
      <c r="A330" s="31" t="s">
        <v>2133</v>
      </c>
      <c r="B330" s="34">
        <v>329</v>
      </c>
      <c r="C330" s="34">
        <v>2000</v>
      </c>
    </row>
    <row r="331" spans="1:3" ht="30">
      <c r="A331" s="31" t="s">
        <v>2306</v>
      </c>
      <c r="B331" s="34">
        <v>330</v>
      </c>
      <c r="C331" s="34">
        <v>2017</v>
      </c>
    </row>
    <row r="332" spans="1:3" ht="30">
      <c r="A332" s="31" t="s">
        <v>2307</v>
      </c>
      <c r="B332" s="34">
        <v>331</v>
      </c>
      <c r="C332" s="34">
        <v>1989</v>
      </c>
    </row>
    <row r="333" spans="1:3" ht="30">
      <c r="A333" s="31" t="s">
        <v>1086</v>
      </c>
      <c r="B333" s="34">
        <v>332</v>
      </c>
      <c r="C333" s="34">
        <v>1999</v>
      </c>
    </row>
    <row r="334" spans="1:3" ht="30">
      <c r="A334" s="31" t="s">
        <v>796</v>
      </c>
      <c r="B334" s="34">
        <v>333</v>
      </c>
      <c r="C334" s="34">
        <v>2001</v>
      </c>
    </row>
    <row r="335" spans="1:3" ht="30">
      <c r="A335" s="31" t="s">
        <v>1550</v>
      </c>
      <c r="B335" s="34">
        <v>334</v>
      </c>
      <c r="C335" s="34">
        <v>2019</v>
      </c>
    </row>
    <row r="336" spans="1:3" ht="30">
      <c r="A336" s="31" t="s">
        <v>1548</v>
      </c>
      <c r="B336" s="34">
        <v>335</v>
      </c>
      <c r="C336" s="34">
        <v>2019</v>
      </c>
    </row>
    <row r="337" spans="1:3" ht="60">
      <c r="A337" s="31" t="s">
        <v>1553</v>
      </c>
      <c r="B337" s="34">
        <v>336</v>
      </c>
      <c r="C337" s="34">
        <v>2018</v>
      </c>
    </row>
    <row r="338" spans="1:3">
      <c r="A338" s="31" t="s">
        <v>1055</v>
      </c>
      <c r="B338" s="34">
        <v>337</v>
      </c>
      <c r="C338" s="34">
        <v>1977</v>
      </c>
    </row>
    <row r="339" spans="1:3" ht="30">
      <c r="A339" s="31" t="s">
        <v>498</v>
      </c>
      <c r="B339" s="34">
        <v>338</v>
      </c>
      <c r="C339" s="34">
        <v>1999</v>
      </c>
    </row>
    <row r="340" spans="1:3">
      <c r="A340" s="31" t="s">
        <v>2308</v>
      </c>
      <c r="B340" s="34">
        <v>339</v>
      </c>
      <c r="C340" s="34">
        <v>1977</v>
      </c>
    </row>
    <row r="341" spans="1:3" ht="30">
      <c r="A341" s="31" t="s">
        <v>2309</v>
      </c>
      <c r="B341" s="34">
        <v>340</v>
      </c>
      <c r="C341" s="34">
        <v>1987</v>
      </c>
    </row>
    <row r="342" spans="1:3" ht="30">
      <c r="A342" s="31" t="s">
        <v>1121</v>
      </c>
      <c r="B342" s="34">
        <v>341</v>
      </c>
      <c r="C342" s="34">
        <v>2013</v>
      </c>
    </row>
    <row r="343" spans="1:3" ht="30">
      <c r="A343" s="31" t="s">
        <v>560</v>
      </c>
      <c r="B343" s="34">
        <v>342</v>
      </c>
      <c r="C343" s="34">
        <v>2004</v>
      </c>
    </row>
    <row r="344" spans="1:3" ht="30">
      <c r="A344" s="31" t="s">
        <v>1804</v>
      </c>
      <c r="B344" s="34">
        <v>343</v>
      </c>
      <c r="C344" s="34">
        <v>2010</v>
      </c>
    </row>
    <row r="345" spans="1:3" ht="30">
      <c r="A345" s="31" t="s">
        <v>2310</v>
      </c>
      <c r="B345" s="34">
        <v>344</v>
      </c>
      <c r="C345" s="34">
        <v>2006</v>
      </c>
    </row>
    <row r="346" spans="1:3" ht="45">
      <c r="A346" s="31" t="s">
        <v>1665</v>
      </c>
      <c r="B346" s="34">
        <v>345</v>
      </c>
      <c r="C346" s="34">
        <v>2017</v>
      </c>
    </row>
    <row r="347" spans="1:3" ht="30">
      <c r="A347" s="31" t="s">
        <v>1658</v>
      </c>
      <c r="B347" s="34">
        <v>346</v>
      </c>
      <c r="C347" s="34">
        <v>2014</v>
      </c>
    </row>
    <row r="348" spans="1:3" ht="45">
      <c r="A348" s="31" t="s">
        <v>2311</v>
      </c>
      <c r="B348" s="34">
        <v>347</v>
      </c>
      <c r="C348" s="34">
        <v>2013</v>
      </c>
    </row>
    <row r="349" spans="1:3">
      <c r="A349" s="31" t="s">
        <v>1774</v>
      </c>
      <c r="B349" s="34">
        <v>348</v>
      </c>
      <c r="C349" s="34">
        <v>20115</v>
      </c>
    </row>
    <row r="350" spans="1:3" ht="30">
      <c r="A350" s="31" t="s">
        <v>504</v>
      </c>
      <c r="B350" s="34">
        <v>349</v>
      </c>
      <c r="C350" s="34">
        <v>1998</v>
      </c>
    </row>
    <row r="351" spans="1:3" ht="30">
      <c r="A351" s="31" t="s">
        <v>122</v>
      </c>
      <c r="B351" s="34">
        <v>350</v>
      </c>
      <c r="C351" s="34">
        <v>1998</v>
      </c>
    </row>
    <row r="352" spans="1:3" ht="30">
      <c r="A352" s="31" t="s">
        <v>2312</v>
      </c>
      <c r="B352" s="34">
        <v>351</v>
      </c>
      <c r="C352" s="34">
        <v>1990</v>
      </c>
    </row>
    <row r="353" spans="1:3" ht="30">
      <c r="A353" s="31" t="s">
        <v>500</v>
      </c>
      <c r="B353" s="34">
        <v>352</v>
      </c>
      <c r="C353" s="34">
        <v>1991</v>
      </c>
    </row>
    <row r="354" spans="1:3">
      <c r="A354" s="31" t="s">
        <v>828</v>
      </c>
      <c r="B354" s="34">
        <v>353</v>
      </c>
      <c r="C354" s="34">
        <v>1996</v>
      </c>
    </row>
    <row r="355" spans="1:3" ht="30">
      <c r="A355" s="32" t="s">
        <v>1672</v>
      </c>
      <c r="B355" s="35">
        <v>354</v>
      </c>
      <c r="C355" s="35">
        <v>2016</v>
      </c>
    </row>
    <row r="356" spans="1:3" ht="60">
      <c r="A356" s="33" t="s">
        <v>1883</v>
      </c>
      <c r="B356" s="36">
        <v>355</v>
      </c>
      <c r="C356" s="36">
        <v>2016</v>
      </c>
    </row>
    <row r="357" spans="1:3" ht="30">
      <c r="A357" s="31" t="s">
        <v>1684</v>
      </c>
      <c r="B357" s="34">
        <v>356</v>
      </c>
      <c r="C357" s="34">
        <v>2015</v>
      </c>
    </row>
    <row r="358" spans="1:3" ht="30">
      <c r="A358" s="31" t="s">
        <v>1688</v>
      </c>
      <c r="B358" s="34">
        <v>357</v>
      </c>
      <c r="C358" s="34">
        <v>2016</v>
      </c>
    </row>
    <row r="359" spans="1:3" ht="30">
      <c r="A359" s="31" t="s">
        <v>409</v>
      </c>
      <c r="B359" s="34">
        <v>358</v>
      </c>
      <c r="C359" s="34">
        <v>1990</v>
      </c>
    </row>
    <row r="360" spans="1:3" ht="30">
      <c r="A360" s="31" t="s">
        <v>2313</v>
      </c>
      <c r="B360" s="34">
        <v>359</v>
      </c>
      <c r="C360" s="34">
        <v>1985</v>
      </c>
    </row>
    <row r="361" spans="1:3" ht="30">
      <c r="A361" s="31" t="s">
        <v>876</v>
      </c>
      <c r="B361" s="34">
        <v>360</v>
      </c>
      <c r="C361" s="34">
        <v>2001</v>
      </c>
    </row>
    <row r="362" spans="1:3" ht="30">
      <c r="A362" s="31" t="s">
        <v>799</v>
      </c>
      <c r="B362" s="34">
        <v>361</v>
      </c>
      <c r="C362" s="34">
        <v>2009</v>
      </c>
    </row>
    <row r="363" spans="1:3" ht="30">
      <c r="A363" s="31" t="s">
        <v>414</v>
      </c>
      <c r="B363" s="34">
        <v>362</v>
      </c>
      <c r="C363" s="34">
        <v>2008</v>
      </c>
    </row>
    <row r="364" spans="1:3" ht="30">
      <c r="A364" s="31" t="s">
        <v>1960</v>
      </c>
      <c r="B364" s="34">
        <v>363</v>
      </c>
      <c r="C364" s="34">
        <v>2009</v>
      </c>
    </row>
    <row r="365" spans="1:3" ht="30">
      <c r="A365" s="31" t="s">
        <v>1958</v>
      </c>
      <c r="B365" s="34">
        <v>364</v>
      </c>
      <c r="C365" s="34">
        <v>2012</v>
      </c>
    </row>
    <row r="366" spans="1:3" ht="30">
      <c r="A366" s="31" t="s">
        <v>831</v>
      </c>
      <c r="B366" s="34">
        <v>365</v>
      </c>
      <c r="C366" s="34">
        <v>2009</v>
      </c>
    </row>
    <row r="367" spans="1:3" ht="30">
      <c r="A367" s="31" t="s">
        <v>1354</v>
      </c>
      <c r="B367" s="34">
        <v>366</v>
      </c>
      <c r="C367" s="34">
        <v>2019</v>
      </c>
    </row>
    <row r="368" spans="1:3" ht="30">
      <c r="A368" s="31" t="s">
        <v>2314</v>
      </c>
      <c r="B368" s="34">
        <v>367</v>
      </c>
      <c r="C368" s="34">
        <v>1981</v>
      </c>
    </row>
    <row r="369" spans="1:3" ht="30">
      <c r="A369" s="31" t="s">
        <v>125</v>
      </c>
      <c r="B369" s="34">
        <v>368</v>
      </c>
      <c r="C369" s="34">
        <v>1993</v>
      </c>
    </row>
    <row r="370" spans="1:3">
      <c r="A370" s="31" t="s">
        <v>836</v>
      </c>
      <c r="B370" s="34">
        <v>369</v>
      </c>
      <c r="C370" s="34">
        <v>2008</v>
      </c>
    </row>
    <row r="371" spans="1:3" ht="45">
      <c r="A371" s="31" t="s">
        <v>1164</v>
      </c>
      <c r="B371" s="34">
        <v>370</v>
      </c>
      <c r="C371" s="34">
        <v>2017</v>
      </c>
    </row>
    <row r="372" spans="1:3" ht="30">
      <c r="A372" s="31" t="s">
        <v>225</v>
      </c>
      <c r="B372" s="34">
        <v>371</v>
      </c>
      <c r="C372" s="34">
        <v>1992</v>
      </c>
    </row>
    <row r="373" spans="1:3" ht="30">
      <c r="A373" s="31" t="s">
        <v>1089</v>
      </c>
      <c r="B373" s="34">
        <v>372</v>
      </c>
      <c r="C373" s="34">
        <v>1999</v>
      </c>
    </row>
    <row r="374" spans="1:3">
      <c r="A374" s="31" t="s">
        <v>2149</v>
      </c>
      <c r="B374" s="34">
        <v>373</v>
      </c>
    </row>
    <row r="375" spans="1:3">
      <c r="A375" s="31" t="s">
        <v>2128</v>
      </c>
      <c r="B375" s="34">
        <v>374</v>
      </c>
    </row>
    <row r="376" spans="1:3">
      <c r="A376" s="31" t="s">
        <v>2140</v>
      </c>
      <c r="B376" s="34">
        <v>375</v>
      </c>
    </row>
    <row r="377" spans="1:3" ht="30">
      <c r="A377" s="31" t="s">
        <v>2318</v>
      </c>
      <c r="B377" s="34">
        <v>376</v>
      </c>
      <c r="C377" s="34">
        <v>2015</v>
      </c>
    </row>
    <row r="378" spans="1:3">
      <c r="A378" s="31" t="s">
        <v>2333</v>
      </c>
      <c r="B378" s="34">
        <v>377</v>
      </c>
      <c r="C378" s="34">
        <v>2016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6"/>
  <sheetViews>
    <sheetView workbookViewId="0"/>
  </sheetViews>
  <sheetFormatPr baseColWidth="10" defaultColWidth="9.140625" defaultRowHeight="15"/>
  <cols>
    <col min="1" max="1" width="117.85546875" customWidth="1"/>
  </cols>
  <sheetData>
    <row r="2" spans="1:1" ht="60">
      <c r="A2" s="24" t="s">
        <v>2344</v>
      </c>
    </row>
    <row r="3" spans="1:1">
      <c r="A3" s="24"/>
    </row>
    <row r="4" spans="1:1">
      <c r="A4" s="24" t="s">
        <v>2129</v>
      </c>
    </row>
    <row r="5" spans="1:1">
      <c r="A5" s="24"/>
    </row>
    <row r="6" spans="1:1" ht="105">
      <c r="A6" s="24" t="s">
        <v>2131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Database</vt:lpstr>
      <vt:lpstr>Key</vt:lpstr>
      <vt:lpstr>Reference Numbers</vt:lpstr>
      <vt:lpstr>Notes</vt:lpstr>
    </vt:vector>
  </TitlesOfParts>
  <Company>British Trust for Ornithology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EB1_Woodward et al 2019 Appendix 2 Seabird Foraging Ranges Dataset_Revised2019-12-13</dc:title>
  <dc:creator>Chris Thaxter</dc:creator>
  <cp:lastModifiedBy>Thierry CHAMBERT</cp:lastModifiedBy>
  <dcterms:created xsi:type="dcterms:W3CDTF">2013-04-15T08:24:37Z</dcterms:created>
  <dcterms:modified xsi:type="dcterms:W3CDTF">2022-07-11T13:50:34Z</dcterms:modified>
</cp:coreProperties>
</file>