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\Desktop\A11\"/>
    </mc:Choice>
  </mc:AlternateContent>
  <xr:revisionPtr revIDLastSave="0" documentId="13_ncr:1_{29C11EDE-3F3F-437A-9338-7FFC77A4DE22}" xr6:coauthVersionLast="45" xr6:coauthVersionMax="45" xr10:uidLastSave="{00000000-0000-0000-0000-000000000000}"/>
  <bookViews>
    <workbookView xWindow="-120" yWindow="-120" windowWidth="29040" windowHeight="15840" xr2:uid="{5ECF3613-5F88-4A0C-B414-0560350BB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F40" i="1" l="1"/>
  <c r="F39" i="1"/>
  <c r="F38" i="1"/>
  <c r="F37" i="1"/>
  <c r="F36" i="1"/>
  <c r="F35" i="1"/>
  <c r="F34" i="1"/>
  <c r="F33" i="1"/>
  <c r="F32" i="1"/>
  <c r="F31" i="1"/>
  <c r="E31" i="1"/>
  <c r="E32" i="1"/>
  <c r="E33" i="1"/>
  <c r="E34" i="1"/>
  <c r="E35" i="1"/>
  <c r="E36" i="1"/>
  <c r="F30" i="1"/>
  <c r="L34" i="1" l="1"/>
  <c r="L35" i="1"/>
  <c r="E30" i="1"/>
  <c r="G31" i="1"/>
  <c r="G32" i="1"/>
  <c r="L32" i="1" s="1"/>
  <c r="O32" i="1" s="1"/>
  <c r="G33" i="1"/>
  <c r="L33" i="1" s="1"/>
  <c r="O33" i="1" s="1"/>
  <c r="G34" i="1"/>
  <c r="G35" i="1"/>
  <c r="G36" i="1"/>
  <c r="L36" i="1" s="1"/>
  <c r="G30" i="1"/>
  <c r="O30" i="1" s="1"/>
  <c r="L29" i="1"/>
  <c r="G29" i="1"/>
  <c r="O35" i="1" l="1"/>
  <c r="O34" i="1"/>
  <c r="O36" i="1"/>
  <c r="L31" i="1"/>
  <c r="O31" i="1" s="1"/>
  <c r="I30" i="1"/>
  <c r="I31" i="1"/>
  <c r="I32" i="1"/>
  <c r="I33" i="1"/>
  <c r="I34" i="1"/>
  <c r="I35" i="1"/>
  <c r="I36" i="1"/>
  <c r="J30" i="1"/>
  <c r="J31" i="1"/>
  <c r="J32" i="1"/>
  <c r="J33" i="1"/>
  <c r="J34" i="1"/>
  <c r="J35" i="1"/>
  <c r="J36" i="1"/>
  <c r="F29" i="1"/>
  <c r="J29" i="1" s="1"/>
  <c r="E29" i="1"/>
  <c r="I29" i="1" s="1"/>
  <c r="F18" i="1" l="1"/>
  <c r="F19" i="1"/>
  <c r="H19" i="1" s="1"/>
  <c r="F20" i="1"/>
  <c r="F21" i="1"/>
  <c r="F22" i="1"/>
  <c r="H22" i="1" s="1"/>
  <c r="F23" i="1"/>
  <c r="H23" i="1" s="1"/>
  <c r="F24" i="1"/>
  <c r="F25" i="1"/>
  <c r="H25" i="1" s="1"/>
  <c r="E18" i="1"/>
  <c r="E19" i="1"/>
  <c r="E20" i="1"/>
  <c r="E21" i="1"/>
  <c r="I21" i="1" s="1"/>
  <c r="E22" i="1"/>
  <c r="I22" i="1" s="1"/>
  <c r="E23" i="1"/>
  <c r="I23" i="1" s="1"/>
  <c r="E24" i="1"/>
  <c r="I24" i="1" s="1"/>
  <c r="E25" i="1"/>
  <c r="I25" i="1" s="1"/>
  <c r="F17" i="1"/>
  <c r="E17" i="1"/>
  <c r="H20" i="1"/>
  <c r="I20" i="1"/>
  <c r="I1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" i="1"/>
  <c r="H24" i="1"/>
  <c r="H21" i="1"/>
</calcChain>
</file>

<file path=xl/sharedStrings.xml><?xml version="1.0" encoding="utf-8"?>
<sst xmlns="http://schemas.openxmlformats.org/spreadsheetml/2006/main" count="10" uniqueCount="10">
  <si>
    <t>x</t>
  </si>
  <si>
    <t>y</t>
  </si>
  <si>
    <t>t</t>
  </si>
  <si>
    <t>tn</t>
  </si>
  <si>
    <t>yn</t>
  </si>
  <si>
    <t>xn</t>
  </si>
  <si>
    <t>t2</t>
  </si>
  <si>
    <t>2y</t>
  </si>
  <si>
    <t>v</t>
  </si>
  <si>
    <t>y(x)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</si>
</sst>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Sheet1!$H$19:$H$25</c:f>
              <c:numCache>
                <c:formatCode>General</c:formatCode>
                <c:ptCount val="7"/>
                <c:pt idx="0">
                  <c:v>1.1111111088888883E-3</c:v>
                </c:pt>
                <c:pt idx="1">
                  <c:v>4.4444444399999537E-3</c:v>
                </c:pt>
                <c:pt idx="2">
                  <c:v>9.9999999933333954E-3</c:v>
                </c:pt>
                <c:pt idx="3">
                  <c:v>1.7777777768888881E-2</c:v>
                </c:pt>
                <c:pt idx="4">
                  <c:v>2.7777777766666543E-2</c:v>
                </c:pt>
                <c:pt idx="5">
                  <c:v>3.9999999986666826E-2</c:v>
                </c:pt>
                <c:pt idx="6">
                  <c:v>5.4444444428888912E-2</c:v>
                </c:pt>
              </c:numCache>
            </c:numRef>
          </c:xVal>
          <c:yVal>
            <c:numRef>
              <c:f>Sheet1!$I$19:$I$25</c:f>
              <c:numCache>
                <c:formatCode>General</c:formatCode>
                <c:ptCount val="7"/>
                <c:pt idx="0">
                  <c:v>-2.059017311657918E-3</c:v>
                </c:pt>
                <c:pt idx="1">
                  <c:v>-1.9143402820777977E-2</c:v>
                </c:pt>
                <c:pt idx="2">
                  <c:v>-6.6899310248703991E-2</c:v>
                </c:pt>
                <c:pt idx="3">
                  <c:v>-0.14546852516875197</c:v>
                </c:pt>
                <c:pt idx="4">
                  <c:v>-0.24461635242677998</c:v>
                </c:pt>
                <c:pt idx="5">
                  <c:v>-0.3773801337386018</c:v>
                </c:pt>
                <c:pt idx="6">
                  <c:v>-0.48705599999999999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A-4223-BF74-495E256B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94495"/>
        <c:axId val="1104258863"/>
      </c:scatterChart>
      <c:valAx>
        <c:axId val="113519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58863"/>
        <c:crosses val="autoZero"/>
        <c:crossBetween val="midCat"/>
      </c:valAx>
      <c:valAx>
        <c:axId val="11042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9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x-y projectile</a:t>
            </a:r>
          </a:p>
        </c:rich>
      </c:tx>
      <c:layout>
        <c:manualLayout>
          <c:xMode val="edge"/>
          <c:yMode val="edge"/>
          <c:x val="0.413973649333437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Sheet1!$A$29:$A$36</c:f>
              <c:numCache>
                <c:formatCode>General</c:formatCode>
                <c:ptCount val="8"/>
                <c:pt idx="0">
                  <c:v>2.03359061826929E-2</c:v>
                </c:pt>
                <c:pt idx="1">
                  <c:v>7.2753442263394797E-3</c:v>
                </c:pt>
                <c:pt idx="2">
                  <c:v>3.6230547855456201E-2</c:v>
                </c:pt>
                <c:pt idx="3">
                  <c:v>6.6616617680082701E-2</c:v>
                </c:pt>
                <c:pt idx="4">
                  <c:v>9.8020219855982596E-2</c:v>
                </c:pt>
                <c:pt idx="5">
                  <c:v>0.130801032249204</c:v>
                </c:pt>
                <c:pt idx="6">
                  <c:v>0.162627686996349</c:v>
                </c:pt>
                <c:pt idx="7">
                  <c:v>0.19039919913457301</c:v>
                </c:pt>
              </c:numCache>
            </c:numRef>
          </c:xVal>
          <c:yVal>
            <c:numRef>
              <c:f>Sheet1!$B$29:$B$36</c:f>
              <c:numCache>
                <c:formatCode>General</c:formatCode>
                <c:ptCount val="8"/>
                <c:pt idx="0">
                  <c:v>0.23310270692315299</c:v>
                </c:pt>
                <c:pt idx="1">
                  <c:v>0.23343618791287299</c:v>
                </c:pt>
                <c:pt idx="2">
                  <c:v>0.229676431463676</c:v>
                </c:pt>
                <c:pt idx="3">
                  <c:v>0.214089847578462</c:v>
                </c:pt>
                <c:pt idx="4">
                  <c:v>0.18495965163971501</c:v>
                </c:pt>
                <c:pt idx="5">
                  <c:v>0.13861891473854099</c:v>
                </c:pt>
                <c:pt idx="6">
                  <c:v>7.8715165207408705E-2</c:v>
                </c:pt>
                <c:pt idx="7">
                  <c:v>1.97753979794284E-2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7-4D75-9AB9-AB35115F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22976"/>
        <c:axId val="1200728896"/>
      </c:scatterChart>
      <c:valAx>
        <c:axId val="12008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28896"/>
        <c:crosses val="autoZero"/>
        <c:crossBetween val="midCat"/>
      </c:valAx>
      <c:valAx>
        <c:axId val="12007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y-t Projectile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2825896762905"/>
          <c:y val="0.19721055701370663"/>
          <c:w val="0.8477524059492563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18197725284341"/>
                  <c:y val="-0.13763451443569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Sheet1!$I$30:$I$36</c:f>
              <c:numCache>
                <c:formatCode>General</c:formatCode>
                <c:ptCount val="7"/>
                <c:pt idx="0">
                  <c:v>1.1110890906272137E-21</c:v>
                </c:pt>
                <c:pt idx="1">
                  <c:v>1.1111111133333626E-3</c:v>
                </c:pt>
                <c:pt idx="2">
                  <c:v>4.4444444488889023E-3</c:v>
                </c:pt>
                <c:pt idx="3">
                  <c:v>1.0000000006666619E-2</c:v>
                </c:pt>
                <c:pt idx="4">
                  <c:v>1.7777777786666778E-2</c:v>
                </c:pt>
                <c:pt idx="5">
                  <c:v>2.7777777788888916E-2</c:v>
                </c:pt>
                <c:pt idx="6">
                  <c:v>4.0000000013333231E-2</c:v>
                </c:pt>
              </c:numCache>
            </c:numRef>
          </c:xVal>
          <c:yVal>
            <c:numRef>
              <c:f>Sheet1!$J$30:$J$36</c:f>
              <c:numCache>
                <c:formatCode>General</c:formatCode>
                <c:ptCount val="7"/>
                <c:pt idx="0">
                  <c:v>3.7582574596850549E-7</c:v>
                </c:pt>
                <c:pt idx="1">
                  <c:v>-7.5191370726480078E-3</c:v>
                </c:pt>
                <c:pt idx="2">
                  <c:v>-3.8692304843076009E-2</c:v>
                </c:pt>
                <c:pt idx="3">
                  <c:v>-9.6952696720569997E-2</c:v>
                </c:pt>
                <c:pt idx="4">
                  <c:v>-0.18963417052291803</c:v>
                </c:pt>
                <c:pt idx="5">
                  <c:v>-0.3094416695851826</c:v>
                </c:pt>
                <c:pt idx="6">
                  <c:v>-0.42732120404114321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0-4D22-92D0-16EF05CE9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84720"/>
        <c:axId val="1200736800"/>
      </c:scatterChart>
      <c:valAx>
        <c:axId val="10431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36800"/>
        <c:crosses val="autoZero"/>
        <c:crossBetween val="midCat"/>
      </c:valAx>
      <c:valAx>
        <c:axId val="12007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y-t projectile 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9672462817147857"/>
          <c:w val="0.8540857392825896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Sheet1!$I$33:$I$35</c:f>
              <c:numCache>
                <c:formatCode>General</c:formatCode>
                <c:ptCount val="3"/>
                <c:pt idx="0">
                  <c:v>1.0000000006666619E-2</c:v>
                </c:pt>
                <c:pt idx="1">
                  <c:v>1.7777777786666778E-2</c:v>
                </c:pt>
                <c:pt idx="2">
                  <c:v>2.7777777788888916E-2</c:v>
                </c:pt>
              </c:numCache>
            </c:numRef>
          </c:xVal>
          <c:yVal>
            <c:numRef>
              <c:f>Sheet1!$J$33:$J$35</c:f>
              <c:numCache>
                <c:formatCode>General</c:formatCode>
                <c:ptCount val="3"/>
                <c:pt idx="0">
                  <c:v>-9.6952696720569997E-2</c:v>
                </c:pt>
                <c:pt idx="1">
                  <c:v>-0.18963417052291803</c:v>
                </c:pt>
                <c:pt idx="2">
                  <c:v>-0.3094416695851826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2-4596-A656-A0336C6D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26864"/>
        <c:axId val="1200725984"/>
      </c:scatterChart>
      <c:valAx>
        <c:axId val="12778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25984"/>
        <c:crosses val="autoZero"/>
        <c:crossBetween val="midCat"/>
      </c:valAx>
      <c:valAx>
        <c:axId val="12007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x-t projectile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Sheet1!$N$31:$N$36</c:f>
              <c:numCache>
                <c:formatCode>General</c:formatCode>
                <c:ptCount val="6"/>
                <c:pt idx="0">
                  <c:v>1.1111111133333626E-3</c:v>
                </c:pt>
                <c:pt idx="1">
                  <c:v>4.4444444488889023E-3</c:v>
                </c:pt>
                <c:pt idx="2">
                  <c:v>1.0000000006666619E-2</c:v>
                </c:pt>
                <c:pt idx="3">
                  <c:v>1.7777777786666778E-2</c:v>
                </c:pt>
                <c:pt idx="4">
                  <c:v>2.7777777788888916E-2</c:v>
                </c:pt>
                <c:pt idx="5">
                  <c:v>4.0000000013333231E-2</c:v>
                </c:pt>
              </c:numCache>
            </c:numRef>
          </c:xVal>
          <c:yVal>
            <c:numRef>
              <c:f>Sheet1!$O$31:$O$36</c:f>
              <c:numCache>
                <c:formatCode>General</c:formatCode>
                <c:ptCount val="6"/>
                <c:pt idx="0">
                  <c:v>-1.9931154732104328E-4</c:v>
                </c:pt>
                <c:pt idx="1">
                  <c:v>5.7711095710912402E-2</c:v>
                </c:pt>
                <c:pt idx="2">
                  <c:v>0.1184832353601654</c:v>
                </c:pt>
                <c:pt idx="3">
                  <c:v>0.18129043971196518</c:v>
                </c:pt>
                <c:pt idx="4">
                  <c:v>0.24685206449840802</c:v>
                </c:pt>
                <c:pt idx="5">
                  <c:v>0.31050537399269801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2-4721-9235-6B7BF0DA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01504"/>
        <c:axId val="938103088"/>
      </c:scatterChart>
      <c:valAx>
        <c:axId val="9410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3088"/>
        <c:crosses val="autoZero"/>
        <c:crossBetween val="midCat"/>
      </c:valAx>
      <c:valAx>
        <c:axId val="938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0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8360673665791778E-2"/>
                  <c:y val="1.5137066200058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Sheet1!$B$19:$B$25</c:f>
              <c:numCache>
                <c:formatCode>General</c:formatCode>
                <c:ptCount val="7"/>
                <c:pt idx="0">
                  <c:v>0.6</c:v>
                </c:pt>
                <c:pt idx="1">
                  <c:v>0.63333333333333297</c:v>
                </c:pt>
                <c:pt idx="2">
                  <c:v>0.66666666666666696</c:v>
                </c:pt>
                <c:pt idx="3">
                  <c:v>0.7</c:v>
                </c:pt>
                <c:pt idx="4">
                  <c:v>0.73333333333333295</c:v>
                </c:pt>
                <c:pt idx="5">
                  <c:v>0.76666666666666705</c:v>
                </c:pt>
                <c:pt idx="6">
                  <c:v>0.8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0.26249849134417103</c:v>
                </c:pt>
                <c:pt idx="1">
                  <c:v>0.253956298589611</c:v>
                </c:pt>
                <c:pt idx="2">
                  <c:v>0.23007834487564799</c:v>
                </c:pt>
                <c:pt idx="3">
                  <c:v>0.190793737415624</c:v>
                </c:pt>
                <c:pt idx="4">
                  <c:v>0.14121982378660999</c:v>
                </c:pt>
                <c:pt idx="5">
                  <c:v>7.48379331306991E-2</c:v>
                </c:pt>
                <c:pt idx="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2-4448-965A-4A7C700B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54280"/>
        <c:axId val="489855264"/>
      </c:scatterChart>
      <c:valAx>
        <c:axId val="489854280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55264"/>
        <c:crosses val="autoZero"/>
        <c:crossBetween val="midCat"/>
      </c:valAx>
      <c:valAx>
        <c:axId val="4898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Sheet1!$E$30:$E$36</c:f>
              <c:numCache>
                <c:formatCode>General</c:formatCode>
                <c:ptCount val="7"/>
                <c:pt idx="0">
                  <c:v>3.3333003024438312E-11</c:v>
                </c:pt>
                <c:pt idx="1">
                  <c:v>3.3333333366667106E-2</c:v>
                </c:pt>
                <c:pt idx="2">
                  <c:v>6.6666666700000099E-2</c:v>
                </c:pt>
                <c:pt idx="3">
                  <c:v>0.10000000003333309</c:v>
                </c:pt>
                <c:pt idx="4">
                  <c:v>0.13333333336666708</c:v>
                </c:pt>
                <c:pt idx="5">
                  <c:v>0.16666666670000008</c:v>
                </c:pt>
                <c:pt idx="6">
                  <c:v>0.20000000003333307</c:v>
                </c:pt>
              </c:numCache>
            </c:numRef>
          </c:xVal>
          <c:yVal>
            <c:numRef>
              <c:f>Sheet1!$F$30:$F$36</c:f>
              <c:numCache>
                <c:formatCode>General</c:formatCode>
                <c:ptCount val="7"/>
                <c:pt idx="0">
                  <c:v>1.8791287298425274E-7</c:v>
                </c:pt>
                <c:pt idx="1">
                  <c:v>-3.7595685363240039E-3</c:v>
                </c:pt>
                <c:pt idx="2">
                  <c:v>-1.9346152421538004E-2</c:v>
                </c:pt>
                <c:pt idx="3">
                  <c:v>-4.8476348360284999E-2</c:v>
                </c:pt>
                <c:pt idx="4">
                  <c:v>-9.4817085261459016E-2</c:v>
                </c:pt>
                <c:pt idx="5">
                  <c:v>-0.1547208347925913</c:v>
                </c:pt>
                <c:pt idx="6">
                  <c:v>-0.2136606020205716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E-4308-8EFF-74424E76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01360"/>
        <c:axId val="487700704"/>
      </c:scatterChart>
      <c:valAx>
        <c:axId val="4877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00704"/>
        <c:crosses val="autoZero"/>
        <c:crossBetween val="midCat"/>
      </c:valAx>
      <c:valAx>
        <c:axId val="487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214312</xdr:colOff>
      <xdr:row>0</xdr:row>
      <xdr:rowOff>71437</xdr:rowOff>
    </xdr:from>
    <xdr:to>
      <xdr:col>20</xdr:col>
      <xdr:colOff>576262</xdr:colOff>
      <xdr:row>14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A96CAD-9244-4738-82E5-2D2F8F4FF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342900</xdr:colOff>
      <xdr:row>3</xdr:row>
      <xdr:rowOff>180975</xdr:rowOff>
    </xdr:from>
    <xdr:to>
      <xdr:col>26</xdr:col>
      <xdr:colOff>466725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7003C-8AE9-4849-B553-24967AF7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142875</xdr:colOff>
      <xdr:row>10</xdr:row>
      <xdr:rowOff>38100</xdr:rowOff>
    </xdr:from>
    <xdr:to>
      <xdr:col>27</xdr:col>
      <xdr:colOff>447675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1B9EC-67F6-483C-A974-65C534CE1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166687</xdr:colOff>
      <xdr:row>6</xdr:row>
      <xdr:rowOff>66675</xdr:rowOff>
    </xdr:from>
    <xdr:to>
      <xdr:col>20</xdr:col>
      <xdr:colOff>52387</xdr:colOff>
      <xdr:row>20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62EF86-879B-4C4B-B894-4C7BC2D7A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11</xdr:row>
      <xdr:rowOff>57150</xdr:rowOff>
    </xdr:from>
    <xdr:to>
      <xdr:col>20</xdr:col>
      <xdr:colOff>114300</xdr:colOff>
      <xdr:row>25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D8CD4D-85BF-4F5B-9A0C-51B247FEF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357187</xdr:colOff>
      <xdr:row>12</xdr:row>
      <xdr:rowOff>128587</xdr:rowOff>
    </xdr:from>
    <xdr:to>
      <xdr:col>15</xdr:col>
      <xdr:colOff>471487</xdr:colOff>
      <xdr:row>27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E7E8B4-5D66-4D7B-8B09-E94273FD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147637</xdr:colOff>
      <xdr:row>17</xdr:row>
      <xdr:rowOff>166687</xdr:rowOff>
    </xdr:from>
    <xdr:to>
      <xdr:col>14</xdr:col>
      <xdr:colOff>261937</xdr:colOff>
      <xdr:row>32</xdr:row>
      <xdr:rowOff>52387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0C5499-0284-4A21-A79C-476BA3BF4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D99A-D2B4-46E0-B5A0-CD699FDEE83C}">
  <dimension ref="A1:O40"/>
  <sheetViews>
    <sheetView tabSelected="1" topLeftCell="A7" workbookViewId="0">
      <selection activeCell="F30" sqref="F30:F36"/>
    </sheetView>
  </sheetViews>
  <sheetFormatPr defaultRowHeight="15" x14ac:dyDescent="0.25"/>
  <cols>
    <col min="4" max="4" width="12.7109375" bestFit="1" customWidth="1"/>
    <col min="5" max="6" width="12" bestFit="1" customWidth="1"/>
    <col min="7" max="7" width="12.7109375" bestFit="1" customWidth="1"/>
    <col min="9" max="9" width="12" bestFit="1" customWidth="1"/>
  </cols>
  <sheetData>
    <row r="1" spans="1:9" x14ac:dyDescent="0.25">
      <c r="A1">
        <v>0.26491404972608501</v>
      </c>
      <c r="B1">
        <v>0</v>
      </c>
      <c r="H1">
        <f t="shared" ref="H1:H18" si="0">B1^2</f>
        <v>0</v>
      </c>
      <c r="I1">
        <f t="shared" ref="I1:I18" si="1">A1*2</f>
        <v>0.52982809945217002</v>
      </c>
    </row>
    <row r="2" spans="1:9" x14ac:dyDescent="0.25">
      <c r="A2">
        <v>0.26488456800524202</v>
      </c>
      <c r="B2">
        <v>3.3333333333333298E-2</v>
      </c>
      <c r="H2">
        <f t="shared" si="0"/>
        <v>1.1111111111111087E-3</v>
      </c>
      <c r="I2">
        <f t="shared" si="1"/>
        <v>0.52976913601048403</v>
      </c>
    </row>
    <row r="3" spans="1:9" x14ac:dyDescent="0.25">
      <c r="A3">
        <v>0.26479941443667798</v>
      </c>
      <c r="B3">
        <v>6.6666666666666693E-2</v>
      </c>
      <c r="H3">
        <f t="shared" si="0"/>
        <v>4.4444444444444479E-3</v>
      </c>
      <c r="I3">
        <f t="shared" si="1"/>
        <v>0.52959882887335596</v>
      </c>
    </row>
    <row r="4" spans="1:9" x14ac:dyDescent="0.25">
      <c r="A4">
        <v>0.26464507259764602</v>
      </c>
      <c r="B4">
        <v>0.1</v>
      </c>
      <c r="H4">
        <f t="shared" si="0"/>
        <v>1.0000000000000002E-2</v>
      </c>
      <c r="I4">
        <f t="shared" si="1"/>
        <v>0.52929014519529205</v>
      </c>
    </row>
    <row r="5" spans="1:9" x14ac:dyDescent="0.25">
      <c r="A5">
        <v>0.26455577663426699</v>
      </c>
      <c r="B5">
        <v>0.133333333333333</v>
      </c>
      <c r="H5">
        <f t="shared" si="0"/>
        <v>1.7777777777777688E-2</v>
      </c>
      <c r="I5">
        <f t="shared" si="1"/>
        <v>0.52911155326853399</v>
      </c>
    </row>
    <row r="6" spans="1:9" x14ac:dyDescent="0.25">
      <c r="A6">
        <v>0.26445185313009301</v>
      </c>
      <c r="B6">
        <v>0.16666666666666699</v>
      </c>
      <c r="H6">
        <f t="shared" si="0"/>
        <v>2.7777777777777887E-2</v>
      </c>
      <c r="I6">
        <f t="shared" si="1"/>
        <v>0.52890370626018601</v>
      </c>
    </row>
    <row r="7" spans="1:9" x14ac:dyDescent="0.25">
      <c r="A7">
        <v>0.26436567194856703</v>
      </c>
      <c r="B7">
        <v>0.2</v>
      </c>
      <c r="H7">
        <f t="shared" si="0"/>
        <v>4.0000000000000008E-2</v>
      </c>
      <c r="I7">
        <f t="shared" si="1"/>
        <v>0.52873134389713405</v>
      </c>
    </row>
    <row r="8" spans="1:9" x14ac:dyDescent="0.25">
      <c r="A8">
        <v>0.26406086432923198</v>
      </c>
      <c r="B8">
        <v>0.233333333333333</v>
      </c>
      <c r="H8">
        <f t="shared" si="0"/>
        <v>5.4444444444444288E-2</v>
      </c>
      <c r="I8">
        <f t="shared" si="1"/>
        <v>0.52812172865846396</v>
      </c>
    </row>
    <row r="9" spans="1:9" x14ac:dyDescent="0.25">
      <c r="A9">
        <v>0.26394578854188799</v>
      </c>
      <c r="B9">
        <v>0.266666666666667</v>
      </c>
      <c r="H9">
        <f t="shared" si="0"/>
        <v>7.1111111111111291E-2</v>
      </c>
      <c r="I9">
        <f t="shared" si="1"/>
        <v>0.52789157708377599</v>
      </c>
    </row>
    <row r="10" spans="1:9" x14ac:dyDescent="0.25">
      <c r="A10">
        <v>0.26397897959183703</v>
      </c>
      <c r="B10">
        <v>0.3</v>
      </c>
      <c r="H10">
        <f t="shared" si="0"/>
        <v>0.09</v>
      </c>
      <c r="I10">
        <f t="shared" si="1"/>
        <v>0.52795795918367405</v>
      </c>
    </row>
    <row r="11" spans="1:9" x14ac:dyDescent="0.25">
      <c r="A11">
        <v>0.26396839674427403</v>
      </c>
      <c r="B11">
        <v>0.33333333333333298</v>
      </c>
      <c r="H11">
        <f t="shared" si="0"/>
        <v>0.11111111111111088</v>
      </c>
      <c r="I11">
        <f t="shared" si="1"/>
        <v>0.52793679348854805</v>
      </c>
    </row>
    <row r="12" spans="1:9" x14ac:dyDescent="0.25">
      <c r="A12">
        <v>0.26391493687676199</v>
      </c>
      <c r="B12">
        <v>0.36666666666666697</v>
      </c>
      <c r="H12">
        <f t="shared" si="0"/>
        <v>0.13444444444444467</v>
      </c>
      <c r="I12">
        <f t="shared" si="1"/>
        <v>0.52782987375352397</v>
      </c>
    </row>
    <row r="13" spans="1:9" x14ac:dyDescent="0.25">
      <c r="A13">
        <v>0.263913131744338</v>
      </c>
      <c r="B13">
        <v>0.4</v>
      </c>
      <c r="H13">
        <f t="shared" si="0"/>
        <v>0.16000000000000003</v>
      </c>
      <c r="I13">
        <f t="shared" si="1"/>
        <v>0.52782626348867601</v>
      </c>
    </row>
    <row r="14" spans="1:9" x14ac:dyDescent="0.25">
      <c r="A14">
        <v>0.26379892916370501</v>
      </c>
      <c r="B14">
        <v>0.43333333333333302</v>
      </c>
      <c r="H14">
        <f t="shared" si="0"/>
        <v>0.18777777777777749</v>
      </c>
      <c r="I14">
        <f t="shared" si="1"/>
        <v>0.52759785832741002</v>
      </c>
    </row>
    <row r="15" spans="1:9" x14ac:dyDescent="0.25">
      <c r="A15">
        <v>0.26370028509554799</v>
      </c>
      <c r="B15">
        <v>0.46666666666666701</v>
      </c>
      <c r="H15">
        <f t="shared" si="0"/>
        <v>0.2177777777777781</v>
      </c>
      <c r="I15">
        <f t="shared" si="1"/>
        <v>0.52740057019109599</v>
      </c>
    </row>
    <row r="16" spans="1:9" x14ac:dyDescent="0.25">
      <c r="A16">
        <v>0.26366717067583101</v>
      </c>
      <c r="B16">
        <v>0.5</v>
      </c>
      <c r="H16">
        <f t="shared" si="0"/>
        <v>0.25</v>
      </c>
      <c r="I16">
        <f t="shared" si="1"/>
        <v>0.52733434135166202</v>
      </c>
    </row>
    <row r="17" spans="1:15" x14ac:dyDescent="0.25">
      <c r="A17">
        <v>0.263674666666667</v>
      </c>
      <c r="B17">
        <v>0.53333333333333299</v>
      </c>
      <c r="E17">
        <f>A17-0.263675</f>
        <v>-3.3333333299134793E-7</v>
      </c>
      <c r="F17">
        <f>B17-0.53333333</f>
        <v>3.3333329430007552E-9</v>
      </c>
      <c r="H17">
        <f t="shared" si="0"/>
        <v>0.28444444444444406</v>
      </c>
      <c r="I17">
        <f t="shared" si="1"/>
        <v>0.527349333333334</v>
      </c>
    </row>
    <row r="18" spans="1:15" x14ac:dyDescent="0.25">
      <c r="A18">
        <v>0.263527898675878</v>
      </c>
      <c r="B18">
        <v>0.56666666666666698</v>
      </c>
      <c r="C18">
        <v>0.263527898675878</v>
      </c>
      <c r="E18">
        <f>A18-0.263528</f>
        <v>-1.0132412198160523E-7</v>
      </c>
      <c r="F18">
        <f>B18-0.5666666667</f>
        <v>-3.3333003024438312E-11</v>
      </c>
      <c r="G18">
        <f>C18-0.263528</f>
        <v>-1.0132412198160523E-7</v>
      </c>
      <c r="H18">
        <f t="shared" si="0"/>
        <v>0.32111111111111146</v>
      </c>
      <c r="I18">
        <f t="shared" si="1"/>
        <v>0.52705579735175601</v>
      </c>
    </row>
    <row r="19" spans="1:15" x14ac:dyDescent="0.25">
      <c r="A19">
        <v>0.26249849134417103</v>
      </c>
      <c r="B19">
        <v>0.6</v>
      </c>
      <c r="C19">
        <v>0.26249849134417103</v>
      </c>
      <c r="E19">
        <f>A19-0.263528</f>
        <v>-1.029508655828959E-3</v>
      </c>
      <c r="F19">
        <f>B19-0.5666666667</f>
        <v>3.333333329999999E-2</v>
      </c>
      <c r="G19">
        <f>C19-0.263528</f>
        <v>-1.029508655828959E-3</v>
      </c>
      <c r="H19">
        <f>F19^2</f>
        <v>1.1111111088888883E-3</v>
      </c>
      <c r="I19">
        <f>E19*2</f>
        <v>-2.059017311657918E-3</v>
      </c>
    </row>
    <row r="20" spans="1:15" x14ac:dyDescent="0.25">
      <c r="A20">
        <v>0.253956298589611</v>
      </c>
      <c r="B20">
        <v>0.63333333333333297</v>
      </c>
      <c r="C20">
        <v>0.253956298589611</v>
      </c>
      <c r="E20">
        <f>A20-0.263528</f>
        <v>-9.5717014103889886E-3</v>
      </c>
      <c r="F20">
        <f>B20-0.5666666667</f>
        <v>6.6666666633332983E-2</v>
      </c>
      <c r="G20">
        <f>C20-0.263528</f>
        <v>-9.5717014103889886E-3</v>
      </c>
      <c r="H20">
        <f>F20^2</f>
        <v>4.4444444399999537E-3</v>
      </c>
      <c r="I20">
        <f>E20*2</f>
        <v>-1.9143402820777977E-2</v>
      </c>
    </row>
    <row r="21" spans="1:15" x14ac:dyDescent="0.25">
      <c r="A21">
        <v>0.23007834487564799</v>
      </c>
      <c r="B21">
        <v>0.66666666666666696</v>
      </c>
      <c r="C21">
        <v>0.23007834487564799</v>
      </c>
      <c r="E21">
        <f>A21-0.263528</f>
        <v>-3.3449655124351996E-2</v>
      </c>
      <c r="F21">
        <f>B21-0.5666666667</f>
        <v>9.9999999966666975E-2</v>
      </c>
      <c r="G21">
        <f>C21-0.263528</f>
        <v>-3.3449655124351996E-2</v>
      </c>
      <c r="H21">
        <f>F21^2</f>
        <v>9.9999999933333954E-3</v>
      </c>
      <c r="I21">
        <f>E21*2</f>
        <v>-6.6899310248703991E-2</v>
      </c>
    </row>
    <row r="22" spans="1:15" x14ac:dyDescent="0.25">
      <c r="A22">
        <v>0.190793737415624</v>
      </c>
      <c r="B22">
        <v>0.7</v>
      </c>
      <c r="C22">
        <v>0.190793737415624</v>
      </c>
      <c r="E22">
        <f>A22-0.263528</f>
        <v>-7.2734262584375986E-2</v>
      </c>
      <c r="F22">
        <f>B22-0.5666666667</f>
        <v>0.13333333329999997</v>
      </c>
      <c r="G22">
        <f>C22-0.263528</f>
        <v>-7.2734262584375986E-2</v>
      </c>
      <c r="H22">
        <f>F22^2</f>
        <v>1.7777777768888881E-2</v>
      </c>
      <c r="I22">
        <f>E22*2</f>
        <v>-0.14546852516875197</v>
      </c>
    </row>
    <row r="23" spans="1:15" x14ac:dyDescent="0.25">
      <c r="A23">
        <v>0.14121982378660999</v>
      </c>
      <c r="B23">
        <v>0.73333333333333295</v>
      </c>
      <c r="C23">
        <v>0.14121982378660999</v>
      </c>
      <c r="E23">
        <f>A23-0.263528</f>
        <v>-0.12230817621338999</v>
      </c>
      <c r="F23">
        <f>B23-0.5666666667</f>
        <v>0.16666666663333296</v>
      </c>
      <c r="G23">
        <f>C23-0.263528</f>
        <v>-0.12230817621338999</v>
      </c>
      <c r="H23">
        <f>F23^2</f>
        <v>2.7777777766666543E-2</v>
      </c>
      <c r="I23">
        <f>E23*2</f>
        <v>-0.24461635242677998</v>
      </c>
    </row>
    <row r="24" spans="1:15" x14ac:dyDescent="0.25">
      <c r="A24">
        <v>7.48379331306991E-2</v>
      </c>
      <c r="B24">
        <v>0.76666666666666705</v>
      </c>
      <c r="C24">
        <v>7.48379331306991E-2</v>
      </c>
      <c r="E24">
        <f>A24-0.263528</f>
        <v>-0.1886900668693009</v>
      </c>
      <c r="F24">
        <f>B24-0.5666666667</f>
        <v>0.19999999996666706</v>
      </c>
      <c r="G24">
        <f>C24-0.263528</f>
        <v>-0.1886900668693009</v>
      </c>
      <c r="H24">
        <f>F24^2</f>
        <v>3.9999999986666826E-2</v>
      </c>
      <c r="I24">
        <f>E24*2</f>
        <v>-0.3773801337386018</v>
      </c>
    </row>
    <row r="25" spans="1:15" x14ac:dyDescent="0.25">
      <c r="A25">
        <v>0.02</v>
      </c>
      <c r="B25">
        <v>0.8</v>
      </c>
      <c r="C25">
        <v>0.02</v>
      </c>
      <c r="E25">
        <f>A25-0.263528</f>
        <v>-0.24352799999999999</v>
      </c>
      <c r="F25">
        <f>B25-0.5666666667</f>
        <v>0.23333333330000006</v>
      </c>
      <c r="G25">
        <f>C25-0.263528</f>
        <v>-0.24352799999999999</v>
      </c>
      <c r="H25">
        <f>F25^2</f>
        <v>5.4444444428888912E-2</v>
      </c>
      <c r="I25">
        <f>E25*2</f>
        <v>-0.48705599999999999</v>
      </c>
    </row>
    <row r="28" spans="1:15" x14ac:dyDescent="0.25">
      <c r="A28" t="s">
        <v>0</v>
      </c>
      <c r="B28" t="s">
        <v>1</v>
      </c>
      <c r="C28" t="s">
        <v>2</v>
      </c>
      <c r="E28" t="s">
        <v>3</v>
      </c>
      <c r="F28" t="s">
        <v>4</v>
      </c>
      <c r="G28" t="s">
        <v>5</v>
      </c>
      <c r="I28" t="s">
        <v>6</v>
      </c>
      <c r="J28" t="s">
        <v>7</v>
      </c>
      <c r="L28" t="s">
        <v>8</v>
      </c>
      <c r="O28" t="s">
        <v>9</v>
      </c>
    </row>
    <row r="29" spans="1:15" x14ac:dyDescent="0.25">
      <c r="A29">
        <v>2.03359061826929E-2</v>
      </c>
      <c r="B29">
        <v>0.23310270692315299</v>
      </c>
      <c r="C29">
        <v>0.7</v>
      </c>
      <c r="E29">
        <f>C29-0.7</f>
        <v>0</v>
      </c>
      <c r="F29">
        <f>B29-0.233103</f>
        <v>-2.9307684701329606E-7</v>
      </c>
      <c r="G29">
        <f>A29-0.020336</f>
        <v>-9.3817307100091396E-8</v>
      </c>
      <c r="I29">
        <f>E29^2</f>
        <v>0</v>
      </c>
      <c r="J29">
        <f t="shared" ref="J29:J36" si="2">2*F29</f>
        <v>-5.8615369402659212E-7</v>
      </c>
      <c r="L29">
        <f>0</f>
        <v>0</v>
      </c>
      <c r="N29">
        <v>0</v>
      </c>
    </row>
    <row r="30" spans="1:15" x14ac:dyDescent="0.25">
      <c r="A30">
        <v>7.2753442263394797E-3</v>
      </c>
      <c r="B30">
        <v>0.23343618791287299</v>
      </c>
      <c r="C30">
        <v>0.73333333333333295</v>
      </c>
      <c r="E30">
        <f>C30-0.7333333333</f>
        <v>3.3333003024438312E-11</v>
      </c>
      <c r="F30">
        <f>B30-0.233436</f>
        <v>1.8791287298425274E-7</v>
      </c>
      <c r="G30">
        <f>A30-0.007375</f>
        <v>-9.9655773660519906E-5</v>
      </c>
      <c r="I30">
        <f>E30^2</f>
        <v>1.1110890906272137E-21</v>
      </c>
      <c r="J30">
        <f t="shared" si="2"/>
        <v>3.7582574596850549E-7</v>
      </c>
      <c r="L30">
        <v>0</v>
      </c>
      <c r="N30">
        <v>1.1110890906272137E-21</v>
      </c>
      <c r="O30">
        <f t="shared" ref="O30:O36" si="3">2*(G30-(L30*E30))</f>
        <v>-1.9931154732103981E-4</v>
      </c>
    </row>
    <row r="31" spans="1:15" x14ac:dyDescent="0.25">
      <c r="A31">
        <v>3.6230547855456201E-2</v>
      </c>
      <c r="B31">
        <v>0.229676431463676</v>
      </c>
      <c r="C31">
        <v>0.76666666666666705</v>
      </c>
      <c r="E31">
        <f t="shared" ref="E31:E36" si="4">C31-0.7333333333</f>
        <v>3.3333333366667106E-2</v>
      </c>
      <c r="F31">
        <f t="shared" ref="F31:F40" si="5">B31-0.233436</f>
        <v>-3.7595685363240039E-3</v>
      </c>
      <c r="G31">
        <f t="shared" ref="G31:G36" si="6">A31-0.007375</f>
        <v>2.8855547855456201E-2</v>
      </c>
      <c r="I31">
        <f t="shared" ref="I31:I36" si="7">E31^2</f>
        <v>1.1111111133333626E-3</v>
      </c>
      <c r="J31">
        <f t="shared" si="2"/>
        <v>-7.5191370726480078E-3</v>
      </c>
      <c r="L31">
        <f>(G31-G30)/E31</f>
        <v>0.86865610800483417</v>
      </c>
      <c r="N31">
        <v>1.1111111133333626E-3</v>
      </c>
      <c r="O31">
        <f t="shared" si="3"/>
        <v>-1.9931154732104328E-4</v>
      </c>
    </row>
    <row r="32" spans="1:15" x14ac:dyDescent="0.25">
      <c r="A32">
        <v>6.6616617680082701E-2</v>
      </c>
      <c r="B32">
        <v>0.214089847578462</v>
      </c>
      <c r="C32">
        <v>0.8</v>
      </c>
      <c r="E32">
        <f t="shared" si="4"/>
        <v>6.6666666700000099E-2</v>
      </c>
      <c r="F32">
        <f t="shared" si="5"/>
        <v>-1.9346152421538004E-2</v>
      </c>
      <c r="G32">
        <f t="shared" si="6"/>
        <v>5.9241617680082702E-2</v>
      </c>
      <c r="I32">
        <f t="shared" si="7"/>
        <v>4.4444444488889023E-3</v>
      </c>
      <c r="J32">
        <f t="shared" si="2"/>
        <v>-3.8692304843076009E-2</v>
      </c>
      <c r="L32">
        <f t="shared" ref="L32:L36" si="8">(G32-G31)/E32</f>
        <v>0.45579104714150132</v>
      </c>
      <c r="N32">
        <v>4.4444444488889023E-3</v>
      </c>
      <c r="O32">
        <f t="shared" si="3"/>
        <v>5.7711095710912402E-2</v>
      </c>
    </row>
    <row r="33" spans="1:15" x14ac:dyDescent="0.25">
      <c r="A33">
        <v>9.8020219855982596E-2</v>
      </c>
      <c r="B33">
        <v>0.18495965163971501</v>
      </c>
      <c r="C33">
        <v>0.83333333333333304</v>
      </c>
      <c r="E33">
        <f t="shared" si="4"/>
        <v>0.10000000003333309</v>
      </c>
      <c r="F33">
        <f t="shared" si="5"/>
        <v>-4.8476348360284999E-2</v>
      </c>
      <c r="G33">
        <f t="shared" si="6"/>
        <v>9.0645219855982589E-2</v>
      </c>
      <c r="I33">
        <f t="shared" si="7"/>
        <v>1.0000000006666619E-2</v>
      </c>
      <c r="J33">
        <f t="shared" si="2"/>
        <v>-9.6952696720569997E-2</v>
      </c>
      <c r="L33">
        <f t="shared" si="8"/>
        <v>0.31403602165432098</v>
      </c>
      <c r="N33">
        <v>1.0000000006666619E-2</v>
      </c>
      <c r="O33">
        <f t="shared" si="3"/>
        <v>0.1184832353601654</v>
      </c>
    </row>
    <row r="34" spans="1:15" x14ac:dyDescent="0.25">
      <c r="A34">
        <v>0.130801032249204</v>
      </c>
      <c r="B34">
        <v>0.13861891473854099</v>
      </c>
      <c r="C34">
        <v>0.86666666666666703</v>
      </c>
      <c r="E34">
        <f t="shared" si="4"/>
        <v>0.13333333336666708</v>
      </c>
      <c r="F34">
        <f t="shared" si="5"/>
        <v>-9.4817085261459016E-2</v>
      </c>
      <c r="G34">
        <f t="shared" si="6"/>
        <v>0.12342603224920401</v>
      </c>
      <c r="I34">
        <f t="shared" si="7"/>
        <v>1.7777777786666778E-2</v>
      </c>
      <c r="J34">
        <f t="shared" si="2"/>
        <v>-0.18963417052291803</v>
      </c>
      <c r="L34">
        <f t="shared" si="8"/>
        <v>0.24585609288769586</v>
      </c>
      <c r="N34">
        <v>1.7777777786666778E-2</v>
      </c>
      <c r="O34">
        <f t="shared" si="3"/>
        <v>0.18129043971196518</v>
      </c>
    </row>
    <row r="35" spans="1:15" x14ac:dyDescent="0.25">
      <c r="A35">
        <v>0.162627686996349</v>
      </c>
      <c r="B35">
        <v>7.8715165207408705E-2</v>
      </c>
      <c r="C35">
        <v>0.9</v>
      </c>
      <c r="E35">
        <f t="shared" si="4"/>
        <v>0.16666666670000008</v>
      </c>
      <c r="F35">
        <f t="shared" si="5"/>
        <v>-0.1547208347925913</v>
      </c>
      <c r="G35">
        <f t="shared" si="6"/>
        <v>0.155252686996349</v>
      </c>
      <c r="I35">
        <f t="shared" si="7"/>
        <v>2.7777777788888916E-2</v>
      </c>
      <c r="J35">
        <f t="shared" si="2"/>
        <v>-0.3094416695851826</v>
      </c>
      <c r="L35">
        <f t="shared" si="8"/>
        <v>0.19095992844467791</v>
      </c>
      <c r="N35">
        <v>2.7777777788888916E-2</v>
      </c>
      <c r="O35">
        <f t="shared" si="3"/>
        <v>0.24685206449840802</v>
      </c>
    </row>
    <row r="36" spans="1:15" x14ac:dyDescent="0.25">
      <c r="A36">
        <v>0.19039919913457301</v>
      </c>
      <c r="B36">
        <v>1.97753979794284E-2</v>
      </c>
      <c r="C36">
        <v>0.93333333333333302</v>
      </c>
      <c r="E36">
        <f t="shared" si="4"/>
        <v>0.20000000003333307</v>
      </c>
      <c r="F36">
        <f t="shared" si="5"/>
        <v>-0.2136606020205716</v>
      </c>
      <c r="G36">
        <f t="shared" si="6"/>
        <v>0.18302419913457302</v>
      </c>
      <c r="I36">
        <f t="shared" si="7"/>
        <v>4.0000000013333231E-2</v>
      </c>
      <c r="J36">
        <f t="shared" si="2"/>
        <v>-0.42732120404114321</v>
      </c>
      <c r="L36">
        <f t="shared" si="8"/>
        <v>0.13885756066797733</v>
      </c>
      <c r="N36">
        <v>4.0000000013333231E-2</v>
      </c>
      <c r="O36">
        <f t="shared" si="3"/>
        <v>0.31050537399269801</v>
      </c>
    </row>
    <row r="37" spans="1:15" x14ac:dyDescent="0.25">
      <c r="F37">
        <f t="shared" si="5"/>
        <v>-0.233436</v>
      </c>
    </row>
    <row r="38" spans="1:15" x14ac:dyDescent="0.25">
      <c r="F38">
        <f t="shared" si="5"/>
        <v>-0.233436</v>
      </c>
    </row>
    <row r="39" spans="1:15" x14ac:dyDescent="0.25">
      <c r="F39">
        <f t="shared" si="5"/>
        <v>-0.233436</v>
      </c>
    </row>
    <row r="40" spans="1:15" x14ac:dyDescent="0.25">
      <c r="F40">
        <f t="shared" si="5"/>
        <v>-0.233436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Rica Advincula</dc:creator>
  <cp:lastModifiedBy>LJ Tan</cp:lastModifiedBy>
  <dcterms:created xsi:type="dcterms:W3CDTF">2019-06-19T04:11:30Z</dcterms:created>
  <dcterms:modified xsi:type="dcterms:W3CDTF">2019-10-16T06:19:22Z</dcterms:modified>
</cp:coreProperties>
</file>