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\Desktop\"/>
    </mc:Choice>
  </mc:AlternateContent>
  <xr:revisionPtr revIDLastSave="0" documentId="13_ncr:1_{8F44ECD7-A8CB-40EB-8DB1-C2684504D0AF}" xr6:coauthVersionLast="43" xr6:coauthVersionMax="43" xr10:uidLastSave="{00000000-0000-0000-0000-000000000000}"/>
  <bookViews>
    <workbookView xWindow="3510" yWindow="3510" windowWidth="21600" windowHeight="11385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2" l="1"/>
  <c r="E13" i="2" s="1"/>
  <c r="G13" i="2" s="1"/>
  <c r="D14" i="2"/>
  <c r="E14" i="2" s="1"/>
  <c r="G14" i="2" s="1"/>
  <c r="D15" i="2"/>
  <c r="E15" i="2" s="1"/>
  <c r="G15" i="2" s="1"/>
  <c r="D16" i="2"/>
  <c r="E16" i="2" s="1"/>
  <c r="G16" i="2" s="1"/>
  <c r="D17" i="2"/>
  <c r="E17" i="2" s="1"/>
  <c r="G17" i="2" s="1"/>
  <c r="D18" i="2"/>
  <c r="E18" i="2" s="1"/>
  <c r="G18" i="2" s="1"/>
  <c r="D19" i="2"/>
  <c r="E19" i="2" s="1"/>
  <c r="G19" i="2" s="1"/>
  <c r="D20" i="2"/>
  <c r="E20" i="2" s="1"/>
  <c r="G20" i="2" s="1"/>
  <c r="D21" i="2"/>
  <c r="E21" i="2" s="1"/>
  <c r="G21" i="2" s="1"/>
  <c r="D22" i="2"/>
  <c r="E22" i="2" s="1"/>
  <c r="G22" i="2" s="1"/>
  <c r="D23" i="2"/>
  <c r="E23" i="2" s="1"/>
  <c r="G23" i="2" s="1"/>
  <c r="D24" i="2"/>
  <c r="E24" i="2" s="1"/>
  <c r="G24" i="2" s="1"/>
  <c r="D25" i="2"/>
  <c r="E25" i="2" s="1"/>
  <c r="G25" i="2" s="1"/>
  <c r="D26" i="2"/>
  <c r="E26" i="2" s="1"/>
  <c r="G26" i="2" s="1"/>
  <c r="D27" i="2"/>
  <c r="E27" i="2" s="1"/>
  <c r="G27" i="2" s="1"/>
  <c r="D28" i="2"/>
  <c r="E28" i="2" s="1"/>
  <c r="G28" i="2" s="1"/>
  <c r="D29" i="2"/>
  <c r="E29" i="2" s="1"/>
  <c r="G29" i="2" s="1"/>
  <c r="D30" i="2"/>
  <c r="E30" i="2" s="1"/>
  <c r="G30" i="2" s="1"/>
  <c r="D12" i="2"/>
  <c r="E12" i="2" s="1"/>
  <c r="G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12" i="2"/>
  <c r="F12" i="2" s="1"/>
  <c r="C5" i="2"/>
  <c r="C8" i="2" s="1"/>
  <c r="A5" i="2"/>
  <c r="A8" i="2" s="1"/>
  <c r="C5" i="1"/>
  <c r="C8" i="1" s="1"/>
  <c r="A5" i="1"/>
  <c r="A8" i="1" s="1"/>
  <c r="D20" i="1" l="1"/>
  <c r="E20" i="1" s="1"/>
  <c r="H20" i="1" s="1"/>
  <c r="D29" i="1"/>
  <c r="E29" i="1" s="1"/>
  <c r="H29" i="1" s="1"/>
  <c r="D17" i="1"/>
  <c r="E17" i="1" s="1"/>
  <c r="H17" i="1" s="1"/>
  <c r="D28" i="1"/>
  <c r="E28" i="1" s="1"/>
  <c r="H28" i="1" s="1"/>
  <c r="D16" i="1"/>
  <c r="E16" i="1" s="1"/>
  <c r="H16" i="1" s="1"/>
  <c r="D27" i="1"/>
  <c r="E27" i="1" s="1"/>
  <c r="H27" i="1" s="1"/>
  <c r="D15" i="1"/>
  <c r="E15" i="1" s="1"/>
  <c r="H15" i="1" s="1"/>
  <c r="D26" i="1"/>
  <c r="E26" i="1" s="1"/>
  <c r="H26" i="1" s="1"/>
  <c r="D14" i="1"/>
  <c r="E14" i="1" s="1"/>
  <c r="H14" i="1" s="1"/>
  <c r="D25" i="1"/>
  <c r="E25" i="1" s="1"/>
  <c r="H25" i="1" s="1"/>
  <c r="D13" i="1"/>
  <c r="E13" i="1" s="1"/>
  <c r="H13" i="1" s="1"/>
  <c r="D24" i="1"/>
  <c r="E24" i="1" s="1"/>
  <c r="H24" i="1" s="1"/>
  <c r="D12" i="1"/>
  <c r="E12" i="1" s="1"/>
  <c r="D21" i="1"/>
  <c r="E21" i="1" s="1"/>
  <c r="H21" i="1" s="1"/>
  <c r="D19" i="1"/>
  <c r="E19" i="1" s="1"/>
  <c r="H19" i="1" s="1"/>
  <c r="D30" i="1"/>
  <c r="E30" i="1" s="1"/>
  <c r="H30" i="1" s="1"/>
  <c r="D18" i="1"/>
  <c r="E18" i="1" s="1"/>
  <c r="H18" i="1" s="1"/>
  <c r="D23" i="1"/>
  <c r="E23" i="1" s="1"/>
  <c r="H23" i="1" s="1"/>
  <c r="D22" i="1"/>
  <c r="E22" i="1" s="1"/>
  <c r="H22" i="1" s="1"/>
  <c r="C27" i="1"/>
  <c r="G27" i="1" s="1"/>
  <c r="C15" i="1"/>
  <c r="G15" i="1" s="1"/>
  <c r="C24" i="1"/>
  <c r="G24" i="1" s="1"/>
  <c r="C12" i="1"/>
  <c r="C23" i="1"/>
  <c r="G23" i="1" s="1"/>
  <c r="C22" i="1"/>
  <c r="G22" i="1" s="1"/>
  <c r="C21" i="1"/>
  <c r="G21" i="1" s="1"/>
  <c r="C20" i="1"/>
  <c r="G20" i="1" s="1"/>
  <c r="C19" i="1"/>
  <c r="G19" i="1" s="1"/>
  <c r="C30" i="1"/>
  <c r="G30" i="1" s="1"/>
  <c r="C29" i="1"/>
  <c r="G29" i="1" s="1"/>
  <c r="C14" i="1"/>
  <c r="G14" i="1" s="1"/>
  <c r="C25" i="1"/>
  <c r="G25" i="1" s="1"/>
  <c r="C13" i="1"/>
  <c r="G13" i="1" s="1"/>
  <c r="C18" i="1"/>
  <c r="G18" i="1" s="1"/>
  <c r="C17" i="1"/>
  <c r="G17" i="1" s="1"/>
  <c r="C28" i="1"/>
  <c r="G28" i="1" s="1"/>
  <c r="C16" i="1"/>
  <c r="G16" i="1" s="1"/>
  <c r="C26" i="1"/>
  <c r="G26" i="1" s="1"/>
  <c r="G12" i="1" l="1"/>
  <c r="G10" i="1"/>
  <c r="H12" i="1"/>
  <c r="H10" i="1"/>
</calcChain>
</file>

<file path=xl/sharedStrings.xml><?xml version="1.0" encoding="utf-8"?>
<sst xmlns="http://schemas.openxmlformats.org/spreadsheetml/2006/main" count="32" uniqueCount="23">
  <si>
    <t>End (X-axis)</t>
  </si>
  <si>
    <t>Origin (X-axis)</t>
  </si>
  <si>
    <t>Origin (Y-axis)</t>
  </si>
  <si>
    <t>End (Y-axis)</t>
  </si>
  <si>
    <t>Distance</t>
  </si>
  <si>
    <t>px per unit (X)</t>
  </si>
  <si>
    <t>px per unit (y)</t>
  </si>
  <si>
    <t>Absorption Spectra Green Food Coloring</t>
  </si>
  <si>
    <t>px coords (x)</t>
  </si>
  <si>
    <t>px coords (y)</t>
  </si>
  <si>
    <t>graph (x)</t>
  </si>
  <si>
    <t>graph (y)</t>
  </si>
  <si>
    <t>inverted y</t>
  </si>
  <si>
    <t>adjusted x</t>
  </si>
  <si>
    <t>adjusted y</t>
  </si>
  <si>
    <t>Statistical Curve</t>
  </si>
  <si>
    <t>PXX</t>
  </si>
  <si>
    <t>PXY</t>
  </si>
  <si>
    <t>X</t>
  </si>
  <si>
    <t>Y</t>
  </si>
  <si>
    <t>INV Y</t>
  </si>
  <si>
    <t>ADJUSTEDX</t>
  </si>
  <si>
    <t>ADJUSTEDY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</si>
</sst>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Sheet2!$F$12:$F$30</c:f>
              <c:numCache>
                <c:formatCode>General</c:formatCode>
                <c:ptCount val="19"/>
                <c:pt idx="0">
                  <c:v>9.9995040650406791E-2</c:v>
                </c:pt>
                <c:pt idx="1">
                  <c:v>4.8780438211382107</c:v>
                </c:pt>
                <c:pt idx="2">
                  <c:v>10.081295853658538</c:v>
                </c:pt>
                <c:pt idx="3">
                  <c:v>15.121946260162602</c:v>
                </c:pt>
                <c:pt idx="4">
                  <c:v>20.162596666666666</c:v>
                </c:pt>
                <c:pt idx="5">
                  <c:v>25.203247073170733</c:v>
                </c:pt>
                <c:pt idx="6">
                  <c:v>30.081295853658538</c:v>
                </c:pt>
                <c:pt idx="7">
                  <c:v>35.121946260162602</c:v>
                </c:pt>
                <c:pt idx="8">
                  <c:v>39.999995040650404</c:v>
                </c:pt>
                <c:pt idx="9">
                  <c:v>45.203247073170729</c:v>
                </c:pt>
                <c:pt idx="10">
                  <c:v>49.918694227642277</c:v>
                </c:pt>
                <c:pt idx="11">
                  <c:v>55.121946260162602</c:v>
                </c:pt>
                <c:pt idx="12">
                  <c:v>59.83739341463415</c:v>
                </c:pt>
                <c:pt idx="13">
                  <c:v>64.715442195121952</c:v>
                </c:pt>
                <c:pt idx="14">
                  <c:v>69.756092601626008</c:v>
                </c:pt>
                <c:pt idx="15">
                  <c:v>74.796743008130079</c:v>
                </c:pt>
                <c:pt idx="16">
                  <c:v>79.674791788617881</c:v>
                </c:pt>
                <c:pt idx="17">
                  <c:v>84.715442195121952</c:v>
                </c:pt>
                <c:pt idx="18">
                  <c:v>89.593490975609754</c:v>
                </c:pt>
              </c:numCache>
            </c:numRef>
          </c:xVal>
          <c:yVal>
            <c:numRef>
              <c:f>Sheet2!$G$12:$G$30</c:f>
              <c:numCache>
                <c:formatCode>General</c:formatCode>
                <c:ptCount val="19"/>
                <c:pt idx="0">
                  <c:v>143.29127638996309</c:v>
                </c:pt>
                <c:pt idx="1">
                  <c:v>130.89036133296784</c:v>
                </c:pt>
                <c:pt idx="2">
                  <c:v>119.79480575565628</c:v>
                </c:pt>
                <c:pt idx="3">
                  <c:v>109.67826978810753</c:v>
                </c:pt>
                <c:pt idx="4">
                  <c:v>100.54075343032154</c:v>
                </c:pt>
                <c:pt idx="5">
                  <c:v>93.034936422140206</c:v>
                </c:pt>
                <c:pt idx="6">
                  <c:v>85.855459283879796</c:v>
                </c:pt>
                <c:pt idx="7">
                  <c:v>79.655001755382173</c:v>
                </c:pt>
                <c:pt idx="8">
                  <c:v>74.107223966726394</c:v>
                </c:pt>
                <c:pt idx="9">
                  <c:v>68.559446178070615</c:v>
                </c:pt>
                <c:pt idx="10">
                  <c:v>64.317027869098553</c:v>
                </c:pt>
                <c:pt idx="11">
                  <c:v>60.400949430047419</c:v>
                </c:pt>
                <c:pt idx="12">
                  <c:v>57.137550730838143</c:v>
                </c:pt>
                <c:pt idx="13">
                  <c:v>55.179511511312569</c:v>
                </c:pt>
                <c:pt idx="14">
                  <c:v>53.221472291787023</c:v>
                </c:pt>
                <c:pt idx="15">
                  <c:v>51.263433072261449</c:v>
                </c:pt>
                <c:pt idx="16">
                  <c:v>49.631733722656804</c:v>
                </c:pt>
                <c:pt idx="17">
                  <c:v>48.000034373052159</c:v>
                </c:pt>
                <c:pt idx="18">
                  <c:v>47.021014763289372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2-426C-90BD-B4BBB073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6032"/>
        <c:axId val="56354688"/>
      </c:scatterChart>
      <c:valAx>
        <c:axId val="5647603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354688"/>
        <c:crosses val="autoZero"/>
        <c:crossBetween val="midCat"/>
        <c:majorUnit val="5"/>
      </c:valAx>
      <c:valAx>
        <c:axId val="56354688"/>
        <c:scaling>
          <c:orientation val="minMax"/>
          <c:max val="17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6476032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20</xdr:row>
      <xdr:rowOff>76857</xdr:rowOff>
    </xdr:from>
    <xdr:to>
      <xdr:col>13</xdr:col>
      <xdr:colOff>170793</xdr:colOff>
      <xdr:row>34</xdr:row>
      <xdr:rowOff>153057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.140625" customWidth="1"/>
    <col min="2" max="2" width="12.85546875" customWidth="1"/>
    <col min="3" max="3" width="13.42578125" customWidth="1"/>
    <col min="4" max="4" width="11.71093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</row>
    <row r="2" spans="1:8" x14ac:dyDescent="0.25">
      <c r="A2">
        <v>33</v>
      </c>
      <c r="B2">
        <v>384</v>
      </c>
      <c r="C2">
        <v>243</v>
      </c>
      <c r="D2">
        <v>34</v>
      </c>
    </row>
    <row r="4" spans="1:8" x14ac:dyDescent="0.25">
      <c r="A4" s="1" t="s">
        <v>4</v>
      </c>
      <c r="B4" s="1"/>
      <c r="C4" s="1" t="s">
        <v>4</v>
      </c>
      <c r="D4" s="1"/>
    </row>
    <row r="5" spans="1:8" x14ac:dyDescent="0.25">
      <c r="A5" s="1">
        <f>ABS(B2-A2)</f>
        <v>351</v>
      </c>
      <c r="B5" s="1"/>
      <c r="C5" s="1">
        <f>ABS(D2-C2)</f>
        <v>209</v>
      </c>
      <c r="D5" s="1"/>
    </row>
    <row r="7" spans="1:8" x14ac:dyDescent="0.25">
      <c r="A7" s="1" t="s">
        <v>5</v>
      </c>
      <c r="B7" s="1"/>
      <c r="C7" s="1" t="s">
        <v>6</v>
      </c>
      <c r="D7" s="1"/>
    </row>
    <row r="8" spans="1:8" x14ac:dyDescent="0.25">
      <c r="A8" s="1">
        <f>A5/450</f>
        <v>0.78</v>
      </c>
      <c r="B8" s="1"/>
      <c r="C8" s="1">
        <f>C5/0.7</f>
        <v>298.57142857142861</v>
      </c>
      <c r="D8" s="1"/>
    </row>
    <row r="10" spans="1:8" x14ac:dyDescent="0.25">
      <c r="A10" s="1" t="s">
        <v>7</v>
      </c>
      <c r="B10" s="1"/>
      <c r="C10" s="1"/>
      <c r="D10" s="1"/>
      <c r="G10">
        <f>350-C12</f>
        <v>307.69230769230768</v>
      </c>
      <c r="H10">
        <f>MIN(E12:E30)</f>
        <v>-9.7129186602870732E-2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G11" t="s">
        <v>13</v>
      </c>
      <c r="H11" t="s">
        <v>14</v>
      </c>
    </row>
    <row r="12" spans="1:8" x14ac:dyDescent="0.25">
      <c r="A12">
        <v>33</v>
      </c>
      <c r="B12">
        <v>150</v>
      </c>
      <c r="C12">
        <f>A12/A8</f>
        <v>42.307692307692307</v>
      </c>
      <c r="D12">
        <f>B12/C8</f>
        <v>0.50239234449760761</v>
      </c>
      <c r="E12">
        <f>0.7-D12</f>
        <v>0.19760765550239234</v>
      </c>
      <c r="G12">
        <f>C12+307.692+0.1</f>
        <v>350.09969230769235</v>
      </c>
      <c r="H12">
        <f>E12+0.09713</f>
        <v>0.29473765550239234</v>
      </c>
    </row>
    <row r="13" spans="1:8" x14ac:dyDescent="0.25">
      <c r="A13">
        <v>53</v>
      </c>
      <c r="B13">
        <v>118</v>
      </c>
      <c r="C13">
        <f>A13/A8</f>
        <v>67.948717948717942</v>
      </c>
      <c r="D13">
        <f>B13/C8</f>
        <v>0.39521531100478463</v>
      </c>
      <c r="E13">
        <f t="shared" ref="E13:E30" si="0">0.7-D13</f>
        <v>0.30478468899521532</v>
      </c>
      <c r="G13">
        <f t="shared" ref="G13:G30" si="1">C13+307.692</f>
        <v>375.64071794871796</v>
      </c>
      <c r="H13">
        <f t="shared" ref="H13:H30" si="2">E13+0.09713</f>
        <v>0.40191468899521532</v>
      </c>
    </row>
    <row r="14" spans="1:8" x14ac:dyDescent="0.25">
      <c r="A14">
        <v>72</v>
      </c>
      <c r="B14">
        <v>82</v>
      </c>
      <c r="C14">
        <f>A14/A8</f>
        <v>92.307692307692307</v>
      </c>
      <c r="D14">
        <f>B14/C8</f>
        <v>0.2746411483253588</v>
      </c>
      <c r="E14">
        <f t="shared" si="0"/>
        <v>0.42535885167464116</v>
      </c>
      <c r="G14">
        <f t="shared" si="1"/>
        <v>399.99969230769233</v>
      </c>
      <c r="H14">
        <f t="shared" si="2"/>
        <v>0.5224888516746411</v>
      </c>
    </row>
    <row r="15" spans="1:8" x14ac:dyDescent="0.25">
      <c r="A15">
        <v>91</v>
      </c>
      <c r="B15">
        <v>47</v>
      </c>
      <c r="C15">
        <f>A15/A8</f>
        <v>116.66666666666666</v>
      </c>
      <c r="D15">
        <f>B15/C8</f>
        <v>0.1574162679425837</v>
      </c>
      <c r="E15">
        <f t="shared" si="0"/>
        <v>0.54258373205741628</v>
      </c>
      <c r="G15">
        <f t="shared" si="1"/>
        <v>424.35866666666664</v>
      </c>
      <c r="H15">
        <f t="shared" si="2"/>
        <v>0.63971373205741622</v>
      </c>
    </row>
    <row r="16" spans="1:8" x14ac:dyDescent="0.25">
      <c r="A16">
        <v>111</v>
      </c>
      <c r="B16">
        <v>170</v>
      </c>
      <c r="C16">
        <f>A16/A8</f>
        <v>142.30769230769229</v>
      </c>
      <c r="D16">
        <f>B16/C8</f>
        <v>0.56937799043062198</v>
      </c>
      <c r="E16">
        <f t="shared" si="0"/>
        <v>0.13062200956937797</v>
      </c>
      <c r="G16">
        <f t="shared" si="1"/>
        <v>449.99969230769227</v>
      </c>
      <c r="H16">
        <f t="shared" si="2"/>
        <v>0.22775200956937797</v>
      </c>
    </row>
    <row r="17" spans="1:8" x14ac:dyDescent="0.25">
      <c r="A17">
        <v>131</v>
      </c>
      <c r="B17">
        <v>202</v>
      </c>
      <c r="C17">
        <f>A17/A8</f>
        <v>167.94871794871796</v>
      </c>
      <c r="D17">
        <f>B17/C8</f>
        <v>0.67655502392344491</v>
      </c>
      <c r="E17">
        <f t="shared" si="0"/>
        <v>2.3444976076555046E-2</v>
      </c>
      <c r="G17">
        <f t="shared" si="1"/>
        <v>475.64071794871796</v>
      </c>
      <c r="H17">
        <f t="shared" si="2"/>
        <v>0.12057497607655504</v>
      </c>
    </row>
    <row r="18" spans="1:8" x14ac:dyDescent="0.25">
      <c r="A18">
        <v>151</v>
      </c>
      <c r="B18">
        <v>231</v>
      </c>
      <c r="C18">
        <f>A18/A8</f>
        <v>193.58974358974359</v>
      </c>
      <c r="D18">
        <f>B18/C8</f>
        <v>0.77368421052631564</v>
      </c>
      <c r="E18">
        <f t="shared" si="0"/>
        <v>-7.3684210526315685E-2</v>
      </c>
      <c r="G18">
        <f t="shared" si="1"/>
        <v>501.2817435897436</v>
      </c>
      <c r="H18">
        <f t="shared" si="2"/>
        <v>2.3445789473684309E-2</v>
      </c>
    </row>
    <row r="19" spans="1:8" x14ac:dyDescent="0.25">
      <c r="A19">
        <v>170</v>
      </c>
      <c r="B19">
        <v>238</v>
      </c>
      <c r="C19">
        <f>A19/A8</f>
        <v>217.94871794871793</v>
      </c>
      <c r="D19">
        <f>B19/C8</f>
        <v>0.79712918660287069</v>
      </c>
      <c r="E19">
        <f t="shared" si="0"/>
        <v>-9.7129186602870732E-2</v>
      </c>
      <c r="G19">
        <f t="shared" si="1"/>
        <v>525.64071794871791</v>
      </c>
      <c r="H19">
        <f t="shared" si="2"/>
        <v>8.1339712926231655E-7</v>
      </c>
    </row>
    <row r="20" spans="1:8" x14ac:dyDescent="0.25">
      <c r="A20">
        <v>187</v>
      </c>
      <c r="B20">
        <v>227</v>
      </c>
      <c r="C20">
        <f>A20/A8</f>
        <v>239.74358974358972</v>
      </c>
      <c r="D20">
        <f>B20/C8</f>
        <v>0.76028708133971279</v>
      </c>
      <c r="E20">
        <f t="shared" si="0"/>
        <v>-6.0287081339712834E-2</v>
      </c>
      <c r="G20">
        <f t="shared" si="1"/>
        <v>547.43558974358973</v>
      </c>
      <c r="H20">
        <f t="shared" si="2"/>
        <v>3.6842918660287161E-2</v>
      </c>
    </row>
    <row r="21" spans="1:8" x14ac:dyDescent="0.25">
      <c r="A21">
        <v>209</v>
      </c>
      <c r="B21">
        <v>168</v>
      </c>
      <c r="C21">
        <f>A21/A8</f>
        <v>267.94871794871796</v>
      </c>
      <c r="D21">
        <f>B21/C8</f>
        <v>0.56267942583732045</v>
      </c>
      <c r="E21">
        <f t="shared" si="0"/>
        <v>0.13732057416267951</v>
      </c>
      <c r="G21">
        <f t="shared" si="1"/>
        <v>575.64071794871802</v>
      </c>
      <c r="H21">
        <f t="shared" si="2"/>
        <v>0.2344505741626795</v>
      </c>
    </row>
    <row r="22" spans="1:8" x14ac:dyDescent="0.25">
      <c r="A22">
        <v>228</v>
      </c>
      <c r="B22">
        <v>129</v>
      </c>
      <c r="C22">
        <f>A22/A8</f>
        <v>292.30769230769232</v>
      </c>
      <c r="D22">
        <f>B22/C8</f>
        <v>0.43205741626794253</v>
      </c>
      <c r="E22">
        <f t="shared" si="0"/>
        <v>0.26794258373205743</v>
      </c>
      <c r="G22">
        <f t="shared" si="1"/>
        <v>599.99969230769238</v>
      </c>
      <c r="H22">
        <f t="shared" si="2"/>
        <v>0.36507258373205742</v>
      </c>
    </row>
    <row r="23" spans="1:8" x14ac:dyDescent="0.25">
      <c r="A23">
        <v>247</v>
      </c>
      <c r="B23">
        <v>43</v>
      </c>
      <c r="C23">
        <f>A23/A8</f>
        <v>316.66666666666663</v>
      </c>
      <c r="D23">
        <f>B23/C8</f>
        <v>0.14401913875598085</v>
      </c>
      <c r="E23">
        <f t="shared" si="0"/>
        <v>0.55598086124401913</v>
      </c>
      <c r="G23">
        <f t="shared" si="1"/>
        <v>624.35866666666664</v>
      </c>
      <c r="H23">
        <f t="shared" si="2"/>
        <v>0.65311086124401907</v>
      </c>
    </row>
    <row r="24" spans="1:8" x14ac:dyDescent="0.25">
      <c r="A24">
        <v>266</v>
      </c>
      <c r="B24">
        <v>156</v>
      </c>
      <c r="C24">
        <f>A24/A8</f>
        <v>341.02564102564099</v>
      </c>
      <c r="D24">
        <f>B24/C8</f>
        <v>0.52248803827751189</v>
      </c>
      <c r="E24">
        <f t="shared" si="0"/>
        <v>0.17751196172248807</v>
      </c>
      <c r="G24">
        <f t="shared" si="1"/>
        <v>648.717641025641</v>
      </c>
      <c r="H24">
        <f t="shared" si="2"/>
        <v>0.27464196172248806</v>
      </c>
    </row>
    <row r="25" spans="1:8" x14ac:dyDescent="0.25">
      <c r="A25">
        <v>286</v>
      </c>
      <c r="B25">
        <v>224</v>
      </c>
      <c r="C25">
        <f>A25/A8</f>
        <v>366.66666666666663</v>
      </c>
      <c r="D25">
        <f>B25/C8</f>
        <v>0.75023923444976071</v>
      </c>
      <c r="E25">
        <f t="shared" si="0"/>
        <v>-5.023923444976075E-2</v>
      </c>
      <c r="G25">
        <f t="shared" si="1"/>
        <v>674.35866666666664</v>
      </c>
      <c r="H25">
        <f t="shared" si="2"/>
        <v>4.6890765550239244E-2</v>
      </c>
    </row>
    <row r="26" spans="1:8" x14ac:dyDescent="0.25">
      <c r="A26">
        <v>306</v>
      </c>
      <c r="B26">
        <v>230</v>
      </c>
      <c r="C26">
        <f>A26/A8</f>
        <v>392.30769230769232</v>
      </c>
      <c r="D26">
        <f>B26/C8</f>
        <v>0.77033492822966498</v>
      </c>
      <c r="E26">
        <f t="shared" si="0"/>
        <v>-7.0334928229665028E-2</v>
      </c>
      <c r="G26">
        <f t="shared" si="1"/>
        <v>699.99969230769238</v>
      </c>
      <c r="H26">
        <f t="shared" si="2"/>
        <v>2.6795071770334966E-2</v>
      </c>
    </row>
    <row r="27" spans="1:8" x14ac:dyDescent="0.25">
      <c r="A27">
        <v>325</v>
      </c>
      <c r="B27">
        <v>213</v>
      </c>
      <c r="C27">
        <f>A27/A8</f>
        <v>416.66666666666663</v>
      </c>
      <c r="D27">
        <f>B27/C8</f>
        <v>0.71339712918660281</v>
      </c>
      <c r="E27">
        <f t="shared" si="0"/>
        <v>-1.3397129186602852E-2</v>
      </c>
      <c r="G27">
        <f t="shared" si="1"/>
        <v>724.35866666666664</v>
      </c>
      <c r="H27">
        <f t="shared" si="2"/>
        <v>8.3732870813397142E-2</v>
      </c>
    </row>
    <row r="28" spans="1:8" x14ac:dyDescent="0.25">
      <c r="A28">
        <v>345</v>
      </c>
      <c r="B28">
        <v>189</v>
      </c>
      <c r="C28">
        <f>A28/A8</f>
        <v>442.30769230769232</v>
      </c>
      <c r="D28">
        <f>B28/C8</f>
        <v>0.63301435406698559</v>
      </c>
      <c r="E28">
        <f t="shared" si="0"/>
        <v>6.6985645933014371E-2</v>
      </c>
      <c r="G28">
        <f t="shared" si="1"/>
        <v>749.99969230769238</v>
      </c>
      <c r="H28">
        <f t="shared" si="2"/>
        <v>0.16411564593301436</v>
      </c>
    </row>
    <row r="29" spans="1:8" x14ac:dyDescent="0.25">
      <c r="A29">
        <v>364</v>
      </c>
      <c r="B29">
        <v>181</v>
      </c>
      <c r="C29">
        <f>A29/A8</f>
        <v>466.66666666666663</v>
      </c>
      <c r="D29">
        <f>B29/C8</f>
        <v>0.60622009569377977</v>
      </c>
      <c r="E29">
        <f t="shared" si="0"/>
        <v>9.3779904306220185E-2</v>
      </c>
      <c r="G29">
        <f t="shared" si="1"/>
        <v>774.35866666666664</v>
      </c>
      <c r="H29">
        <f t="shared" si="2"/>
        <v>0.19090990430622018</v>
      </c>
    </row>
    <row r="30" spans="1:8" x14ac:dyDescent="0.25">
      <c r="A30">
        <v>384</v>
      </c>
      <c r="B30">
        <v>135</v>
      </c>
      <c r="C30">
        <f>A30/A8</f>
        <v>492.30769230769226</v>
      </c>
      <c r="D30">
        <f>B30/C8</f>
        <v>0.45215311004784681</v>
      </c>
      <c r="E30">
        <f t="shared" si="0"/>
        <v>0.24784688995215315</v>
      </c>
      <c r="G30">
        <f t="shared" si="1"/>
        <v>799.99969230769227</v>
      </c>
      <c r="H30">
        <f t="shared" si="2"/>
        <v>0.34497688995215314</v>
      </c>
    </row>
  </sheetData>
  <mergeCells count="9">
    <mergeCell ref="A8:B8"/>
    <mergeCell ref="C8:D8"/>
    <mergeCell ref="A10:D10"/>
    <mergeCell ref="A4:B4"/>
    <mergeCell ref="A5:B5"/>
    <mergeCell ref="C4:D4"/>
    <mergeCell ref="C5:D5"/>
    <mergeCell ref="A7:B7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A4" zoomScale="115" zoomScaleNormal="115" workbookViewId="0">
      <selection activeCell="F12" sqref="F12:G30"/>
    </sheetView>
  </sheetViews>
  <sheetFormatPr defaultRowHeight="15" x14ac:dyDescent="0.25"/>
  <cols>
    <col min="6" max="6" width="13.28515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>
        <v>40</v>
      </c>
      <c r="B2">
        <v>655</v>
      </c>
      <c r="C2">
        <v>475</v>
      </c>
      <c r="D2">
        <v>46</v>
      </c>
    </row>
    <row r="4" spans="1:7" x14ac:dyDescent="0.25">
      <c r="A4" s="1" t="s">
        <v>4</v>
      </c>
      <c r="B4" s="1"/>
      <c r="C4" s="1" t="s">
        <v>4</v>
      </c>
      <c r="D4" s="1"/>
    </row>
    <row r="5" spans="1:7" x14ac:dyDescent="0.25">
      <c r="A5" s="1">
        <f>ABS(B2-A2)</f>
        <v>615</v>
      </c>
      <c r="B5" s="1"/>
      <c r="C5" s="1">
        <f>ABS(D2-C2)</f>
        <v>429</v>
      </c>
      <c r="D5" s="1"/>
    </row>
    <row r="7" spans="1:7" x14ac:dyDescent="0.25">
      <c r="A7" s="1" t="s">
        <v>5</v>
      </c>
      <c r="B7" s="1"/>
      <c r="C7" s="1" t="s">
        <v>6</v>
      </c>
      <c r="D7" s="1"/>
    </row>
    <row r="8" spans="1:7" x14ac:dyDescent="0.25">
      <c r="A8" s="1">
        <f>A5/100</f>
        <v>6.15</v>
      </c>
      <c r="B8" s="1"/>
      <c r="C8" s="1">
        <f>C5/140</f>
        <v>3.0642857142857145</v>
      </c>
      <c r="D8" s="1"/>
    </row>
    <row r="10" spans="1:7" x14ac:dyDescent="0.25">
      <c r="A10" s="1" t="s">
        <v>15</v>
      </c>
      <c r="B10" s="1"/>
      <c r="C10" s="1"/>
      <c r="D10" s="1"/>
    </row>
    <row r="11" spans="1:7" x14ac:dyDescent="0.25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</row>
    <row r="12" spans="1:7" x14ac:dyDescent="0.25">
      <c r="A12">
        <v>40</v>
      </c>
      <c r="B12">
        <v>126</v>
      </c>
      <c r="C12">
        <f>A12/6.15</f>
        <v>6.5040650406504064</v>
      </c>
      <c r="D12">
        <f>B12/3.06429</f>
        <v>41.118823610036905</v>
      </c>
      <c r="E12">
        <f>140-D12</f>
        <v>98.881176389963088</v>
      </c>
      <c r="F12">
        <f>C12-6.50407+0.1</f>
        <v>9.9995040650406791E-2</v>
      </c>
      <c r="G12">
        <f>E12+30+14.4101</f>
        <v>143.29127638996309</v>
      </c>
    </row>
    <row r="13" spans="1:7" x14ac:dyDescent="0.25">
      <c r="A13">
        <v>70</v>
      </c>
      <c r="B13">
        <v>164</v>
      </c>
      <c r="C13">
        <f t="shared" ref="C13:C30" si="0">A13/6.15</f>
        <v>11.38211382113821</v>
      </c>
      <c r="D13">
        <f t="shared" ref="D13:D30" si="1">B13/3.06429</f>
        <v>53.519738667032165</v>
      </c>
      <c r="E13">
        <f t="shared" ref="E13:E30" si="2">140-D13</f>
        <v>86.480261332967842</v>
      </c>
      <c r="F13">
        <f>C13-6.50407</f>
        <v>4.8780438211382107</v>
      </c>
      <c r="G13">
        <f t="shared" ref="G13:G30" si="3">E13+30+14.4101</f>
        <v>130.89036133296784</v>
      </c>
    </row>
    <row r="14" spans="1:7" x14ac:dyDescent="0.25">
      <c r="A14">
        <v>102</v>
      </c>
      <c r="B14">
        <v>198</v>
      </c>
      <c r="C14">
        <f t="shared" si="0"/>
        <v>16.585365853658537</v>
      </c>
      <c r="D14">
        <f t="shared" si="1"/>
        <v>64.615294244343715</v>
      </c>
      <c r="E14">
        <f t="shared" si="2"/>
        <v>75.384705755656285</v>
      </c>
      <c r="F14">
        <f t="shared" ref="F14:F30" si="4">C14-6.50407</f>
        <v>10.081295853658538</v>
      </c>
      <c r="G14">
        <f t="shared" si="3"/>
        <v>119.79480575565628</v>
      </c>
    </row>
    <row r="15" spans="1:7" x14ac:dyDescent="0.25">
      <c r="A15">
        <v>133</v>
      </c>
      <c r="B15">
        <v>229</v>
      </c>
      <c r="C15">
        <f t="shared" si="0"/>
        <v>21.626016260162601</v>
      </c>
      <c r="D15">
        <f t="shared" si="1"/>
        <v>74.731830211892472</v>
      </c>
      <c r="E15">
        <f t="shared" si="2"/>
        <v>65.268169788107528</v>
      </c>
      <c r="F15">
        <f t="shared" si="4"/>
        <v>15.121946260162602</v>
      </c>
      <c r="G15">
        <f t="shared" si="3"/>
        <v>109.67826978810753</v>
      </c>
    </row>
    <row r="16" spans="1:7" x14ac:dyDescent="0.25">
      <c r="A16">
        <v>164</v>
      </c>
      <c r="B16">
        <v>257</v>
      </c>
      <c r="C16">
        <f t="shared" si="0"/>
        <v>26.666666666666664</v>
      </c>
      <c r="D16">
        <f t="shared" si="1"/>
        <v>83.869346569678456</v>
      </c>
      <c r="E16">
        <f t="shared" si="2"/>
        <v>56.130653430321544</v>
      </c>
      <c r="F16">
        <f t="shared" si="4"/>
        <v>20.162596666666666</v>
      </c>
      <c r="G16">
        <f t="shared" si="3"/>
        <v>100.54075343032154</v>
      </c>
    </row>
    <row r="17" spans="1:7" x14ac:dyDescent="0.25">
      <c r="A17">
        <v>195</v>
      </c>
      <c r="B17">
        <v>280</v>
      </c>
      <c r="C17">
        <f t="shared" si="0"/>
        <v>31.707317073170731</v>
      </c>
      <c r="D17">
        <f t="shared" si="1"/>
        <v>91.375163577859794</v>
      </c>
      <c r="E17">
        <f t="shared" si="2"/>
        <v>48.624836422140206</v>
      </c>
      <c r="F17">
        <f t="shared" si="4"/>
        <v>25.203247073170733</v>
      </c>
      <c r="G17">
        <f t="shared" si="3"/>
        <v>93.034936422140206</v>
      </c>
    </row>
    <row r="18" spans="1:7" x14ac:dyDescent="0.25">
      <c r="A18">
        <v>225</v>
      </c>
      <c r="B18">
        <v>302</v>
      </c>
      <c r="C18">
        <f t="shared" si="0"/>
        <v>36.585365853658537</v>
      </c>
      <c r="D18">
        <f t="shared" si="1"/>
        <v>98.554640716120204</v>
      </c>
      <c r="E18">
        <f t="shared" si="2"/>
        <v>41.445359283879796</v>
      </c>
      <c r="F18">
        <f t="shared" si="4"/>
        <v>30.081295853658538</v>
      </c>
      <c r="G18">
        <f t="shared" si="3"/>
        <v>85.855459283879796</v>
      </c>
    </row>
    <row r="19" spans="1:7" x14ac:dyDescent="0.25">
      <c r="A19">
        <v>256</v>
      </c>
      <c r="B19">
        <v>321</v>
      </c>
      <c r="C19">
        <f t="shared" si="0"/>
        <v>41.626016260162601</v>
      </c>
      <c r="D19">
        <f t="shared" si="1"/>
        <v>104.75509824461783</v>
      </c>
      <c r="E19">
        <f t="shared" si="2"/>
        <v>35.244901755382173</v>
      </c>
      <c r="F19">
        <f t="shared" si="4"/>
        <v>35.121946260162602</v>
      </c>
      <c r="G19">
        <f t="shared" si="3"/>
        <v>79.655001755382173</v>
      </c>
    </row>
    <row r="20" spans="1:7" x14ac:dyDescent="0.25">
      <c r="A20">
        <v>286</v>
      </c>
      <c r="B20">
        <v>338</v>
      </c>
      <c r="C20">
        <f t="shared" si="0"/>
        <v>46.504065040650403</v>
      </c>
      <c r="D20">
        <f t="shared" si="1"/>
        <v>110.30287603327361</v>
      </c>
      <c r="E20">
        <f t="shared" si="2"/>
        <v>29.697123966726394</v>
      </c>
      <c r="F20">
        <f t="shared" si="4"/>
        <v>39.999995040650404</v>
      </c>
      <c r="G20">
        <f t="shared" si="3"/>
        <v>74.107223966726394</v>
      </c>
    </row>
    <row r="21" spans="1:7" x14ac:dyDescent="0.25">
      <c r="A21">
        <v>318</v>
      </c>
      <c r="B21">
        <v>355</v>
      </c>
      <c r="C21">
        <f t="shared" si="0"/>
        <v>51.707317073170728</v>
      </c>
      <c r="D21">
        <f t="shared" si="1"/>
        <v>115.85065382192938</v>
      </c>
      <c r="E21">
        <f t="shared" si="2"/>
        <v>24.149346178070616</v>
      </c>
      <c r="F21">
        <f t="shared" si="4"/>
        <v>45.203247073170729</v>
      </c>
      <c r="G21">
        <f t="shared" si="3"/>
        <v>68.559446178070615</v>
      </c>
    </row>
    <row r="22" spans="1:7" x14ac:dyDescent="0.25">
      <c r="A22">
        <v>347</v>
      </c>
      <c r="B22">
        <v>368</v>
      </c>
      <c r="C22">
        <f t="shared" si="0"/>
        <v>56.422764227642276</v>
      </c>
      <c r="D22">
        <f t="shared" si="1"/>
        <v>120.09307213090145</v>
      </c>
      <c r="E22">
        <f t="shared" si="2"/>
        <v>19.906927869098553</v>
      </c>
      <c r="F22">
        <f t="shared" si="4"/>
        <v>49.918694227642277</v>
      </c>
      <c r="G22">
        <f t="shared" si="3"/>
        <v>64.317027869098553</v>
      </c>
    </row>
    <row r="23" spans="1:7" x14ac:dyDescent="0.25">
      <c r="A23">
        <v>379</v>
      </c>
      <c r="B23">
        <v>380</v>
      </c>
      <c r="C23">
        <f t="shared" si="0"/>
        <v>61.626016260162601</v>
      </c>
      <c r="D23">
        <f t="shared" si="1"/>
        <v>124.00915056995258</v>
      </c>
      <c r="E23">
        <f t="shared" si="2"/>
        <v>15.990849430047419</v>
      </c>
      <c r="F23">
        <f t="shared" si="4"/>
        <v>55.121946260162602</v>
      </c>
      <c r="G23">
        <f t="shared" si="3"/>
        <v>60.400949430047419</v>
      </c>
    </row>
    <row r="24" spans="1:7" x14ac:dyDescent="0.25">
      <c r="A24">
        <v>408</v>
      </c>
      <c r="B24">
        <v>390</v>
      </c>
      <c r="C24">
        <f t="shared" si="0"/>
        <v>66.341463414634148</v>
      </c>
      <c r="D24">
        <f t="shared" si="1"/>
        <v>127.27254926916186</v>
      </c>
      <c r="E24">
        <f t="shared" si="2"/>
        <v>12.727450730838143</v>
      </c>
      <c r="F24">
        <f t="shared" si="4"/>
        <v>59.83739341463415</v>
      </c>
      <c r="G24">
        <f t="shared" si="3"/>
        <v>57.137550730838143</v>
      </c>
    </row>
    <row r="25" spans="1:7" x14ac:dyDescent="0.25">
      <c r="A25">
        <v>438</v>
      </c>
      <c r="B25">
        <v>396</v>
      </c>
      <c r="C25">
        <f t="shared" si="0"/>
        <v>71.219512195121951</v>
      </c>
      <c r="D25">
        <f t="shared" si="1"/>
        <v>129.23058848868743</v>
      </c>
      <c r="E25">
        <f t="shared" si="2"/>
        <v>10.769411511312569</v>
      </c>
      <c r="F25">
        <f t="shared" si="4"/>
        <v>64.715442195121952</v>
      </c>
      <c r="G25">
        <f t="shared" si="3"/>
        <v>55.179511511312569</v>
      </c>
    </row>
    <row r="26" spans="1:7" x14ac:dyDescent="0.25">
      <c r="A26">
        <v>469</v>
      </c>
      <c r="B26">
        <v>402</v>
      </c>
      <c r="C26">
        <f t="shared" si="0"/>
        <v>76.260162601626007</v>
      </c>
      <c r="D26">
        <f t="shared" si="1"/>
        <v>131.18862770821298</v>
      </c>
      <c r="E26">
        <f t="shared" si="2"/>
        <v>8.8113722917870234</v>
      </c>
      <c r="F26">
        <f t="shared" si="4"/>
        <v>69.756092601626008</v>
      </c>
      <c r="G26">
        <f t="shared" si="3"/>
        <v>53.221472291787023</v>
      </c>
    </row>
    <row r="27" spans="1:7" x14ac:dyDescent="0.25">
      <c r="A27">
        <v>500</v>
      </c>
      <c r="B27">
        <v>408</v>
      </c>
      <c r="C27">
        <f t="shared" si="0"/>
        <v>81.300813008130078</v>
      </c>
      <c r="D27">
        <f t="shared" si="1"/>
        <v>133.14666692773855</v>
      </c>
      <c r="E27">
        <f t="shared" si="2"/>
        <v>6.8533330722614494</v>
      </c>
      <c r="F27">
        <f t="shared" si="4"/>
        <v>74.796743008130079</v>
      </c>
      <c r="G27">
        <f t="shared" si="3"/>
        <v>51.263433072261449</v>
      </c>
    </row>
    <row r="28" spans="1:7" x14ac:dyDescent="0.25">
      <c r="A28">
        <v>530</v>
      </c>
      <c r="B28">
        <v>413</v>
      </c>
      <c r="C28">
        <f t="shared" si="0"/>
        <v>86.17886178861788</v>
      </c>
      <c r="D28">
        <f t="shared" si="1"/>
        <v>134.7783662773432</v>
      </c>
      <c r="E28">
        <f t="shared" si="2"/>
        <v>5.2216337226568044</v>
      </c>
      <c r="F28">
        <f t="shared" si="4"/>
        <v>79.674791788617881</v>
      </c>
      <c r="G28">
        <f t="shared" si="3"/>
        <v>49.631733722656804</v>
      </c>
    </row>
    <row r="29" spans="1:7" x14ac:dyDescent="0.25">
      <c r="A29">
        <v>561</v>
      </c>
      <c r="B29">
        <v>418</v>
      </c>
      <c r="C29">
        <f t="shared" si="0"/>
        <v>91.219512195121951</v>
      </c>
      <c r="D29">
        <f t="shared" si="1"/>
        <v>136.41006562694784</v>
      </c>
      <c r="E29">
        <f t="shared" si="2"/>
        <v>3.5899343730521593</v>
      </c>
      <c r="F29">
        <f t="shared" si="4"/>
        <v>84.715442195121952</v>
      </c>
      <c r="G29">
        <f t="shared" si="3"/>
        <v>48.000034373052159</v>
      </c>
    </row>
    <row r="30" spans="1:7" x14ac:dyDescent="0.25">
      <c r="A30">
        <v>591</v>
      </c>
      <c r="B30">
        <v>421</v>
      </c>
      <c r="C30">
        <f t="shared" si="0"/>
        <v>96.097560975609753</v>
      </c>
      <c r="D30">
        <f t="shared" si="1"/>
        <v>137.38908523671063</v>
      </c>
      <c r="E30">
        <f t="shared" si="2"/>
        <v>2.6109147632893723</v>
      </c>
      <c r="F30">
        <f t="shared" si="4"/>
        <v>89.593490975609754</v>
      </c>
      <c r="G30">
        <f t="shared" si="3"/>
        <v>47.021014763289372</v>
      </c>
    </row>
  </sheetData>
  <mergeCells count="9">
    <mergeCell ref="A8:B8"/>
    <mergeCell ref="C8:D8"/>
    <mergeCell ref="A10:D10"/>
    <mergeCell ref="A4:B4"/>
    <mergeCell ref="C4:D4"/>
    <mergeCell ref="A5:B5"/>
    <mergeCell ref="C5:D5"/>
    <mergeCell ref="A7:B7"/>
    <mergeCell ref="C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CSRC-GUEST</dc:creator>
  <cp:lastModifiedBy>LJ Tan</cp:lastModifiedBy>
  <dcterms:created xsi:type="dcterms:W3CDTF">2019-08-13T01:30:19Z</dcterms:created>
  <dcterms:modified xsi:type="dcterms:W3CDTF">2019-08-13T09:11:06Z</dcterms:modified>
</cp:coreProperties>
</file>