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panagiota_loukaidou_postgrad_manchester_ac_uk/Documents/Documents/Dissertation/Datasets/"/>
    </mc:Choice>
  </mc:AlternateContent>
  <xr:revisionPtr revIDLastSave="11" documentId="11_48428398BDA4CF13E46FDC0EBBB53BD6B5CDA905" xr6:coauthVersionLast="47" xr6:coauthVersionMax="47" xr10:uidLastSave="{3424DE3C-6B80-49BC-A0C3-0DD6D7FFBCAD}"/>
  <bookViews>
    <workbookView xWindow="180" yWindow="204" windowWidth="11388" windowHeight="12240" firstSheet="3" activeTab="9" xr2:uid="{00000000-000D-0000-FFFF-FFFF00000000}"/>
  </bookViews>
  <sheets>
    <sheet name="Manchester Centre" sheetId="1" r:id="rId1"/>
    <sheet name="N" sheetId="2" r:id="rId2"/>
    <sheet name="NE" sheetId="3" r:id="rId3"/>
    <sheet name="E" sheetId="9" r:id="rId4"/>
    <sheet name="SE" sheetId="8" r:id="rId5"/>
    <sheet name="S" sheetId="7" r:id="rId6"/>
    <sheet name="SW" sheetId="6" r:id="rId7"/>
    <sheet name="W" sheetId="5" r:id="rId8"/>
    <sheet name="NW" sheetId="4" r:id="rId9"/>
    <sheet name="Revised EF" sheetId="14" r:id="rId10"/>
    <sheet name="Mileage Summary 2009" sheetId="10" r:id="rId11"/>
    <sheet name="Mileage Summary 2010" sheetId="11" r:id="rId12"/>
    <sheet name="Mileage Summary 2011" sheetId="13" r:id="rId13"/>
    <sheet name="General Milage" sheetId="12" r:id="rId14"/>
  </sheets>
  <definedNames>
    <definedName name="_xlnm.Print_Area" localSheetId="3">E!$A$1:$J$51</definedName>
    <definedName name="_xlnm.Print_Area" localSheetId="0">'Manchester Centre'!$A$1:$R$56</definedName>
    <definedName name="_xlnm.Print_Area" localSheetId="1">N!$A$1:$J$50</definedName>
    <definedName name="_xlnm.Print_Area" localSheetId="2">NE!$A$1:$K$47</definedName>
    <definedName name="_xlnm.Print_Area" localSheetId="8">NW!$A$1:$J$50</definedName>
    <definedName name="_xlnm.Print_Area" localSheetId="5">S!$A$1:$K$50</definedName>
    <definedName name="_xlnm.Print_Area" localSheetId="4">SE!$A$1:$J$55</definedName>
    <definedName name="_xlnm.Print_Area" localSheetId="6">SW!$A$1:$K$47</definedName>
    <definedName name="_xlnm.Print_Area" localSheetId="7">W!$A$1:$J$44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3" l="1"/>
  <c r="J10" i="3"/>
  <c r="J18" i="3"/>
  <c r="J22" i="3"/>
  <c r="J26" i="3"/>
  <c r="L32" i="1"/>
  <c r="L36" i="1"/>
  <c r="L28" i="1"/>
  <c r="L24" i="1"/>
  <c r="L16" i="1"/>
  <c r="L12" i="1"/>
  <c r="M36" i="1"/>
  <c r="M32" i="1"/>
  <c r="M28" i="1"/>
  <c r="M24" i="1"/>
  <c r="M16" i="1"/>
  <c r="M12" i="1"/>
  <c r="M8" i="1"/>
  <c r="M4" i="1"/>
  <c r="J6" i="4"/>
  <c r="J10" i="4"/>
  <c r="J14" i="4"/>
  <c r="J18" i="4"/>
  <c r="J22" i="4"/>
  <c r="J26" i="4"/>
  <c r="J30" i="4"/>
  <c r="J22" i="5"/>
  <c r="J18" i="5"/>
  <c r="J14" i="5"/>
  <c r="J10" i="5"/>
  <c r="J26" i="6"/>
  <c r="J22" i="6"/>
  <c r="J14" i="6"/>
  <c r="J10" i="6"/>
  <c r="J6" i="6"/>
  <c r="J18" i="6"/>
  <c r="J26" i="7"/>
  <c r="J22" i="7"/>
  <c r="J14" i="7"/>
  <c r="J10" i="7"/>
  <c r="J6" i="7"/>
  <c r="J18" i="7"/>
  <c r="J26" i="8"/>
  <c r="J22" i="8"/>
  <c r="J18" i="8"/>
  <c r="J14" i="8"/>
  <c r="J10" i="8"/>
  <c r="J6" i="8"/>
  <c r="J26" i="9"/>
  <c r="J14" i="9"/>
  <c r="J10" i="9"/>
  <c r="J6" i="9"/>
  <c r="J28" i="2"/>
  <c r="J24" i="2"/>
  <c r="J20" i="2"/>
  <c r="J16" i="2"/>
  <c r="J12" i="2"/>
  <c r="J8" i="2"/>
  <c r="K6" i="1"/>
  <c r="K22" i="1"/>
  <c r="L20" i="1"/>
  <c r="K10" i="1"/>
  <c r="L8" i="1"/>
  <c r="Q13" i="1"/>
</calcChain>
</file>

<file path=xl/sharedStrings.xml><?xml version="1.0" encoding="utf-8"?>
<sst xmlns="http://schemas.openxmlformats.org/spreadsheetml/2006/main" count="940" uniqueCount="624">
  <si>
    <t>Manchester Centre</t>
  </si>
  <si>
    <t>Revised Date:</t>
    <phoneticPr fontId="2" type="noConversion"/>
  </si>
  <si>
    <t>L</t>
    <phoneticPr fontId="2" type="noConversion"/>
  </si>
  <si>
    <t>W</t>
    <phoneticPr fontId="2" type="noConversion"/>
  </si>
  <si>
    <t>height of Building</t>
  </si>
  <si>
    <t xml:space="preserve">blgd </t>
    <phoneticPr fontId="2" type="noConversion"/>
  </si>
  <si>
    <t>Ref</t>
  </si>
  <si>
    <t>Street Name</t>
  </si>
  <si>
    <t>Lamppost No.</t>
  </si>
  <si>
    <t>Sensor No</t>
  </si>
  <si>
    <t>Install Date</t>
    <phoneticPr fontId="2" type="noConversion"/>
  </si>
  <si>
    <t>carriageway</t>
  </si>
  <si>
    <t>Bldg Line</t>
    <phoneticPr fontId="2" type="noConversion"/>
  </si>
  <si>
    <t>SVF</t>
    <phoneticPr fontId="2" type="noConversion"/>
  </si>
  <si>
    <t>H/W (cal from SVF)</t>
    <phoneticPr fontId="2" type="noConversion"/>
  </si>
  <si>
    <t>H/W</t>
    <phoneticPr fontId="2" type="noConversion"/>
  </si>
  <si>
    <t>Sensor Side</t>
  </si>
  <si>
    <t>Other Side</t>
  </si>
  <si>
    <t>surround</t>
    <phoneticPr fontId="2" type="noConversion"/>
  </si>
  <si>
    <t>CC1</t>
    <phoneticPr fontId="2" type="noConversion"/>
  </si>
  <si>
    <t>Piccadilly Garden</t>
  </si>
  <si>
    <t>no lamp post</t>
  </si>
  <si>
    <t>-</t>
    <phoneticPr fontId="2" type="noConversion"/>
  </si>
  <si>
    <t>WP:03/04</t>
    <phoneticPr fontId="2" type="noConversion"/>
  </si>
  <si>
    <t>use eq SVF=cos(tan-1(2H/W))</t>
    <phoneticPr fontId="2" type="noConversion"/>
  </si>
  <si>
    <t>Average of surroundding:42.2</t>
    <phoneticPr fontId="2" type="noConversion"/>
  </si>
  <si>
    <t>picc garden</t>
    <phoneticPr fontId="2" type="noConversion"/>
  </si>
  <si>
    <t>Lat:53.48076923</t>
  </si>
  <si>
    <t>Direction:N/A, Orientation:N/A</t>
    <phoneticPr fontId="2" type="noConversion"/>
  </si>
  <si>
    <t>Lon:-2.23740312</t>
  </si>
  <si>
    <t>Average=</t>
    <phoneticPr fontId="2" type="noConversion"/>
  </si>
  <si>
    <t>EF:0.2, SVF:0.878</t>
    <phoneticPr fontId="2" type="noConversion"/>
  </si>
  <si>
    <t>CC2</t>
    <phoneticPr fontId="2" type="noConversion"/>
  </si>
  <si>
    <t>Faulkner Street</t>
  </si>
  <si>
    <t>J60</t>
  </si>
  <si>
    <t>WP:01/02</t>
    <phoneticPr fontId="2" type="noConversion"/>
  </si>
  <si>
    <t>N/A (open carpark)</t>
  </si>
  <si>
    <t>N: China Town after the gate</t>
  </si>
  <si>
    <t>Lat:53.47772534</t>
  </si>
  <si>
    <t>Direction:SW(225), Orientation:NE-SW</t>
    <phoneticPr fontId="2" type="noConversion"/>
  </si>
  <si>
    <t>Lon:-2.24016638</t>
  </si>
  <si>
    <t>H32</t>
  </si>
  <si>
    <t>EF:0.2, SVF:0.366</t>
    <phoneticPr fontId="2" type="noConversion"/>
  </si>
  <si>
    <t>CC3</t>
    <phoneticPr fontId="2" type="noConversion"/>
  </si>
  <si>
    <t>Oldham street</t>
  </si>
  <si>
    <t>G63</t>
  </si>
  <si>
    <t>WP:05/06</t>
    <phoneticPr fontId="2" type="noConversion"/>
  </si>
  <si>
    <t>Lat:53.48286672</t>
  </si>
  <si>
    <t>Direction:NW(315), Orientation:NE-SW</t>
    <phoneticPr fontId="2" type="noConversion"/>
  </si>
  <si>
    <t>Lon:-2.23273374</t>
  </si>
  <si>
    <t>EF:0.2, SVF:0.328</t>
    <phoneticPr fontId="2" type="noConversion"/>
  </si>
  <si>
    <t>CC4</t>
    <phoneticPr fontId="2" type="noConversion"/>
  </si>
  <si>
    <t>Turner Street/Union St</t>
  </si>
  <si>
    <t>G52</t>
  </si>
  <si>
    <t>WP:07/08</t>
    <phoneticPr fontId="2" type="noConversion"/>
  </si>
  <si>
    <t>(M4)</t>
    <phoneticPr fontId="2" type="noConversion"/>
  </si>
  <si>
    <t>Lat:53.48348095</t>
  </si>
  <si>
    <t>Direction:NW(315), Orientation:NW-SE</t>
    <phoneticPr fontId="2" type="noConversion"/>
  </si>
  <si>
    <t>Lon:-2.23634475</t>
  </si>
  <si>
    <t>EF:0.2, SVF:0.297</t>
    <phoneticPr fontId="2" type="noConversion"/>
  </si>
  <si>
    <t>CC5</t>
    <phoneticPr fontId="2" type="noConversion"/>
  </si>
  <si>
    <t>Great Ducie Street</t>
  </si>
  <si>
    <t>G41</t>
  </si>
  <si>
    <t>WP:09/10</t>
    <phoneticPr fontId="2" type="noConversion"/>
  </si>
  <si>
    <t>N/A (Sensor Located under bridge)</t>
  </si>
  <si>
    <t>Lat:53.48688838</t>
  </si>
  <si>
    <t>Direction:NW(315), Orientation:N-S</t>
    <phoneticPr fontId="2" type="noConversion"/>
  </si>
  <si>
    <t>Lon:-2.24363966</t>
  </si>
  <si>
    <t>H30</t>
  </si>
  <si>
    <t>EF:0.47, SVF:0.011</t>
    <phoneticPr fontId="2" type="noConversion"/>
  </si>
  <si>
    <t>CC6</t>
    <phoneticPr fontId="2" type="noConversion"/>
  </si>
  <si>
    <t>John Dalton Street</t>
  </si>
  <si>
    <t>G32</t>
  </si>
  <si>
    <t>WP:13/14</t>
    <phoneticPr fontId="2" type="noConversion"/>
  </si>
  <si>
    <t>Lat:53.48039735</t>
  </si>
  <si>
    <t>Direction:W(270), Orientation:E-W</t>
    <phoneticPr fontId="2" type="noConversion"/>
  </si>
  <si>
    <t>Lon:-2.24541327</t>
  </si>
  <si>
    <t>EF:0.2, SVF:0.342</t>
    <phoneticPr fontId="2" type="noConversion"/>
  </si>
  <si>
    <t>CC7</t>
    <phoneticPr fontId="2" type="noConversion"/>
  </si>
  <si>
    <t>Deansgate</t>
  </si>
  <si>
    <t>G31</t>
  </si>
  <si>
    <t>WP:11/12</t>
    <phoneticPr fontId="2" type="noConversion"/>
  </si>
  <si>
    <t>John Dalton St / Deansgate</t>
  </si>
  <si>
    <t>Lat:53.48039665</t>
  </si>
  <si>
    <t>Direction:W(270), Orientation:NW-SE</t>
    <phoneticPr fontId="2" type="noConversion"/>
  </si>
  <si>
    <t>Lon:-2.24644832</t>
  </si>
  <si>
    <t>H31</t>
  </si>
  <si>
    <t>EF:0.2, SVF:0.4365</t>
    <phoneticPr fontId="2" type="noConversion"/>
  </si>
  <si>
    <t>CC8</t>
    <phoneticPr fontId="2" type="noConversion"/>
  </si>
  <si>
    <t>Brown Street</t>
  </si>
  <si>
    <t>J51(G51)</t>
  </si>
  <si>
    <t>WP:15/16</t>
    <phoneticPr fontId="2" type="noConversion"/>
  </si>
  <si>
    <t>Lat:53.48041243</t>
  </si>
  <si>
    <t>Direction:W(270), Orientation:NE-SW</t>
    <phoneticPr fontId="2" type="noConversion"/>
  </si>
  <si>
    <t>Lon:-2.24126015</t>
  </si>
  <si>
    <t>EF:0.2, SVF:0.271</t>
    <phoneticPr fontId="2" type="noConversion"/>
  </si>
  <si>
    <t>CC9</t>
    <phoneticPr fontId="2" type="noConversion"/>
  </si>
  <si>
    <t xml:space="preserve">Oxford Road </t>
  </si>
  <si>
    <t>new</t>
  </si>
  <si>
    <t>K60</t>
  </si>
  <si>
    <t>WP:17/18</t>
    <phoneticPr fontId="2" type="noConversion"/>
  </si>
  <si>
    <t>Near KRO 2 bar</t>
    <phoneticPr fontId="2" type="noConversion"/>
  </si>
  <si>
    <t>Lat:53.4723606</t>
  </si>
  <si>
    <t>Direction:S(180), Orientation:NW-SE</t>
    <phoneticPr fontId="2" type="noConversion"/>
  </si>
  <si>
    <t>Lon:-2.2375173</t>
  </si>
  <si>
    <t>EF:0.45, SVF:0.481</t>
    <phoneticPr fontId="2" type="noConversion"/>
  </si>
  <si>
    <t>CC10</t>
    <phoneticPr fontId="2" type="noConversion"/>
  </si>
  <si>
    <t>Pariser Building</t>
  </si>
  <si>
    <t>N/A</t>
  </si>
  <si>
    <t xml:space="preserve">WP: 19/20 </t>
    <phoneticPr fontId="2" type="noConversion"/>
  </si>
  <si>
    <t>Lat:53.4679121</t>
  </si>
  <si>
    <t>Direction:S(180), Orientation:N/A</t>
    <phoneticPr fontId="2" type="noConversion"/>
  </si>
  <si>
    <t>Lon:-2.23161117</t>
  </si>
  <si>
    <t>EF:0.45, SVF:0.506</t>
    <phoneticPr fontId="2" type="noConversion"/>
  </si>
  <si>
    <t>CC11</t>
    <phoneticPr fontId="2" type="noConversion"/>
  </si>
  <si>
    <t>University Place</t>
  </si>
  <si>
    <t>G40</t>
  </si>
  <si>
    <t>WP:21/22</t>
    <phoneticPr fontId="2" type="noConversion"/>
  </si>
  <si>
    <t>Lat: 53.47388088</t>
  </si>
  <si>
    <t>Lon:-2.23134847</t>
  </si>
  <si>
    <t>HN17</t>
  </si>
  <si>
    <t>EF:0.45, SVF:0.706</t>
    <phoneticPr fontId="2" type="noConversion"/>
  </si>
  <si>
    <t>North Route</t>
  </si>
  <si>
    <t>Width</t>
    <phoneticPr fontId="2" type="noConversion"/>
  </si>
  <si>
    <t>building line to building line</t>
  </si>
  <si>
    <t>N0</t>
  </si>
  <si>
    <t>Site NW0 (Bury New Road) can be done on N route also.</t>
  </si>
  <si>
    <t>N1</t>
    <phoneticPr fontId="2" type="noConversion"/>
  </si>
  <si>
    <t>Cheetham Hill Road A665</t>
    <phoneticPr fontId="2" type="noConversion"/>
  </si>
  <si>
    <t>WP:52</t>
    <phoneticPr fontId="2" type="noConversion"/>
  </si>
  <si>
    <t>Broughton Street/ Cheetham Hill Road</t>
  </si>
  <si>
    <t>Lat:53.49509233</t>
  </si>
  <si>
    <t>(M8)</t>
    <phoneticPr fontId="2" type="noConversion"/>
  </si>
  <si>
    <t>Lon:-2.237561</t>
  </si>
  <si>
    <t>EF:0.2, SVF:0.911</t>
    <phoneticPr fontId="2" type="noConversion"/>
  </si>
  <si>
    <t>N2</t>
    <phoneticPr fontId="2" type="noConversion"/>
  </si>
  <si>
    <t>Grangeforth Road</t>
    <phoneticPr fontId="2" type="noConversion"/>
  </si>
  <si>
    <t>WP:53</t>
    <phoneticPr fontId="2" type="noConversion"/>
  </si>
  <si>
    <t>Grangeforth Road / Cheetham Hill Rd</t>
    <phoneticPr fontId="2" type="noConversion"/>
  </si>
  <si>
    <t>Lat:53.51078996</t>
  </si>
  <si>
    <t>Lon:-2.24396641</t>
  </si>
  <si>
    <t>EF:0.5, SVF:0.902, Revised EF: 0.35</t>
    <phoneticPr fontId="2" type="noConversion"/>
  </si>
  <si>
    <t>N3</t>
    <phoneticPr fontId="2" type="noConversion"/>
  </si>
  <si>
    <t>Middleton Road A576</t>
    <phoneticPr fontId="2" type="noConversion"/>
  </si>
  <si>
    <t>G12</t>
  </si>
  <si>
    <t>WP:54</t>
    <phoneticPr fontId="2" type="noConversion"/>
  </si>
  <si>
    <t>Bowker Bank Avenue / Middleton Rd</t>
    <phoneticPr fontId="2" type="noConversion"/>
  </si>
  <si>
    <t>Lat:53.52314585</t>
  </si>
  <si>
    <t>Lon:-2.24802286</t>
  </si>
  <si>
    <t>EF:0.5, SVF:0.788</t>
    <phoneticPr fontId="2" type="noConversion"/>
  </si>
  <si>
    <t>N4</t>
    <phoneticPr fontId="2" type="noConversion"/>
  </si>
  <si>
    <t>G23</t>
  </si>
  <si>
    <t>WP:55</t>
    <phoneticPr fontId="2" type="noConversion"/>
  </si>
  <si>
    <t>Heaton Park Road West / Middleton Rd</t>
    <phoneticPr fontId="2" type="noConversion"/>
  </si>
  <si>
    <t>Lat:53.53673402</t>
  </si>
  <si>
    <t>(M9)</t>
    <phoneticPr fontId="2" type="noConversion"/>
  </si>
  <si>
    <t>Lon:-2.24065373</t>
  </si>
  <si>
    <t>EF:0.9, SVF:0.699</t>
    <phoneticPr fontId="2" type="noConversion"/>
  </si>
  <si>
    <t>N5</t>
    <phoneticPr fontId="2" type="noConversion"/>
  </si>
  <si>
    <t>Langley Lane</t>
    <phoneticPr fontId="2" type="noConversion"/>
  </si>
  <si>
    <t>G5</t>
  </si>
  <si>
    <t>WP:56</t>
    <phoneticPr fontId="2" type="noConversion"/>
  </si>
  <si>
    <t>Langley Lane / Heywood Old Road</t>
    <phoneticPr fontId="2" type="noConversion"/>
  </si>
  <si>
    <t>Lat:53.56555754</t>
  </si>
  <si>
    <t>(OL10)</t>
    <phoneticPr fontId="2" type="noConversion"/>
  </si>
  <si>
    <t>Lon:-2.22171316</t>
  </si>
  <si>
    <t>EF:0.95, SVF:0.679</t>
    <phoneticPr fontId="2" type="noConversion"/>
  </si>
  <si>
    <t>N6</t>
    <phoneticPr fontId="2" type="noConversion"/>
  </si>
  <si>
    <t>Manchester Road A6046</t>
    <phoneticPr fontId="2" type="noConversion"/>
  </si>
  <si>
    <t>WP:57</t>
    <phoneticPr fontId="2" type="noConversion"/>
  </si>
  <si>
    <t>Walton Street / Manchester Road</t>
    <phoneticPr fontId="2" type="noConversion"/>
  </si>
  <si>
    <t>Lat:53.58734276</t>
  </si>
  <si>
    <t>Lon:-2.20920779</t>
  </si>
  <si>
    <t>EF:0.5, SVF:0.885</t>
    <phoneticPr fontId="2" type="noConversion"/>
  </si>
  <si>
    <t>Manchester Council</t>
  </si>
  <si>
    <t>Rochdale Council</t>
  </si>
  <si>
    <t>Oldham Council</t>
  </si>
  <si>
    <t>Tameside Council</t>
  </si>
  <si>
    <t>Stockport Council</t>
  </si>
  <si>
    <t>Trafford Council</t>
  </si>
  <si>
    <t>Salford Council</t>
  </si>
  <si>
    <t>Bury Council</t>
  </si>
  <si>
    <t>Bolton Council</t>
    <phoneticPr fontId="2" type="noConversion"/>
  </si>
  <si>
    <t>Northern East Route</t>
  </si>
  <si>
    <t>NE1</t>
    <phoneticPr fontId="2" type="noConversion"/>
  </si>
  <si>
    <t>Oldham Road A62</t>
    <phoneticPr fontId="2" type="noConversion"/>
  </si>
  <si>
    <t>G7</t>
  </si>
  <si>
    <t>WP:43</t>
    <phoneticPr fontId="2" type="noConversion"/>
  </si>
  <si>
    <t>Naylor Street / Oldham Road</t>
    <phoneticPr fontId="2" type="noConversion"/>
  </si>
  <si>
    <t>Lat:53.49024956</t>
  </si>
  <si>
    <t>(M40)</t>
    <phoneticPr fontId="2" type="noConversion"/>
  </si>
  <si>
    <t>Lon:-2.21927616</t>
  </si>
  <si>
    <t>EF:0.31, SVF:0.824</t>
    <phoneticPr fontId="2" type="noConversion"/>
  </si>
  <si>
    <t>NE2</t>
    <phoneticPr fontId="2" type="noConversion"/>
  </si>
  <si>
    <t>G13</t>
  </si>
  <si>
    <t>WP:42</t>
    <phoneticPr fontId="2" type="noConversion"/>
  </si>
  <si>
    <t>Monsall Road / Oldham Road</t>
    <phoneticPr fontId="2" type="noConversion"/>
  </si>
  <si>
    <t>Lat:53.49810836</t>
  </si>
  <si>
    <t>Lon:-2.20173831</t>
  </si>
  <si>
    <t>EF:0.29, SVF:0.855</t>
    <phoneticPr fontId="2" type="noConversion"/>
  </si>
  <si>
    <t>NE3</t>
    <phoneticPr fontId="2" type="noConversion"/>
  </si>
  <si>
    <t>G15</t>
  </si>
  <si>
    <t>WP:41</t>
    <phoneticPr fontId="2" type="noConversion"/>
  </si>
  <si>
    <t>Droylsden Road / Oldham Road</t>
    <phoneticPr fontId="2" type="noConversion"/>
  </si>
  <si>
    <t>Lat:53.50266841</t>
  </si>
  <si>
    <t>Lon:-2.17867585</t>
  </si>
  <si>
    <t>EF:0.29, SVF:0.935</t>
    <phoneticPr fontId="2" type="noConversion"/>
  </si>
  <si>
    <t>NE4</t>
    <phoneticPr fontId="2" type="noConversion"/>
  </si>
  <si>
    <t>Beech Street / Oldham Road</t>
    <phoneticPr fontId="2" type="noConversion"/>
  </si>
  <si>
    <t>Lat:</t>
  </si>
  <si>
    <t>(M35)</t>
    <phoneticPr fontId="2" type="noConversion"/>
  </si>
  <si>
    <t>Lon:</t>
  </si>
  <si>
    <t>EF:0.24, SVF:0.863, Revised EF: 0.37</t>
    <phoneticPr fontId="2" type="noConversion"/>
  </si>
  <si>
    <t>NE5</t>
    <phoneticPr fontId="2" type="noConversion"/>
  </si>
  <si>
    <t>Frederick Street</t>
    <phoneticPr fontId="2" type="noConversion"/>
  </si>
  <si>
    <t>Frederick Street / Oldham Road</t>
    <phoneticPr fontId="2" type="noConversion"/>
  </si>
  <si>
    <t>(OL8)</t>
    <phoneticPr fontId="2" type="noConversion"/>
  </si>
  <si>
    <t>EF:0.9, SVF:0.909, Revised EF:0.605</t>
    <phoneticPr fontId="2" type="noConversion"/>
  </si>
  <si>
    <t>NE6</t>
    <phoneticPr fontId="2" type="noConversion"/>
  </si>
  <si>
    <t>Huddersfield Road A62</t>
    <phoneticPr fontId="2" type="noConversion"/>
  </si>
  <si>
    <t>G28</t>
  </si>
  <si>
    <t>Moor Street / Huddersfield Road</t>
    <phoneticPr fontId="2" type="noConversion"/>
  </si>
  <si>
    <t>(OL1)</t>
    <phoneticPr fontId="2" type="noConversion"/>
  </si>
  <si>
    <t>EF:0.2, SVF:0.9</t>
    <phoneticPr fontId="2" type="noConversion"/>
  </si>
  <si>
    <t>East Route</t>
  </si>
  <si>
    <t>E1</t>
    <phoneticPr fontId="2" type="noConversion"/>
  </si>
  <si>
    <t>Ashton Old Road</t>
  </si>
  <si>
    <t>G37</t>
  </si>
  <si>
    <t>WP:28</t>
    <phoneticPr fontId="2" type="noConversion"/>
  </si>
  <si>
    <t>Limebank Street / Ashton Old Road</t>
  </si>
  <si>
    <t>Lat:53.47513617</t>
  </si>
  <si>
    <t>(M12)</t>
    <phoneticPr fontId="2" type="noConversion"/>
  </si>
  <si>
    <t>Lon:-2.21328959</t>
  </si>
  <si>
    <t>J37</t>
  </si>
  <si>
    <t>EF:0.94, SVF:0.88, Revised EF:0.615</t>
    <phoneticPr fontId="2" type="noConversion"/>
  </si>
  <si>
    <t>E2</t>
    <phoneticPr fontId="2" type="noConversion"/>
  </si>
  <si>
    <t>Ashton Old Road</t>
    <phoneticPr fontId="2" type="noConversion"/>
  </si>
  <si>
    <t>G62</t>
  </si>
  <si>
    <t>WP:27</t>
    <phoneticPr fontId="2" type="noConversion"/>
  </si>
  <si>
    <t>Nuttall Street / Ashton Old Road</t>
  </si>
  <si>
    <t>Lat:53.47360684</t>
  </si>
  <si>
    <t>(M11)</t>
    <phoneticPr fontId="2" type="noConversion"/>
  </si>
  <si>
    <t>Lon:-2.18864513</t>
  </si>
  <si>
    <t>EF:0.29,SVF:0.81, Revised EF:0.395</t>
    <phoneticPr fontId="2" type="noConversion"/>
  </si>
  <si>
    <t>E3</t>
    <phoneticPr fontId="2" type="noConversion"/>
  </si>
  <si>
    <t>G17</t>
  </si>
  <si>
    <t>WP:26</t>
    <phoneticPr fontId="2" type="noConversion"/>
  </si>
  <si>
    <t>Erin St (Old Lane) / Ashton Old Road</t>
  </si>
  <si>
    <t>Lat:53.47252198</t>
  </si>
  <si>
    <t>Lon:-2.16369969</t>
  </si>
  <si>
    <t>EF:0.2, SVF:0.779</t>
    <phoneticPr fontId="2" type="noConversion"/>
  </si>
  <si>
    <t>E4</t>
    <phoneticPr fontId="2" type="noConversion"/>
  </si>
  <si>
    <t>Manchester Road A635</t>
    <phoneticPr fontId="2" type="noConversion"/>
  </si>
  <si>
    <t>WP:25</t>
    <phoneticPr fontId="2" type="noConversion"/>
  </si>
  <si>
    <t>Audenshaw Road / Manchester Rd</t>
    <phoneticPr fontId="2" type="noConversion"/>
  </si>
  <si>
    <t>Lat:53.47358552</t>
  </si>
  <si>
    <t>(M34)</t>
    <phoneticPr fontId="2" type="noConversion"/>
  </si>
  <si>
    <t>Lon:-2.14181589</t>
  </si>
  <si>
    <t>EF:0.5, SVF:0.834</t>
    <phoneticPr fontId="2" type="noConversion"/>
  </si>
  <si>
    <t>E5</t>
    <phoneticPr fontId="2" type="noConversion"/>
  </si>
  <si>
    <t>Fleet Street</t>
    <phoneticPr fontId="2" type="noConversion"/>
  </si>
  <si>
    <t>G4</t>
  </si>
  <si>
    <t>WP:24</t>
    <phoneticPr fontId="2" type="noConversion"/>
  </si>
  <si>
    <t>Bentinck St / Stamford Street West</t>
    <phoneticPr fontId="2" type="noConversion"/>
  </si>
  <si>
    <t>Lat:53.4848509</t>
  </si>
  <si>
    <t>Ashton-under-Lyne (town) (OL6)</t>
  </si>
  <si>
    <t>Lon:2.09884207</t>
  </si>
  <si>
    <t>EF:0.2, SVF:0.943</t>
    <phoneticPr fontId="2" type="noConversion"/>
  </si>
  <si>
    <t>E6</t>
    <phoneticPr fontId="2" type="noConversion"/>
  </si>
  <si>
    <t>Corporation Street</t>
  </si>
  <si>
    <t>G6</t>
  </si>
  <si>
    <t>WP:23</t>
    <phoneticPr fontId="2" type="noConversion"/>
  </si>
  <si>
    <t>Corporation St / Stamford Road A6018</t>
  </si>
  <si>
    <t>Lat:53.48338394</t>
  </si>
  <si>
    <t>Stalybridge (town) (SK15)</t>
  </si>
  <si>
    <t>Lon:-2.05190839</t>
  </si>
  <si>
    <t>EF:0.29, SVF:0.811</t>
    <phoneticPr fontId="2" type="noConversion"/>
  </si>
  <si>
    <t>Southern East Route</t>
  </si>
  <si>
    <t>SE1</t>
    <phoneticPr fontId="2" type="noConversion"/>
  </si>
  <si>
    <t>Stockport Road</t>
  </si>
  <si>
    <t>G26</t>
  </si>
  <si>
    <t>WP:29</t>
    <phoneticPr fontId="2" type="noConversion"/>
  </si>
  <si>
    <t>Polygon Avenue / Stockport Road</t>
    <phoneticPr fontId="2" type="noConversion"/>
  </si>
  <si>
    <t>Lat:53.46765535</t>
  </si>
  <si>
    <t>(M13)</t>
    <phoneticPr fontId="2" type="noConversion"/>
  </si>
  <si>
    <t>Lon:-2.21972501</t>
  </si>
  <si>
    <t>EF:0.45, SVF:0.902</t>
    <phoneticPr fontId="2" type="noConversion"/>
  </si>
  <si>
    <t>SE2</t>
    <phoneticPr fontId="2" type="noConversion"/>
  </si>
  <si>
    <t>G9</t>
  </si>
  <si>
    <t>WP:30</t>
    <phoneticPr fontId="2" type="noConversion"/>
  </si>
  <si>
    <t>Linnet Close / Stockport Rd</t>
    <phoneticPr fontId="2" type="noConversion"/>
  </si>
  <si>
    <t>Lat:53.45967345</t>
  </si>
  <si>
    <t>Lon:-2.20271777</t>
  </si>
  <si>
    <t>EF:0.37, SVF:0.886</t>
    <phoneticPr fontId="2" type="noConversion"/>
  </si>
  <si>
    <t>SE3</t>
    <phoneticPr fontId="2" type="noConversion"/>
  </si>
  <si>
    <t>G11</t>
  </si>
  <si>
    <t>WP:31</t>
    <phoneticPr fontId="2" type="noConversion"/>
  </si>
  <si>
    <t>Levenshulme Terrace / Stockport Rd</t>
    <phoneticPr fontId="2" type="noConversion"/>
  </si>
  <si>
    <t>Lat:53.44553807</t>
  </si>
  <si>
    <t>(M19)</t>
    <phoneticPr fontId="2" type="noConversion"/>
  </si>
  <si>
    <t>Lon:-2.19026557</t>
  </si>
  <si>
    <t>EF:0.31, SVF:0.827</t>
    <phoneticPr fontId="2" type="noConversion"/>
  </si>
  <si>
    <t>SE4</t>
    <phoneticPr fontId="2" type="noConversion"/>
  </si>
  <si>
    <t>Wellington Road North</t>
  </si>
  <si>
    <t>G29</t>
  </si>
  <si>
    <t>WP:32</t>
    <phoneticPr fontId="2" type="noConversion"/>
  </si>
  <si>
    <t>Buckingham Rd / Wellington Rd North</t>
    <phoneticPr fontId="2" type="noConversion"/>
  </si>
  <si>
    <t>Lat:53.43011278</t>
  </si>
  <si>
    <t>(SK4)</t>
    <phoneticPr fontId="2" type="noConversion"/>
  </si>
  <si>
    <t>Lon:-2.17789759</t>
  </si>
  <si>
    <t>EF:0.3, SVF:0.826</t>
    <phoneticPr fontId="2" type="noConversion"/>
  </si>
  <si>
    <t>SE5</t>
    <phoneticPr fontId="2" type="noConversion"/>
  </si>
  <si>
    <t>Wellington Road South</t>
  </si>
  <si>
    <t>G2</t>
  </si>
  <si>
    <t>WP:33</t>
    <phoneticPr fontId="2" type="noConversion"/>
  </si>
  <si>
    <t>Edward Street / Wellington Rd South</t>
    <phoneticPr fontId="2" type="noConversion"/>
  </si>
  <si>
    <t>Lat:53.40543171</t>
  </si>
  <si>
    <t>(SK1)</t>
    <phoneticPr fontId="2" type="noConversion"/>
  </si>
  <si>
    <t>Lon:-2.15727417</t>
  </si>
  <si>
    <t>EF:0.2, SVF:0.83, Revised EF:0.455</t>
    <phoneticPr fontId="2" type="noConversion"/>
  </si>
  <si>
    <t>SE6</t>
    <phoneticPr fontId="2" type="noConversion"/>
  </si>
  <si>
    <t>Buxton Road</t>
  </si>
  <si>
    <t>J74</t>
  </si>
  <si>
    <t>WP:34</t>
    <phoneticPr fontId="2" type="noConversion"/>
  </si>
  <si>
    <r>
      <rPr>
        <sz val="10"/>
        <rFont val="Arial"/>
        <family val="2"/>
      </rPr>
      <t>New</t>
    </r>
    <r>
      <rPr>
        <sz val="10"/>
        <rFont val="Arial"/>
        <family val="2"/>
      </rPr>
      <t xml:space="preserve"> Moor Lane / London Road A1</t>
    </r>
    <phoneticPr fontId="2" type="noConversion"/>
  </si>
  <si>
    <t>Lat:53.38473855</t>
  </si>
  <si>
    <t>(SK7)</t>
    <phoneticPr fontId="2" type="noConversion"/>
  </si>
  <si>
    <t>Lon:-2.12707764</t>
  </si>
  <si>
    <t>EF:0.5, SVF:0.812</t>
    <phoneticPr fontId="2" type="noConversion"/>
  </si>
  <si>
    <t>South Route</t>
  </si>
  <si>
    <t>S1</t>
    <phoneticPr fontId="2" type="noConversion"/>
  </si>
  <si>
    <t>Oxford Road</t>
  </si>
  <si>
    <t>G30</t>
  </si>
  <si>
    <t>WP:35</t>
    <phoneticPr fontId="2" type="noConversion"/>
  </si>
  <si>
    <t>Brunswick St / Oxford Rd B5117</t>
  </si>
  <si>
    <t>Lat:53.46636713</t>
  </si>
  <si>
    <t>Lon:-2.23223073</t>
  </si>
  <si>
    <t>EF:0.45, SVF:0.614</t>
    <phoneticPr fontId="2" type="noConversion"/>
  </si>
  <si>
    <t>S2</t>
    <phoneticPr fontId="2" type="noConversion"/>
  </si>
  <si>
    <t>Wilmslow Road</t>
  </si>
  <si>
    <t>G33</t>
  </si>
  <si>
    <t>WP:36</t>
    <phoneticPr fontId="2" type="noConversion"/>
  </si>
  <si>
    <t>Dickenson Rd / Wilmslow Rd B5117</t>
    <phoneticPr fontId="2" type="noConversion"/>
  </si>
  <si>
    <t>Lat:53.45208827</t>
  </si>
  <si>
    <t>Lon:-2.22079164</t>
  </si>
  <si>
    <t>EF:0.2, SVF:0.874</t>
    <phoneticPr fontId="2" type="noConversion"/>
  </si>
  <si>
    <t>S3</t>
    <phoneticPr fontId="2" type="noConversion"/>
  </si>
  <si>
    <t>G39</t>
  </si>
  <si>
    <t>WP:37</t>
    <phoneticPr fontId="2" type="noConversion"/>
  </si>
  <si>
    <t>Derby Road / Wilmslow Rd B5093</t>
    <phoneticPr fontId="2" type="noConversion"/>
  </si>
  <si>
    <t>Lat:53.43654934</t>
  </si>
  <si>
    <t>(M14)</t>
    <phoneticPr fontId="2" type="noConversion"/>
  </si>
  <si>
    <t>Lon:-2.22189966</t>
  </si>
  <si>
    <t>EF:0.2, SVF:0.611</t>
    <phoneticPr fontId="2" type="noConversion"/>
  </si>
  <si>
    <t>S4</t>
    <phoneticPr fontId="2" type="noConversion"/>
  </si>
  <si>
    <t>Palatine Road</t>
  </si>
  <si>
    <t>G42</t>
  </si>
  <si>
    <t>WP:38</t>
    <phoneticPr fontId="2" type="noConversion"/>
  </si>
  <si>
    <t>Parkfield Rd South / Palatine Rd B5167</t>
  </si>
  <si>
    <t>Lat:53.42384025</t>
  </si>
  <si>
    <t>(M20)</t>
    <phoneticPr fontId="2" type="noConversion"/>
  </si>
  <si>
    <t>Lon:-2.23613429</t>
  </si>
  <si>
    <t>EF:0.5, SVF:0.766</t>
    <phoneticPr fontId="2" type="noConversion"/>
  </si>
  <si>
    <t>S5</t>
    <phoneticPr fontId="2" type="noConversion"/>
  </si>
  <si>
    <t>Hollyhedge Road</t>
  </si>
  <si>
    <t>G44</t>
  </si>
  <si>
    <t>WP:39</t>
    <phoneticPr fontId="2" type="noConversion"/>
  </si>
  <si>
    <t>Hollyhedge Road / Crossacres Rd</t>
    <phoneticPr fontId="2" type="noConversion"/>
  </si>
  <si>
    <t>Lat:53.38722623</t>
  </si>
  <si>
    <t>(M22)</t>
    <phoneticPr fontId="2" type="noConversion"/>
  </si>
  <si>
    <t>Lon:-2.24411238</t>
  </si>
  <si>
    <t>EF:0.5, SVF:0.719</t>
    <phoneticPr fontId="2" type="noConversion"/>
  </si>
  <si>
    <t>S6</t>
    <phoneticPr fontId="2" type="noConversion"/>
  </si>
  <si>
    <t>Styal Road B5166</t>
    <phoneticPr fontId="2" type="noConversion"/>
  </si>
  <si>
    <t>no lampost</t>
  </si>
  <si>
    <t>WP:40</t>
    <phoneticPr fontId="2" type="noConversion"/>
  </si>
  <si>
    <t>Ringway Road / Styal Road</t>
    <phoneticPr fontId="2" type="noConversion"/>
  </si>
  <si>
    <t>Lat:53.3614163</t>
  </si>
  <si>
    <t>Lon:-2.24250409</t>
  </si>
  <si>
    <t>EF:0.95, SVF:0.968</t>
    <phoneticPr fontId="2" type="noConversion"/>
  </si>
  <si>
    <t xml:space="preserve">S7 </t>
  </si>
  <si>
    <t>Geoff'sHouse: Grange Park Avenue</t>
  </si>
  <si>
    <t>G10</t>
  </si>
  <si>
    <t>(SK9)</t>
  </si>
  <si>
    <t>S8</t>
  </si>
  <si>
    <t>John's House: Birch Avenue</t>
  </si>
  <si>
    <t>G34</t>
  </si>
  <si>
    <t>Southern West Route</t>
  </si>
  <si>
    <t>SW1</t>
    <phoneticPr fontId="2" type="noConversion"/>
  </si>
  <si>
    <t>Great Jackson Street</t>
  </si>
  <si>
    <t>G46</t>
  </si>
  <si>
    <t>WP:44</t>
    <phoneticPr fontId="2" type="noConversion"/>
  </si>
  <si>
    <t>Gt Jackson St / Chester Rd</t>
    <phoneticPr fontId="2" type="noConversion"/>
  </si>
  <si>
    <t>Lat:53.47233901</t>
  </si>
  <si>
    <t>(M15)</t>
    <phoneticPr fontId="2" type="noConversion"/>
  </si>
  <si>
    <t>Lon:-2.25263238</t>
  </si>
  <si>
    <t>EF:0.2, SVF:0.903</t>
    <phoneticPr fontId="2" type="noConversion"/>
  </si>
  <si>
    <t>SW2</t>
    <phoneticPr fontId="2" type="noConversion"/>
  </si>
  <si>
    <t>Chester Road</t>
    <phoneticPr fontId="2" type="noConversion"/>
  </si>
  <si>
    <t>G53</t>
  </si>
  <si>
    <t>WP:45</t>
    <phoneticPr fontId="2" type="noConversion"/>
  </si>
  <si>
    <t>Brindley Road / Chester Rd</t>
    <phoneticPr fontId="2" type="noConversion"/>
  </si>
  <si>
    <t>Lat:53.4625999</t>
  </si>
  <si>
    <t>(M16)</t>
    <phoneticPr fontId="2" type="noConversion"/>
  </si>
  <si>
    <t>Lon:-2.27637925</t>
  </si>
  <si>
    <t>EF:0.5, SVF:0.931</t>
    <phoneticPr fontId="2" type="noConversion"/>
  </si>
  <si>
    <t>SW3</t>
    <phoneticPr fontId="2" type="noConversion"/>
  </si>
  <si>
    <t>Wesley Street</t>
  </si>
  <si>
    <t>G50</t>
  </si>
  <si>
    <t>WP:46</t>
    <phoneticPr fontId="2" type="noConversion"/>
  </si>
  <si>
    <t>Wesley St / Chester Road</t>
    <phoneticPr fontId="2" type="noConversion"/>
  </si>
  <si>
    <t>Lat:53.4555054</t>
  </si>
  <si>
    <t>(M32)</t>
    <phoneticPr fontId="2" type="noConversion"/>
  </si>
  <si>
    <t>Lon:-2.29594875</t>
  </si>
  <si>
    <t>HN05</t>
  </si>
  <si>
    <t>EF:0.31, SVF:0.858</t>
    <phoneticPr fontId="2" type="noConversion"/>
  </si>
  <si>
    <t>SW4</t>
    <phoneticPr fontId="2" type="noConversion"/>
  </si>
  <si>
    <t xml:space="preserve">Chester Road </t>
  </si>
  <si>
    <t>G45</t>
  </si>
  <si>
    <t>WP:47</t>
    <phoneticPr fontId="2" type="noConversion"/>
  </si>
  <si>
    <t>Crossford Street / Chester Rd</t>
    <phoneticPr fontId="2" type="noConversion"/>
  </si>
  <si>
    <t>Lat:53.44314369</t>
  </si>
  <si>
    <t>Lon:-2.30851208</t>
  </si>
  <si>
    <t>EF:0.2, SVF:0.861, Revised EF:0.35</t>
    <phoneticPr fontId="2" type="noConversion"/>
  </si>
  <si>
    <t>SW5</t>
    <phoneticPr fontId="2" type="noConversion"/>
  </si>
  <si>
    <t>Washway Rd A56</t>
  </si>
  <si>
    <t>G61</t>
  </si>
  <si>
    <t>WP:49</t>
    <phoneticPr fontId="2" type="noConversion"/>
  </si>
  <si>
    <t>Fownhope Avenue / Washway Rd</t>
    <phoneticPr fontId="2" type="noConversion"/>
  </si>
  <si>
    <t>Lat:53.41737085</t>
  </si>
  <si>
    <t>(M33)</t>
    <phoneticPr fontId="2" type="noConversion"/>
  </si>
  <si>
    <t>Lon:-2.33287923</t>
  </si>
  <si>
    <t>EF:0.66, SVF:0.68</t>
    <phoneticPr fontId="2" type="noConversion"/>
  </si>
  <si>
    <t>SW6</t>
    <phoneticPr fontId="2" type="noConversion"/>
  </si>
  <si>
    <t>Church St A56</t>
  </si>
  <si>
    <t>WP:48</t>
    <phoneticPr fontId="2" type="noConversion"/>
  </si>
  <si>
    <t>Oldfield Road (Sandiway Rd) / Church St</t>
    <phoneticPr fontId="2" type="noConversion"/>
  </si>
  <si>
    <t>Lat:53.39272262</t>
  </si>
  <si>
    <t>(WA14)</t>
    <phoneticPr fontId="2" type="noConversion"/>
  </si>
  <si>
    <t>Lon:-2.35109839</t>
  </si>
  <si>
    <t>EF:0.5, SVF:0.883, Revised EF:0.35</t>
    <phoneticPr fontId="2" type="noConversion"/>
  </si>
  <si>
    <t>West Route</t>
  </si>
  <si>
    <t>W1</t>
    <phoneticPr fontId="2" type="noConversion"/>
  </si>
  <si>
    <t>New Elm Road</t>
  </si>
  <si>
    <t>G16</t>
  </si>
  <si>
    <t>WP:50</t>
    <phoneticPr fontId="2" type="noConversion"/>
  </si>
  <si>
    <t>(M3)</t>
    <phoneticPr fontId="2" type="noConversion"/>
  </si>
  <si>
    <t>Lat:53.47565994</t>
  </si>
  <si>
    <t>Lon:-2.25814942</t>
  </si>
  <si>
    <t>EF:0.2, SVF:0.932</t>
    <phoneticPr fontId="2" type="noConversion"/>
  </si>
  <si>
    <t>W2</t>
    <phoneticPr fontId="2" type="noConversion"/>
  </si>
  <si>
    <t>Howard Street</t>
  </si>
  <si>
    <t>G18</t>
  </si>
  <si>
    <t>WP:64</t>
    <phoneticPr fontId="2" type="noConversion"/>
  </si>
  <si>
    <t>Howard St / Eccles New Rd A57</t>
    <phoneticPr fontId="2" type="noConversion"/>
  </si>
  <si>
    <t>Lat:53.47871048</t>
  </si>
  <si>
    <t>(M5)</t>
    <phoneticPr fontId="2" type="noConversion"/>
  </si>
  <si>
    <t>Lon:-2.2843391</t>
  </si>
  <si>
    <t>EF:0.31, SVF:0.836</t>
    <phoneticPr fontId="2" type="noConversion"/>
  </si>
  <si>
    <t>W3</t>
    <phoneticPr fontId="2" type="noConversion"/>
  </si>
  <si>
    <t>James Corbett Road</t>
    <phoneticPr fontId="2" type="noConversion"/>
  </si>
  <si>
    <t>G25</t>
  </si>
  <si>
    <t>WP:65</t>
    <phoneticPr fontId="2" type="noConversion"/>
  </si>
  <si>
    <t>James Corbett Rd / Eccles New Rd A57</t>
    <phoneticPr fontId="2" type="noConversion"/>
  </si>
  <si>
    <t>Lat:53.48203385</t>
  </si>
  <si>
    <t>(M30)</t>
    <phoneticPr fontId="2" type="noConversion"/>
  </si>
  <si>
    <t>Lon:-2.30938361</t>
  </si>
  <si>
    <t>EF:0.29, SVF:0.879</t>
    <phoneticPr fontId="2" type="noConversion"/>
  </si>
  <si>
    <t>W4</t>
    <phoneticPr fontId="2" type="noConversion"/>
  </si>
  <si>
    <t>Wellington Road</t>
  </si>
  <si>
    <t>J27</t>
  </si>
  <si>
    <t>WP:66</t>
    <phoneticPr fontId="2" type="noConversion"/>
  </si>
  <si>
    <t>Wellington Road / Albert Road B5230</t>
    <phoneticPr fontId="2" type="noConversion"/>
  </si>
  <si>
    <t>Lat:53.48561866</t>
  </si>
  <si>
    <t>Lon:-2.33725931</t>
  </si>
  <si>
    <t>H03</t>
    <phoneticPr fontId="2" type="noConversion"/>
  </si>
  <si>
    <t>EF:0.37, SVF:0.837</t>
    <phoneticPr fontId="2" type="noConversion"/>
  </si>
  <si>
    <t>16:00 (BST)</t>
    <phoneticPr fontId="2" type="noConversion"/>
  </si>
  <si>
    <t>W5</t>
    <phoneticPr fontId="2" type="noConversion"/>
  </si>
  <si>
    <t>Argosy Drive</t>
    <phoneticPr fontId="2" type="noConversion"/>
  </si>
  <si>
    <t>WP:67</t>
    <phoneticPr fontId="2" type="noConversion"/>
  </si>
  <si>
    <t>Argosy Drive / Liverpool Road A57</t>
    <phoneticPr fontId="2" type="noConversion"/>
  </si>
  <si>
    <t>Lat:53.47201825</t>
  </si>
  <si>
    <t>Lon:-2.37967438</t>
  </si>
  <si>
    <t>EF:0.5, SVF:0.867</t>
    <phoneticPr fontId="2" type="noConversion"/>
  </si>
  <si>
    <t>Northern West Route</t>
    <phoneticPr fontId="2" type="noConversion"/>
  </si>
  <si>
    <t>NW0</t>
    <phoneticPr fontId="2" type="noConversion"/>
  </si>
  <si>
    <t>Bury New Road</t>
    <phoneticPr fontId="2" type="noConversion"/>
  </si>
  <si>
    <t>G48</t>
  </si>
  <si>
    <t>WP:51</t>
    <phoneticPr fontId="2" type="noConversion"/>
  </si>
  <si>
    <t>Harris Street / Bury New Road</t>
    <phoneticPr fontId="2" type="noConversion"/>
  </si>
  <si>
    <t>Lat:53.49331286</t>
  </si>
  <si>
    <t>restarted</t>
  </si>
  <si>
    <t>Lon:-2.24806856</t>
  </si>
  <si>
    <t>EF:0.2, SVF:0.698</t>
    <phoneticPr fontId="2" type="noConversion"/>
  </si>
  <si>
    <t>NW1</t>
    <phoneticPr fontId="2" type="noConversion"/>
  </si>
  <si>
    <t>Chapel Street A6</t>
    <phoneticPr fontId="2" type="noConversion"/>
  </si>
  <si>
    <t>40A</t>
    <phoneticPr fontId="2" type="noConversion"/>
  </si>
  <si>
    <t>WP:63</t>
    <phoneticPr fontId="2" type="noConversion"/>
  </si>
  <si>
    <t>Ford Street / Chapel Street</t>
    <phoneticPr fontId="2" type="noConversion"/>
  </si>
  <si>
    <t>Lat:53.48286501</t>
  </si>
  <si>
    <t>Lon:-2.25794708</t>
  </si>
  <si>
    <t>NW2</t>
    <phoneticPr fontId="2" type="noConversion"/>
  </si>
  <si>
    <t>Belvedere Road</t>
    <phoneticPr fontId="2" type="noConversion"/>
  </si>
  <si>
    <t>G36</t>
  </si>
  <si>
    <t>WP:62</t>
    <phoneticPr fontId="2" type="noConversion"/>
  </si>
  <si>
    <t>Belvedere Road / Meyrick Road</t>
    <phoneticPr fontId="2" type="noConversion"/>
  </si>
  <si>
    <t>Concrete colum</t>
    <phoneticPr fontId="2" type="noConversion"/>
  </si>
  <si>
    <t>(M6)</t>
    <phoneticPr fontId="2" type="noConversion"/>
  </si>
  <si>
    <t>Lat:53.48894166</t>
  </si>
  <si>
    <t>Lon:-2.281653</t>
  </si>
  <si>
    <t>NW3</t>
    <phoneticPr fontId="2" type="noConversion"/>
  </si>
  <si>
    <t>Bolton Road</t>
    <phoneticPr fontId="2" type="noConversion"/>
  </si>
  <si>
    <t>G38</t>
  </si>
  <si>
    <t>WP:61</t>
    <phoneticPr fontId="2" type="noConversion"/>
  </si>
  <si>
    <t>Moorfield Road / Bolton Road</t>
    <phoneticPr fontId="2" type="noConversion"/>
  </si>
  <si>
    <t>Lat:53.49812663</t>
  </si>
  <si>
    <t>Lon:-2.30270218</t>
  </si>
  <si>
    <t>EF:0.31, SVF:0.946, Revised EF:0.58</t>
    <phoneticPr fontId="2" type="noConversion"/>
  </si>
  <si>
    <t>NW4</t>
    <phoneticPr fontId="2" type="noConversion"/>
  </si>
  <si>
    <t>Bolton Road A666</t>
    <phoneticPr fontId="2" type="noConversion"/>
  </si>
  <si>
    <t>WP:60</t>
    <phoneticPr fontId="2" type="noConversion"/>
  </si>
  <si>
    <t>Rivington Crescent / Bolton Road A666</t>
    <phoneticPr fontId="2" type="noConversion"/>
  </si>
  <si>
    <t>Lat:53.50947832</t>
  </si>
  <si>
    <t>(M27)</t>
    <phoneticPr fontId="2" type="noConversion"/>
  </si>
  <si>
    <t>Lon:-2.3142907</t>
  </si>
  <si>
    <t>EF:0.5, SVF:0.825</t>
    <phoneticPr fontId="2" type="noConversion"/>
  </si>
  <si>
    <t>NW5</t>
    <phoneticPr fontId="2" type="noConversion"/>
  </si>
  <si>
    <t>Manchester Road A666</t>
    <phoneticPr fontId="2" type="noConversion"/>
  </si>
  <si>
    <t>G43</t>
  </si>
  <si>
    <t>WP:59</t>
    <phoneticPr fontId="2" type="noConversion"/>
  </si>
  <si>
    <t>Clifton House Road / Manchester Road</t>
    <phoneticPr fontId="2" type="noConversion"/>
  </si>
  <si>
    <t>Lat:53.53006602</t>
  </si>
  <si>
    <t>Lon:-2.34498173</t>
  </si>
  <si>
    <t>EF:0.5, SVF:0.916</t>
    <phoneticPr fontId="2" type="noConversion"/>
  </si>
  <si>
    <t>NW6</t>
    <phoneticPr fontId="2" type="noConversion"/>
  </si>
  <si>
    <t>Bolton Road A6053</t>
    <phoneticPr fontId="2" type="noConversion"/>
  </si>
  <si>
    <t>G21</t>
  </si>
  <si>
    <t>WP:58</t>
    <phoneticPr fontId="2" type="noConversion"/>
  </si>
  <si>
    <t xml:space="preserve">Old Hall Street / Bolton Road </t>
    <phoneticPr fontId="2" type="noConversion"/>
  </si>
  <si>
    <t>Lat:53.54404663</t>
  </si>
  <si>
    <t>(BL4)</t>
    <phoneticPr fontId="2" type="noConversion"/>
  </si>
  <si>
    <t>Lon:-2.38830766</t>
  </si>
  <si>
    <t>EF:0.3 SVF:0.932</t>
    <phoneticPr fontId="2" type="noConversion"/>
  </si>
  <si>
    <t>Evapotransperation Fraction was obtained from UMT shape file from Geography Department</t>
    <phoneticPr fontId="3" type="noConversion"/>
  </si>
  <si>
    <t>200meter buffer circles were drawn around each sensor. Areas with different EF valus within the buffer circle</t>
    <phoneticPr fontId="3" type="noConversion"/>
  </si>
  <si>
    <t>would be counted and an average EF value would be calculated. Revised EF were found for the following sensors</t>
    <phoneticPr fontId="3" type="noConversion"/>
  </si>
  <si>
    <t>Different EF included</t>
    <phoneticPr fontId="2" type="noConversion"/>
  </si>
  <si>
    <t>Limebank Street / Aston Old Road</t>
    <phoneticPr fontId="2" type="noConversion"/>
  </si>
  <si>
    <t>Nutall Street / Aston Old Road</t>
    <phoneticPr fontId="2" type="noConversion"/>
  </si>
  <si>
    <t>Chruch St A56</t>
  </si>
  <si>
    <t>Date</t>
    <phoneticPr fontId="3" type="noConversion"/>
  </si>
  <si>
    <t>Mile</t>
    <phoneticPr fontId="3" type="noConversion"/>
  </si>
  <si>
    <t>Activities and Route [direction](sensor accessed)</t>
    <phoneticPr fontId="3" type="noConversion"/>
  </si>
  <si>
    <t>Replace old hook with new hook</t>
    <phoneticPr fontId="3" type="noConversion"/>
  </si>
  <si>
    <t>CC-&gt;Levenshulme Terrace M19-&gt;Erin St M11-&gt; CC -&gt;</t>
    <phoneticPr fontId="3" type="noConversion"/>
  </si>
  <si>
    <t>New Elm Road M3 -&gt;CC</t>
    <phoneticPr fontId="3" type="noConversion"/>
  </si>
  <si>
    <t>CC-&gt;Drolysden Road M40 -&gt; CC-&gt; Styal Road M22-&gt;CC</t>
    <phoneticPr fontId="3" type="noConversion"/>
  </si>
  <si>
    <t>Data collection at City Centre</t>
    <phoneticPr fontId="3" type="noConversion"/>
  </si>
  <si>
    <t>Data collection at Styal Road sensor</t>
    <phoneticPr fontId="3" type="noConversion"/>
  </si>
  <si>
    <t>CC-&gt;Styal Raod M22-&gt;CC</t>
    <phoneticPr fontId="3" type="noConversion"/>
  </si>
  <si>
    <t>Data Collection at City Centre (part of cc sensors)</t>
    <phoneticPr fontId="3" type="noConversion"/>
  </si>
  <si>
    <t>3/10/2009 (am)</t>
    <phoneticPr fontId="3" type="noConversion"/>
  </si>
  <si>
    <t>Data Collection at City Centre (another part of cc sensors)</t>
    <phoneticPr fontId="3" type="noConversion"/>
  </si>
  <si>
    <t>3/10/2009 (pm)</t>
    <phoneticPr fontId="3" type="noConversion"/>
  </si>
  <si>
    <t>Data Collection</t>
    <phoneticPr fontId="3" type="noConversion"/>
  </si>
  <si>
    <t>CC-&gt;Corporation St SK15-&gt;CC -&gt; New Moor Lane -&gt; CC</t>
    <phoneticPr fontId="3" type="noConversion"/>
  </si>
  <si>
    <t>CC-&gt;Styal Road M22 -&gt;Drolysden Road M40-&gt;</t>
    <phoneticPr fontId="3" type="noConversion"/>
  </si>
  <si>
    <t>CC -&gt;Oldfield Road WA14 -&gt;New Elm Road M3 -&gt;Harris St M8 -&gt;CC</t>
    <phoneticPr fontId="3" type="noConversion"/>
  </si>
  <si>
    <t>Delivery radiation shields to Amey</t>
    <phoneticPr fontId="3" type="noConversion"/>
  </si>
  <si>
    <t>CC-&gt;M9 8AB -&gt;CC</t>
    <phoneticPr fontId="3" type="noConversion"/>
  </si>
  <si>
    <t>Site Visit to revised lammpost on Ferderick Street OL8</t>
    <phoneticPr fontId="3" type="noConversion"/>
  </si>
  <si>
    <t>CC-&gt; Ferderick Street / Oldham Road, OL9 -&gt; CC</t>
    <phoneticPr fontId="3" type="noConversion"/>
  </si>
  <si>
    <t>Put up sensors for N &amp; NW directions</t>
    <phoneticPr fontId="3" type="noConversion"/>
  </si>
  <si>
    <t>CC -&gt; Walton St OL10 -&gt; Old Hall Street BL4 -&gt; CC</t>
    <phoneticPr fontId="3" type="noConversion"/>
  </si>
  <si>
    <t>Put up sensors for W directions</t>
    <phoneticPr fontId="3" type="noConversion"/>
  </si>
  <si>
    <t>CC -&gt; Argosy Drive M30 -&gt; CC</t>
    <phoneticPr fontId="3" type="noConversion"/>
  </si>
  <si>
    <t>Data collection</t>
    <phoneticPr fontId="3" type="noConversion"/>
  </si>
  <si>
    <t>CC -&gt; Coperation St SK15 -&gt;CC -&gt;New Moor Lane SK7 -&gt; CC</t>
    <phoneticPr fontId="3" type="noConversion"/>
  </si>
  <si>
    <t>Data collection &amp; put up sensors</t>
    <phoneticPr fontId="3" type="noConversion"/>
  </si>
  <si>
    <t>CC -&gt; Old field Road WA14 -&gt; Styal Road M22 -&gt; CC -&gt;</t>
    <phoneticPr fontId="3" type="noConversion"/>
  </si>
  <si>
    <t xml:space="preserve"> &gt; New Elm Road M3 -&gt; Drolysden Road M40 -&gt;</t>
    <phoneticPr fontId="3" type="noConversion"/>
  </si>
  <si>
    <t>Langley Lane OL10 -&gt; CC</t>
    <phoneticPr fontId="3" type="noConversion"/>
  </si>
  <si>
    <t>Claimed on 10/12/2009</t>
    <phoneticPr fontId="3" type="noConversion"/>
  </si>
  <si>
    <t>6/2/2010 am</t>
    <phoneticPr fontId="3" type="noConversion"/>
  </si>
  <si>
    <t>Data Collection in City Centre</t>
    <phoneticPr fontId="3" type="noConversion"/>
  </si>
  <si>
    <t>6/2/2010 pm</t>
    <phoneticPr fontId="3" type="noConversion"/>
  </si>
  <si>
    <t>CC -&gt; Walton St, OL10 -&gt; Old Hall St, BL4 -&gt; Ford St, M3 -&gt;</t>
    <phoneticPr fontId="3" type="noConversion"/>
  </si>
  <si>
    <t>Argosy Drive M30 -&gt; CC</t>
    <phoneticPr fontId="3" type="noConversion"/>
  </si>
  <si>
    <t>7/2/2010 am</t>
    <phoneticPr fontId="3" type="noConversion"/>
  </si>
  <si>
    <t xml:space="preserve">CC -&gt; Droylston Rd, M40 -&gt; Styak Rd, M22 -&gt; Oldfield Rd, WA14  -&gt; </t>
    <phoneticPr fontId="3" type="noConversion"/>
  </si>
  <si>
    <t>CC</t>
    <phoneticPr fontId="3" type="noConversion"/>
  </si>
  <si>
    <t>7/2/2010 pm</t>
    <phoneticPr fontId="3" type="noConversion"/>
  </si>
  <si>
    <t>CC -&gt; Cooperation St, SK15 -&gt; CC -&gt; New Moor Lane, SK7 -&gt; CC</t>
    <phoneticPr fontId="3" type="noConversion"/>
  </si>
  <si>
    <t>Delivery shiled to contactor</t>
    <phoneticPr fontId="3" type="noConversion"/>
  </si>
  <si>
    <t xml:space="preserve">CC -&gt; Amey Factory Lane M9 -&gt; CC </t>
    <phoneticPr fontId="3" type="noConversion"/>
  </si>
  <si>
    <t>31/3/2010 am</t>
    <phoneticPr fontId="3" type="noConversion"/>
  </si>
  <si>
    <t>City Centre Data collection -&gt; Droylsotn Rd, M40 -&gt;</t>
    <phoneticPr fontId="3" type="noConversion"/>
  </si>
  <si>
    <t>Styak Rd, M22 -&gt; Oldfield Rd, WA14 -&gt; New Elm Rd, M3 -&gt; CC</t>
    <phoneticPr fontId="3" type="noConversion"/>
  </si>
  <si>
    <t>31/3/2010 pm</t>
    <phoneticPr fontId="3" type="noConversion"/>
  </si>
  <si>
    <t>CC -&gt; Stockpot -&gt; Walton St, OL10 -&gt; Old Hall St, BL4 -&gt;</t>
    <phoneticPr fontId="3" type="noConversion"/>
  </si>
  <si>
    <t>Ford St, M3 -&gt;  Argosy Drive, M30 -&gt; CC</t>
    <phoneticPr fontId="3" type="noConversion"/>
  </si>
  <si>
    <t>Claimed on 24/03/2010</t>
    <phoneticPr fontId="3" type="noConversion"/>
  </si>
  <si>
    <t>Data Coolection</t>
    <phoneticPr fontId="3" type="noConversion"/>
  </si>
  <si>
    <t>CC -&gt; Droylston RD M40 -&gt;Dikenson St M22 -&gt; CC</t>
    <phoneticPr fontId="3" type="noConversion"/>
  </si>
  <si>
    <t>CC -&gt; Styal Road M22 -&gt;Oldfield Rd WA14 -&gt; CC -&gt; New Elm Rd M3</t>
    <phoneticPr fontId="3" type="noConversion"/>
  </si>
  <si>
    <t xml:space="preserve"> &gt; Coperation St SK15 -&gt; CC -&gt;New Moor Lane SK&amp; -&gt;CC</t>
    <phoneticPr fontId="3" type="noConversion"/>
  </si>
  <si>
    <t xml:space="preserve">CC - Andenshaw Rd M34 -&gt; CC -&gt; Walton St OL10 -&gt; Old Hall St BL4 </t>
    <phoneticPr fontId="3" type="noConversion"/>
  </si>
  <si>
    <t>&gt; CC -&gt; Argosy Drive M30 -&gt; CC</t>
    <phoneticPr fontId="3" type="noConversion"/>
  </si>
  <si>
    <t xml:space="preserve">CC-&gt; Walton St, OL10 -&gt; Old Hall St, BL4 -&gt; CC -&gt; </t>
    <phoneticPr fontId="3" type="noConversion"/>
  </si>
  <si>
    <t>Argosy Drive, M30 -&gt; CC</t>
    <phoneticPr fontId="3" type="noConversion"/>
  </si>
  <si>
    <t>CC -&gt; Droylston Rd, M40 -&gt; CC -&gt; Styal Rd, M21 -&gt;</t>
    <phoneticPr fontId="3" type="noConversion"/>
  </si>
  <si>
    <t>Oldfield Rd, WA14 -&gt; CC -&gt; New Elm Rd, M3 -&gt;CC</t>
    <phoneticPr fontId="3" type="noConversion"/>
  </si>
  <si>
    <t>CC -&gt; New Moor Lane, SK7 -&gt; CC -&gt; Coperatoin St, SK15 -&gt; CC</t>
    <phoneticPr fontId="3" type="noConversion"/>
  </si>
  <si>
    <t>Claimed on 20/07/2010</t>
    <phoneticPr fontId="3" type="noConversion"/>
  </si>
  <si>
    <t>Put up sensor for 3 locations</t>
    <phoneticPr fontId="3" type="noConversion"/>
  </si>
  <si>
    <t>CC-&gt; Moor St, OL1 -&gt; cc</t>
    <phoneticPr fontId="3" type="noConversion"/>
  </si>
  <si>
    <t>Data Collcetion</t>
    <phoneticPr fontId="3" type="noConversion"/>
  </si>
  <si>
    <t>CC-&gt;Moor St, OL1 -&gt; Coperation St, SK15 -&gt;CC</t>
    <phoneticPr fontId="3" type="noConversion"/>
  </si>
  <si>
    <t>CC -&gt; New Moor Lane, SK7 -&gt; Styal Road, M22 -&gt; CC -&gt;</t>
    <phoneticPr fontId="3" type="noConversion"/>
  </si>
  <si>
    <t>Argosy Drive, M30 -&gt; Oldfield Rd, WA14 -&gt; CC</t>
    <phoneticPr fontId="3" type="noConversion"/>
  </si>
  <si>
    <t>City Centre Data Collection -&gt; Walton St, OL10 -&gt;</t>
    <phoneticPr fontId="3" type="noConversion"/>
  </si>
  <si>
    <t>Old Hall St, BL4 -&gt; CC</t>
    <phoneticPr fontId="3" type="noConversion"/>
  </si>
  <si>
    <t>Claimed on 30/11/2010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</si>
</sst>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細明體"/>
      <family val="3"/>
      <charset val="136"/>
    </font>
    <font>
      <sz val="9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8" borderId="0" xfId="0" applyFill="1"/>
    <xf numFmtId="14" fontId="0" fillId="0" borderId="3" xfId="0" applyNumberFormat="1" applyBorder="1"/>
    <xf numFmtId="0" fontId="0" fillId="0" borderId="2" xfId="0" applyBorder="1" applyAlignment="1">
      <alignment horizontal="right"/>
    </xf>
    <xf numFmtId="14" fontId="0" fillId="0" borderId="24" xfId="0" applyNumberFormat="1" applyBorder="1"/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right"/>
    </xf>
    <xf numFmtId="20" fontId="0" fillId="0" borderId="24" xfId="0" applyNumberFormat="1" applyBorder="1" applyAlignment="1">
      <alignment horizontal="right"/>
    </xf>
    <xf numFmtId="20" fontId="0" fillId="0" borderId="3" xfId="0" applyNumberFormat="1" applyBorder="1" applyAlignment="1">
      <alignment horizontal="right"/>
    </xf>
    <xf numFmtId="14" fontId="0" fillId="0" borderId="17" xfId="0" applyNumberFormat="1" applyBorder="1"/>
    <xf numFmtId="0" fontId="0" fillId="2" borderId="14" xfId="0" applyFill="1" applyBorder="1"/>
    <xf numFmtId="0" fontId="0" fillId="7" borderId="14" xfId="0" applyFill="1" applyBorder="1"/>
    <xf numFmtId="0" fontId="0" fillId="9" borderId="0" xfId="0" applyFill="1"/>
    <xf numFmtId="0" fontId="0" fillId="9" borderId="1" xfId="0" applyFill="1" applyBorder="1"/>
    <xf numFmtId="0" fontId="0" fillId="9" borderId="2" xfId="0" applyFill="1" applyBorder="1"/>
    <xf numFmtId="0" fontId="0" fillId="2" borderId="13" xfId="0" applyFill="1" applyBorder="1"/>
    <xf numFmtId="14" fontId="0" fillId="0" borderId="0" xfId="0" applyNumberFormat="1"/>
    <xf numFmtId="1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4" fontId="0" fillId="0" borderId="1" xfId="0" applyNumberFormat="1" applyBorder="1"/>
    <xf numFmtId="0" fontId="0" fillId="7" borderId="14" xfId="0" applyFill="1" applyBorder="1" applyAlignment="1">
      <alignment horizontal="right"/>
    </xf>
    <xf numFmtId="14" fontId="0" fillId="0" borderId="1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4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4" fontId="0" fillId="0" borderId="40" xfId="0" applyNumberFormat="1" applyBorder="1"/>
    <xf numFmtId="14" fontId="0" fillId="0" borderId="41" xfId="0" applyNumberFormat="1" applyBorder="1"/>
    <xf numFmtId="14" fontId="0" fillId="0" borderId="42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4" fontId="0" fillId="0" borderId="1" xfId="0" applyNumberFormat="1" applyBorder="1" applyAlignment="1">
      <alignment horizontal="left"/>
    </xf>
    <xf numFmtId="0" fontId="0" fillId="0" borderId="46" xfId="0" applyBorder="1"/>
    <xf numFmtId="0" fontId="0" fillId="0" borderId="47" xfId="0" applyBorder="1"/>
    <xf numFmtId="14" fontId="0" fillId="0" borderId="2" xfId="0" applyNumberFormat="1" applyBorder="1"/>
    <xf numFmtId="14" fontId="0" fillId="0" borderId="13" xfId="0" applyNumberFormat="1" applyBorder="1"/>
    <xf numFmtId="14" fontId="0" fillId="0" borderId="29" xfId="0" applyNumberFormat="1" applyBorder="1"/>
    <xf numFmtId="14" fontId="0" fillId="0" borderId="31" xfId="0" applyNumberFormat="1" applyBorder="1"/>
    <xf numFmtId="14" fontId="0" fillId="0" borderId="46" xfId="0" applyNumberFormat="1" applyBorder="1"/>
    <xf numFmtId="14" fontId="0" fillId="0" borderId="28" xfId="0" applyNumberFormat="1" applyBorder="1"/>
    <xf numFmtId="0" fontId="0" fillId="0" borderId="12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17" xfId="0" applyBorder="1" applyAlignment="1">
      <alignment horizontal="right"/>
    </xf>
    <xf numFmtId="14" fontId="0" fillId="0" borderId="2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14" fontId="0" fillId="0" borderId="48" xfId="0" applyNumberFormat="1" applyBorder="1"/>
    <xf numFmtId="164" fontId="4" fillId="0" borderId="0" xfId="0" applyNumberFormat="1" applyFont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14" fontId="0" fillId="1" borderId="3" xfId="0" applyNumberFormat="1" applyFill="1" applyBorder="1"/>
    <xf numFmtId="0" fontId="0" fillId="1" borderId="3" xfId="0" applyFill="1" applyBorder="1" applyAlignment="1">
      <alignment horizontal="right"/>
    </xf>
    <xf numFmtId="0" fontId="0" fillId="1" borderId="20" xfId="0" applyFill="1" applyBorder="1" applyAlignment="1">
      <alignment horizontal="right"/>
    </xf>
    <xf numFmtId="0" fontId="0" fillId="0" borderId="24" xfId="0" applyBorder="1" applyAlignment="1">
      <alignment horizontal="right"/>
    </xf>
    <xf numFmtId="14" fontId="0" fillId="0" borderId="49" xfId="0" applyNumberFormat="1" applyBorder="1" applyAlignment="1">
      <alignment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1" xfId="0" applyBorder="1"/>
    <xf numFmtId="164" fontId="4" fillId="0" borderId="51" xfId="0" applyNumberFormat="1" applyFont="1" applyBorder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22" xfId="0" applyFont="1" applyBorder="1"/>
    <xf numFmtId="0" fontId="1" fillId="0" borderId="25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zoomScaleNormal="100" workbookViewId="0">
      <selection activeCell="E2" sqref="E2"/>
    </sheetView>
  </sheetViews>
  <sheetFormatPr defaultRowHeight="13.2" x14ac:dyDescent="0.25"/>
  <cols>
    <col min="1" max="1" width="6.33203125" customWidth="1"/>
    <col min="2" max="2" width="37.109375" customWidth="1"/>
    <col min="3" max="3" width="15.44140625" customWidth="1"/>
    <col min="4" max="4" width="12.44140625" style="98" customWidth="1"/>
    <col min="5" max="5" width="23.77734375" customWidth="1"/>
    <col min="6" max="6" width="8.6640625" customWidth="1"/>
    <col min="7" max="7" width="14.5546875" customWidth="1"/>
    <col min="8" max="8" width="8.6640625" customWidth="1"/>
    <col min="9" max="9" width="18.109375" customWidth="1"/>
    <col min="10" max="10" width="8.6640625" customWidth="1"/>
    <col min="11" max="11" width="12" customWidth="1"/>
    <col min="12" max="12" width="26.5546875" customWidth="1"/>
    <col min="13" max="13" width="8.6640625" customWidth="1"/>
    <col min="14" max="14" width="13.44140625" customWidth="1"/>
    <col min="15" max="15" width="15" customWidth="1"/>
    <col min="16" max="19" width="8.6640625" customWidth="1"/>
  </cols>
  <sheetData>
    <row r="1" spans="1:17" x14ac:dyDescent="0.25">
      <c r="A1" s="1" t="s">
        <v>0</v>
      </c>
      <c r="D1" s="98" t="s">
        <v>1</v>
      </c>
      <c r="E1" s="56">
        <v>43159</v>
      </c>
    </row>
    <row r="2" spans="1:17" ht="13.8" thickBot="1" x14ac:dyDescent="0.3">
      <c r="A2" s="1"/>
      <c r="F2" s="1" t="s">
        <v>2</v>
      </c>
      <c r="G2" s="1" t="s">
        <v>3</v>
      </c>
      <c r="N2" t="s">
        <v>4</v>
      </c>
      <c r="Q2" t="s">
        <v>5</v>
      </c>
    </row>
    <row r="3" spans="1:17" x14ac:dyDescent="0.25">
      <c r="A3" s="8" t="s">
        <v>6</v>
      </c>
      <c r="B3" s="9" t="s">
        <v>7</v>
      </c>
      <c r="C3" s="9" t="s">
        <v>8</v>
      </c>
      <c r="D3" s="99" t="s">
        <v>9</v>
      </c>
      <c r="E3" s="33" t="s">
        <v>10</v>
      </c>
      <c r="F3" s="1"/>
      <c r="G3" s="1" t="s">
        <v>11</v>
      </c>
      <c r="H3" s="1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Q3" t="s">
        <v>18</v>
      </c>
    </row>
    <row r="4" spans="1:17" x14ac:dyDescent="0.25">
      <c r="A4" s="2" t="s">
        <v>19</v>
      </c>
      <c r="B4" s="3" t="s">
        <v>20</v>
      </c>
      <c r="C4" s="3">
        <v>15</v>
      </c>
      <c r="D4" s="43" t="s">
        <v>21</v>
      </c>
      <c r="E4" s="44"/>
      <c r="F4">
        <v>156</v>
      </c>
      <c r="G4">
        <v>153</v>
      </c>
      <c r="H4" t="s">
        <v>22</v>
      </c>
      <c r="I4" t="s">
        <v>23</v>
      </c>
      <c r="K4">
        <v>0.87870000000000004</v>
      </c>
      <c r="L4" t="s">
        <v>24</v>
      </c>
      <c r="M4">
        <f>42.2/153</f>
        <v>0.27581699346405231</v>
      </c>
      <c r="N4" t="s">
        <v>25</v>
      </c>
      <c r="Q4" t="s">
        <v>26</v>
      </c>
    </row>
    <row r="5" spans="1:17" x14ac:dyDescent="0.25">
      <c r="A5" s="2"/>
      <c r="B5" s="3"/>
      <c r="C5" s="3" t="s">
        <v>27</v>
      </c>
      <c r="D5" s="43"/>
      <c r="E5" s="104"/>
      <c r="K5">
        <v>0.87770000000000004</v>
      </c>
      <c r="Q5">
        <v>22.2</v>
      </c>
    </row>
    <row r="6" spans="1:17" x14ac:dyDescent="0.25">
      <c r="A6" s="2"/>
      <c r="B6" s="3" t="s">
        <v>28</v>
      </c>
      <c r="C6" s="3" t="s">
        <v>29</v>
      </c>
      <c r="D6" s="43"/>
      <c r="E6" s="44"/>
      <c r="J6" t="s">
        <v>30</v>
      </c>
      <c r="K6">
        <f>AVERAGE(K4,K5)</f>
        <v>0.87820000000000009</v>
      </c>
      <c r="Q6">
        <v>24.8</v>
      </c>
    </row>
    <row r="7" spans="1:17" x14ac:dyDescent="0.25">
      <c r="A7" s="2"/>
      <c r="B7" s="3" t="s">
        <v>31</v>
      </c>
      <c r="C7" s="3"/>
      <c r="D7" s="43"/>
      <c r="E7" s="104"/>
    </row>
    <row r="8" spans="1:17" x14ac:dyDescent="0.25">
      <c r="A8" s="14" t="s">
        <v>32</v>
      </c>
      <c r="B8" s="15" t="s">
        <v>33</v>
      </c>
      <c r="C8" s="15">
        <v>8</v>
      </c>
      <c r="D8" s="105" t="s">
        <v>34</v>
      </c>
      <c r="E8" s="106">
        <v>42561</v>
      </c>
      <c r="F8">
        <v>10.9</v>
      </c>
      <c r="G8">
        <v>5.8</v>
      </c>
      <c r="H8">
        <v>9.65</v>
      </c>
      <c r="I8" t="s">
        <v>35</v>
      </c>
      <c r="K8">
        <v>0.3659</v>
      </c>
      <c r="L8" s="107">
        <f>(TAN(ACOS(K10)))/2</f>
        <v>1.2725359327315366</v>
      </c>
      <c r="M8">
        <f>O8/G8</f>
        <v>2.8448275862068968</v>
      </c>
      <c r="N8" t="s">
        <v>36</v>
      </c>
      <c r="O8">
        <v>16.5</v>
      </c>
      <c r="Q8">
        <v>30.8</v>
      </c>
    </row>
    <row r="9" spans="1:17" x14ac:dyDescent="0.25">
      <c r="A9" s="2"/>
      <c r="B9" s="3" t="s">
        <v>37</v>
      </c>
      <c r="C9" s="3" t="s">
        <v>38</v>
      </c>
      <c r="D9" s="43"/>
      <c r="E9" s="47"/>
      <c r="K9">
        <v>0.36549999999999999</v>
      </c>
      <c r="Q9">
        <v>55.1</v>
      </c>
    </row>
    <row r="10" spans="1:17" x14ac:dyDescent="0.25">
      <c r="A10" s="2"/>
      <c r="B10" s="3" t="s">
        <v>39</v>
      </c>
      <c r="C10" s="3" t="s">
        <v>40</v>
      </c>
      <c r="D10" s="43" t="s">
        <v>41</v>
      </c>
      <c r="E10" s="42">
        <v>42561</v>
      </c>
      <c r="J10" t="s">
        <v>30</v>
      </c>
      <c r="K10">
        <f>AVERAGE(K8,K9)</f>
        <v>0.36570000000000003</v>
      </c>
      <c r="Q10">
        <v>118</v>
      </c>
    </row>
    <row r="11" spans="1:17" x14ac:dyDescent="0.25">
      <c r="A11" s="2"/>
      <c r="B11" s="3" t="s">
        <v>42</v>
      </c>
      <c r="C11" s="3"/>
      <c r="D11" s="43"/>
      <c r="E11" s="113"/>
      <c r="Q11">
        <v>26.8</v>
      </c>
    </row>
    <row r="12" spans="1:17" s="119" customFormat="1" x14ac:dyDescent="0.25">
      <c r="A12" s="14" t="s">
        <v>43</v>
      </c>
      <c r="B12" s="15" t="s">
        <v>44</v>
      </c>
      <c r="C12" s="15">
        <v>7</v>
      </c>
      <c r="D12" s="105" t="s">
        <v>45</v>
      </c>
      <c r="E12" s="114">
        <v>42085</v>
      </c>
      <c r="F12" s="119">
        <v>15.4</v>
      </c>
      <c r="G12" s="119">
        <v>8.6</v>
      </c>
      <c r="H12" s="119">
        <v>14.98</v>
      </c>
      <c r="I12" s="119" t="s">
        <v>46</v>
      </c>
      <c r="K12" s="119">
        <v>0.32829999999999998</v>
      </c>
      <c r="L12" s="120">
        <f>(TAN(ACOS(K12)))/2</f>
        <v>1.4385828616100453</v>
      </c>
      <c r="M12" s="119">
        <f>AVERAGE(N12,O12)/G12</f>
        <v>1.8604651162790697</v>
      </c>
      <c r="N12" s="119">
        <v>14.4</v>
      </c>
      <c r="O12" s="119">
        <v>17.600000000000001</v>
      </c>
      <c r="Q12" s="119">
        <v>33.799999999999997</v>
      </c>
    </row>
    <row r="13" spans="1:17" x14ac:dyDescent="0.25">
      <c r="A13" s="2"/>
      <c r="B13" s="3"/>
      <c r="C13" s="3" t="s">
        <v>47</v>
      </c>
      <c r="D13" s="43"/>
      <c r="E13" s="47"/>
      <c r="Q13">
        <f>AVERAGE(Q5:Q12)</f>
        <v>44.5</v>
      </c>
    </row>
    <row r="14" spans="1:17" x14ac:dyDescent="0.25">
      <c r="A14" s="2"/>
      <c r="B14" s="3" t="s">
        <v>48</v>
      </c>
      <c r="C14" s="3" t="s">
        <v>49</v>
      </c>
      <c r="D14" s="43"/>
      <c r="E14" s="44"/>
    </row>
    <row r="15" spans="1:17" x14ac:dyDescent="0.25">
      <c r="A15" s="11"/>
      <c r="B15" s="12" t="s">
        <v>50</v>
      </c>
      <c r="C15" s="12"/>
      <c r="D15" s="100"/>
      <c r="E15" s="103"/>
    </row>
    <row r="16" spans="1:17" x14ac:dyDescent="0.25">
      <c r="A16" s="2" t="s">
        <v>51</v>
      </c>
      <c r="B16" s="3" t="s">
        <v>52</v>
      </c>
      <c r="C16" s="3">
        <v>4</v>
      </c>
      <c r="D16" s="43" t="s">
        <v>53</v>
      </c>
      <c r="E16" s="114">
        <v>41287</v>
      </c>
      <c r="F16">
        <v>10.7</v>
      </c>
      <c r="G16">
        <v>5.3</v>
      </c>
      <c r="H16">
        <v>10.5</v>
      </c>
      <c r="I16" t="s">
        <v>54</v>
      </c>
      <c r="K16">
        <v>0.29649999999999999</v>
      </c>
      <c r="L16" s="107">
        <f>(TAN(ACOS(K16)))/2</f>
        <v>1.6105107130490022</v>
      </c>
      <c r="M16">
        <f>AVERAGE(N16,O16)/G16</f>
        <v>3.3207547169811327</v>
      </c>
      <c r="N16">
        <v>18</v>
      </c>
      <c r="O16">
        <v>17.2</v>
      </c>
    </row>
    <row r="17" spans="1:15" x14ac:dyDescent="0.25">
      <c r="A17" s="2"/>
      <c r="B17" s="3" t="s">
        <v>55</v>
      </c>
      <c r="C17" s="3" t="s">
        <v>56</v>
      </c>
      <c r="D17" s="43"/>
      <c r="E17" s="47"/>
    </row>
    <row r="18" spans="1:15" x14ac:dyDescent="0.25">
      <c r="A18" s="2"/>
      <c r="B18" s="3" t="s">
        <v>57</v>
      </c>
      <c r="C18" s="3" t="s">
        <v>58</v>
      </c>
      <c r="D18" s="43"/>
      <c r="E18" s="44"/>
    </row>
    <row r="19" spans="1:15" x14ac:dyDescent="0.25">
      <c r="A19" s="11"/>
      <c r="B19" s="12" t="s">
        <v>59</v>
      </c>
      <c r="C19" s="12"/>
      <c r="D19" s="100"/>
      <c r="E19" s="103"/>
    </row>
    <row r="20" spans="1:15" x14ac:dyDescent="0.25">
      <c r="A20" s="2" t="s">
        <v>60</v>
      </c>
      <c r="B20" s="3" t="s">
        <v>61</v>
      </c>
      <c r="C20" s="3">
        <v>3</v>
      </c>
      <c r="D20" s="43" t="s">
        <v>62</v>
      </c>
      <c r="E20" s="44">
        <v>41287</v>
      </c>
      <c r="F20">
        <v>18.399999999999999</v>
      </c>
      <c r="G20">
        <v>11.6</v>
      </c>
      <c r="I20" t="s">
        <v>63</v>
      </c>
      <c r="K20">
        <v>1.32E-2</v>
      </c>
      <c r="L20" s="107">
        <f>(TAN(ACOS(K22)))/2</f>
        <v>43.665259676915369</v>
      </c>
      <c r="N20" t="s">
        <v>64</v>
      </c>
    </row>
    <row r="21" spans="1:15" x14ac:dyDescent="0.25">
      <c r="A21" s="2"/>
      <c r="B21" s="3"/>
      <c r="C21" s="3" t="s">
        <v>65</v>
      </c>
      <c r="D21" s="43"/>
      <c r="E21" s="47"/>
      <c r="K21">
        <v>9.7000000000000003E-3</v>
      </c>
    </row>
    <row r="22" spans="1:15" x14ac:dyDescent="0.25">
      <c r="A22" s="2"/>
      <c r="B22" s="3" t="s">
        <v>66</v>
      </c>
      <c r="C22" s="3" t="s">
        <v>67</v>
      </c>
      <c r="D22" s="43" t="s">
        <v>68</v>
      </c>
      <c r="E22" s="44">
        <v>41959</v>
      </c>
      <c r="J22" t="s">
        <v>30</v>
      </c>
      <c r="K22">
        <f>AVERAGE(K20,K21)</f>
        <v>1.145E-2</v>
      </c>
    </row>
    <row r="23" spans="1:15" x14ac:dyDescent="0.25">
      <c r="A23" s="11"/>
      <c r="B23" s="12" t="s">
        <v>69</v>
      </c>
      <c r="C23" s="12"/>
      <c r="D23" s="100"/>
      <c r="E23" s="103"/>
    </row>
    <row r="24" spans="1:15" x14ac:dyDescent="0.25">
      <c r="A24" s="2" t="s">
        <v>70</v>
      </c>
      <c r="B24" s="3" t="s">
        <v>71</v>
      </c>
      <c r="C24" s="3">
        <v>3</v>
      </c>
      <c r="D24" s="43" t="s">
        <v>72</v>
      </c>
      <c r="E24" s="44">
        <v>41287</v>
      </c>
      <c r="F24">
        <v>21.8</v>
      </c>
      <c r="G24">
        <v>9</v>
      </c>
      <c r="H24">
        <v>14.83</v>
      </c>
      <c r="I24" t="s">
        <v>73</v>
      </c>
      <c r="K24">
        <v>0.34200000000000003</v>
      </c>
      <c r="L24" s="107">
        <f>(TAN(ACOS(K24)))/2</f>
        <v>1.3738303393455771</v>
      </c>
      <c r="M24">
        <f>AVERAGE(N24,O24)/G24</f>
        <v>1.7722222222222224</v>
      </c>
      <c r="N24">
        <v>19.600000000000001</v>
      </c>
      <c r="O24">
        <v>12.3</v>
      </c>
    </row>
    <row r="25" spans="1:15" x14ac:dyDescent="0.25">
      <c r="A25" s="2"/>
      <c r="B25" s="3"/>
      <c r="C25" s="3" t="s">
        <v>74</v>
      </c>
      <c r="D25" s="43"/>
      <c r="E25" s="47"/>
    </row>
    <row r="26" spans="1:15" x14ac:dyDescent="0.25">
      <c r="A26" s="2"/>
      <c r="B26" s="3" t="s">
        <v>75</v>
      </c>
      <c r="C26" s="3" t="s">
        <v>76</v>
      </c>
      <c r="D26" s="43"/>
      <c r="E26" s="44"/>
    </row>
    <row r="27" spans="1:15" x14ac:dyDescent="0.25">
      <c r="A27" s="11"/>
      <c r="B27" s="12" t="s">
        <v>77</v>
      </c>
      <c r="C27" s="12"/>
      <c r="D27" s="100"/>
      <c r="E27" s="103"/>
    </row>
    <row r="28" spans="1:15" x14ac:dyDescent="0.25">
      <c r="A28" s="2" t="s">
        <v>78</v>
      </c>
      <c r="B28" s="3" t="s">
        <v>79</v>
      </c>
      <c r="C28" s="3">
        <v>17</v>
      </c>
      <c r="D28" s="43" t="s">
        <v>80</v>
      </c>
      <c r="E28" s="114">
        <v>41287</v>
      </c>
      <c r="F28">
        <v>18.8</v>
      </c>
      <c r="G28">
        <v>12.2</v>
      </c>
      <c r="H28">
        <v>22.26</v>
      </c>
      <c r="I28" t="s">
        <v>81</v>
      </c>
      <c r="K28">
        <v>0.4365</v>
      </c>
      <c r="L28" s="107">
        <f>(TAN(ACOS(K28)))/2</f>
        <v>1.0305890686878305</v>
      </c>
      <c r="M28">
        <f>AVERAGE(N28,O28)/G28</f>
        <v>2.0532786885245904</v>
      </c>
      <c r="N28">
        <v>31.3</v>
      </c>
      <c r="O28">
        <v>18.8</v>
      </c>
    </row>
    <row r="29" spans="1:15" x14ac:dyDescent="0.25">
      <c r="A29" s="2"/>
      <c r="B29" s="3" t="s">
        <v>82</v>
      </c>
      <c r="C29" s="3" t="s">
        <v>83</v>
      </c>
      <c r="D29" s="43"/>
      <c r="E29" s="47"/>
    </row>
    <row r="30" spans="1:15" x14ac:dyDescent="0.25">
      <c r="A30" s="2"/>
      <c r="B30" s="3" t="s">
        <v>84</v>
      </c>
      <c r="C30" s="3" t="s">
        <v>85</v>
      </c>
      <c r="D30" s="43" t="s">
        <v>86</v>
      </c>
      <c r="E30" s="44">
        <v>42561</v>
      </c>
    </row>
    <row r="31" spans="1:15" x14ac:dyDescent="0.25">
      <c r="A31" s="11"/>
      <c r="B31" s="12" t="s">
        <v>87</v>
      </c>
      <c r="C31" s="12"/>
      <c r="D31" s="100"/>
      <c r="E31" s="103"/>
    </row>
    <row r="32" spans="1:15" x14ac:dyDescent="0.25">
      <c r="A32" s="2" t="s">
        <v>88</v>
      </c>
      <c r="B32" s="3" t="s">
        <v>89</v>
      </c>
      <c r="C32" s="3">
        <v>7</v>
      </c>
      <c r="D32" s="43" t="s">
        <v>90</v>
      </c>
      <c r="E32" s="114">
        <v>41676</v>
      </c>
      <c r="F32">
        <v>9</v>
      </c>
      <c r="G32">
        <v>6.2</v>
      </c>
      <c r="H32">
        <v>11.69</v>
      </c>
      <c r="I32" t="s">
        <v>91</v>
      </c>
      <c r="K32">
        <v>0.27100000000000002</v>
      </c>
      <c r="L32" s="107">
        <f>(TAN(ACOS(K32)))/2</f>
        <v>1.7759766556802532</v>
      </c>
      <c r="M32">
        <f>AVERAGE(N32,O32)/G32</f>
        <v>6.9193548387096779</v>
      </c>
      <c r="N32">
        <v>45.1</v>
      </c>
      <c r="O32">
        <v>40.700000000000003</v>
      </c>
    </row>
    <row r="33" spans="1:15" x14ac:dyDescent="0.25">
      <c r="A33" s="2"/>
      <c r="B33" s="3"/>
      <c r="C33" s="3" t="s">
        <v>92</v>
      </c>
      <c r="D33" s="43"/>
      <c r="E33" s="47"/>
    </row>
    <row r="34" spans="1:15" x14ac:dyDescent="0.25">
      <c r="A34" s="2"/>
      <c r="B34" s="3" t="s">
        <v>93</v>
      </c>
      <c r="C34" s="3" t="s">
        <v>94</v>
      </c>
      <c r="D34" s="43"/>
      <c r="E34" s="44"/>
    </row>
    <row r="35" spans="1:15" x14ac:dyDescent="0.25">
      <c r="A35" s="11"/>
      <c r="B35" s="12" t="s">
        <v>95</v>
      </c>
      <c r="C35" s="12"/>
      <c r="D35" s="100"/>
      <c r="E35" s="103"/>
    </row>
    <row r="36" spans="1:15" x14ac:dyDescent="0.25">
      <c r="A36" s="2" t="s">
        <v>96</v>
      </c>
      <c r="B36" s="3" t="s">
        <v>97</v>
      </c>
      <c r="C36" s="3" t="s">
        <v>98</v>
      </c>
      <c r="D36" s="43" t="s">
        <v>99</v>
      </c>
      <c r="E36" s="44">
        <v>42963</v>
      </c>
      <c r="F36">
        <v>33.1</v>
      </c>
      <c r="G36">
        <v>16.8</v>
      </c>
      <c r="H36">
        <v>32.869999999999997</v>
      </c>
      <c r="I36" t="s">
        <v>100</v>
      </c>
      <c r="K36">
        <v>0.48130000000000001</v>
      </c>
      <c r="L36" s="107">
        <f>(TAN(ACOS(K36)))/2</f>
        <v>0.91061285747604803</v>
      </c>
      <c r="M36">
        <f>AVERAGE(N36,O36)/G36</f>
        <v>1.6220238095238095</v>
      </c>
      <c r="N36">
        <v>31.2</v>
      </c>
      <c r="O36">
        <v>23.3</v>
      </c>
    </row>
    <row r="37" spans="1:15" x14ac:dyDescent="0.25">
      <c r="A37" s="2"/>
      <c r="B37" s="3" t="s">
        <v>101</v>
      </c>
      <c r="C37" s="3" t="s">
        <v>102</v>
      </c>
      <c r="D37" s="43"/>
      <c r="E37" s="44"/>
    </row>
    <row r="38" spans="1:15" x14ac:dyDescent="0.25">
      <c r="A38" s="2"/>
      <c r="B38" s="3" t="s">
        <v>103</v>
      </c>
      <c r="C38" s="3" t="s">
        <v>104</v>
      </c>
      <c r="D38" s="43"/>
      <c r="E38" s="44"/>
    </row>
    <row r="39" spans="1:15" x14ac:dyDescent="0.25">
      <c r="A39" s="2"/>
      <c r="B39" s="3" t="s">
        <v>105</v>
      </c>
      <c r="C39" s="3"/>
      <c r="D39" s="43"/>
      <c r="E39" s="113"/>
    </row>
    <row r="40" spans="1:15" ht="13.8" thickBot="1" x14ac:dyDescent="0.3">
      <c r="A40" s="2"/>
      <c r="B40" s="3"/>
      <c r="C40" s="3"/>
      <c r="E40" s="7"/>
    </row>
    <row r="41" spans="1:15" x14ac:dyDescent="0.25">
      <c r="A41" s="58" t="s">
        <v>106</v>
      </c>
      <c r="B41" s="59" t="s">
        <v>107</v>
      </c>
      <c r="C41" s="59" t="s">
        <v>108</v>
      </c>
      <c r="D41" s="102" t="s">
        <v>21</v>
      </c>
      <c r="E41" s="94"/>
      <c r="I41" t="s">
        <v>109</v>
      </c>
      <c r="K41">
        <v>0.50649999999999995</v>
      </c>
    </row>
    <row r="42" spans="1:15" x14ac:dyDescent="0.25">
      <c r="A42" s="2"/>
      <c r="B42" s="3"/>
      <c r="C42" s="3" t="s">
        <v>110</v>
      </c>
      <c r="D42" s="43"/>
      <c r="E42" s="4"/>
    </row>
    <row r="43" spans="1:15" x14ac:dyDescent="0.25">
      <c r="A43" s="2"/>
      <c r="B43" s="3" t="s">
        <v>111</v>
      </c>
      <c r="C43" s="3" t="s">
        <v>112</v>
      </c>
      <c r="D43" s="43"/>
      <c r="E43" s="44"/>
    </row>
    <row r="44" spans="1:15" x14ac:dyDescent="0.25">
      <c r="A44" s="11"/>
      <c r="B44" s="12" t="s">
        <v>113</v>
      </c>
      <c r="C44" s="12"/>
      <c r="D44" s="100"/>
      <c r="E44" s="103"/>
    </row>
    <row r="45" spans="1:15" x14ac:dyDescent="0.25">
      <c r="A45" s="2" t="s">
        <v>114</v>
      </c>
      <c r="B45" s="3" t="s">
        <v>115</v>
      </c>
      <c r="C45" s="3" t="s">
        <v>108</v>
      </c>
      <c r="D45" s="43" t="s">
        <v>116</v>
      </c>
      <c r="E45" s="42">
        <v>41287</v>
      </c>
      <c r="I45" t="s">
        <v>117</v>
      </c>
      <c r="K45">
        <v>0.70599999999999996</v>
      </c>
    </row>
    <row r="46" spans="1:15" x14ac:dyDescent="0.25">
      <c r="A46" s="2"/>
      <c r="B46" s="3"/>
      <c r="C46" s="3" t="s">
        <v>118</v>
      </c>
      <c r="D46" s="43"/>
      <c r="E46" s="4"/>
    </row>
    <row r="47" spans="1:15" x14ac:dyDescent="0.25">
      <c r="A47" s="2"/>
      <c r="B47" s="3" t="s">
        <v>111</v>
      </c>
      <c r="C47" s="3" t="s">
        <v>119</v>
      </c>
      <c r="D47" s="43" t="s">
        <v>120</v>
      </c>
      <c r="E47" s="44">
        <v>42674</v>
      </c>
    </row>
    <row r="48" spans="1:15" ht="13.8" thickBot="1" x14ac:dyDescent="0.3">
      <c r="A48" s="5"/>
      <c r="B48" s="6" t="s">
        <v>121</v>
      </c>
      <c r="C48" s="6"/>
      <c r="D48" s="101"/>
      <c r="E48" s="97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45"/>
  <sheetViews>
    <sheetView tabSelected="1" topLeftCell="A10" workbookViewId="0">
      <selection activeCell="E45" sqref="E45"/>
    </sheetView>
  </sheetViews>
  <sheetFormatPr defaultRowHeight="13.2" x14ac:dyDescent="0.25"/>
  <cols>
    <col min="2" max="2" width="31.88671875" customWidth="1"/>
    <col min="3" max="4" width="17.5546875" customWidth="1"/>
    <col min="5" max="5" width="20" customWidth="1"/>
  </cols>
  <sheetData>
    <row r="2" spans="1:9" x14ac:dyDescent="0.25">
      <c r="A2" t="s">
        <v>544</v>
      </c>
    </row>
    <row r="3" spans="1:9" x14ac:dyDescent="0.25">
      <c r="A3" t="s">
        <v>545</v>
      </c>
    </row>
    <row r="4" spans="1:9" x14ac:dyDescent="0.25">
      <c r="A4" t="s">
        <v>546</v>
      </c>
    </row>
    <row r="7" spans="1:9" x14ac:dyDescent="0.25">
      <c r="A7" s="1"/>
    </row>
    <row r="8" spans="1:9" ht="13.8" thickBot="1" x14ac:dyDescent="0.3">
      <c r="A8" s="1"/>
    </row>
    <row r="9" spans="1:9" x14ac:dyDescent="0.25">
      <c r="A9" s="8" t="s">
        <v>6</v>
      </c>
      <c r="B9" s="9" t="s">
        <v>7</v>
      </c>
      <c r="C9" s="9" t="s">
        <v>8</v>
      </c>
      <c r="D9" s="36" t="s">
        <v>9</v>
      </c>
      <c r="E9" s="10" t="s">
        <v>547</v>
      </c>
    </row>
    <row r="10" spans="1:9" x14ac:dyDescent="0.25">
      <c r="A10" s="2" t="s">
        <v>135</v>
      </c>
      <c r="B10" s="3" t="s">
        <v>136</v>
      </c>
      <c r="C10" s="3">
        <v>4</v>
      </c>
      <c r="D10" s="37">
        <v>49</v>
      </c>
      <c r="E10" s="45">
        <v>0.2</v>
      </c>
    </row>
    <row r="11" spans="1:9" x14ac:dyDescent="0.25">
      <c r="A11" s="2"/>
      <c r="B11" s="3" t="s">
        <v>138</v>
      </c>
      <c r="C11" s="3" t="s">
        <v>139</v>
      </c>
      <c r="D11" s="37"/>
      <c r="E11" s="45">
        <v>0.5</v>
      </c>
    </row>
    <row r="12" spans="1:9" x14ac:dyDescent="0.25">
      <c r="A12" s="2"/>
      <c r="B12" s="3" t="s">
        <v>132</v>
      </c>
      <c r="C12" s="3" t="s">
        <v>140</v>
      </c>
      <c r="D12" s="37"/>
      <c r="E12" s="4"/>
      <c r="I12" s="98"/>
    </row>
    <row r="13" spans="1:9" x14ac:dyDescent="0.25">
      <c r="A13" s="11"/>
      <c r="B13" s="12" t="s">
        <v>141</v>
      </c>
      <c r="C13" s="12"/>
      <c r="D13" s="38"/>
      <c r="E13" s="13"/>
    </row>
    <row r="14" spans="1:9" x14ac:dyDescent="0.25">
      <c r="A14" s="55" t="s">
        <v>207</v>
      </c>
      <c r="B14" s="50" t="s">
        <v>185</v>
      </c>
      <c r="C14" s="50">
        <v>45</v>
      </c>
      <c r="D14" s="37">
        <v>66</v>
      </c>
      <c r="E14" s="45">
        <v>0.24</v>
      </c>
    </row>
    <row r="15" spans="1:9" x14ac:dyDescent="0.25">
      <c r="A15" s="2"/>
      <c r="B15" s="3" t="s">
        <v>208</v>
      </c>
      <c r="C15" s="3" t="s">
        <v>209</v>
      </c>
      <c r="D15" s="37"/>
      <c r="E15" s="45">
        <v>0.5</v>
      </c>
    </row>
    <row r="16" spans="1:9" x14ac:dyDescent="0.25">
      <c r="A16" s="2"/>
      <c r="B16" s="3" t="s">
        <v>210</v>
      </c>
      <c r="C16" s="3" t="s">
        <v>211</v>
      </c>
      <c r="D16" s="37"/>
      <c r="E16" s="45"/>
      <c r="I16" s="98"/>
    </row>
    <row r="17" spans="1:9" x14ac:dyDescent="0.25">
      <c r="A17" s="11"/>
      <c r="B17" s="12" t="s">
        <v>212</v>
      </c>
      <c r="C17" s="12"/>
      <c r="D17" s="38"/>
      <c r="E17" s="13"/>
    </row>
    <row r="18" spans="1:9" x14ac:dyDescent="0.25">
      <c r="A18" s="55" t="s">
        <v>213</v>
      </c>
      <c r="B18" s="50" t="s">
        <v>214</v>
      </c>
      <c r="C18" s="50">
        <v>50</v>
      </c>
      <c r="D18" s="37">
        <v>67</v>
      </c>
      <c r="E18" s="45">
        <v>0.31</v>
      </c>
    </row>
    <row r="19" spans="1:9" x14ac:dyDescent="0.25">
      <c r="A19" s="2"/>
      <c r="B19" s="3" t="s">
        <v>215</v>
      </c>
      <c r="C19" s="3" t="s">
        <v>209</v>
      </c>
      <c r="D19" s="37"/>
      <c r="E19" s="45">
        <v>0.9</v>
      </c>
    </row>
    <row r="20" spans="1:9" x14ac:dyDescent="0.25">
      <c r="A20" s="2"/>
      <c r="B20" s="3" t="s">
        <v>216</v>
      </c>
      <c r="C20" s="3" t="s">
        <v>211</v>
      </c>
      <c r="D20" s="37"/>
      <c r="E20" s="45"/>
      <c r="I20" s="98"/>
    </row>
    <row r="21" spans="1:9" x14ac:dyDescent="0.25">
      <c r="A21" s="11"/>
      <c r="B21" s="12" t="s">
        <v>217</v>
      </c>
      <c r="C21" s="12"/>
      <c r="D21" s="38"/>
      <c r="E21" s="13"/>
    </row>
    <row r="22" spans="1:9" x14ac:dyDescent="0.25">
      <c r="A22" s="2" t="s">
        <v>225</v>
      </c>
      <c r="B22" s="3" t="s">
        <v>226</v>
      </c>
      <c r="C22" s="3">
        <v>11</v>
      </c>
      <c r="D22" s="37">
        <v>20</v>
      </c>
      <c r="E22" s="45">
        <v>0.28999999999999998</v>
      </c>
    </row>
    <row r="23" spans="1:9" x14ac:dyDescent="0.25">
      <c r="A23" s="2"/>
      <c r="B23" s="3" t="s">
        <v>548</v>
      </c>
      <c r="C23" s="3" t="s">
        <v>230</v>
      </c>
      <c r="D23" s="37"/>
      <c r="E23" s="45">
        <v>0.94</v>
      </c>
    </row>
    <row r="24" spans="1:9" x14ac:dyDescent="0.25">
      <c r="A24" s="2"/>
      <c r="B24" s="3" t="s">
        <v>231</v>
      </c>
      <c r="C24" s="3" t="s">
        <v>232</v>
      </c>
      <c r="D24" s="37"/>
      <c r="E24" s="45"/>
      <c r="I24" s="98"/>
    </row>
    <row r="25" spans="1:9" x14ac:dyDescent="0.25">
      <c r="A25" s="11"/>
      <c r="B25" s="12" t="s">
        <v>234</v>
      </c>
      <c r="C25" s="12"/>
      <c r="D25" s="38"/>
      <c r="E25" s="13"/>
    </row>
    <row r="26" spans="1:9" x14ac:dyDescent="0.25">
      <c r="A26" s="2" t="s">
        <v>235</v>
      </c>
      <c r="B26" s="3" t="s">
        <v>236</v>
      </c>
      <c r="C26" s="3">
        <v>91</v>
      </c>
      <c r="D26" s="37">
        <v>21</v>
      </c>
      <c r="E26" s="45">
        <v>0.28999999999999998</v>
      </c>
    </row>
    <row r="27" spans="1:9" x14ac:dyDescent="0.25">
      <c r="A27" s="2"/>
      <c r="B27" s="3" t="s">
        <v>549</v>
      </c>
      <c r="C27" s="3" t="s">
        <v>240</v>
      </c>
      <c r="D27" s="37"/>
      <c r="E27" s="45">
        <v>0.5</v>
      </c>
    </row>
    <row r="28" spans="1:9" x14ac:dyDescent="0.25">
      <c r="A28" s="2"/>
      <c r="B28" s="3" t="s">
        <v>241</v>
      </c>
      <c r="C28" s="3" t="s">
        <v>242</v>
      </c>
      <c r="D28" s="37"/>
      <c r="E28" s="45"/>
      <c r="I28" s="98"/>
    </row>
    <row r="29" spans="1:9" x14ac:dyDescent="0.25">
      <c r="A29" s="11"/>
      <c r="B29" s="12" t="s">
        <v>243</v>
      </c>
      <c r="C29" s="12"/>
      <c r="D29" s="38"/>
      <c r="E29" s="13"/>
    </row>
    <row r="30" spans="1:9" x14ac:dyDescent="0.25">
      <c r="A30" s="27" t="s">
        <v>311</v>
      </c>
      <c r="B30" s="28" t="s">
        <v>312</v>
      </c>
      <c r="C30" s="28">
        <v>28</v>
      </c>
      <c r="D30" s="37">
        <v>37</v>
      </c>
      <c r="E30" s="45">
        <v>0.2</v>
      </c>
    </row>
    <row r="31" spans="1:9" x14ac:dyDescent="0.25">
      <c r="A31" s="2"/>
      <c r="B31" s="3" t="s">
        <v>315</v>
      </c>
      <c r="C31" s="3" t="s">
        <v>316</v>
      </c>
      <c r="D31" s="37"/>
      <c r="E31" s="45">
        <v>0.71</v>
      </c>
    </row>
    <row r="32" spans="1:9" x14ac:dyDescent="0.25">
      <c r="A32" s="2"/>
      <c r="B32" s="3" t="s">
        <v>317</v>
      </c>
      <c r="C32" s="3" t="s">
        <v>318</v>
      </c>
      <c r="D32" s="37"/>
      <c r="E32" s="45"/>
      <c r="I32" s="98"/>
    </row>
    <row r="33" spans="1:5" x14ac:dyDescent="0.25">
      <c r="A33" s="11"/>
      <c r="B33" s="12" t="s">
        <v>319</v>
      </c>
      <c r="C33" s="12"/>
      <c r="D33" s="38"/>
      <c r="E33" s="13"/>
    </row>
    <row r="34" spans="1:5" x14ac:dyDescent="0.25">
      <c r="A34" s="29" t="s">
        <v>416</v>
      </c>
      <c r="B34" s="30" t="s">
        <v>417</v>
      </c>
      <c r="C34" s="30">
        <v>232</v>
      </c>
      <c r="D34" s="37">
        <v>42</v>
      </c>
      <c r="E34" s="45">
        <v>0.2</v>
      </c>
    </row>
    <row r="35" spans="1:5" x14ac:dyDescent="0.25">
      <c r="A35" s="2"/>
      <c r="B35" s="3" t="s">
        <v>420</v>
      </c>
      <c r="C35" s="3" t="s">
        <v>421</v>
      </c>
      <c r="D35" s="37"/>
      <c r="E35" s="45">
        <v>0.5</v>
      </c>
    </row>
    <row r="36" spans="1:5" x14ac:dyDescent="0.25">
      <c r="A36" s="2"/>
      <c r="B36" s="3" t="s">
        <v>412</v>
      </c>
      <c r="C36" s="3" t="s">
        <v>422</v>
      </c>
      <c r="D36" s="37"/>
      <c r="E36" s="45"/>
    </row>
    <row r="37" spans="1:5" x14ac:dyDescent="0.25">
      <c r="A37" s="11"/>
      <c r="B37" s="12" t="s">
        <v>423</v>
      </c>
      <c r="C37" s="12"/>
      <c r="D37" s="38"/>
      <c r="E37" s="13"/>
    </row>
    <row r="38" spans="1:5" x14ac:dyDescent="0.25">
      <c r="A38" s="108" t="s">
        <v>433</v>
      </c>
      <c r="B38" s="109" t="s">
        <v>550</v>
      </c>
      <c r="C38" s="109">
        <v>236</v>
      </c>
      <c r="D38" s="39">
        <v>40</v>
      </c>
      <c r="E38" s="45">
        <v>0.2</v>
      </c>
    </row>
    <row r="39" spans="1:5" x14ac:dyDescent="0.25">
      <c r="A39" s="2"/>
      <c r="B39" s="3" t="s">
        <v>436</v>
      </c>
      <c r="C39" s="3" t="s">
        <v>437</v>
      </c>
      <c r="D39" s="37"/>
      <c r="E39" s="45">
        <v>0.5</v>
      </c>
    </row>
    <row r="40" spans="1:5" x14ac:dyDescent="0.25">
      <c r="A40" s="2"/>
      <c r="B40" s="3" t="s">
        <v>438</v>
      </c>
      <c r="C40" s="3" t="s">
        <v>439</v>
      </c>
      <c r="D40" s="37"/>
      <c r="E40" s="45"/>
    </row>
    <row r="41" spans="1:5" x14ac:dyDescent="0.25">
      <c r="A41" s="11"/>
      <c r="B41" s="12" t="s">
        <v>440</v>
      </c>
      <c r="C41" s="12"/>
      <c r="D41" s="38"/>
      <c r="E41" s="13"/>
    </row>
    <row r="42" spans="1:5" x14ac:dyDescent="0.25">
      <c r="A42" s="32" t="s">
        <v>511</v>
      </c>
      <c r="B42" s="32" t="s">
        <v>512</v>
      </c>
      <c r="C42" s="32">
        <v>24</v>
      </c>
      <c r="D42" s="37">
        <v>56</v>
      </c>
      <c r="E42" s="45">
        <v>0.31</v>
      </c>
    </row>
    <row r="43" spans="1:5" x14ac:dyDescent="0.25">
      <c r="A43" s="2"/>
      <c r="B43" s="3" t="s">
        <v>515</v>
      </c>
      <c r="C43" s="3" t="s">
        <v>516</v>
      </c>
      <c r="D43" s="37"/>
      <c r="E43" s="45">
        <v>0.5</v>
      </c>
    </row>
    <row r="44" spans="1:5" x14ac:dyDescent="0.25">
      <c r="A44" s="2"/>
      <c r="B44" s="3" t="s">
        <v>508</v>
      </c>
      <c r="C44" s="3" t="s">
        <v>517</v>
      </c>
      <c r="D44" s="37"/>
      <c r="E44" s="4">
        <v>0.93</v>
      </c>
    </row>
    <row r="45" spans="1:5" ht="13.8" thickBot="1" x14ac:dyDescent="0.3">
      <c r="A45" s="5"/>
      <c r="B45" s="6" t="s">
        <v>518</v>
      </c>
      <c r="C45" s="6"/>
      <c r="D45" s="40"/>
      <c r="E45" s="7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"/>
  <sheetViews>
    <sheetView workbookViewId="0">
      <selection activeCell="B45" sqref="B45"/>
    </sheetView>
  </sheetViews>
  <sheetFormatPr defaultRowHeight="13.2" x14ac:dyDescent="0.25"/>
  <cols>
    <col min="1" max="1" width="22.5546875" customWidth="1"/>
    <col min="2" max="2" width="10.109375" customWidth="1"/>
    <col min="3" max="3" width="59.44140625" customWidth="1"/>
  </cols>
  <sheetData>
    <row r="1" spans="1:3" x14ac:dyDescent="0.25">
      <c r="A1" s="58" t="s">
        <v>551</v>
      </c>
      <c r="B1" s="59" t="s">
        <v>552</v>
      </c>
      <c r="C1" s="60" t="s">
        <v>553</v>
      </c>
    </row>
    <row r="2" spans="1:3" ht="13.8" thickBot="1" x14ac:dyDescent="0.3">
      <c r="A2" s="5"/>
      <c r="B2" s="6"/>
      <c r="C2" s="7"/>
    </row>
    <row r="3" spans="1:3" x14ac:dyDescent="0.25">
      <c r="A3" s="61">
        <v>40028</v>
      </c>
      <c r="B3" s="3">
        <v>14</v>
      </c>
      <c r="C3" s="4" t="s">
        <v>554</v>
      </c>
    </row>
    <row r="4" spans="1:3" x14ac:dyDescent="0.25">
      <c r="A4" s="2"/>
      <c r="B4" s="3"/>
      <c r="C4" s="4" t="s">
        <v>555</v>
      </c>
    </row>
    <row r="5" spans="1:3" x14ac:dyDescent="0.25">
      <c r="A5" s="2"/>
      <c r="B5" s="3"/>
      <c r="C5" s="4" t="s">
        <v>556</v>
      </c>
    </row>
    <row r="6" spans="1:3" x14ac:dyDescent="0.25">
      <c r="A6" s="11"/>
      <c r="B6" s="12"/>
      <c r="C6" s="13"/>
    </row>
    <row r="7" spans="1:3" x14ac:dyDescent="0.25">
      <c r="A7" s="61">
        <v>40029</v>
      </c>
      <c r="B7" s="3">
        <v>32</v>
      </c>
      <c r="C7" s="4" t="s">
        <v>554</v>
      </c>
    </row>
    <row r="8" spans="1:3" x14ac:dyDescent="0.25">
      <c r="A8" s="2"/>
      <c r="B8" s="3"/>
      <c r="C8" s="4" t="s">
        <v>557</v>
      </c>
    </row>
    <row r="9" spans="1:3" x14ac:dyDescent="0.25">
      <c r="A9" s="11"/>
      <c r="B9" s="12"/>
      <c r="C9" s="13"/>
    </row>
    <row r="10" spans="1:3" x14ac:dyDescent="0.25">
      <c r="A10" s="61">
        <v>40040</v>
      </c>
      <c r="B10" s="3">
        <v>6.5</v>
      </c>
      <c r="C10" s="4" t="s">
        <v>558</v>
      </c>
    </row>
    <row r="11" spans="1:3" x14ac:dyDescent="0.25">
      <c r="A11" s="11"/>
      <c r="B11" s="12"/>
      <c r="C11" s="13"/>
    </row>
    <row r="12" spans="1:3" x14ac:dyDescent="0.25">
      <c r="A12" s="61">
        <v>40046</v>
      </c>
      <c r="B12" s="3">
        <v>21</v>
      </c>
      <c r="C12" s="4" t="s">
        <v>559</v>
      </c>
    </row>
    <row r="13" spans="1:3" x14ac:dyDescent="0.25">
      <c r="A13" s="2"/>
      <c r="B13" s="3"/>
      <c r="C13" s="4" t="s">
        <v>560</v>
      </c>
    </row>
    <row r="14" spans="1:3" x14ac:dyDescent="0.25">
      <c r="A14" s="11"/>
      <c r="B14" s="12"/>
      <c r="C14" s="13"/>
    </row>
    <row r="15" spans="1:3" x14ac:dyDescent="0.25">
      <c r="A15" s="61">
        <v>40088</v>
      </c>
      <c r="B15" s="3">
        <v>3.8</v>
      </c>
      <c r="C15" s="4" t="s">
        <v>561</v>
      </c>
    </row>
    <row r="16" spans="1:3" x14ac:dyDescent="0.25">
      <c r="A16" s="11"/>
      <c r="B16" s="12"/>
      <c r="C16" s="13"/>
    </row>
    <row r="17" spans="1:3" x14ac:dyDescent="0.25">
      <c r="A17" s="61" t="s">
        <v>562</v>
      </c>
      <c r="B17" s="3">
        <v>5.0999999999999996</v>
      </c>
      <c r="C17" s="4" t="s">
        <v>563</v>
      </c>
    </row>
    <row r="18" spans="1:3" x14ac:dyDescent="0.25">
      <c r="A18" s="11"/>
      <c r="B18" s="12"/>
      <c r="C18" s="13"/>
    </row>
    <row r="19" spans="1:3" x14ac:dyDescent="0.25">
      <c r="A19" s="61" t="s">
        <v>564</v>
      </c>
      <c r="B19" s="3">
        <v>39.5</v>
      </c>
      <c r="C19" s="4" t="s">
        <v>565</v>
      </c>
    </row>
    <row r="20" spans="1:3" x14ac:dyDescent="0.25">
      <c r="A20" s="2"/>
      <c r="B20" s="3"/>
      <c r="C20" s="4" t="s">
        <v>566</v>
      </c>
    </row>
    <row r="21" spans="1:3" x14ac:dyDescent="0.25">
      <c r="A21" s="11"/>
      <c r="B21" s="12"/>
      <c r="C21" s="13"/>
    </row>
    <row r="22" spans="1:3" x14ac:dyDescent="0.25">
      <c r="A22" s="61">
        <v>40090</v>
      </c>
      <c r="B22" s="3">
        <v>59.8</v>
      </c>
      <c r="C22" s="4" t="s">
        <v>565</v>
      </c>
    </row>
    <row r="23" spans="1:3" x14ac:dyDescent="0.25">
      <c r="A23" s="2"/>
      <c r="B23" s="3"/>
      <c r="C23" s="4" t="s">
        <v>567</v>
      </c>
    </row>
    <row r="24" spans="1:3" x14ac:dyDescent="0.25">
      <c r="A24" s="2"/>
      <c r="B24" s="3"/>
      <c r="C24" s="4" t="s">
        <v>568</v>
      </c>
    </row>
    <row r="25" spans="1:3" x14ac:dyDescent="0.25">
      <c r="A25" s="11"/>
      <c r="B25" s="12"/>
      <c r="C25" s="13"/>
    </row>
    <row r="26" spans="1:3" x14ac:dyDescent="0.25">
      <c r="A26" s="61">
        <v>40107</v>
      </c>
      <c r="B26" s="3">
        <v>8</v>
      </c>
      <c r="C26" s="4" t="s">
        <v>569</v>
      </c>
    </row>
    <row r="27" spans="1:3" x14ac:dyDescent="0.25">
      <c r="A27" s="2"/>
      <c r="B27" s="3"/>
      <c r="C27" s="4" t="s">
        <v>570</v>
      </c>
    </row>
    <row r="28" spans="1:3" x14ac:dyDescent="0.25">
      <c r="A28" s="11"/>
      <c r="B28" s="12"/>
      <c r="C28" s="13"/>
    </row>
    <row r="29" spans="1:3" x14ac:dyDescent="0.25">
      <c r="A29" s="61">
        <v>40120</v>
      </c>
      <c r="B29" s="3">
        <v>15</v>
      </c>
      <c r="C29" s="4" t="s">
        <v>571</v>
      </c>
    </row>
    <row r="30" spans="1:3" x14ac:dyDescent="0.25">
      <c r="A30" s="2"/>
      <c r="B30" s="3"/>
      <c r="C30" s="4" t="s">
        <v>572</v>
      </c>
    </row>
    <row r="31" spans="1:3" x14ac:dyDescent="0.25">
      <c r="A31" s="11"/>
      <c r="B31" s="12"/>
      <c r="C31" s="13"/>
    </row>
    <row r="32" spans="1:3" x14ac:dyDescent="0.25">
      <c r="A32" s="61">
        <v>40138</v>
      </c>
      <c r="B32" s="3">
        <v>35</v>
      </c>
      <c r="C32" s="4" t="s">
        <v>573</v>
      </c>
    </row>
    <row r="33" spans="1:3" x14ac:dyDescent="0.25">
      <c r="A33" s="2"/>
      <c r="B33" s="3"/>
      <c r="C33" s="4" t="s">
        <v>574</v>
      </c>
    </row>
    <row r="34" spans="1:3" x14ac:dyDescent="0.25">
      <c r="A34" s="11"/>
      <c r="B34" s="12"/>
      <c r="C34" s="13"/>
    </row>
    <row r="35" spans="1:3" x14ac:dyDescent="0.25">
      <c r="A35" s="61">
        <v>40138</v>
      </c>
      <c r="B35" s="3">
        <v>19</v>
      </c>
      <c r="C35" s="4" t="s">
        <v>575</v>
      </c>
    </row>
    <row r="36" spans="1:3" x14ac:dyDescent="0.25">
      <c r="A36" s="2"/>
      <c r="B36" s="3"/>
      <c r="C36" s="4" t="s">
        <v>576</v>
      </c>
    </row>
    <row r="37" spans="1:3" x14ac:dyDescent="0.25">
      <c r="A37" s="63"/>
      <c r="B37" s="64"/>
      <c r="C37" s="65"/>
    </row>
    <row r="38" spans="1:3" x14ac:dyDescent="0.25">
      <c r="A38" s="61">
        <v>40148</v>
      </c>
      <c r="B38" s="3">
        <v>39</v>
      </c>
      <c r="C38" s="4" t="s">
        <v>577</v>
      </c>
    </row>
    <row r="39" spans="1:3" x14ac:dyDescent="0.25">
      <c r="A39" s="2"/>
      <c r="B39" s="3"/>
      <c r="C39" s="4" t="s">
        <v>578</v>
      </c>
    </row>
    <row r="40" spans="1:3" x14ac:dyDescent="0.25">
      <c r="A40" s="11"/>
      <c r="B40" s="12"/>
      <c r="C40" s="13"/>
    </row>
    <row r="41" spans="1:3" x14ac:dyDescent="0.25">
      <c r="A41" s="61">
        <v>40149</v>
      </c>
      <c r="B41" s="3">
        <v>52</v>
      </c>
      <c r="C41" s="4" t="s">
        <v>579</v>
      </c>
    </row>
    <row r="42" spans="1:3" x14ac:dyDescent="0.25">
      <c r="A42" s="2"/>
      <c r="B42" s="3"/>
      <c r="C42" s="4" t="s">
        <v>580</v>
      </c>
    </row>
    <row r="43" spans="1:3" x14ac:dyDescent="0.25">
      <c r="A43" s="2"/>
      <c r="B43" s="3"/>
      <c r="C43" s="4" t="s">
        <v>581</v>
      </c>
    </row>
    <row r="44" spans="1:3" ht="13.8" thickBot="1" x14ac:dyDescent="0.3">
      <c r="A44" s="66"/>
      <c r="B44" s="67"/>
      <c r="C44" s="68" t="s">
        <v>582</v>
      </c>
    </row>
    <row r="45" spans="1:3" ht="13.8" thickTop="1" x14ac:dyDescent="0.25">
      <c r="A45" s="69"/>
      <c r="B45" s="70" t="s">
        <v>583</v>
      </c>
      <c r="C45" s="71"/>
    </row>
    <row r="46" spans="1:3" ht="13.8" thickBot="1" x14ac:dyDescent="0.3">
      <c r="A46" s="72"/>
      <c r="B46" s="73"/>
      <c r="C46" s="3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4"/>
  <sheetViews>
    <sheetView topLeftCell="A39" workbookViewId="0">
      <selection activeCell="C50" sqref="A1:IV65536"/>
    </sheetView>
  </sheetViews>
  <sheetFormatPr defaultRowHeight="13.2" x14ac:dyDescent="0.25"/>
  <cols>
    <col min="1" max="1" width="13.5546875" customWidth="1"/>
    <col min="2" max="2" width="10.109375" customWidth="1"/>
    <col min="3" max="3" width="59.44140625" customWidth="1"/>
  </cols>
  <sheetData>
    <row r="1" spans="1:3" x14ac:dyDescent="0.25">
      <c r="A1" s="58" t="s">
        <v>551</v>
      </c>
      <c r="B1" s="59" t="s">
        <v>552</v>
      </c>
      <c r="C1" s="60" t="s">
        <v>553</v>
      </c>
    </row>
    <row r="2" spans="1:3" ht="13.8" thickBot="1" x14ac:dyDescent="0.3">
      <c r="A2" s="5"/>
      <c r="B2" s="6"/>
      <c r="C2" s="7"/>
    </row>
    <row r="3" spans="1:3" x14ac:dyDescent="0.25">
      <c r="A3" s="61" t="s">
        <v>584</v>
      </c>
      <c r="B3" s="3">
        <v>8</v>
      </c>
      <c r="C3" s="4" t="s">
        <v>585</v>
      </c>
    </row>
    <row r="4" spans="1:3" x14ac:dyDescent="0.25">
      <c r="A4" s="11"/>
      <c r="B4" s="12"/>
      <c r="C4" s="13"/>
    </row>
    <row r="5" spans="1:3" x14ac:dyDescent="0.25">
      <c r="A5" s="61" t="s">
        <v>586</v>
      </c>
      <c r="B5" s="3">
        <v>57</v>
      </c>
      <c r="C5" s="4" t="s">
        <v>565</v>
      </c>
    </row>
    <row r="6" spans="1:3" x14ac:dyDescent="0.25">
      <c r="A6" s="2"/>
      <c r="B6" s="3"/>
      <c r="C6" s="4" t="s">
        <v>587</v>
      </c>
    </row>
    <row r="7" spans="1:3" x14ac:dyDescent="0.25">
      <c r="A7" s="2"/>
      <c r="B7" s="3"/>
      <c r="C7" s="4" t="s">
        <v>588</v>
      </c>
    </row>
    <row r="8" spans="1:3" x14ac:dyDescent="0.25">
      <c r="A8" s="11"/>
      <c r="B8" s="12"/>
      <c r="C8" s="13"/>
    </row>
    <row r="9" spans="1:3" x14ac:dyDescent="0.25">
      <c r="A9" s="2" t="s">
        <v>589</v>
      </c>
      <c r="B9" s="3">
        <v>42</v>
      </c>
      <c r="C9" s="4" t="s">
        <v>565</v>
      </c>
    </row>
    <row r="10" spans="1:3" x14ac:dyDescent="0.25">
      <c r="A10" s="2"/>
      <c r="B10" s="3"/>
      <c r="C10" s="4" t="s">
        <v>590</v>
      </c>
    </row>
    <row r="11" spans="1:3" x14ac:dyDescent="0.25">
      <c r="A11" s="2"/>
      <c r="B11" s="3"/>
      <c r="C11" s="4" t="s">
        <v>591</v>
      </c>
    </row>
    <row r="12" spans="1:3" x14ac:dyDescent="0.25">
      <c r="A12" s="11"/>
      <c r="B12" s="12"/>
      <c r="C12" s="13"/>
    </row>
    <row r="13" spans="1:3" x14ac:dyDescent="0.25">
      <c r="A13" s="61" t="s">
        <v>592</v>
      </c>
      <c r="B13" s="3">
        <v>42</v>
      </c>
      <c r="C13" s="4" t="s">
        <v>565</v>
      </c>
    </row>
    <row r="14" spans="1:3" x14ac:dyDescent="0.25">
      <c r="A14" s="2"/>
      <c r="B14" s="3"/>
      <c r="C14" s="4" t="s">
        <v>593</v>
      </c>
    </row>
    <row r="15" spans="1:3" x14ac:dyDescent="0.25">
      <c r="A15" s="11"/>
      <c r="B15" s="12"/>
      <c r="C15" s="13"/>
    </row>
    <row r="16" spans="1:3" x14ac:dyDescent="0.25">
      <c r="A16" s="86">
        <v>40240</v>
      </c>
      <c r="B16" s="3">
        <v>9</v>
      </c>
      <c r="C16" s="4" t="s">
        <v>594</v>
      </c>
    </row>
    <row r="17" spans="1:3" x14ac:dyDescent="0.25">
      <c r="A17" s="61"/>
      <c r="B17" s="3"/>
      <c r="C17" s="4" t="s">
        <v>595</v>
      </c>
    </row>
    <row r="18" spans="1:3" x14ac:dyDescent="0.25">
      <c r="A18" s="11"/>
      <c r="B18" s="12"/>
      <c r="C18" s="13"/>
    </row>
    <row r="19" spans="1:3" x14ac:dyDescent="0.25">
      <c r="A19" s="2" t="s">
        <v>596</v>
      </c>
      <c r="B19" s="3">
        <v>45</v>
      </c>
      <c r="C19" s="4" t="s">
        <v>565</v>
      </c>
    </row>
    <row r="20" spans="1:3" x14ac:dyDescent="0.25">
      <c r="A20" s="2"/>
      <c r="B20" s="3"/>
      <c r="C20" s="4" t="s">
        <v>597</v>
      </c>
    </row>
    <row r="21" spans="1:3" x14ac:dyDescent="0.25">
      <c r="A21" s="61"/>
      <c r="B21" s="3"/>
      <c r="C21" s="4" t="s">
        <v>598</v>
      </c>
    </row>
    <row r="22" spans="1:3" x14ac:dyDescent="0.25">
      <c r="A22" s="11"/>
      <c r="B22" s="12"/>
      <c r="C22" s="13"/>
    </row>
    <row r="23" spans="1:3" x14ac:dyDescent="0.25">
      <c r="A23" s="2" t="s">
        <v>599</v>
      </c>
      <c r="B23" s="3">
        <v>42</v>
      </c>
      <c r="C23" s="4" t="s">
        <v>565</v>
      </c>
    </row>
    <row r="24" spans="1:3" x14ac:dyDescent="0.25">
      <c r="A24" s="2"/>
      <c r="B24" s="3"/>
      <c r="C24" s="4" t="s">
        <v>593</v>
      </c>
    </row>
    <row r="25" spans="1:3" x14ac:dyDescent="0.25">
      <c r="A25" s="11"/>
      <c r="B25" s="12"/>
      <c r="C25" s="13"/>
    </row>
    <row r="26" spans="1:3" x14ac:dyDescent="0.25">
      <c r="A26" s="61">
        <v>40260</v>
      </c>
      <c r="B26" s="3">
        <v>57</v>
      </c>
      <c r="C26" s="4" t="s">
        <v>565</v>
      </c>
    </row>
    <row r="27" spans="1:3" x14ac:dyDescent="0.25">
      <c r="A27" s="2"/>
      <c r="B27" s="3"/>
      <c r="C27" s="4" t="s">
        <v>600</v>
      </c>
    </row>
    <row r="28" spans="1:3" x14ac:dyDescent="0.25">
      <c r="A28" s="2"/>
      <c r="B28" s="3"/>
      <c r="C28" s="4" t="s">
        <v>601</v>
      </c>
    </row>
    <row r="29" spans="1:3" ht="13.8" thickBot="1" x14ac:dyDescent="0.3">
      <c r="A29" s="66"/>
      <c r="B29" s="67"/>
      <c r="C29" s="68"/>
    </row>
    <row r="30" spans="1:3" ht="13.8" thickTop="1" x14ac:dyDescent="0.25">
      <c r="A30" s="127" t="s">
        <v>602</v>
      </c>
      <c r="B30" s="128"/>
      <c r="C30" s="129"/>
    </row>
    <row r="31" spans="1:3" x14ac:dyDescent="0.25">
      <c r="A31" s="87"/>
      <c r="B31" s="88"/>
      <c r="C31" s="34"/>
    </row>
    <row r="32" spans="1:3" x14ac:dyDescent="0.25">
      <c r="A32" s="61">
        <v>40307</v>
      </c>
      <c r="B32" s="3">
        <v>25</v>
      </c>
      <c r="C32" s="4" t="s">
        <v>603</v>
      </c>
    </row>
    <row r="33" spans="1:3" x14ac:dyDescent="0.25">
      <c r="A33" s="2"/>
      <c r="B33" s="3"/>
      <c r="C33" s="4" t="s">
        <v>604</v>
      </c>
    </row>
    <row r="34" spans="1:3" x14ac:dyDescent="0.25">
      <c r="A34" s="11"/>
      <c r="B34" s="12"/>
      <c r="C34" s="13"/>
    </row>
    <row r="35" spans="1:3" x14ac:dyDescent="0.25">
      <c r="A35" s="61">
        <v>40309</v>
      </c>
      <c r="B35" s="3">
        <v>69</v>
      </c>
      <c r="C35" s="4" t="s">
        <v>565</v>
      </c>
    </row>
    <row r="36" spans="1:3" x14ac:dyDescent="0.25">
      <c r="A36" s="2"/>
      <c r="B36" s="3"/>
      <c r="C36" s="4" t="s">
        <v>605</v>
      </c>
    </row>
    <row r="37" spans="1:3" x14ac:dyDescent="0.25">
      <c r="A37" s="2"/>
      <c r="B37" s="3"/>
      <c r="C37" s="4" t="s">
        <v>606</v>
      </c>
    </row>
    <row r="38" spans="1:3" x14ac:dyDescent="0.25">
      <c r="A38" s="11"/>
      <c r="B38" s="12"/>
      <c r="C38" s="13"/>
    </row>
    <row r="39" spans="1:3" x14ac:dyDescent="0.25">
      <c r="A39" s="61">
        <v>40311</v>
      </c>
      <c r="B39" s="3">
        <v>65</v>
      </c>
      <c r="C39" s="4" t="s">
        <v>565</v>
      </c>
    </row>
    <row r="40" spans="1:3" x14ac:dyDescent="0.25">
      <c r="A40" s="2"/>
      <c r="B40" s="3"/>
      <c r="C40" s="4" t="s">
        <v>607</v>
      </c>
    </row>
    <row r="41" spans="1:3" x14ac:dyDescent="0.25">
      <c r="A41" s="2"/>
      <c r="B41" s="3"/>
      <c r="C41" s="42" t="s">
        <v>608</v>
      </c>
    </row>
    <row r="42" spans="1:3" x14ac:dyDescent="0.25">
      <c r="A42" s="63"/>
      <c r="B42" s="64"/>
      <c r="C42" s="65"/>
    </row>
    <row r="43" spans="1:3" x14ac:dyDescent="0.25">
      <c r="A43" s="61">
        <v>40369</v>
      </c>
      <c r="B43" s="3">
        <v>50</v>
      </c>
      <c r="C43" s="42" t="s">
        <v>565</v>
      </c>
    </row>
    <row r="44" spans="1:3" x14ac:dyDescent="0.25">
      <c r="A44" s="61"/>
      <c r="B44" s="89"/>
      <c r="C44" s="42" t="s">
        <v>609</v>
      </c>
    </row>
    <row r="45" spans="1:3" x14ac:dyDescent="0.25">
      <c r="A45" s="61"/>
      <c r="B45" s="89"/>
      <c r="C45" s="42" t="s">
        <v>610</v>
      </c>
    </row>
    <row r="46" spans="1:3" x14ac:dyDescent="0.25">
      <c r="A46" s="63"/>
      <c r="B46" s="64"/>
      <c r="C46" s="65"/>
    </row>
    <row r="47" spans="1:3" x14ac:dyDescent="0.25">
      <c r="A47" s="61">
        <v>40370</v>
      </c>
      <c r="B47" s="3">
        <v>47</v>
      </c>
      <c r="C47" s="42" t="s">
        <v>565</v>
      </c>
    </row>
    <row r="48" spans="1:3" x14ac:dyDescent="0.25">
      <c r="A48" s="61"/>
      <c r="B48" s="3"/>
      <c r="C48" s="4" t="s">
        <v>611</v>
      </c>
    </row>
    <row r="49" spans="1:3" x14ac:dyDescent="0.25">
      <c r="A49" s="61"/>
      <c r="B49" s="3"/>
      <c r="C49" s="42" t="s">
        <v>612</v>
      </c>
    </row>
    <row r="50" spans="1:3" x14ac:dyDescent="0.25">
      <c r="A50" s="63"/>
      <c r="B50" s="12"/>
      <c r="C50" s="65"/>
    </row>
    <row r="51" spans="1:3" x14ac:dyDescent="0.25">
      <c r="A51" s="61">
        <v>40373</v>
      </c>
      <c r="B51" s="3">
        <v>45</v>
      </c>
      <c r="C51" s="42" t="s">
        <v>565</v>
      </c>
    </row>
    <row r="52" spans="1:3" x14ac:dyDescent="0.25">
      <c r="A52" s="61"/>
      <c r="B52" s="3"/>
      <c r="C52" s="42" t="s">
        <v>613</v>
      </c>
    </row>
    <row r="53" spans="1:3" ht="13.8" thickBot="1" x14ac:dyDescent="0.3">
      <c r="A53" s="91"/>
      <c r="B53" s="67"/>
      <c r="C53" s="92"/>
    </row>
    <row r="54" spans="1:3" ht="13.8" thickTop="1" x14ac:dyDescent="0.25">
      <c r="A54" s="127" t="s">
        <v>614</v>
      </c>
      <c r="B54" s="128"/>
      <c r="C54" s="129"/>
    </row>
    <row r="55" spans="1:3" x14ac:dyDescent="0.25">
      <c r="A55" s="93"/>
      <c r="B55" s="88"/>
      <c r="C55" s="49"/>
    </row>
    <row r="56" spans="1:3" x14ac:dyDescent="0.25">
      <c r="A56" s="90">
        <v>40398</v>
      </c>
      <c r="B56" s="15">
        <v>20</v>
      </c>
      <c r="C56" s="57" t="s">
        <v>615</v>
      </c>
    </row>
    <row r="57" spans="1:3" x14ac:dyDescent="0.25">
      <c r="A57" s="61"/>
      <c r="B57" s="3"/>
      <c r="C57" s="42" t="s">
        <v>616</v>
      </c>
    </row>
    <row r="58" spans="1:3" x14ac:dyDescent="0.25">
      <c r="A58" s="63"/>
      <c r="B58" s="12"/>
      <c r="C58" s="65"/>
    </row>
    <row r="59" spans="1:3" x14ac:dyDescent="0.25">
      <c r="A59" s="61">
        <v>40423</v>
      </c>
      <c r="B59" s="3">
        <v>32</v>
      </c>
      <c r="C59" s="42" t="s">
        <v>617</v>
      </c>
    </row>
    <row r="60" spans="1:3" x14ac:dyDescent="0.25">
      <c r="A60" s="61"/>
      <c r="B60" s="3"/>
      <c r="C60" s="42" t="s">
        <v>618</v>
      </c>
    </row>
    <row r="61" spans="1:3" x14ac:dyDescent="0.25">
      <c r="A61" s="63"/>
      <c r="B61" s="12"/>
      <c r="C61" s="65"/>
    </row>
    <row r="62" spans="1:3" x14ac:dyDescent="0.25">
      <c r="A62" s="61">
        <v>40424</v>
      </c>
      <c r="B62" s="3">
        <v>65</v>
      </c>
      <c r="C62" s="42" t="s">
        <v>565</v>
      </c>
    </row>
    <row r="63" spans="1:3" x14ac:dyDescent="0.25">
      <c r="A63" s="61"/>
      <c r="B63" s="3"/>
      <c r="C63" s="42" t="s">
        <v>619</v>
      </c>
    </row>
    <row r="64" spans="1:3" x14ac:dyDescent="0.25">
      <c r="A64" s="61"/>
      <c r="B64" s="3"/>
      <c r="C64" s="42" t="s">
        <v>620</v>
      </c>
    </row>
    <row r="65" spans="1:3" x14ac:dyDescent="0.25">
      <c r="A65" s="63"/>
      <c r="B65" s="12"/>
      <c r="C65" s="65"/>
    </row>
    <row r="66" spans="1:3" x14ac:dyDescent="0.25">
      <c r="A66" s="61">
        <v>40425</v>
      </c>
      <c r="B66" s="3">
        <v>42</v>
      </c>
      <c r="C66" s="4" t="s">
        <v>565</v>
      </c>
    </row>
    <row r="67" spans="1:3" x14ac:dyDescent="0.25">
      <c r="A67" s="2"/>
      <c r="B67" s="3"/>
      <c r="C67" s="4" t="s">
        <v>621</v>
      </c>
    </row>
    <row r="68" spans="1:3" x14ac:dyDescent="0.25">
      <c r="A68" s="11"/>
      <c r="B68" s="12"/>
      <c r="C68" s="13" t="s">
        <v>622</v>
      </c>
    </row>
    <row r="69" spans="1:3" x14ac:dyDescent="0.25">
      <c r="A69" s="61">
        <v>40500</v>
      </c>
      <c r="B69" s="3">
        <v>32</v>
      </c>
      <c r="C69" s="42" t="s">
        <v>617</v>
      </c>
    </row>
    <row r="70" spans="1:3" x14ac:dyDescent="0.25">
      <c r="A70" s="61"/>
      <c r="B70" s="3"/>
      <c r="C70" s="42" t="s">
        <v>618</v>
      </c>
    </row>
    <row r="71" spans="1:3" x14ac:dyDescent="0.25">
      <c r="A71" s="63"/>
      <c r="B71" s="12"/>
      <c r="C71" s="65"/>
    </row>
    <row r="72" spans="1:3" x14ac:dyDescent="0.25">
      <c r="A72" s="61">
        <v>40501</v>
      </c>
      <c r="B72" s="3">
        <v>65</v>
      </c>
      <c r="C72" s="42" t="s">
        <v>565</v>
      </c>
    </row>
    <row r="73" spans="1:3" x14ac:dyDescent="0.25">
      <c r="A73" s="61"/>
      <c r="B73" s="3"/>
      <c r="C73" s="42" t="s">
        <v>619</v>
      </c>
    </row>
    <row r="74" spans="1:3" x14ac:dyDescent="0.25">
      <c r="A74" s="61"/>
      <c r="B74" s="3"/>
      <c r="C74" s="42" t="s">
        <v>620</v>
      </c>
    </row>
    <row r="75" spans="1:3" x14ac:dyDescent="0.25">
      <c r="A75" s="63"/>
      <c r="B75" s="12"/>
      <c r="C75" s="65"/>
    </row>
    <row r="76" spans="1:3" x14ac:dyDescent="0.25">
      <c r="A76" s="61">
        <v>40502</v>
      </c>
      <c r="B76" s="3">
        <v>42</v>
      </c>
      <c r="C76" s="4" t="s">
        <v>565</v>
      </c>
    </row>
    <row r="77" spans="1:3" x14ac:dyDescent="0.25">
      <c r="A77" s="2"/>
      <c r="B77" s="3"/>
      <c r="C77" s="4" t="s">
        <v>621</v>
      </c>
    </row>
    <row r="78" spans="1:3" x14ac:dyDescent="0.25">
      <c r="A78" s="11"/>
      <c r="B78" s="12"/>
      <c r="C78" s="13" t="s">
        <v>622</v>
      </c>
    </row>
    <row r="79" spans="1:3" x14ac:dyDescent="0.25">
      <c r="A79" s="61"/>
      <c r="B79" s="3"/>
      <c r="C79" s="4"/>
    </row>
    <row r="80" spans="1:3" x14ac:dyDescent="0.25">
      <c r="A80" s="2"/>
      <c r="B80" s="3"/>
      <c r="C80" s="4"/>
    </row>
    <row r="81" spans="1:3" x14ac:dyDescent="0.25">
      <c r="A81" s="2"/>
      <c r="B81" s="3"/>
      <c r="C81" s="4"/>
    </row>
    <row r="82" spans="1:3" ht="13.8" thickBot="1" x14ac:dyDescent="0.3">
      <c r="A82" s="66"/>
      <c r="B82" s="67"/>
      <c r="C82" s="68"/>
    </row>
    <row r="83" spans="1:3" ht="13.8" thickTop="1" x14ac:dyDescent="0.25">
      <c r="A83" s="127" t="s">
        <v>623</v>
      </c>
      <c r="B83" s="128"/>
      <c r="C83" s="129"/>
    </row>
    <row r="84" spans="1:3" ht="13.8" thickBot="1" x14ac:dyDescent="0.3">
      <c r="A84" s="72"/>
      <c r="B84" s="73"/>
      <c r="C84" s="35"/>
    </row>
  </sheetData>
  <mergeCells count="3">
    <mergeCell ref="A30:C30"/>
    <mergeCell ref="A54:C54"/>
    <mergeCell ref="A83:C8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4"/>
  <sheetViews>
    <sheetView workbookViewId="0">
      <selection activeCell="C29" sqref="C29"/>
    </sheetView>
  </sheetViews>
  <sheetFormatPr defaultRowHeight="13.2" x14ac:dyDescent="0.25"/>
  <cols>
    <col min="1" max="1" width="13.5546875" customWidth="1"/>
    <col min="2" max="2" width="10.109375" customWidth="1"/>
    <col min="3" max="3" width="59.44140625" customWidth="1"/>
  </cols>
  <sheetData>
    <row r="1" spans="1:3" x14ac:dyDescent="0.25">
      <c r="A1" s="58" t="s">
        <v>551</v>
      </c>
      <c r="B1" s="59" t="s">
        <v>552</v>
      </c>
      <c r="C1" s="60" t="s">
        <v>553</v>
      </c>
    </row>
    <row r="2" spans="1:3" ht="13.8" thickBot="1" x14ac:dyDescent="0.3">
      <c r="A2" s="5"/>
      <c r="B2" s="6"/>
      <c r="C2" s="7"/>
    </row>
    <row r="3" spans="1:3" x14ac:dyDescent="0.25">
      <c r="A3" s="61"/>
      <c r="B3" s="3"/>
      <c r="C3" s="4"/>
    </row>
    <row r="4" spans="1:3" x14ac:dyDescent="0.25">
      <c r="A4" s="11"/>
      <c r="B4" s="12"/>
      <c r="C4" s="13"/>
    </row>
    <row r="5" spans="1:3" x14ac:dyDescent="0.25">
      <c r="A5" s="61"/>
      <c r="B5" s="3"/>
      <c r="C5" s="4"/>
    </row>
    <row r="6" spans="1:3" x14ac:dyDescent="0.25">
      <c r="A6" s="2"/>
      <c r="B6" s="3"/>
      <c r="C6" s="4"/>
    </row>
    <row r="7" spans="1:3" x14ac:dyDescent="0.25">
      <c r="A7" s="2"/>
      <c r="B7" s="3"/>
      <c r="C7" s="4"/>
    </row>
    <row r="8" spans="1:3" x14ac:dyDescent="0.25">
      <c r="A8" s="11"/>
      <c r="B8" s="12"/>
      <c r="C8" s="13"/>
    </row>
    <row r="9" spans="1:3" x14ac:dyDescent="0.25">
      <c r="A9" s="2"/>
      <c r="B9" s="3"/>
      <c r="C9" s="4"/>
    </row>
    <row r="10" spans="1:3" x14ac:dyDescent="0.25">
      <c r="A10" s="2"/>
      <c r="B10" s="3"/>
      <c r="C10" s="4"/>
    </row>
    <row r="11" spans="1:3" x14ac:dyDescent="0.25">
      <c r="A11" s="2"/>
      <c r="B11" s="3"/>
      <c r="C11" s="4"/>
    </row>
    <row r="12" spans="1:3" x14ac:dyDescent="0.25">
      <c r="A12" s="11"/>
      <c r="B12" s="12"/>
      <c r="C12" s="13"/>
    </row>
    <row r="13" spans="1:3" x14ac:dyDescent="0.25">
      <c r="A13" s="61"/>
      <c r="B13" s="3"/>
      <c r="C13" s="4"/>
    </row>
    <row r="14" spans="1:3" x14ac:dyDescent="0.25">
      <c r="A14" s="2"/>
      <c r="B14" s="3"/>
      <c r="C14" s="4"/>
    </row>
    <row r="15" spans="1:3" x14ac:dyDescent="0.25">
      <c r="A15" s="11"/>
      <c r="B15" s="12"/>
      <c r="C15" s="13"/>
    </row>
    <row r="16" spans="1:3" x14ac:dyDescent="0.25">
      <c r="A16" s="86"/>
      <c r="B16" s="3"/>
      <c r="C16" s="4"/>
    </row>
    <row r="17" spans="1:3" x14ac:dyDescent="0.25">
      <c r="A17" s="61"/>
      <c r="B17" s="3"/>
      <c r="C17" s="4"/>
    </row>
    <row r="18" spans="1:3" x14ac:dyDescent="0.25">
      <c r="A18" s="11"/>
      <c r="B18" s="12"/>
      <c r="C18" s="13"/>
    </row>
    <row r="19" spans="1:3" x14ac:dyDescent="0.25">
      <c r="A19" s="2"/>
      <c r="B19" s="3"/>
      <c r="C19" s="4"/>
    </row>
    <row r="20" spans="1:3" x14ac:dyDescent="0.25">
      <c r="A20" s="2"/>
      <c r="B20" s="3"/>
      <c r="C20" s="4"/>
    </row>
    <row r="21" spans="1:3" x14ac:dyDescent="0.25">
      <c r="A21" s="61"/>
      <c r="B21" s="3"/>
      <c r="C21" s="4"/>
    </row>
    <row r="22" spans="1:3" x14ac:dyDescent="0.25">
      <c r="A22" s="11"/>
      <c r="B22" s="12"/>
      <c r="C22" s="13"/>
    </row>
    <row r="23" spans="1:3" x14ac:dyDescent="0.25">
      <c r="A23" s="2"/>
      <c r="B23" s="3"/>
      <c r="C23" s="4"/>
    </row>
    <row r="24" spans="1:3" x14ac:dyDescent="0.25">
      <c r="A24" s="2"/>
      <c r="B24" s="3"/>
      <c r="C24" s="4"/>
    </row>
    <row r="25" spans="1:3" x14ac:dyDescent="0.25">
      <c r="A25" s="11"/>
      <c r="B25" s="12"/>
      <c r="C25" s="13"/>
    </row>
    <row r="26" spans="1:3" x14ac:dyDescent="0.25">
      <c r="A26" s="61"/>
      <c r="B26" s="3"/>
      <c r="C26" s="4"/>
    </row>
    <row r="27" spans="1:3" x14ac:dyDescent="0.25">
      <c r="A27" s="2"/>
      <c r="B27" s="3"/>
      <c r="C27" s="4"/>
    </row>
    <row r="28" spans="1:3" x14ac:dyDescent="0.25">
      <c r="A28" s="2"/>
      <c r="B28" s="3"/>
      <c r="C28" s="4"/>
    </row>
    <row r="29" spans="1:3" ht="13.8" thickBot="1" x14ac:dyDescent="0.3">
      <c r="A29" s="66"/>
      <c r="B29" s="67"/>
      <c r="C29" s="68"/>
    </row>
    <row r="30" spans="1:3" ht="13.8" thickTop="1" x14ac:dyDescent="0.25">
      <c r="A30" s="127"/>
      <c r="B30" s="128"/>
      <c r="C30" s="129"/>
    </row>
    <row r="31" spans="1:3" x14ac:dyDescent="0.25">
      <c r="A31" s="87"/>
      <c r="B31" s="88"/>
      <c r="C31" s="34"/>
    </row>
    <row r="32" spans="1:3" x14ac:dyDescent="0.25">
      <c r="A32" s="61"/>
      <c r="B32" s="3"/>
      <c r="C32" s="4"/>
    </row>
    <row r="33" spans="1:3" x14ac:dyDescent="0.25">
      <c r="A33" s="2"/>
      <c r="B33" s="3"/>
      <c r="C33" s="4"/>
    </row>
    <row r="34" spans="1:3" x14ac:dyDescent="0.25">
      <c r="A34" s="11"/>
      <c r="B34" s="12"/>
      <c r="C34" s="13"/>
    </row>
    <row r="35" spans="1:3" x14ac:dyDescent="0.25">
      <c r="A35" s="61"/>
      <c r="B35" s="3"/>
      <c r="C35" s="4"/>
    </row>
    <row r="36" spans="1:3" x14ac:dyDescent="0.25">
      <c r="A36" s="2"/>
      <c r="B36" s="3"/>
      <c r="C36" s="4"/>
    </row>
    <row r="37" spans="1:3" x14ac:dyDescent="0.25">
      <c r="A37" s="2"/>
      <c r="B37" s="3"/>
      <c r="C37" s="4"/>
    </row>
    <row r="38" spans="1:3" x14ac:dyDescent="0.25">
      <c r="A38" s="11"/>
      <c r="B38" s="12"/>
      <c r="C38" s="13"/>
    </row>
    <row r="39" spans="1:3" x14ac:dyDescent="0.25">
      <c r="A39" s="61"/>
      <c r="B39" s="3"/>
      <c r="C39" s="4"/>
    </row>
    <row r="40" spans="1:3" x14ac:dyDescent="0.25">
      <c r="A40" s="2"/>
      <c r="B40" s="3"/>
      <c r="C40" s="4"/>
    </row>
    <row r="41" spans="1:3" x14ac:dyDescent="0.25">
      <c r="A41" s="2"/>
      <c r="B41" s="3"/>
      <c r="C41" s="42"/>
    </row>
    <row r="42" spans="1:3" x14ac:dyDescent="0.25">
      <c r="A42" s="63"/>
      <c r="B42" s="64"/>
      <c r="C42" s="65"/>
    </row>
    <row r="43" spans="1:3" x14ac:dyDescent="0.25">
      <c r="A43" s="61"/>
      <c r="B43" s="3"/>
      <c r="C43" s="42"/>
    </row>
    <row r="44" spans="1:3" x14ac:dyDescent="0.25">
      <c r="A44" s="61"/>
      <c r="B44" s="89"/>
      <c r="C44" s="42"/>
    </row>
    <row r="45" spans="1:3" x14ac:dyDescent="0.25">
      <c r="A45" s="61"/>
      <c r="B45" s="89"/>
      <c r="C45" s="42"/>
    </row>
    <row r="46" spans="1:3" x14ac:dyDescent="0.25">
      <c r="A46" s="63"/>
      <c r="B46" s="64"/>
      <c r="C46" s="65"/>
    </row>
    <row r="47" spans="1:3" x14ac:dyDescent="0.25">
      <c r="A47" s="61"/>
      <c r="B47" s="3"/>
      <c r="C47" s="42"/>
    </row>
    <row r="48" spans="1:3" x14ac:dyDescent="0.25">
      <c r="A48" s="61"/>
      <c r="B48" s="3"/>
      <c r="C48" s="4"/>
    </row>
    <row r="49" spans="1:3" x14ac:dyDescent="0.25">
      <c r="A49" s="61"/>
      <c r="B49" s="3"/>
      <c r="C49" s="42"/>
    </row>
    <row r="50" spans="1:3" x14ac:dyDescent="0.25">
      <c r="A50" s="63"/>
      <c r="B50" s="12"/>
      <c r="C50" s="65"/>
    </row>
    <row r="51" spans="1:3" x14ac:dyDescent="0.25">
      <c r="A51" s="61"/>
      <c r="B51" s="3"/>
      <c r="C51" s="42"/>
    </row>
    <row r="52" spans="1:3" x14ac:dyDescent="0.25">
      <c r="A52" s="61"/>
      <c r="B52" s="3"/>
      <c r="C52" s="42"/>
    </row>
    <row r="53" spans="1:3" ht="13.8" thickBot="1" x14ac:dyDescent="0.3">
      <c r="A53" s="91"/>
      <c r="B53" s="67"/>
      <c r="C53" s="92"/>
    </row>
    <row r="54" spans="1:3" ht="13.8" thickTop="1" x14ac:dyDescent="0.25">
      <c r="A54" s="127"/>
      <c r="B54" s="128"/>
      <c r="C54" s="129"/>
    </row>
    <row r="55" spans="1:3" x14ac:dyDescent="0.25">
      <c r="A55" s="93"/>
      <c r="B55" s="88"/>
      <c r="C55" s="49"/>
    </row>
    <row r="56" spans="1:3" x14ac:dyDescent="0.25">
      <c r="A56" s="90"/>
      <c r="B56" s="15"/>
      <c r="C56" s="57"/>
    </row>
    <row r="57" spans="1:3" x14ac:dyDescent="0.25">
      <c r="A57" s="61"/>
      <c r="B57" s="3"/>
      <c r="C57" s="42"/>
    </row>
    <row r="58" spans="1:3" x14ac:dyDescent="0.25">
      <c r="A58" s="63"/>
      <c r="B58" s="12"/>
      <c r="C58" s="65"/>
    </row>
    <row r="59" spans="1:3" x14ac:dyDescent="0.25">
      <c r="A59" s="61"/>
      <c r="B59" s="3"/>
      <c r="C59" s="42"/>
    </row>
    <row r="60" spans="1:3" x14ac:dyDescent="0.25">
      <c r="A60" s="61"/>
      <c r="B60" s="3"/>
      <c r="C60" s="42"/>
    </row>
    <row r="61" spans="1:3" x14ac:dyDescent="0.25">
      <c r="A61" s="63"/>
      <c r="B61" s="12"/>
      <c r="C61" s="65"/>
    </row>
    <row r="62" spans="1:3" x14ac:dyDescent="0.25">
      <c r="A62" s="61"/>
      <c r="B62" s="3"/>
      <c r="C62" s="42"/>
    </row>
    <row r="63" spans="1:3" x14ac:dyDescent="0.25">
      <c r="A63" s="61"/>
      <c r="B63" s="3"/>
      <c r="C63" s="42"/>
    </row>
    <row r="64" spans="1:3" x14ac:dyDescent="0.25">
      <c r="A64" s="61"/>
      <c r="B64" s="3"/>
      <c r="C64" s="42"/>
    </row>
    <row r="65" spans="1:3" x14ac:dyDescent="0.25">
      <c r="A65" s="63"/>
      <c r="B65" s="12"/>
      <c r="C65" s="65"/>
    </row>
    <row r="66" spans="1:3" x14ac:dyDescent="0.25">
      <c r="A66" s="61"/>
      <c r="B66" s="3"/>
      <c r="C66" s="4"/>
    </row>
    <row r="67" spans="1:3" x14ac:dyDescent="0.25">
      <c r="A67" s="2"/>
      <c r="B67" s="3"/>
      <c r="C67" s="4"/>
    </row>
    <row r="68" spans="1:3" x14ac:dyDescent="0.25">
      <c r="A68" s="11"/>
      <c r="B68" s="12"/>
      <c r="C68" s="13"/>
    </row>
    <row r="69" spans="1:3" x14ac:dyDescent="0.25">
      <c r="A69" s="61"/>
      <c r="B69" s="3"/>
      <c r="C69" s="42"/>
    </row>
    <row r="70" spans="1:3" x14ac:dyDescent="0.25">
      <c r="A70" s="61"/>
      <c r="B70" s="3"/>
      <c r="C70" s="42"/>
    </row>
    <row r="71" spans="1:3" x14ac:dyDescent="0.25">
      <c r="A71" s="63"/>
      <c r="B71" s="12"/>
      <c r="C71" s="65"/>
    </row>
    <row r="72" spans="1:3" x14ac:dyDescent="0.25">
      <c r="A72" s="61"/>
      <c r="B72" s="3"/>
      <c r="C72" s="42"/>
    </row>
    <row r="73" spans="1:3" x14ac:dyDescent="0.25">
      <c r="A73" s="61"/>
      <c r="B73" s="3"/>
      <c r="C73" s="42"/>
    </row>
    <row r="74" spans="1:3" x14ac:dyDescent="0.25">
      <c r="A74" s="61"/>
      <c r="B74" s="3"/>
      <c r="C74" s="42"/>
    </row>
    <row r="75" spans="1:3" x14ac:dyDescent="0.25">
      <c r="A75" s="63"/>
      <c r="B75" s="12"/>
      <c r="C75" s="65"/>
    </row>
    <row r="76" spans="1:3" x14ac:dyDescent="0.25">
      <c r="A76" s="61"/>
      <c r="B76" s="3"/>
      <c r="C76" s="4"/>
    </row>
    <row r="77" spans="1:3" x14ac:dyDescent="0.25">
      <c r="A77" s="2"/>
      <c r="B77" s="3"/>
      <c r="C77" s="4"/>
    </row>
    <row r="78" spans="1:3" x14ac:dyDescent="0.25">
      <c r="A78" s="11"/>
      <c r="B78" s="12"/>
      <c r="C78" s="13"/>
    </row>
    <row r="79" spans="1:3" x14ac:dyDescent="0.25">
      <c r="A79" s="61"/>
      <c r="B79" s="3"/>
      <c r="C79" s="4"/>
    </row>
    <row r="80" spans="1:3" x14ac:dyDescent="0.25">
      <c r="A80" s="2"/>
      <c r="B80" s="3"/>
      <c r="C80" s="4"/>
    </row>
    <row r="81" spans="1:3" x14ac:dyDescent="0.25">
      <c r="A81" s="2"/>
      <c r="B81" s="3"/>
      <c r="C81" s="4"/>
    </row>
    <row r="82" spans="1:3" ht="13.8" thickBot="1" x14ac:dyDescent="0.3">
      <c r="A82" s="66"/>
      <c r="B82" s="67"/>
      <c r="C82" s="68"/>
    </row>
    <row r="83" spans="1:3" ht="13.8" thickTop="1" x14ac:dyDescent="0.25">
      <c r="A83" s="127"/>
      <c r="B83" s="128"/>
      <c r="C83" s="129"/>
    </row>
    <row r="84" spans="1:3" ht="13.8" thickBot="1" x14ac:dyDescent="0.3">
      <c r="A84" s="72"/>
      <c r="B84" s="73"/>
      <c r="C84" s="35"/>
    </row>
  </sheetData>
  <mergeCells count="3">
    <mergeCell ref="A30:C30"/>
    <mergeCell ref="A54:C54"/>
    <mergeCell ref="A83:C8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5"/>
  <sheetViews>
    <sheetView workbookViewId="0">
      <selection activeCell="C49" sqref="C49"/>
    </sheetView>
  </sheetViews>
  <sheetFormatPr defaultRowHeight="13.2" x14ac:dyDescent="0.25"/>
  <cols>
    <col min="1" max="1" width="13.5546875" customWidth="1"/>
    <col min="2" max="2" width="10.109375" customWidth="1"/>
    <col min="3" max="3" width="59.44140625" customWidth="1"/>
  </cols>
  <sheetData>
    <row r="1" spans="1:3" x14ac:dyDescent="0.25">
      <c r="A1" s="58" t="s">
        <v>551</v>
      </c>
      <c r="B1" s="59" t="s">
        <v>552</v>
      </c>
      <c r="C1" s="60" t="s">
        <v>553</v>
      </c>
    </row>
    <row r="2" spans="1:3" ht="13.8" thickBot="1" x14ac:dyDescent="0.3">
      <c r="A2" s="5"/>
      <c r="B2" s="6"/>
      <c r="C2" s="7"/>
    </row>
    <row r="3" spans="1:3" x14ac:dyDescent="0.25">
      <c r="A3" s="74"/>
      <c r="B3" s="75"/>
      <c r="C3" s="76"/>
    </row>
    <row r="4" spans="1:3" x14ac:dyDescent="0.25">
      <c r="A4" s="77"/>
      <c r="B4" s="78"/>
      <c r="C4" s="79"/>
    </row>
    <row r="5" spans="1:3" x14ac:dyDescent="0.25">
      <c r="A5" s="77"/>
      <c r="B5" s="78"/>
      <c r="C5" s="79"/>
    </row>
    <row r="6" spans="1:3" x14ac:dyDescent="0.25">
      <c r="A6" s="77"/>
      <c r="B6" s="78"/>
      <c r="C6" s="79"/>
    </row>
    <row r="7" spans="1:3" x14ac:dyDescent="0.25">
      <c r="A7" s="80"/>
      <c r="B7" s="78"/>
      <c r="C7" s="79"/>
    </row>
    <row r="8" spans="1:3" x14ac:dyDescent="0.25">
      <c r="A8" s="77"/>
      <c r="B8" s="78"/>
      <c r="C8" s="79"/>
    </row>
    <row r="9" spans="1:3" x14ac:dyDescent="0.25">
      <c r="A9" s="77"/>
      <c r="B9" s="78"/>
      <c r="C9" s="79"/>
    </row>
    <row r="10" spans="1:3" x14ac:dyDescent="0.25">
      <c r="A10" s="80"/>
      <c r="B10" s="78"/>
      <c r="C10" s="79"/>
    </row>
    <row r="11" spans="1:3" x14ac:dyDescent="0.25">
      <c r="A11" s="77"/>
      <c r="B11" s="78"/>
      <c r="C11" s="79"/>
    </row>
    <row r="12" spans="1:3" x14ac:dyDescent="0.25">
      <c r="A12" s="80"/>
      <c r="B12" s="78"/>
      <c r="C12" s="79"/>
    </row>
    <row r="13" spans="1:3" x14ac:dyDescent="0.25">
      <c r="A13" s="77"/>
      <c r="B13" s="78"/>
      <c r="C13" s="79"/>
    </row>
    <row r="14" spans="1:3" x14ac:dyDescent="0.25">
      <c r="A14" s="77"/>
      <c r="B14" s="78"/>
      <c r="C14" s="79"/>
    </row>
    <row r="15" spans="1:3" x14ac:dyDescent="0.25">
      <c r="A15" s="80"/>
      <c r="B15" s="78"/>
      <c r="C15" s="79"/>
    </row>
    <row r="16" spans="1:3" x14ac:dyDescent="0.25">
      <c r="A16" s="77"/>
      <c r="B16" s="78"/>
      <c r="C16" s="79"/>
    </row>
    <row r="17" spans="1:3" x14ac:dyDescent="0.25">
      <c r="A17" s="80"/>
      <c r="B17" s="78"/>
      <c r="C17" s="79"/>
    </row>
    <row r="18" spans="1:3" x14ac:dyDescent="0.25">
      <c r="A18" s="77"/>
      <c r="B18" s="78"/>
      <c r="C18" s="79"/>
    </row>
    <row r="19" spans="1:3" x14ac:dyDescent="0.25">
      <c r="A19" s="80"/>
      <c r="B19" s="78"/>
      <c r="C19" s="79"/>
    </row>
    <row r="20" spans="1:3" x14ac:dyDescent="0.25">
      <c r="A20" s="77"/>
      <c r="B20" s="78"/>
      <c r="C20" s="79"/>
    </row>
    <row r="21" spans="1:3" x14ac:dyDescent="0.25">
      <c r="A21" s="77"/>
      <c r="B21" s="78"/>
      <c r="C21" s="79"/>
    </row>
    <row r="22" spans="1:3" x14ac:dyDescent="0.25">
      <c r="A22" s="80"/>
      <c r="B22" s="78"/>
      <c r="C22" s="79"/>
    </row>
    <row r="23" spans="1:3" x14ac:dyDescent="0.25">
      <c r="A23" s="77"/>
      <c r="B23" s="78"/>
      <c r="C23" s="79"/>
    </row>
    <row r="24" spans="1:3" x14ac:dyDescent="0.25">
      <c r="A24" s="77"/>
      <c r="B24" s="78"/>
      <c r="C24" s="79"/>
    </row>
    <row r="25" spans="1:3" x14ac:dyDescent="0.25">
      <c r="A25" s="77"/>
      <c r="B25" s="78"/>
      <c r="C25" s="79"/>
    </row>
    <row r="26" spans="1:3" x14ac:dyDescent="0.25">
      <c r="A26" s="80"/>
      <c r="B26" s="78"/>
      <c r="C26" s="79"/>
    </row>
    <row r="27" spans="1:3" x14ac:dyDescent="0.25">
      <c r="A27" s="77"/>
      <c r="B27" s="78"/>
      <c r="C27" s="79"/>
    </row>
    <row r="28" spans="1:3" x14ac:dyDescent="0.25">
      <c r="A28" s="77"/>
      <c r="B28" s="78"/>
      <c r="C28" s="79"/>
    </row>
    <row r="29" spans="1:3" x14ac:dyDescent="0.25">
      <c r="A29" s="80"/>
      <c r="B29" s="78"/>
      <c r="C29" s="79"/>
    </row>
    <row r="30" spans="1:3" x14ac:dyDescent="0.25">
      <c r="A30" s="77"/>
      <c r="B30" s="78"/>
      <c r="C30" s="79"/>
    </row>
    <row r="31" spans="1:3" x14ac:dyDescent="0.25">
      <c r="A31" s="77"/>
      <c r="B31" s="78"/>
      <c r="C31" s="79"/>
    </row>
    <row r="32" spans="1:3" x14ac:dyDescent="0.25">
      <c r="A32" s="80"/>
      <c r="B32" s="78"/>
      <c r="C32" s="79"/>
    </row>
    <row r="33" spans="1:3" x14ac:dyDescent="0.25">
      <c r="A33" s="77"/>
      <c r="B33" s="78"/>
      <c r="C33" s="79"/>
    </row>
    <row r="34" spans="1:3" x14ac:dyDescent="0.25">
      <c r="A34" s="77"/>
      <c r="B34" s="78"/>
      <c r="C34" s="79"/>
    </row>
    <row r="35" spans="1:3" x14ac:dyDescent="0.25">
      <c r="A35" s="80"/>
      <c r="B35" s="78"/>
      <c r="C35" s="79"/>
    </row>
    <row r="36" spans="1:3" x14ac:dyDescent="0.25">
      <c r="A36" s="77"/>
      <c r="B36" s="78"/>
      <c r="C36" s="79"/>
    </row>
    <row r="37" spans="1:3" x14ac:dyDescent="0.25">
      <c r="A37" s="80"/>
      <c r="B37" s="81"/>
      <c r="C37" s="82"/>
    </row>
    <row r="38" spans="1:3" x14ac:dyDescent="0.25">
      <c r="A38" s="80"/>
      <c r="B38" s="78"/>
      <c r="C38" s="79"/>
    </row>
    <row r="39" spans="1:3" x14ac:dyDescent="0.25">
      <c r="A39" s="77"/>
      <c r="B39" s="78"/>
      <c r="C39" s="79"/>
    </row>
    <row r="40" spans="1:3" x14ac:dyDescent="0.25">
      <c r="A40" s="77"/>
      <c r="B40" s="78"/>
      <c r="C40" s="79"/>
    </row>
    <row r="41" spans="1:3" x14ac:dyDescent="0.25">
      <c r="A41" s="80"/>
      <c r="B41" s="78"/>
      <c r="C41" s="79"/>
    </row>
    <row r="42" spans="1:3" x14ac:dyDescent="0.25">
      <c r="A42" s="77"/>
      <c r="B42" s="78"/>
      <c r="C42" s="79"/>
    </row>
    <row r="43" spans="1:3" x14ac:dyDescent="0.25">
      <c r="A43" s="77"/>
      <c r="B43" s="78"/>
      <c r="C43" s="79"/>
    </row>
    <row r="44" spans="1:3" ht="13.8" thickBot="1" x14ac:dyDescent="0.3">
      <c r="A44" s="83"/>
      <c r="B44" s="84"/>
      <c r="C44" s="85"/>
    </row>
    <row r="45" spans="1:3" x14ac:dyDescent="0.25">
      <c r="A45" s="16"/>
      <c r="B45" s="16"/>
      <c r="C45" s="16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zoomScaleNormal="100" workbookViewId="0">
      <selection activeCell="E40" sqref="E40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  <col min="7" max="7" width="30.6640625" customWidth="1"/>
    <col min="8" max="8" width="20.109375" customWidth="1"/>
  </cols>
  <sheetData>
    <row r="1" spans="1:10" x14ac:dyDescent="0.25">
      <c r="A1" s="1" t="s">
        <v>122</v>
      </c>
    </row>
    <row r="2" spans="1:10" ht="13.8" thickBot="1" x14ac:dyDescent="0.3">
      <c r="A2" s="1"/>
      <c r="G2" t="s">
        <v>123</v>
      </c>
      <c r="J2" t="s">
        <v>13</v>
      </c>
    </row>
    <row r="3" spans="1:10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</row>
    <row r="4" spans="1:10" x14ac:dyDescent="0.25">
      <c r="A4" s="2" t="s">
        <v>125</v>
      </c>
      <c r="B4" s="15" t="s">
        <v>126</v>
      </c>
      <c r="C4" s="124"/>
      <c r="D4" s="125"/>
      <c r="E4" s="126"/>
    </row>
    <row r="5" spans="1:10" x14ac:dyDescent="0.25">
      <c r="A5" s="121"/>
      <c r="B5" s="122"/>
      <c r="C5" s="122"/>
      <c r="D5" s="122"/>
      <c r="E5" s="123"/>
    </row>
    <row r="6" spans="1:10" x14ac:dyDescent="0.25">
      <c r="A6" s="2" t="s">
        <v>127</v>
      </c>
      <c r="B6" s="3" t="s">
        <v>128</v>
      </c>
      <c r="C6" s="3">
        <v>33</v>
      </c>
      <c r="D6" s="96">
        <v>73</v>
      </c>
      <c r="E6" s="42">
        <v>40974</v>
      </c>
      <c r="F6" t="s">
        <v>129</v>
      </c>
      <c r="G6">
        <v>18.72</v>
      </c>
      <c r="H6">
        <v>12.37</v>
      </c>
      <c r="J6">
        <v>0.91059999999999997</v>
      </c>
    </row>
    <row r="7" spans="1:10" x14ac:dyDescent="0.25">
      <c r="A7" s="2"/>
      <c r="B7" s="3" t="s">
        <v>130</v>
      </c>
      <c r="C7" s="3" t="s">
        <v>131</v>
      </c>
      <c r="D7" s="96"/>
      <c r="E7" s="45"/>
      <c r="J7">
        <v>0.91139999999999999</v>
      </c>
    </row>
    <row r="8" spans="1:10" x14ac:dyDescent="0.25">
      <c r="A8" s="2"/>
      <c r="B8" s="3" t="s">
        <v>132</v>
      </c>
      <c r="C8" s="3" t="s">
        <v>133</v>
      </c>
      <c r="D8" s="96"/>
      <c r="E8" s="42"/>
      <c r="I8" s="98" t="s">
        <v>30</v>
      </c>
      <c r="J8">
        <f>AVERAGE(J7,J6)</f>
        <v>0.91100000000000003</v>
      </c>
    </row>
    <row r="9" spans="1:10" x14ac:dyDescent="0.25">
      <c r="A9" s="11"/>
      <c r="B9" s="12" t="s">
        <v>134</v>
      </c>
      <c r="C9" s="12"/>
      <c r="D9" s="115"/>
      <c r="E9" s="13"/>
    </row>
    <row r="10" spans="1:10" x14ac:dyDescent="0.25">
      <c r="A10" s="2" t="s">
        <v>135</v>
      </c>
      <c r="B10" s="3" t="s">
        <v>136</v>
      </c>
      <c r="C10" s="3">
        <v>4</v>
      </c>
      <c r="D10" s="96">
        <v>75</v>
      </c>
      <c r="E10" s="42">
        <v>41124</v>
      </c>
      <c r="F10" t="s">
        <v>137</v>
      </c>
      <c r="G10">
        <v>10.19</v>
      </c>
      <c r="H10">
        <v>6.4</v>
      </c>
      <c r="J10">
        <v>0.90139999999999998</v>
      </c>
    </row>
    <row r="11" spans="1:10" x14ac:dyDescent="0.25">
      <c r="A11" s="2"/>
      <c r="B11" s="3" t="s">
        <v>138</v>
      </c>
      <c r="C11" s="3" t="s">
        <v>139</v>
      </c>
      <c r="D11" s="96"/>
      <c r="E11" s="45"/>
      <c r="J11">
        <v>0.90229999999999999</v>
      </c>
    </row>
    <row r="12" spans="1:10" x14ac:dyDescent="0.25">
      <c r="A12" s="2"/>
      <c r="B12" s="3" t="s">
        <v>132</v>
      </c>
      <c r="C12" s="3" t="s">
        <v>140</v>
      </c>
      <c r="D12" s="96"/>
      <c r="E12" s="42"/>
      <c r="I12" s="98" t="s">
        <v>30</v>
      </c>
      <c r="J12">
        <f>AVERAGE(J11,J10)</f>
        <v>0.90185000000000004</v>
      </c>
    </row>
    <row r="13" spans="1:10" x14ac:dyDescent="0.25">
      <c r="A13" s="11"/>
      <c r="B13" s="12" t="s">
        <v>141</v>
      </c>
      <c r="C13" s="12"/>
      <c r="D13" s="115"/>
      <c r="E13" s="13"/>
    </row>
    <row r="14" spans="1:10" x14ac:dyDescent="0.25">
      <c r="A14" s="2" t="s">
        <v>142</v>
      </c>
      <c r="B14" s="3" t="s">
        <v>143</v>
      </c>
      <c r="C14" s="3">
        <v>28</v>
      </c>
      <c r="D14" s="96" t="s">
        <v>144</v>
      </c>
      <c r="E14" s="42">
        <v>41311</v>
      </c>
      <c r="F14" t="s">
        <v>145</v>
      </c>
      <c r="G14">
        <v>25.01</v>
      </c>
      <c r="H14">
        <v>9.39</v>
      </c>
      <c r="J14">
        <v>0.78849999999999998</v>
      </c>
    </row>
    <row r="15" spans="1:10" x14ac:dyDescent="0.25">
      <c r="A15" s="2"/>
      <c r="B15" s="3" t="s">
        <v>146</v>
      </c>
      <c r="C15" s="3" t="s">
        <v>147</v>
      </c>
      <c r="D15" s="96"/>
      <c r="E15" s="45"/>
      <c r="J15">
        <v>0.7873</v>
      </c>
    </row>
    <row r="16" spans="1:10" x14ac:dyDescent="0.25">
      <c r="A16" s="2"/>
      <c r="B16" s="3" t="s">
        <v>132</v>
      </c>
      <c r="C16" s="3" t="s">
        <v>148</v>
      </c>
      <c r="D16" s="96"/>
      <c r="E16" s="4"/>
      <c r="I16" s="98" t="s">
        <v>30</v>
      </c>
      <c r="J16">
        <f>AVERAGE(J15,J14)</f>
        <v>0.78790000000000004</v>
      </c>
    </row>
    <row r="17" spans="1:10" x14ac:dyDescent="0.25">
      <c r="A17" s="11"/>
      <c r="B17" s="12" t="s">
        <v>149</v>
      </c>
      <c r="C17" s="12"/>
      <c r="D17" s="115"/>
      <c r="E17" s="13"/>
    </row>
    <row r="18" spans="1:10" x14ac:dyDescent="0.25">
      <c r="A18" s="2" t="s">
        <v>150</v>
      </c>
      <c r="B18" s="3" t="s">
        <v>143</v>
      </c>
      <c r="C18" s="3">
        <v>111</v>
      </c>
      <c r="D18" s="96" t="s">
        <v>151</v>
      </c>
      <c r="E18" s="42">
        <v>41311</v>
      </c>
      <c r="F18" t="s">
        <v>152</v>
      </c>
      <c r="G18">
        <v>32.67</v>
      </c>
      <c r="H18">
        <v>22.82</v>
      </c>
      <c r="J18">
        <v>0.69850000000000001</v>
      </c>
    </row>
    <row r="19" spans="1:10" x14ac:dyDescent="0.25">
      <c r="A19" s="2"/>
      <c r="B19" s="3" t="s">
        <v>153</v>
      </c>
      <c r="C19" s="3" t="s">
        <v>154</v>
      </c>
      <c r="D19" s="96"/>
      <c r="E19" s="45"/>
      <c r="J19">
        <v>0.69910000000000005</v>
      </c>
    </row>
    <row r="20" spans="1:10" x14ac:dyDescent="0.25">
      <c r="A20" s="2"/>
      <c r="B20" s="3" t="s">
        <v>155</v>
      </c>
      <c r="C20" s="3" t="s">
        <v>156</v>
      </c>
      <c r="D20" s="96"/>
      <c r="E20" s="42"/>
      <c r="I20" s="98" t="s">
        <v>30</v>
      </c>
      <c r="J20">
        <f>AVERAGE(J19,J18)</f>
        <v>0.69880000000000009</v>
      </c>
    </row>
    <row r="21" spans="1:10" x14ac:dyDescent="0.25">
      <c r="A21" s="11"/>
      <c r="B21" s="12" t="s">
        <v>157</v>
      </c>
      <c r="C21" s="12"/>
      <c r="D21" s="115"/>
      <c r="E21" s="95"/>
    </row>
    <row r="22" spans="1:10" x14ac:dyDescent="0.25">
      <c r="A22" s="23" t="s">
        <v>158</v>
      </c>
      <c r="B22" s="24" t="s">
        <v>159</v>
      </c>
      <c r="C22" s="24">
        <v>47</v>
      </c>
      <c r="D22" s="96" t="s">
        <v>160</v>
      </c>
      <c r="E22" s="42">
        <v>41311</v>
      </c>
      <c r="F22" t="s">
        <v>161</v>
      </c>
      <c r="G22">
        <v>10.97</v>
      </c>
      <c r="H22">
        <v>7.52</v>
      </c>
      <c r="J22">
        <v>0.67869999999999997</v>
      </c>
    </row>
    <row r="23" spans="1:10" x14ac:dyDescent="0.25">
      <c r="A23" s="2"/>
      <c r="B23" s="3" t="s">
        <v>162</v>
      </c>
      <c r="C23" s="3" t="s">
        <v>163</v>
      </c>
      <c r="D23" s="96"/>
      <c r="E23" s="48"/>
      <c r="J23">
        <v>0.67949999999999999</v>
      </c>
    </row>
    <row r="24" spans="1:10" x14ac:dyDescent="0.25">
      <c r="A24" s="2"/>
      <c r="B24" s="3" t="s">
        <v>164</v>
      </c>
      <c r="C24" s="3" t="s">
        <v>165</v>
      </c>
      <c r="D24" s="96"/>
      <c r="E24" s="42"/>
      <c r="I24" s="98" t="s">
        <v>30</v>
      </c>
      <c r="J24">
        <f>AVERAGE(J23,J22)</f>
        <v>0.67910000000000004</v>
      </c>
    </row>
    <row r="25" spans="1:10" x14ac:dyDescent="0.25">
      <c r="A25" s="11"/>
      <c r="B25" s="12" t="s">
        <v>166</v>
      </c>
      <c r="C25" s="12"/>
      <c r="D25" s="115"/>
      <c r="E25" s="95"/>
    </row>
    <row r="26" spans="1:10" x14ac:dyDescent="0.25">
      <c r="A26" s="23" t="s">
        <v>167</v>
      </c>
      <c r="B26" s="24" t="s">
        <v>168</v>
      </c>
      <c r="C26" s="24">
        <v>22</v>
      </c>
      <c r="D26" s="96" t="s">
        <v>21</v>
      </c>
      <c r="E26" s="42"/>
      <c r="F26" t="s">
        <v>169</v>
      </c>
      <c r="G26">
        <v>14.22</v>
      </c>
      <c r="H26">
        <v>9.64</v>
      </c>
      <c r="J26">
        <v>0.88170000000000004</v>
      </c>
    </row>
    <row r="27" spans="1:10" x14ac:dyDescent="0.25">
      <c r="A27" s="2"/>
      <c r="B27" s="3" t="s">
        <v>170</v>
      </c>
      <c r="C27" s="3" t="s">
        <v>171</v>
      </c>
      <c r="D27" s="96"/>
      <c r="E27" s="45"/>
      <c r="J27">
        <v>0.88819999999999999</v>
      </c>
    </row>
    <row r="28" spans="1:10" x14ac:dyDescent="0.25">
      <c r="A28" s="2"/>
      <c r="B28" s="3" t="s">
        <v>164</v>
      </c>
      <c r="C28" s="3" t="s">
        <v>172</v>
      </c>
      <c r="D28" s="96"/>
      <c r="E28" s="4"/>
      <c r="I28" s="98" t="s">
        <v>30</v>
      </c>
      <c r="J28">
        <f>AVERAGE(J27,J26)</f>
        <v>0.88495000000000001</v>
      </c>
    </row>
    <row r="29" spans="1:10" ht="13.8" thickBot="1" x14ac:dyDescent="0.3">
      <c r="A29" s="2"/>
      <c r="B29" s="3" t="s">
        <v>173</v>
      </c>
      <c r="C29" s="3"/>
      <c r="D29" s="37"/>
      <c r="E29" s="7"/>
    </row>
    <row r="30" spans="1:10" x14ac:dyDescent="0.25">
      <c r="A30" s="16"/>
      <c r="B30" s="16"/>
      <c r="C30" s="16"/>
      <c r="D30" s="16"/>
      <c r="E30" s="16"/>
    </row>
    <row r="35" spans="1:2" x14ac:dyDescent="0.25">
      <c r="B35" t="s">
        <v>174</v>
      </c>
    </row>
    <row r="36" spans="1:2" x14ac:dyDescent="0.25">
      <c r="A36" s="18"/>
      <c r="B36" t="s">
        <v>175</v>
      </c>
    </row>
    <row r="37" spans="1:2" x14ac:dyDescent="0.25">
      <c r="A37" s="17"/>
      <c r="B37" t="s">
        <v>176</v>
      </c>
    </row>
    <row r="38" spans="1:2" x14ac:dyDescent="0.25">
      <c r="A38" s="19"/>
      <c r="B38" t="s">
        <v>177</v>
      </c>
    </row>
    <row r="39" spans="1:2" x14ac:dyDescent="0.25">
      <c r="A39" s="20"/>
      <c r="B39" t="s">
        <v>178</v>
      </c>
    </row>
    <row r="40" spans="1:2" x14ac:dyDescent="0.25">
      <c r="A40" s="21"/>
      <c r="B40" t="s">
        <v>179</v>
      </c>
    </row>
    <row r="41" spans="1:2" x14ac:dyDescent="0.25">
      <c r="A41" s="22"/>
      <c r="B41" t="s">
        <v>180</v>
      </c>
    </row>
    <row r="42" spans="1:2" x14ac:dyDescent="0.25">
      <c r="A42" s="41"/>
      <c r="B42" t="s">
        <v>181</v>
      </c>
    </row>
    <row r="43" spans="1:2" x14ac:dyDescent="0.25">
      <c r="A43" s="52"/>
      <c r="B43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zoomScaleNormal="100" workbookViewId="0">
      <selection activeCell="G39" sqref="G39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1" x14ac:dyDescent="0.25">
      <c r="A1" s="1" t="s">
        <v>183</v>
      </c>
    </row>
    <row r="2" spans="1:11" ht="13.8" thickBot="1" x14ac:dyDescent="0.3">
      <c r="A2" s="1"/>
      <c r="G2" t="s">
        <v>123</v>
      </c>
    </row>
    <row r="3" spans="1:11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1" x14ac:dyDescent="0.25">
      <c r="A4" s="2" t="s">
        <v>184</v>
      </c>
      <c r="B4" s="3" t="s">
        <v>185</v>
      </c>
      <c r="C4" s="3">
        <v>63</v>
      </c>
      <c r="D4" s="96" t="s">
        <v>186</v>
      </c>
      <c r="E4" s="42">
        <v>41318</v>
      </c>
      <c r="F4" t="s">
        <v>187</v>
      </c>
      <c r="G4">
        <v>28.69</v>
      </c>
      <c r="H4">
        <v>18.7</v>
      </c>
      <c r="J4">
        <v>0.82450000000000001</v>
      </c>
    </row>
    <row r="5" spans="1:11" x14ac:dyDescent="0.25">
      <c r="A5" s="2"/>
      <c r="B5" s="3" t="s">
        <v>188</v>
      </c>
      <c r="C5" s="3" t="s">
        <v>189</v>
      </c>
      <c r="D5" s="96"/>
      <c r="E5" s="48"/>
      <c r="J5">
        <v>0.82440000000000002</v>
      </c>
    </row>
    <row r="6" spans="1:11" x14ac:dyDescent="0.25">
      <c r="A6" s="2"/>
      <c r="B6" s="3" t="s">
        <v>190</v>
      </c>
      <c r="C6" s="3" t="s">
        <v>191</v>
      </c>
      <c r="D6" s="96"/>
      <c r="E6" s="4"/>
      <c r="I6" s="98" t="s">
        <v>30</v>
      </c>
      <c r="J6">
        <f>AVERAGE(J5,J4)</f>
        <v>0.82445000000000002</v>
      </c>
    </row>
    <row r="7" spans="1:11" x14ac:dyDescent="0.25">
      <c r="A7" s="11"/>
      <c r="B7" s="12" t="s">
        <v>192</v>
      </c>
      <c r="C7" s="12"/>
      <c r="D7" s="115"/>
      <c r="E7" s="13"/>
    </row>
    <row r="8" spans="1:11" x14ac:dyDescent="0.25">
      <c r="A8" s="2" t="s">
        <v>193</v>
      </c>
      <c r="B8" s="3" t="s">
        <v>185</v>
      </c>
      <c r="C8" s="3">
        <v>137</v>
      </c>
      <c r="D8" s="96" t="s">
        <v>194</v>
      </c>
      <c r="E8" s="42">
        <v>41318</v>
      </c>
      <c r="F8" t="s">
        <v>195</v>
      </c>
      <c r="G8">
        <v>22.59</v>
      </c>
      <c r="H8">
        <v>16.989999999999998</v>
      </c>
      <c r="J8">
        <v>0.89249999999999996</v>
      </c>
      <c r="K8">
        <v>0.74299999999999999</v>
      </c>
    </row>
    <row r="9" spans="1:11" x14ac:dyDescent="0.25">
      <c r="A9" s="2"/>
      <c r="B9" s="3" t="s">
        <v>196</v>
      </c>
      <c r="C9" s="3" t="s">
        <v>197</v>
      </c>
      <c r="D9" s="96"/>
      <c r="E9" s="48"/>
      <c r="J9">
        <v>0.92920000000000003</v>
      </c>
    </row>
    <row r="10" spans="1:11" x14ac:dyDescent="0.25">
      <c r="A10" s="2"/>
      <c r="B10" s="3" t="s">
        <v>190</v>
      </c>
      <c r="C10" s="3" t="s">
        <v>198</v>
      </c>
      <c r="D10" s="96"/>
      <c r="E10" s="4"/>
      <c r="I10" s="98" t="s">
        <v>30</v>
      </c>
      <c r="J10">
        <f>AVERAGE(J8,J9,K8)</f>
        <v>0.85489999999999988</v>
      </c>
    </row>
    <row r="11" spans="1:11" x14ac:dyDescent="0.25">
      <c r="A11" s="11"/>
      <c r="B11" s="12" t="s">
        <v>199</v>
      </c>
      <c r="C11" s="12"/>
      <c r="D11" s="115"/>
      <c r="E11" s="13"/>
    </row>
    <row r="12" spans="1:11" x14ac:dyDescent="0.25">
      <c r="A12" s="2" t="s">
        <v>200</v>
      </c>
      <c r="B12" s="3" t="s">
        <v>185</v>
      </c>
      <c r="C12" s="3">
        <v>217</v>
      </c>
      <c r="D12" s="96" t="s">
        <v>201</v>
      </c>
      <c r="E12" s="42">
        <v>41318</v>
      </c>
      <c r="F12" t="s">
        <v>202</v>
      </c>
      <c r="G12">
        <v>19.61</v>
      </c>
      <c r="H12">
        <v>13.3</v>
      </c>
      <c r="J12">
        <v>0.93489999999999995</v>
      </c>
    </row>
    <row r="13" spans="1:11" x14ac:dyDescent="0.25">
      <c r="A13" s="2"/>
      <c r="B13" s="3" t="s">
        <v>203</v>
      </c>
      <c r="C13" s="3" t="s">
        <v>204</v>
      </c>
      <c r="D13" s="96"/>
      <c r="E13" s="48"/>
    </row>
    <row r="14" spans="1:11" x14ac:dyDescent="0.25">
      <c r="A14" s="2"/>
      <c r="B14" s="3" t="s">
        <v>190</v>
      </c>
      <c r="C14" s="3" t="s">
        <v>205</v>
      </c>
      <c r="D14" s="96"/>
      <c r="E14" s="4"/>
    </row>
    <row r="15" spans="1:11" x14ac:dyDescent="0.25">
      <c r="A15" s="11"/>
      <c r="B15" s="12" t="s">
        <v>206</v>
      </c>
      <c r="C15" s="12"/>
      <c r="D15" s="115"/>
      <c r="E15" s="13"/>
    </row>
    <row r="16" spans="1:11" x14ac:dyDescent="0.25">
      <c r="A16" s="55" t="s">
        <v>207</v>
      </c>
      <c r="B16" s="50" t="s">
        <v>185</v>
      </c>
      <c r="C16" s="50">
        <v>45</v>
      </c>
      <c r="D16" s="96" t="s">
        <v>21</v>
      </c>
      <c r="E16" s="42"/>
      <c r="G16">
        <v>16.670000000000002</v>
      </c>
      <c r="H16">
        <v>10.97</v>
      </c>
      <c r="J16">
        <v>0.86299999999999999</v>
      </c>
    </row>
    <row r="17" spans="1:10" x14ac:dyDescent="0.25">
      <c r="A17" s="2"/>
      <c r="B17" s="3" t="s">
        <v>208</v>
      </c>
      <c r="C17" s="3" t="s">
        <v>209</v>
      </c>
      <c r="D17" s="96"/>
      <c r="E17" s="45"/>
      <c r="J17">
        <v>0.86250000000000004</v>
      </c>
    </row>
    <row r="18" spans="1:10" x14ac:dyDescent="0.25">
      <c r="A18" s="2"/>
      <c r="B18" s="3" t="s">
        <v>210</v>
      </c>
      <c r="C18" s="3" t="s">
        <v>211</v>
      </c>
      <c r="D18" s="96"/>
      <c r="E18" s="4"/>
      <c r="I18" s="98" t="s">
        <v>30</v>
      </c>
      <c r="J18">
        <f>AVERAGE(J17,J16)</f>
        <v>0.86275000000000002</v>
      </c>
    </row>
    <row r="19" spans="1:10" x14ac:dyDescent="0.25">
      <c r="A19" s="11"/>
      <c r="B19" s="12" t="s">
        <v>212</v>
      </c>
      <c r="C19" s="12"/>
      <c r="D19" s="115"/>
      <c r="E19" s="13"/>
    </row>
    <row r="20" spans="1:10" x14ac:dyDescent="0.25">
      <c r="A20" s="55" t="s">
        <v>213</v>
      </c>
      <c r="B20" s="50" t="s">
        <v>214</v>
      </c>
      <c r="C20" s="50">
        <v>50</v>
      </c>
      <c r="D20" s="96" t="s">
        <v>21</v>
      </c>
      <c r="E20" s="42">
        <v>41318</v>
      </c>
      <c r="G20">
        <v>21.44</v>
      </c>
      <c r="H20">
        <v>16.600000000000001</v>
      </c>
      <c r="J20">
        <v>0.90859999999999996</v>
      </c>
    </row>
    <row r="21" spans="1:10" x14ac:dyDescent="0.25">
      <c r="A21" s="2"/>
      <c r="B21" s="3" t="s">
        <v>215</v>
      </c>
      <c r="C21" s="3" t="s">
        <v>209</v>
      </c>
      <c r="D21" s="96"/>
      <c r="E21" s="45"/>
      <c r="J21">
        <v>0.90839999999999999</v>
      </c>
    </row>
    <row r="22" spans="1:10" x14ac:dyDescent="0.25">
      <c r="A22" s="2"/>
      <c r="B22" s="3" t="s">
        <v>216</v>
      </c>
      <c r="C22" s="3" t="s">
        <v>211</v>
      </c>
      <c r="D22" s="96"/>
      <c r="E22" s="4"/>
      <c r="I22" s="98" t="s">
        <v>30</v>
      </c>
      <c r="J22">
        <f>AVERAGE(J21,J20)</f>
        <v>0.90849999999999997</v>
      </c>
    </row>
    <row r="23" spans="1:10" x14ac:dyDescent="0.25">
      <c r="A23" s="11"/>
      <c r="B23" s="12" t="s">
        <v>217</v>
      </c>
      <c r="C23" s="12"/>
      <c r="D23" s="115"/>
      <c r="E23" s="13"/>
    </row>
    <row r="24" spans="1:10" x14ac:dyDescent="0.25">
      <c r="A24" s="55" t="s">
        <v>218</v>
      </c>
      <c r="B24" s="50" t="s">
        <v>219</v>
      </c>
      <c r="C24" s="50">
        <v>22</v>
      </c>
      <c r="D24" s="116" t="s">
        <v>220</v>
      </c>
      <c r="E24" s="42">
        <v>41318</v>
      </c>
      <c r="G24">
        <v>25.39</v>
      </c>
      <c r="H24">
        <v>17.05</v>
      </c>
      <c r="J24">
        <v>0.89980000000000004</v>
      </c>
    </row>
    <row r="25" spans="1:10" x14ac:dyDescent="0.25">
      <c r="A25" s="2"/>
      <c r="B25" s="3" t="s">
        <v>221</v>
      </c>
      <c r="C25" s="3" t="s">
        <v>209</v>
      </c>
      <c r="D25" s="96"/>
      <c r="E25" s="45"/>
      <c r="J25">
        <v>0.89900000000000002</v>
      </c>
    </row>
    <row r="26" spans="1:10" x14ac:dyDescent="0.25">
      <c r="A26" s="2"/>
      <c r="B26" s="3" t="s">
        <v>222</v>
      </c>
      <c r="C26" s="3" t="s">
        <v>211</v>
      </c>
      <c r="D26" s="96"/>
      <c r="E26" s="4"/>
      <c r="I26" s="98" t="s">
        <v>30</v>
      </c>
      <c r="J26">
        <f>AVERAGE(J25,J24)</f>
        <v>0.89939999999999998</v>
      </c>
    </row>
    <row r="27" spans="1:10" ht="13.8" thickBot="1" x14ac:dyDescent="0.3">
      <c r="A27" s="5"/>
      <c r="B27" s="6" t="s">
        <v>223</v>
      </c>
      <c r="C27" s="6"/>
      <c r="D27" s="117"/>
      <c r="E27" s="7"/>
    </row>
    <row r="32" spans="1:10" x14ac:dyDescent="0.25">
      <c r="B32" t="s">
        <v>174</v>
      </c>
    </row>
    <row r="33" spans="1:2" x14ac:dyDescent="0.25">
      <c r="A33" s="18"/>
      <c r="B33" t="s">
        <v>175</v>
      </c>
    </row>
    <row r="34" spans="1:2" x14ac:dyDescent="0.25">
      <c r="A34" s="17"/>
      <c r="B34" t="s">
        <v>176</v>
      </c>
    </row>
    <row r="35" spans="1:2" x14ac:dyDescent="0.25">
      <c r="A35" s="19"/>
      <c r="B35" t="s">
        <v>177</v>
      </c>
    </row>
    <row r="36" spans="1:2" x14ac:dyDescent="0.25">
      <c r="A36" s="20"/>
      <c r="B36" t="s">
        <v>178</v>
      </c>
    </row>
    <row r="37" spans="1:2" x14ac:dyDescent="0.25">
      <c r="A37" s="21"/>
      <c r="B37" t="s">
        <v>179</v>
      </c>
    </row>
    <row r="38" spans="1:2" x14ac:dyDescent="0.25">
      <c r="A38" s="22"/>
      <c r="B38" t="s">
        <v>180</v>
      </c>
    </row>
    <row r="39" spans="1:2" x14ac:dyDescent="0.25">
      <c r="A39" s="41"/>
      <c r="B39" t="s">
        <v>181</v>
      </c>
    </row>
    <row r="40" spans="1:2" x14ac:dyDescent="0.25">
      <c r="A40" s="52"/>
      <c r="B40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zoomScaleNormal="100" workbookViewId="0">
      <selection activeCell="G43" sqref="G43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0" x14ac:dyDescent="0.25">
      <c r="A1" s="1" t="s">
        <v>224</v>
      </c>
    </row>
    <row r="2" spans="1:10" ht="13.8" thickBot="1" x14ac:dyDescent="0.3">
      <c r="A2" s="1"/>
      <c r="G2" t="s">
        <v>123</v>
      </c>
      <c r="J2" t="s">
        <v>13</v>
      </c>
    </row>
    <row r="3" spans="1:10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</row>
    <row r="4" spans="1:10" x14ac:dyDescent="0.25">
      <c r="A4" s="2" t="s">
        <v>225</v>
      </c>
      <c r="B4" s="3" t="s">
        <v>226</v>
      </c>
      <c r="C4" s="3">
        <v>11</v>
      </c>
      <c r="D4" s="96" t="s">
        <v>227</v>
      </c>
      <c r="E4" s="42">
        <v>41305</v>
      </c>
      <c r="F4" t="s">
        <v>228</v>
      </c>
      <c r="G4">
        <v>18.48</v>
      </c>
      <c r="H4">
        <v>11.02</v>
      </c>
      <c r="J4">
        <v>0.88019999999999998</v>
      </c>
    </row>
    <row r="5" spans="1:10" x14ac:dyDescent="0.25">
      <c r="A5" s="2"/>
      <c r="B5" s="3" t="s">
        <v>229</v>
      </c>
      <c r="C5" s="3" t="s">
        <v>230</v>
      </c>
      <c r="D5" s="96"/>
      <c r="E5" s="48"/>
      <c r="J5">
        <v>0.879</v>
      </c>
    </row>
    <row r="6" spans="1:10" x14ac:dyDescent="0.25">
      <c r="A6" s="2"/>
      <c r="B6" s="3" t="s">
        <v>231</v>
      </c>
      <c r="C6" s="3" t="s">
        <v>232</v>
      </c>
      <c r="D6" s="96" t="s">
        <v>233</v>
      </c>
      <c r="E6" s="42">
        <v>42418</v>
      </c>
      <c r="I6" s="98" t="s">
        <v>30</v>
      </c>
      <c r="J6">
        <f>AVERAGE(J5,J4)</f>
        <v>0.87959999999999994</v>
      </c>
    </row>
    <row r="7" spans="1:10" x14ac:dyDescent="0.25">
      <c r="A7" s="11"/>
      <c r="B7" s="12" t="s">
        <v>234</v>
      </c>
      <c r="C7" s="12"/>
      <c r="D7" s="115"/>
      <c r="E7" s="13"/>
    </row>
    <row r="8" spans="1:10" x14ac:dyDescent="0.25">
      <c r="A8" s="2" t="s">
        <v>235</v>
      </c>
      <c r="B8" s="3" t="s">
        <v>236</v>
      </c>
      <c r="C8" s="3">
        <v>91</v>
      </c>
      <c r="D8" s="96" t="s">
        <v>237</v>
      </c>
      <c r="E8" s="42">
        <v>41949</v>
      </c>
      <c r="F8" t="s">
        <v>238</v>
      </c>
      <c r="G8">
        <v>22.3</v>
      </c>
      <c r="H8">
        <v>16.38</v>
      </c>
      <c r="J8">
        <v>0.80910000000000004</v>
      </c>
    </row>
    <row r="9" spans="1:10" x14ac:dyDescent="0.25">
      <c r="A9" s="2"/>
      <c r="B9" s="3" t="s">
        <v>239</v>
      </c>
      <c r="C9" s="3" t="s">
        <v>240</v>
      </c>
      <c r="D9" s="96"/>
      <c r="E9" s="48"/>
      <c r="J9">
        <v>0.80910000000000004</v>
      </c>
    </row>
    <row r="10" spans="1:10" x14ac:dyDescent="0.25">
      <c r="A10" s="2"/>
      <c r="B10" s="3" t="s">
        <v>241</v>
      </c>
      <c r="C10" s="3" t="s">
        <v>242</v>
      </c>
      <c r="D10" s="96"/>
      <c r="E10" s="4"/>
      <c r="I10" s="98" t="s">
        <v>30</v>
      </c>
      <c r="J10">
        <f>AVERAGE(J9,J8)</f>
        <v>0.80910000000000004</v>
      </c>
    </row>
    <row r="11" spans="1:10" x14ac:dyDescent="0.25">
      <c r="A11" s="11"/>
      <c r="B11" s="12" t="s">
        <v>243</v>
      </c>
      <c r="C11" s="12"/>
      <c r="D11" s="115"/>
      <c r="E11" s="13"/>
    </row>
    <row r="12" spans="1:10" x14ac:dyDescent="0.25">
      <c r="A12" s="2" t="s">
        <v>244</v>
      </c>
      <c r="B12" s="3" t="s">
        <v>226</v>
      </c>
      <c r="C12" s="3">
        <v>165</v>
      </c>
      <c r="D12" s="96" t="s">
        <v>245</v>
      </c>
      <c r="E12" s="42">
        <v>41305</v>
      </c>
      <c r="F12" t="s">
        <v>246</v>
      </c>
      <c r="G12">
        <v>19.88</v>
      </c>
      <c r="H12">
        <v>11.52</v>
      </c>
      <c r="J12">
        <v>0.77959999999999996</v>
      </c>
    </row>
    <row r="13" spans="1:10" x14ac:dyDescent="0.25">
      <c r="A13" s="2"/>
      <c r="B13" s="3" t="s">
        <v>247</v>
      </c>
      <c r="C13" s="3" t="s">
        <v>248</v>
      </c>
      <c r="D13" s="96"/>
      <c r="E13" s="48"/>
      <c r="J13">
        <v>0.77869999999999995</v>
      </c>
    </row>
    <row r="14" spans="1:10" x14ac:dyDescent="0.25">
      <c r="A14" s="2"/>
      <c r="B14" s="3" t="s">
        <v>241</v>
      </c>
      <c r="C14" s="3" t="s">
        <v>249</v>
      </c>
      <c r="D14" s="96"/>
      <c r="E14" s="4"/>
      <c r="I14" s="98" t="s">
        <v>30</v>
      </c>
      <c r="J14">
        <f>AVERAGE(J13,J12)</f>
        <v>0.77915000000000001</v>
      </c>
    </row>
    <row r="15" spans="1:10" x14ac:dyDescent="0.25">
      <c r="A15" s="11"/>
      <c r="B15" s="12" t="s">
        <v>250</v>
      </c>
      <c r="C15" s="12"/>
      <c r="D15" s="115"/>
      <c r="E15" s="13"/>
    </row>
    <row r="16" spans="1:10" x14ac:dyDescent="0.25">
      <c r="A16" s="25" t="s">
        <v>251</v>
      </c>
      <c r="B16" s="26" t="s">
        <v>252</v>
      </c>
      <c r="C16" s="26">
        <v>87</v>
      </c>
      <c r="D16" s="96">
        <v>71</v>
      </c>
      <c r="E16" s="42">
        <v>40936</v>
      </c>
      <c r="F16" t="s">
        <v>253</v>
      </c>
      <c r="G16">
        <v>21.81</v>
      </c>
      <c r="H16">
        <v>12.77</v>
      </c>
      <c r="J16">
        <v>0.83409999999999995</v>
      </c>
    </row>
    <row r="17" spans="1:10" x14ac:dyDescent="0.25">
      <c r="A17" s="2"/>
      <c r="B17" s="3" t="s">
        <v>254</v>
      </c>
      <c r="C17" s="3" t="s">
        <v>255</v>
      </c>
      <c r="D17" s="96"/>
      <c r="E17" s="45"/>
    </row>
    <row r="18" spans="1:10" x14ac:dyDescent="0.25">
      <c r="A18" s="2"/>
      <c r="B18" s="3" t="s">
        <v>256</v>
      </c>
      <c r="C18" s="3" t="s">
        <v>257</v>
      </c>
      <c r="D18" s="96"/>
      <c r="E18" s="42"/>
    </row>
    <row r="19" spans="1:10" x14ac:dyDescent="0.25">
      <c r="A19" s="11"/>
      <c r="B19" s="12" t="s">
        <v>258</v>
      </c>
      <c r="C19" s="12"/>
      <c r="D19" s="115"/>
      <c r="E19" s="13"/>
    </row>
    <row r="20" spans="1:10" x14ac:dyDescent="0.25">
      <c r="A20" s="25" t="s">
        <v>259</v>
      </c>
      <c r="B20" s="26" t="s">
        <v>260</v>
      </c>
      <c r="C20" s="26">
        <v>35</v>
      </c>
      <c r="D20" s="96" t="s">
        <v>261</v>
      </c>
      <c r="E20" s="42">
        <v>41305</v>
      </c>
      <c r="F20" t="s">
        <v>262</v>
      </c>
      <c r="G20">
        <v>40.700000000000003</v>
      </c>
      <c r="H20">
        <v>30.88</v>
      </c>
      <c r="J20">
        <v>0.94279999999999997</v>
      </c>
    </row>
    <row r="21" spans="1:10" x14ac:dyDescent="0.25">
      <c r="A21" s="2"/>
      <c r="B21" s="3" t="s">
        <v>263</v>
      </c>
      <c r="C21" s="3" t="s">
        <v>264</v>
      </c>
      <c r="D21" s="96"/>
      <c r="E21" s="45"/>
    </row>
    <row r="22" spans="1:10" x14ac:dyDescent="0.25">
      <c r="A22" s="2"/>
      <c r="B22" s="3" t="s">
        <v>265</v>
      </c>
      <c r="C22" s="3" t="s">
        <v>266</v>
      </c>
      <c r="D22" s="96"/>
      <c r="E22" s="4"/>
    </row>
    <row r="23" spans="1:10" x14ac:dyDescent="0.25">
      <c r="A23" s="11"/>
      <c r="B23" s="12" t="s">
        <v>267</v>
      </c>
      <c r="C23" s="12"/>
      <c r="D23" s="115"/>
      <c r="E23" s="13"/>
    </row>
    <row r="24" spans="1:10" x14ac:dyDescent="0.25">
      <c r="A24" s="25" t="s">
        <v>268</v>
      </c>
      <c r="B24" s="26" t="s">
        <v>269</v>
      </c>
      <c r="C24" s="26">
        <v>11</v>
      </c>
      <c r="D24" s="96" t="s">
        <v>270</v>
      </c>
      <c r="E24" s="42">
        <v>41305</v>
      </c>
      <c r="F24" t="s">
        <v>271</v>
      </c>
      <c r="G24">
        <v>14.88</v>
      </c>
      <c r="H24">
        <v>8.73</v>
      </c>
      <c r="J24">
        <v>0.81040000000000001</v>
      </c>
    </row>
    <row r="25" spans="1:10" x14ac:dyDescent="0.25">
      <c r="A25" s="2"/>
      <c r="B25" s="3" t="s">
        <v>272</v>
      </c>
      <c r="C25" s="3" t="s">
        <v>273</v>
      </c>
      <c r="D25" s="96"/>
      <c r="E25" s="45"/>
      <c r="J25">
        <v>0.81089999999999995</v>
      </c>
    </row>
    <row r="26" spans="1:10" x14ac:dyDescent="0.25">
      <c r="A26" s="2"/>
      <c r="B26" s="3" t="s">
        <v>274</v>
      </c>
      <c r="C26" s="3" t="s">
        <v>275</v>
      </c>
      <c r="D26" s="96"/>
      <c r="E26" s="4"/>
      <c r="I26" s="98" t="s">
        <v>30</v>
      </c>
      <c r="J26">
        <f>AVERAGE(J25,J24)</f>
        <v>0.81064999999999998</v>
      </c>
    </row>
    <row r="27" spans="1:10" ht="13.8" thickBot="1" x14ac:dyDescent="0.3">
      <c r="A27" s="5"/>
      <c r="B27" s="6" t="s">
        <v>276</v>
      </c>
      <c r="C27" s="6"/>
      <c r="D27" s="117"/>
      <c r="E27" s="7"/>
    </row>
    <row r="32" spans="1:10" x14ac:dyDescent="0.25">
      <c r="B32" t="s">
        <v>174</v>
      </c>
    </row>
    <row r="33" spans="1:2" x14ac:dyDescent="0.25">
      <c r="A33" s="18"/>
      <c r="B33" t="s">
        <v>175</v>
      </c>
    </row>
    <row r="34" spans="1:2" x14ac:dyDescent="0.25">
      <c r="A34" s="17"/>
      <c r="B34" t="s">
        <v>176</v>
      </c>
    </row>
    <row r="35" spans="1:2" x14ac:dyDescent="0.25">
      <c r="A35" s="19"/>
      <c r="B35" t="s">
        <v>177</v>
      </c>
    </row>
    <row r="36" spans="1:2" x14ac:dyDescent="0.25">
      <c r="A36" s="20"/>
      <c r="B36" t="s">
        <v>178</v>
      </c>
    </row>
    <row r="37" spans="1:2" x14ac:dyDescent="0.25">
      <c r="A37" s="21"/>
      <c r="B37" t="s">
        <v>179</v>
      </c>
    </row>
    <row r="38" spans="1:2" x14ac:dyDescent="0.25">
      <c r="A38" s="22"/>
      <c r="B38" t="s">
        <v>180</v>
      </c>
    </row>
    <row r="39" spans="1:2" x14ac:dyDescent="0.25">
      <c r="A39" s="41"/>
      <c r="B39" t="s">
        <v>181</v>
      </c>
    </row>
    <row r="40" spans="1:2" x14ac:dyDescent="0.25">
      <c r="A40" s="52"/>
      <c r="B40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zoomScaleNormal="100" workbookViewId="0">
      <selection activeCell="E34" sqref="E34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0" x14ac:dyDescent="0.25">
      <c r="A1" s="1" t="s">
        <v>277</v>
      </c>
    </row>
    <row r="2" spans="1:10" ht="13.8" thickBot="1" x14ac:dyDescent="0.3">
      <c r="A2" s="1"/>
      <c r="G2" t="s">
        <v>123</v>
      </c>
    </row>
    <row r="3" spans="1:10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0" x14ac:dyDescent="0.25">
      <c r="A4" s="2" t="s">
        <v>278</v>
      </c>
      <c r="B4" s="3" t="s">
        <v>279</v>
      </c>
      <c r="C4" s="3">
        <v>15</v>
      </c>
      <c r="D4" s="96" t="s">
        <v>280</v>
      </c>
      <c r="E4" s="42">
        <v>41311</v>
      </c>
      <c r="F4" t="s">
        <v>281</v>
      </c>
      <c r="G4">
        <v>21.25</v>
      </c>
      <c r="H4">
        <v>15.43</v>
      </c>
      <c r="J4">
        <v>0.90169999999999995</v>
      </c>
    </row>
    <row r="5" spans="1:10" x14ac:dyDescent="0.25">
      <c r="A5" s="2"/>
      <c r="B5" s="3" t="s">
        <v>282</v>
      </c>
      <c r="C5" s="3" t="s">
        <v>283</v>
      </c>
      <c r="D5" s="96"/>
      <c r="E5" s="48"/>
      <c r="J5">
        <v>0.9022</v>
      </c>
    </row>
    <row r="6" spans="1:10" x14ac:dyDescent="0.25">
      <c r="A6" s="2"/>
      <c r="B6" s="3" t="s">
        <v>284</v>
      </c>
      <c r="C6" s="3" t="s">
        <v>285</v>
      </c>
      <c r="D6" s="96"/>
      <c r="E6" s="42"/>
      <c r="I6" s="98" t="s">
        <v>30</v>
      </c>
      <c r="J6">
        <f>AVERAGE(J5,J4)</f>
        <v>0.90195000000000003</v>
      </c>
    </row>
    <row r="7" spans="1:10" x14ac:dyDescent="0.25">
      <c r="A7" s="11"/>
      <c r="B7" s="12" t="s">
        <v>286</v>
      </c>
      <c r="C7" s="12"/>
      <c r="D7" s="115"/>
      <c r="E7" s="95"/>
    </row>
    <row r="8" spans="1:10" x14ac:dyDescent="0.25">
      <c r="A8" s="2" t="s">
        <v>287</v>
      </c>
      <c r="B8" s="3" t="s">
        <v>279</v>
      </c>
      <c r="C8" s="3">
        <v>58</v>
      </c>
      <c r="D8" s="96" t="s">
        <v>288</v>
      </c>
      <c r="E8" s="42">
        <v>41311</v>
      </c>
      <c r="F8" t="s">
        <v>289</v>
      </c>
      <c r="G8">
        <v>19.329999999999998</v>
      </c>
      <c r="H8">
        <v>13.59</v>
      </c>
      <c r="J8">
        <v>0.88700000000000001</v>
      </c>
    </row>
    <row r="9" spans="1:10" x14ac:dyDescent="0.25">
      <c r="A9" s="2"/>
      <c r="B9" s="3" t="s">
        <v>290</v>
      </c>
      <c r="C9" s="3" t="s">
        <v>291</v>
      </c>
      <c r="D9" s="96"/>
      <c r="E9" s="48"/>
      <c r="J9">
        <v>0.88429999999999997</v>
      </c>
    </row>
    <row r="10" spans="1:10" x14ac:dyDescent="0.25">
      <c r="A10" s="2"/>
      <c r="B10" s="3" t="s">
        <v>231</v>
      </c>
      <c r="C10" s="3" t="s">
        <v>292</v>
      </c>
      <c r="D10" s="96"/>
      <c r="E10" s="4"/>
      <c r="I10" s="98" t="s">
        <v>30</v>
      </c>
      <c r="J10">
        <f>AVERAGE(J9,J8)</f>
        <v>0.88565000000000005</v>
      </c>
    </row>
    <row r="11" spans="1:10" x14ac:dyDescent="0.25">
      <c r="A11" s="11"/>
      <c r="B11" s="12" t="s">
        <v>293</v>
      </c>
      <c r="C11" s="12"/>
      <c r="D11" s="115"/>
      <c r="E11" s="13"/>
    </row>
    <row r="12" spans="1:10" x14ac:dyDescent="0.25">
      <c r="A12" s="2" t="s">
        <v>294</v>
      </c>
      <c r="B12" s="3" t="s">
        <v>279</v>
      </c>
      <c r="C12" s="43">
        <v>169</v>
      </c>
      <c r="D12" s="96" t="s">
        <v>295</v>
      </c>
      <c r="E12" s="42">
        <v>41311</v>
      </c>
      <c r="F12" t="s">
        <v>296</v>
      </c>
      <c r="G12">
        <v>20.87</v>
      </c>
      <c r="H12">
        <v>12.27</v>
      </c>
      <c r="J12">
        <v>0.82750000000000001</v>
      </c>
    </row>
    <row r="13" spans="1:10" x14ac:dyDescent="0.25">
      <c r="A13" s="2"/>
      <c r="B13" s="3" t="s">
        <v>297</v>
      </c>
      <c r="C13" s="3" t="s">
        <v>298</v>
      </c>
      <c r="D13" s="96"/>
      <c r="E13" s="48"/>
      <c r="J13">
        <v>0.82740000000000002</v>
      </c>
    </row>
    <row r="14" spans="1:10" x14ac:dyDescent="0.25">
      <c r="A14" s="2"/>
      <c r="B14" s="3" t="s">
        <v>299</v>
      </c>
      <c r="C14" s="3" t="s">
        <v>300</v>
      </c>
      <c r="D14" s="96"/>
      <c r="E14" s="4"/>
      <c r="I14" s="98" t="s">
        <v>30</v>
      </c>
      <c r="J14">
        <f>AVERAGE(J13,J12)</f>
        <v>0.82745000000000002</v>
      </c>
    </row>
    <row r="15" spans="1:10" x14ac:dyDescent="0.25">
      <c r="A15" s="11"/>
      <c r="B15" s="12" t="s">
        <v>301</v>
      </c>
      <c r="C15" s="12"/>
      <c r="D15" s="115"/>
      <c r="E15" s="13"/>
    </row>
    <row r="16" spans="1:10" x14ac:dyDescent="0.25">
      <c r="A16" s="27" t="s">
        <v>302</v>
      </c>
      <c r="B16" s="28" t="s">
        <v>303</v>
      </c>
      <c r="C16" s="28">
        <v>146</v>
      </c>
      <c r="D16" s="96" t="s">
        <v>304</v>
      </c>
      <c r="E16" s="42">
        <v>41318</v>
      </c>
      <c r="F16" t="s">
        <v>305</v>
      </c>
      <c r="G16">
        <v>22.48</v>
      </c>
      <c r="H16">
        <v>12.77</v>
      </c>
      <c r="J16">
        <v>0.82799999999999996</v>
      </c>
    </row>
    <row r="17" spans="1:10" x14ac:dyDescent="0.25">
      <c r="A17" s="2"/>
      <c r="B17" s="3" t="s">
        <v>306</v>
      </c>
      <c r="C17" s="3" t="s">
        <v>307</v>
      </c>
      <c r="D17" s="96"/>
      <c r="E17" s="45"/>
      <c r="J17">
        <v>0.82479999999999998</v>
      </c>
    </row>
    <row r="18" spans="1:10" x14ac:dyDescent="0.25">
      <c r="A18" s="2"/>
      <c r="B18" s="3" t="s">
        <v>308</v>
      </c>
      <c r="C18" s="3" t="s">
        <v>309</v>
      </c>
      <c r="D18" s="96"/>
      <c r="E18" s="4"/>
      <c r="I18" s="98" t="s">
        <v>30</v>
      </c>
      <c r="J18">
        <f>AVERAGE(J17,J16)</f>
        <v>0.82640000000000002</v>
      </c>
    </row>
    <row r="19" spans="1:10" x14ac:dyDescent="0.25">
      <c r="A19" s="11"/>
      <c r="B19" s="12" t="s">
        <v>310</v>
      </c>
      <c r="C19" s="12"/>
      <c r="D19" s="115"/>
      <c r="E19" s="13"/>
    </row>
    <row r="20" spans="1:10" x14ac:dyDescent="0.25">
      <c r="A20" s="27" t="s">
        <v>311</v>
      </c>
      <c r="B20" s="28" t="s">
        <v>312</v>
      </c>
      <c r="C20" s="28">
        <v>28</v>
      </c>
      <c r="D20" s="96" t="s">
        <v>313</v>
      </c>
      <c r="E20" s="42">
        <v>41318</v>
      </c>
      <c r="F20" t="s">
        <v>314</v>
      </c>
      <c r="G20">
        <v>25.57</v>
      </c>
      <c r="H20">
        <v>18.39</v>
      </c>
      <c r="J20">
        <v>0.82909999999999995</v>
      </c>
    </row>
    <row r="21" spans="1:10" x14ac:dyDescent="0.25">
      <c r="A21" s="2"/>
      <c r="B21" s="3" t="s">
        <v>315</v>
      </c>
      <c r="C21" s="3" t="s">
        <v>316</v>
      </c>
      <c r="D21" s="96"/>
      <c r="E21" s="45"/>
      <c r="J21">
        <v>0.83130000000000004</v>
      </c>
    </row>
    <row r="22" spans="1:10" x14ac:dyDescent="0.25">
      <c r="A22" s="2"/>
      <c r="B22" s="3" t="s">
        <v>317</v>
      </c>
      <c r="C22" s="3" t="s">
        <v>318</v>
      </c>
      <c r="D22" s="96"/>
      <c r="E22" s="42"/>
      <c r="I22" s="98" t="s">
        <v>30</v>
      </c>
      <c r="J22">
        <f>AVERAGE(J21,J20)</f>
        <v>0.83020000000000005</v>
      </c>
    </row>
    <row r="23" spans="1:10" x14ac:dyDescent="0.25">
      <c r="A23" s="11"/>
      <c r="B23" s="12" t="s">
        <v>319</v>
      </c>
      <c r="C23" s="12"/>
      <c r="D23" s="115"/>
      <c r="E23" s="13"/>
    </row>
    <row r="24" spans="1:10" x14ac:dyDescent="0.25">
      <c r="A24" s="27" t="s">
        <v>320</v>
      </c>
      <c r="B24" s="28" t="s">
        <v>321</v>
      </c>
      <c r="C24" s="28">
        <v>123</v>
      </c>
      <c r="D24" s="96" t="s">
        <v>322</v>
      </c>
      <c r="E24" s="42">
        <v>43104</v>
      </c>
      <c r="F24" t="s">
        <v>323</v>
      </c>
      <c r="G24">
        <v>21.84</v>
      </c>
      <c r="H24">
        <v>16.059999999999999</v>
      </c>
      <c r="J24">
        <v>0.81210000000000004</v>
      </c>
    </row>
    <row r="25" spans="1:10" x14ac:dyDescent="0.25">
      <c r="A25" s="2"/>
      <c r="B25" s="3" t="s">
        <v>324</v>
      </c>
      <c r="C25" s="3" t="s">
        <v>325</v>
      </c>
      <c r="D25" s="96"/>
      <c r="E25" s="45"/>
      <c r="J25">
        <v>0.81289999999999996</v>
      </c>
    </row>
    <row r="26" spans="1:10" x14ac:dyDescent="0.25">
      <c r="A26" s="2"/>
      <c r="B26" s="3" t="s">
        <v>326</v>
      </c>
      <c r="C26" s="3" t="s">
        <v>327</v>
      </c>
      <c r="D26" s="96"/>
      <c r="E26" s="42"/>
      <c r="I26" s="98" t="s">
        <v>30</v>
      </c>
      <c r="J26">
        <f>AVERAGE(J25,J24)</f>
        <v>0.8125</v>
      </c>
    </row>
    <row r="27" spans="1:10" ht="13.8" thickBot="1" x14ac:dyDescent="0.3">
      <c r="A27" s="5"/>
      <c r="B27" s="6" t="s">
        <v>328</v>
      </c>
      <c r="C27" s="6"/>
      <c r="D27" s="117"/>
      <c r="E27" s="7"/>
    </row>
    <row r="32" spans="1:10" x14ac:dyDescent="0.25">
      <c r="B32" t="s">
        <v>174</v>
      </c>
    </row>
    <row r="33" spans="1:2" x14ac:dyDescent="0.25">
      <c r="A33" s="18"/>
      <c r="B33" t="s">
        <v>175</v>
      </c>
    </row>
    <row r="34" spans="1:2" x14ac:dyDescent="0.25">
      <c r="A34" s="17"/>
      <c r="B34" t="s">
        <v>176</v>
      </c>
    </row>
    <row r="35" spans="1:2" x14ac:dyDescent="0.25">
      <c r="A35" s="19"/>
      <c r="B35" t="s">
        <v>177</v>
      </c>
    </row>
    <row r="36" spans="1:2" x14ac:dyDescent="0.25">
      <c r="A36" s="20"/>
      <c r="B36" t="s">
        <v>178</v>
      </c>
    </row>
    <row r="37" spans="1:2" x14ac:dyDescent="0.25">
      <c r="A37" s="21"/>
      <c r="B37" t="s">
        <v>179</v>
      </c>
    </row>
    <row r="38" spans="1:2" x14ac:dyDescent="0.25">
      <c r="A38" s="22"/>
      <c r="B38" t="s">
        <v>180</v>
      </c>
    </row>
    <row r="39" spans="1:2" x14ac:dyDescent="0.25">
      <c r="A39" s="41"/>
      <c r="B39" t="s">
        <v>181</v>
      </c>
    </row>
    <row r="40" spans="1:2" x14ac:dyDescent="0.25">
      <c r="A40" s="52"/>
      <c r="B40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Normal="100" workbookViewId="0">
      <selection activeCell="G37" sqref="G37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1" x14ac:dyDescent="0.25">
      <c r="A1" s="1" t="s">
        <v>329</v>
      </c>
    </row>
    <row r="2" spans="1:11" ht="13.8" thickBot="1" x14ac:dyDescent="0.3">
      <c r="A2" s="1"/>
      <c r="G2" t="s">
        <v>123</v>
      </c>
    </row>
    <row r="3" spans="1:11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1" x14ac:dyDescent="0.25">
      <c r="A4" s="2" t="s">
        <v>330</v>
      </c>
      <c r="B4" s="3" t="s">
        <v>331</v>
      </c>
      <c r="C4" s="3">
        <v>47</v>
      </c>
      <c r="D4" s="96" t="s">
        <v>332</v>
      </c>
      <c r="E4" s="46">
        <v>41284</v>
      </c>
      <c r="F4" t="s">
        <v>333</v>
      </c>
      <c r="G4">
        <v>23.45</v>
      </c>
      <c r="H4">
        <v>13.28</v>
      </c>
      <c r="J4">
        <v>0.61580000000000001</v>
      </c>
    </row>
    <row r="5" spans="1:11" x14ac:dyDescent="0.25">
      <c r="A5" s="2"/>
      <c r="B5" s="3" t="s">
        <v>334</v>
      </c>
      <c r="C5" s="3" t="s">
        <v>335</v>
      </c>
      <c r="D5" s="96"/>
      <c r="E5" s="45"/>
      <c r="J5">
        <v>0.61309999999999998</v>
      </c>
    </row>
    <row r="6" spans="1:11" x14ac:dyDescent="0.25">
      <c r="A6" s="2"/>
      <c r="B6" s="3" t="s">
        <v>284</v>
      </c>
      <c r="C6" s="3" t="s">
        <v>336</v>
      </c>
      <c r="D6" s="96"/>
      <c r="E6" s="4"/>
      <c r="I6" s="98" t="s">
        <v>30</v>
      </c>
      <c r="J6">
        <f>AVERAGE(J5,J4)</f>
        <v>0.61444999999999994</v>
      </c>
    </row>
    <row r="7" spans="1:11" x14ac:dyDescent="0.25">
      <c r="A7" s="11"/>
      <c r="B7" s="12" t="s">
        <v>337</v>
      </c>
      <c r="C7" s="12"/>
      <c r="D7" s="115"/>
      <c r="E7" s="13"/>
    </row>
    <row r="8" spans="1:11" x14ac:dyDescent="0.25">
      <c r="A8" s="2" t="s">
        <v>338</v>
      </c>
      <c r="B8" s="3" t="s">
        <v>339</v>
      </c>
      <c r="C8" s="3">
        <v>66</v>
      </c>
      <c r="D8" s="96" t="s">
        <v>340</v>
      </c>
      <c r="E8" s="46">
        <v>41284</v>
      </c>
      <c r="F8" t="s">
        <v>341</v>
      </c>
      <c r="G8">
        <v>22.2</v>
      </c>
      <c r="H8">
        <v>16.04</v>
      </c>
      <c r="J8">
        <v>0.87409999999999999</v>
      </c>
    </row>
    <row r="9" spans="1:11" x14ac:dyDescent="0.25">
      <c r="A9" s="2"/>
      <c r="B9" s="3" t="s">
        <v>342</v>
      </c>
      <c r="C9" s="3" t="s">
        <v>343</v>
      </c>
      <c r="D9" s="96"/>
      <c r="E9" s="45"/>
      <c r="J9">
        <v>0.87409999999999999</v>
      </c>
    </row>
    <row r="10" spans="1:11" x14ac:dyDescent="0.25">
      <c r="A10" s="2"/>
      <c r="B10" s="3" t="s">
        <v>284</v>
      </c>
      <c r="C10" s="3" t="s">
        <v>344</v>
      </c>
      <c r="D10" s="96"/>
      <c r="E10" s="4"/>
      <c r="I10" s="98" t="s">
        <v>30</v>
      </c>
      <c r="J10">
        <f>AVERAGE(J9,J8)</f>
        <v>0.87409999999999999</v>
      </c>
    </row>
    <row r="11" spans="1:11" x14ac:dyDescent="0.25">
      <c r="A11" s="11"/>
      <c r="B11" s="12" t="s">
        <v>345</v>
      </c>
      <c r="C11" s="12"/>
      <c r="D11" s="115"/>
      <c r="E11" s="13"/>
    </row>
    <row r="12" spans="1:11" x14ac:dyDescent="0.25">
      <c r="A12" s="2" t="s">
        <v>346</v>
      </c>
      <c r="B12" s="3" t="s">
        <v>339</v>
      </c>
      <c r="C12" s="3">
        <v>177</v>
      </c>
      <c r="D12" s="96" t="s">
        <v>347</v>
      </c>
      <c r="E12" s="46">
        <v>41284</v>
      </c>
      <c r="F12" t="s">
        <v>348</v>
      </c>
      <c r="G12">
        <v>19.739999999999998</v>
      </c>
      <c r="H12">
        <v>11.97</v>
      </c>
      <c r="J12">
        <v>0.61539999999999995</v>
      </c>
    </row>
    <row r="13" spans="1:11" x14ac:dyDescent="0.25">
      <c r="A13" s="2"/>
      <c r="B13" s="3" t="s">
        <v>349</v>
      </c>
      <c r="C13" s="3" t="s">
        <v>350</v>
      </c>
      <c r="D13" s="96"/>
      <c r="E13" s="45"/>
      <c r="J13">
        <v>0.60589999999999999</v>
      </c>
    </row>
    <row r="14" spans="1:11" x14ac:dyDescent="0.25">
      <c r="A14" s="2"/>
      <c r="B14" s="3" t="s">
        <v>351</v>
      </c>
      <c r="C14" s="3" t="s">
        <v>352</v>
      </c>
      <c r="D14" s="96"/>
      <c r="E14" s="4"/>
      <c r="I14" s="98" t="s">
        <v>30</v>
      </c>
      <c r="J14">
        <f>AVERAGE(J13,J12)</f>
        <v>0.61064999999999992</v>
      </c>
    </row>
    <row r="15" spans="1:11" x14ac:dyDescent="0.25">
      <c r="A15" s="11"/>
      <c r="B15" s="12" t="s">
        <v>353</v>
      </c>
      <c r="C15" s="12"/>
      <c r="D15" s="115"/>
      <c r="E15" s="13"/>
    </row>
    <row r="16" spans="1:11" x14ac:dyDescent="0.25">
      <c r="A16" s="2" t="s">
        <v>354</v>
      </c>
      <c r="B16" s="3" t="s">
        <v>355</v>
      </c>
      <c r="C16" s="3">
        <v>46</v>
      </c>
      <c r="D16" s="96" t="s">
        <v>356</v>
      </c>
      <c r="E16" s="46">
        <v>41284</v>
      </c>
      <c r="F16" t="s">
        <v>357</v>
      </c>
      <c r="G16">
        <v>13</v>
      </c>
      <c r="H16">
        <v>8.43</v>
      </c>
      <c r="J16">
        <v>0.77400000000000002</v>
      </c>
      <c r="K16">
        <v>0.75219999999999998</v>
      </c>
    </row>
    <row r="17" spans="1:10" x14ac:dyDescent="0.25">
      <c r="A17" s="2"/>
      <c r="B17" s="3" t="s">
        <v>358</v>
      </c>
      <c r="C17" s="3" t="s">
        <v>359</v>
      </c>
      <c r="D17" s="96"/>
      <c r="E17" s="45"/>
      <c r="J17">
        <v>0.7722</v>
      </c>
    </row>
    <row r="18" spans="1:10" x14ac:dyDescent="0.25">
      <c r="A18" s="2"/>
      <c r="B18" s="3" t="s">
        <v>360</v>
      </c>
      <c r="C18" s="3" t="s">
        <v>361</v>
      </c>
      <c r="D18" s="96"/>
      <c r="E18" s="4"/>
      <c r="I18" s="98" t="s">
        <v>30</v>
      </c>
      <c r="J18">
        <f>AVERAGE(J17,J16,K16)</f>
        <v>0.76613333333333333</v>
      </c>
    </row>
    <row r="19" spans="1:10" x14ac:dyDescent="0.25">
      <c r="A19" s="11"/>
      <c r="B19" s="12" t="s">
        <v>362</v>
      </c>
      <c r="C19" s="12"/>
      <c r="D19" s="115"/>
      <c r="E19" s="13"/>
    </row>
    <row r="20" spans="1:10" x14ac:dyDescent="0.25">
      <c r="A20" s="14" t="s">
        <v>363</v>
      </c>
      <c r="B20" s="3" t="s">
        <v>364</v>
      </c>
      <c r="C20" s="15">
        <v>129</v>
      </c>
      <c r="D20" s="116" t="s">
        <v>365</v>
      </c>
      <c r="E20" s="42">
        <v>41284</v>
      </c>
      <c r="F20" t="s">
        <v>366</v>
      </c>
      <c r="G20">
        <v>16.13</v>
      </c>
      <c r="H20">
        <v>9.15</v>
      </c>
      <c r="J20">
        <v>0.72170000000000001</v>
      </c>
    </row>
    <row r="21" spans="1:10" x14ac:dyDescent="0.25">
      <c r="A21" s="2"/>
      <c r="B21" s="3" t="s">
        <v>367</v>
      </c>
      <c r="C21" s="3" t="s">
        <v>368</v>
      </c>
      <c r="D21" s="96"/>
      <c r="E21" s="45"/>
      <c r="J21">
        <v>0.71550000000000002</v>
      </c>
    </row>
    <row r="22" spans="1:10" x14ac:dyDescent="0.25">
      <c r="A22" s="2"/>
      <c r="B22" s="3" t="s">
        <v>369</v>
      </c>
      <c r="C22" s="3" t="s">
        <v>370</v>
      </c>
      <c r="D22" s="96"/>
      <c r="E22" s="4"/>
      <c r="I22" s="98" t="s">
        <v>30</v>
      </c>
      <c r="J22">
        <f>AVERAGE(J21,J20)</f>
        <v>0.71860000000000002</v>
      </c>
    </row>
    <row r="23" spans="1:10" x14ac:dyDescent="0.25">
      <c r="A23" s="11"/>
      <c r="B23" s="12" t="s">
        <v>371</v>
      </c>
      <c r="C23" s="12"/>
      <c r="D23" s="115"/>
      <c r="E23" s="13"/>
    </row>
    <row r="24" spans="1:10" x14ac:dyDescent="0.25">
      <c r="A24" s="2" t="s">
        <v>372</v>
      </c>
      <c r="B24" s="15" t="s">
        <v>373</v>
      </c>
      <c r="C24" s="15">
        <v>54</v>
      </c>
      <c r="D24" s="116" t="s">
        <v>374</v>
      </c>
      <c r="E24" s="42"/>
      <c r="F24" t="s">
        <v>375</v>
      </c>
      <c r="G24">
        <v>30.59</v>
      </c>
      <c r="H24">
        <v>22.74</v>
      </c>
      <c r="J24">
        <v>0.9677</v>
      </c>
    </row>
    <row r="25" spans="1:10" x14ac:dyDescent="0.25">
      <c r="A25" s="2"/>
      <c r="B25" s="3" t="s">
        <v>376</v>
      </c>
      <c r="C25" s="3" t="s">
        <v>377</v>
      </c>
      <c r="D25" s="96"/>
      <c r="E25" s="45"/>
      <c r="J25">
        <v>0.96860000000000002</v>
      </c>
    </row>
    <row r="26" spans="1:10" x14ac:dyDescent="0.25">
      <c r="A26" s="2"/>
      <c r="B26" s="3" t="s">
        <v>369</v>
      </c>
      <c r="C26" s="3" t="s">
        <v>378</v>
      </c>
      <c r="D26" s="96"/>
      <c r="E26" s="42"/>
      <c r="I26" s="98" t="s">
        <v>30</v>
      </c>
      <c r="J26">
        <f>AVERAGE(J25,J24)</f>
        <v>0.96815000000000007</v>
      </c>
    </row>
    <row r="27" spans="1:10" ht="13.8" thickBot="1" x14ac:dyDescent="0.3">
      <c r="A27" s="5"/>
      <c r="B27" s="6" t="s">
        <v>379</v>
      </c>
      <c r="C27" s="6"/>
      <c r="D27" s="117"/>
      <c r="E27" s="97"/>
    </row>
    <row r="28" spans="1:10" ht="13.8" thickBot="1" x14ac:dyDescent="0.3">
      <c r="D28" s="98"/>
    </row>
    <row r="29" spans="1:10" x14ac:dyDescent="0.25">
      <c r="A29" s="58" t="s">
        <v>380</v>
      </c>
      <c r="B29" s="59" t="s">
        <v>381</v>
      </c>
      <c r="C29" s="59"/>
      <c r="D29" s="118" t="s">
        <v>382</v>
      </c>
      <c r="E29" s="94">
        <v>41161</v>
      </c>
    </row>
    <row r="30" spans="1:10" ht="13.8" thickBot="1" x14ac:dyDescent="0.3">
      <c r="A30" s="2"/>
      <c r="B30" s="3" t="s">
        <v>383</v>
      </c>
      <c r="C30" s="3"/>
      <c r="D30" s="96"/>
      <c r="E30" s="45"/>
    </row>
    <row r="31" spans="1:10" x14ac:dyDescent="0.25">
      <c r="A31" s="58" t="s">
        <v>384</v>
      </c>
      <c r="B31" s="59" t="s">
        <v>385</v>
      </c>
      <c r="C31" s="59"/>
      <c r="D31" s="118" t="s">
        <v>386</v>
      </c>
      <c r="E31" s="94">
        <v>41287</v>
      </c>
      <c r="I31" s="98"/>
    </row>
    <row r="32" spans="1:10" ht="13.8" thickBot="1" x14ac:dyDescent="0.3">
      <c r="A32" s="5"/>
      <c r="B32" s="6" t="s">
        <v>383</v>
      </c>
      <c r="C32" s="6"/>
      <c r="D32" s="117"/>
      <c r="E32" s="7"/>
    </row>
    <row r="35" spans="1:2" x14ac:dyDescent="0.25">
      <c r="B35" t="s">
        <v>174</v>
      </c>
    </row>
    <row r="36" spans="1:2" x14ac:dyDescent="0.25">
      <c r="A36" s="18"/>
      <c r="B36" t="s">
        <v>175</v>
      </c>
    </row>
    <row r="37" spans="1:2" x14ac:dyDescent="0.25">
      <c r="A37" s="17"/>
      <c r="B37" t="s">
        <v>176</v>
      </c>
    </row>
    <row r="38" spans="1:2" x14ac:dyDescent="0.25">
      <c r="A38" s="19"/>
      <c r="B38" t="s">
        <v>177</v>
      </c>
    </row>
    <row r="39" spans="1:2" x14ac:dyDescent="0.25">
      <c r="A39" s="20"/>
      <c r="B39" t="s">
        <v>178</v>
      </c>
    </row>
    <row r="40" spans="1:2" x14ac:dyDescent="0.25">
      <c r="A40" s="21"/>
      <c r="B40" t="s">
        <v>179</v>
      </c>
    </row>
    <row r="41" spans="1:2" x14ac:dyDescent="0.25">
      <c r="A41" s="22"/>
      <c r="B41" t="s">
        <v>180</v>
      </c>
    </row>
    <row r="42" spans="1:2" x14ac:dyDescent="0.25">
      <c r="A42" s="41"/>
      <c r="B42" t="s">
        <v>181</v>
      </c>
    </row>
    <row r="43" spans="1:2" x14ac:dyDescent="0.25">
      <c r="A43" s="52"/>
      <c r="B43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zoomScaleNormal="100" workbookViewId="0">
      <selection activeCell="E15" sqref="E15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1" x14ac:dyDescent="0.25">
      <c r="A1" s="1" t="s">
        <v>387</v>
      </c>
    </row>
    <row r="2" spans="1:11" ht="13.8" thickBot="1" x14ac:dyDescent="0.3">
      <c r="A2" s="1"/>
      <c r="G2" t="s">
        <v>123</v>
      </c>
    </row>
    <row r="3" spans="1:11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1" x14ac:dyDescent="0.25">
      <c r="A4" s="2" t="s">
        <v>388</v>
      </c>
      <c r="B4" s="3" t="s">
        <v>389</v>
      </c>
      <c r="C4" s="3">
        <v>10</v>
      </c>
      <c r="D4" s="96" t="s">
        <v>390</v>
      </c>
      <c r="E4" s="42">
        <v>41284</v>
      </c>
      <c r="F4" t="s">
        <v>391</v>
      </c>
      <c r="G4">
        <v>18.82</v>
      </c>
      <c r="H4">
        <v>10.09</v>
      </c>
      <c r="J4">
        <v>0.90380000000000005</v>
      </c>
    </row>
    <row r="5" spans="1:11" x14ac:dyDescent="0.25">
      <c r="A5" s="2"/>
      <c r="B5" s="3" t="s">
        <v>392</v>
      </c>
      <c r="C5" s="3" t="s">
        <v>393</v>
      </c>
      <c r="D5" s="96"/>
      <c r="E5" s="45"/>
      <c r="J5">
        <v>0.9032</v>
      </c>
    </row>
    <row r="6" spans="1:11" x14ac:dyDescent="0.25">
      <c r="A6" s="2"/>
      <c r="B6" s="3" t="s">
        <v>394</v>
      </c>
      <c r="C6" s="3" t="s">
        <v>395</v>
      </c>
      <c r="D6" s="96"/>
      <c r="E6" s="4"/>
      <c r="I6" s="98" t="s">
        <v>30</v>
      </c>
      <c r="J6">
        <f>AVERAGE(J5,J4)</f>
        <v>0.90349999999999997</v>
      </c>
    </row>
    <row r="7" spans="1:11" x14ac:dyDescent="0.25">
      <c r="A7" s="11"/>
      <c r="B7" s="12" t="s">
        <v>396</v>
      </c>
      <c r="C7" s="12"/>
      <c r="D7" s="115"/>
      <c r="E7" s="13"/>
    </row>
    <row r="8" spans="1:11" x14ac:dyDescent="0.25">
      <c r="A8" s="29" t="s">
        <v>397</v>
      </c>
      <c r="B8" s="30" t="s">
        <v>398</v>
      </c>
      <c r="C8" s="30">
        <v>55</v>
      </c>
      <c r="D8" s="96" t="s">
        <v>399</v>
      </c>
      <c r="E8" s="42">
        <v>41284</v>
      </c>
      <c r="F8" t="s">
        <v>400</v>
      </c>
      <c r="G8">
        <v>24</v>
      </c>
      <c r="H8">
        <v>17.559999999999999</v>
      </c>
      <c r="J8">
        <v>0.93120000000000003</v>
      </c>
    </row>
    <row r="9" spans="1:11" x14ac:dyDescent="0.25">
      <c r="A9" s="2"/>
      <c r="B9" s="3" t="s">
        <v>401</v>
      </c>
      <c r="C9" s="3" t="s">
        <v>402</v>
      </c>
      <c r="D9" s="96"/>
      <c r="E9" s="45"/>
      <c r="J9">
        <v>0.93100000000000005</v>
      </c>
    </row>
    <row r="10" spans="1:11" x14ac:dyDescent="0.25">
      <c r="A10" s="2"/>
      <c r="B10" s="3" t="s">
        <v>403</v>
      </c>
      <c r="C10" s="3" t="s">
        <v>404</v>
      </c>
      <c r="D10" s="96"/>
      <c r="E10" s="4"/>
      <c r="I10" s="98" t="s">
        <v>30</v>
      </c>
      <c r="J10">
        <f>AVERAGE(J9,J8)</f>
        <v>0.93110000000000004</v>
      </c>
    </row>
    <row r="11" spans="1:11" x14ac:dyDescent="0.25">
      <c r="A11" s="11"/>
      <c r="B11" s="12" t="s">
        <v>405</v>
      </c>
      <c r="C11" s="12"/>
      <c r="D11" s="115"/>
      <c r="E11" s="13"/>
    </row>
    <row r="12" spans="1:11" x14ac:dyDescent="0.25">
      <c r="A12" s="29" t="s">
        <v>406</v>
      </c>
      <c r="B12" s="30" t="s">
        <v>407</v>
      </c>
      <c r="C12" s="30">
        <v>1</v>
      </c>
      <c r="D12" s="96" t="s">
        <v>408</v>
      </c>
      <c r="E12" s="42">
        <v>41284</v>
      </c>
      <c r="F12" t="s">
        <v>409</v>
      </c>
      <c r="G12">
        <v>12.72</v>
      </c>
      <c r="H12">
        <v>6.5</v>
      </c>
      <c r="J12">
        <v>0.8609</v>
      </c>
    </row>
    <row r="13" spans="1:11" x14ac:dyDescent="0.25">
      <c r="A13" s="2"/>
      <c r="B13" s="3" t="s">
        <v>410</v>
      </c>
      <c r="C13" s="3" t="s">
        <v>411</v>
      </c>
      <c r="D13" s="96"/>
      <c r="E13" s="45"/>
      <c r="J13">
        <v>0.85519999999999996</v>
      </c>
    </row>
    <row r="14" spans="1:11" x14ac:dyDescent="0.25">
      <c r="A14" s="2"/>
      <c r="B14" s="3" t="s">
        <v>412</v>
      </c>
      <c r="C14" s="3" t="s">
        <v>413</v>
      </c>
      <c r="D14" s="96" t="s">
        <v>414</v>
      </c>
      <c r="E14" s="42">
        <v>43109</v>
      </c>
      <c r="I14" s="98" t="s">
        <v>30</v>
      </c>
      <c r="J14">
        <f>AVERAGE(J13,J12)</f>
        <v>0.85804999999999998</v>
      </c>
    </row>
    <row r="15" spans="1:11" x14ac:dyDescent="0.25">
      <c r="A15" s="11"/>
      <c r="B15" s="12" t="s">
        <v>415</v>
      </c>
      <c r="C15" s="12"/>
      <c r="D15" s="115"/>
      <c r="E15" s="95"/>
    </row>
    <row r="16" spans="1:11" x14ac:dyDescent="0.25">
      <c r="A16" s="29" t="s">
        <v>416</v>
      </c>
      <c r="B16" s="30" t="s">
        <v>417</v>
      </c>
      <c r="C16" s="30">
        <v>232</v>
      </c>
      <c r="D16" s="96" t="s">
        <v>418</v>
      </c>
      <c r="E16" s="42">
        <v>40020</v>
      </c>
      <c r="F16" t="s">
        <v>419</v>
      </c>
      <c r="G16">
        <v>36.799999999999997</v>
      </c>
      <c r="H16">
        <v>28.88</v>
      </c>
      <c r="J16">
        <v>0.91800000000000004</v>
      </c>
      <c r="K16">
        <v>0.80549999999999999</v>
      </c>
    </row>
    <row r="17" spans="1:11" x14ac:dyDescent="0.25">
      <c r="A17" s="2"/>
      <c r="B17" s="3" t="s">
        <v>420</v>
      </c>
      <c r="C17" s="3" t="s">
        <v>421</v>
      </c>
      <c r="D17" s="96"/>
      <c r="E17" s="45"/>
      <c r="J17">
        <v>0.9163</v>
      </c>
      <c r="K17">
        <v>0.80600000000000005</v>
      </c>
    </row>
    <row r="18" spans="1:11" x14ac:dyDescent="0.25">
      <c r="A18" s="2"/>
      <c r="B18" s="3" t="s">
        <v>412</v>
      </c>
      <c r="C18" s="3" t="s">
        <v>422</v>
      </c>
      <c r="D18" s="96"/>
      <c r="E18" s="4"/>
      <c r="I18" s="98" t="s">
        <v>30</v>
      </c>
      <c r="J18">
        <f>AVERAGE(J16,J17,K16,K17)</f>
        <v>0.86145000000000005</v>
      </c>
    </row>
    <row r="19" spans="1:11" x14ac:dyDescent="0.25">
      <c r="A19" s="11"/>
      <c r="B19" s="12" t="s">
        <v>423</v>
      </c>
      <c r="C19" s="12"/>
      <c r="D19" s="115"/>
      <c r="E19" s="13"/>
    </row>
    <row r="20" spans="1:11" x14ac:dyDescent="0.25">
      <c r="A20" s="29" t="s">
        <v>424</v>
      </c>
      <c r="B20" s="30" t="s">
        <v>425</v>
      </c>
      <c r="C20" s="30">
        <v>120</v>
      </c>
      <c r="D20" s="96" t="s">
        <v>426</v>
      </c>
      <c r="E20" s="42">
        <v>41810</v>
      </c>
      <c r="F20" t="s">
        <v>427</v>
      </c>
      <c r="G20">
        <v>17.28</v>
      </c>
      <c r="H20">
        <v>11.33</v>
      </c>
      <c r="J20">
        <v>0.68020000000000003</v>
      </c>
    </row>
    <row r="21" spans="1:11" x14ac:dyDescent="0.25">
      <c r="A21" s="2"/>
      <c r="B21" s="3" t="s">
        <v>428</v>
      </c>
      <c r="C21" s="3" t="s">
        <v>429</v>
      </c>
      <c r="D21" s="96"/>
      <c r="E21" s="45"/>
      <c r="J21">
        <v>0.6794</v>
      </c>
    </row>
    <row r="22" spans="1:11" x14ac:dyDescent="0.25">
      <c r="A22" s="2"/>
      <c r="B22" s="3" t="s">
        <v>430</v>
      </c>
      <c r="C22" s="3" t="s">
        <v>431</v>
      </c>
      <c r="D22" s="96"/>
      <c r="E22" s="42"/>
      <c r="I22" s="98" t="s">
        <v>30</v>
      </c>
      <c r="J22">
        <f>AVERAGE(J21,J20)</f>
        <v>0.67979999999999996</v>
      </c>
    </row>
    <row r="23" spans="1:11" x14ac:dyDescent="0.25">
      <c r="A23" s="11"/>
      <c r="B23" s="12" t="s">
        <v>432</v>
      </c>
      <c r="C23" s="12"/>
      <c r="D23" s="115"/>
      <c r="E23" s="95"/>
    </row>
    <row r="24" spans="1:11" x14ac:dyDescent="0.25">
      <c r="A24" s="29" t="s">
        <v>433</v>
      </c>
      <c r="B24" s="30" t="s">
        <v>434</v>
      </c>
      <c r="C24" s="30">
        <v>236</v>
      </c>
      <c r="D24" s="96">
        <v>81</v>
      </c>
      <c r="E24" s="42">
        <v>40942</v>
      </c>
      <c r="F24" t="s">
        <v>435</v>
      </c>
      <c r="G24">
        <v>16.37</v>
      </c>
      <c r="H24">
        <v>8.67</v>
      </c>
      <c r="J24">
        <v>0.88290000000000002</v>
      </c>
    </row>
    <row r="25" spans="1:11" x14ac:dyDescent="0.25">
      <c r="A25" s="2"/>
      <c r="B25" s="3" t="s">
        <v>436</v>
      </c>
      <c r="C25" s="3" t="s">
        <v>437</v>
      </c>
      <c r="D25" s="96"/>
      <c r="E25" s="45"/>
      <c r="J25">
        <v>0.88370000000000004</v>
      </c>
    </row>
    <row r="26" spans="1:11" x14ac:dyDescent="0.25">
      <c r="A26" s="2"/>
      <c r="B26" s="3" t="s">
        <v>438</v>
      </c>
      <c r="C26" s="3" t="s">
        <v>439</v>
      </c>
      <c r="D26" s="96"/>
      <c r="E26" s="42"/>
      <c r="I26" s="98" t="s">
        <v>30</v>
      </c>
      <c r="J26">
        <f>AVERAGE(J25,J24)</f>
        <v>0.88329999999999997</v>
      </c>
    </row>
    <row r="27" spans="1:11" ht="13.8" thickBot="1" x14ac:dyDescent="0.3">
      <c r="A27" s="5"/>
      <c r="B27" s="6" t="s">
        <v>440</v>
      </c>
      <c r="C27" s="6"/>
      <c r="D27" s="40"/>
      <c r="E27" s="7"/>
    </row>
    <row r="32" spans="1:11" x14ac:dyDescent="0.25">
      <c r="B32" t="s">
        <v>174</v>
      </c>
    </row>
    <row r="33" spans="1:2" x14ac:dyDescent="0.25">
      <c r="A33" s="18"/>
      <c r="B33" t="s">
        <v>175</v>
      </c>
    </row>
    <row r="34" spans="1:2" x14ac:dyDescent="0.25">
      <c r="A34" s="17"/>
      <c r="B34" t="s">
        <v>176</v>
      </c>
    </row>
    <row r="35" spans="1:2" x14ac:dyDescent="0.25">
      <c r="A35" s="19"/>
      <c r="B35" t="s">
        <v>177</v>
      </c>
    </row>
    <row r="36" spans="1:2" x14ac:dyDescent="0.25">
      <c r="A36" s="20"/>
      <c r="B36" t="s">
        <v>178</v>
      </c>
    </row>
    <row r="37" spans="1:2" x14ac:dyDescent="0.25">
      <c r="A37" s="21"/>
      <c r="B37" t="s">
        <v>179</v>
      </c>
    </row>
    <row r="38" spans="1:2" x14ac:dyDescent="0.25">
      <c r="A38" s="22"/>
      <c r="B38" t="s">
        <v>180</v>
      </c>
    </row>
    <row r="39" spans="1:2" x14ac:dyDescent="0.25">
      <c r="A39" s="41"/>
      <c r="B39" t="s">
        <v>181</v>
      </c>
    </row>
    <row r="40" spans="1:2" x14ac:dyDescent="0.25">
      <c r="A40" s="52"/>
      <c r="B40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topLeftCell="A11" zoomScale="98" zoomScaleNormal="100" workbookViewId="0">
      <selection activeCell="D31" sqref="D31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0" x14ac:dyDescent="0.25">
      <c r="A1" s="1" t="s">
        <v>441</v>
      </c>
    </row>
    <row r="2" spans="1:10" ht="13.8" thickBot="1" x14ac:dyDescent="0.3">
      <c r="A2" s="1"/>
      <c r="G2" t="s">
        <v>123</v>
      </c>
    </row>
    <row r="3" spans="1:10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0" x14ac:dyDescent="0.25">
      <c r="A4" s="2" t="s">
        <v>442</v>
      </c>
      <c r="B4" s="3" t="s">
        <v>443</v>
      </c>
      <c r="C4" s="3">
        <v>5</v>
      </c>
      <c r="D4" s="96" t="s">
        <v>444</v>
      </c>
      <c r="E4" s="42">
        <v>41311</v>
      </c>
      <c r="F4" t="s">
        <v>445</v>
      </c>
      <c r="G4">
        <v>10.97</v>
      </c>
      <c r="H4">
        <v>7.18</v>
      </c>
      <c r="J4">
        <v>0.93240000000000001</v>
      </c>
    </row>
    <row r="5" spans="1:10" x14ac:dyDescent="0.25">
      <c r="A5" s="2"/>
      <c r="B5" s="3" t="s">
        <v>446</v>
      </c>
      <c r="C5" s="3" t="s">
        <v>447</v>
      </c>
      <c r="D5" s="96"/>
      <c r="E5" s="45"/>
    </row>
    <row r="6" spans="1:10" x14ac:dyDescent="0.25">
      <c r="A6" s="2"/>
      <c r="B6" s="3"/>
      <c r="C6" s="3" t="s">
        <v>448</v>
      </c>
      <c r="D6" s="96"/>
      <c r="E6" s="4"/>
    </row>
    <row r="7" spans="1:10" x14ac:dyDescent="0.25">
      <c r="A7" s="11"/>
      <c r="B7" s="12" t="s">
        <v>449</v>
      </c>
      <c r="C7" s="12"/>
      <c r="D7" s="115"/>
      <c r="E7" s="13"/>
    </row>
    <row r="8" spans="1:10" x14ac:dyDescent="0.25">
      <c r="A8" s="31" t="s">
        <v>450</v>
      </c>
      <c r="B8" s="32" t="s">
        <v>451</v>
      </c>
      <c r="C8" s="32">
        <v>1</v>
      </c>
      <c r="D8" s="96" t="s">
        <v>452</v>
      </c>
      <c r="E8" s="42">
        <v>41311</v>
      </c>
      <c r="F8" t="s">
        <v>453</v>
      </c>
      <c r="G8">
        <v>14.42</v>
      </c>
      <c r="H8">
        <v>8.3000000000000007</v>
      </c>
      <c r="J8">
        <v>0.83650000000000002</v>
      </c>
    </row>
    <row r="9" spans="1:10" x14ac:dyDescent="0.25">
      <c r="A9" s="2"/>
      <c r="B9" s="3" t="s">
        <v>454</v>
      </c>
      <c r="C9" s="3" t="s">
        <v>455</v>
      </c>
      <c r="D9" s="96"/>
      <c r="E9" s="45"/>
      <c r="J9">
        <v>0.83579999999999999</v>
      </c>
    </row>
    <row r="10" spans="1:10" x14ac:dyDescent="0.25">
      <c r="A10" s="2"/>
      <c r="B10" s="3" t="s">
        <v>456</v>
      </c>
      <c r="C10" s="3" t="s">
        <v>457</v>
      </c>
      <c r="D10" s="96"/>
      <c r="E10" s="4"/>
      <c r="I10" s="98" t="s">
        <v>30</v>
      </c>
      <c r="J10">
        <f>AVERAGE(J9,J8)</f>
        <v>0.83614999999999995</v>
      </c>
    </row>
    <row r="11" spans="1:10" x14ac:dyDescent="0.25">
      <c r="A11" s="11"/>
      <c r="B11" s="12" t="s">
        <v>458</v>
      </c>
      <c r="C11" s="12"/>
      <c r="D11" s="115"/>
      <c r="E11" s="13"/>
    </row>
    <row r="12" spans="1:10" x14ac:dyDescent="0.25">
      <c r="A12" s="31" t="s">
        <v>459</v>
      </c>
      <c r="B12" s="32" t="s">
        <v>460</v>
      </c>
      <c r="C12" s="32">
        <v>3</v>
      </c>
      <c r="D12" s="96" t="s">
        <v>461</v>
      </c>
      <c r="E12" s="42">
        <v>41311</v>
      </c>
      <c r="F12" t="s">
        <v>462</v>
      </c>
      <c r="G12">
        <v>11.76</v>
      </c>
      <c r="H12">
        <v>8.57</v>
      </c>
      <c r="J12">
        <v>0.879</v>
      </c>
    </row>
    <row r="13" spans="1:10" x14ac:dyDescent="0.25">
      <c r="A13" s="2"/>
      <c r="B13" s="3" t="s">
        <v>463</v>
      </c>
      <c r="C13" s="3" t="s">
        <v>464</v>
      </c>
      <c r="D13" s="96"/>
      <c r="E13" s="45"/>
      <c r="J13">
        <v>0.87929999999999997</v>
      </c>
    </row>
    <row r="14" spans="1:10" x14ac:dyDescent="0.25">
      <c r="A14" s="2"/>
      <c r="B14" s="3" t="s">
        <v>465</v>
      </c>
      <c r="C14" s="3" t="s">
        <v>466</v>
      </c>
      <c r="D14" s="96"/>
      <c r="E14" s="4"/>
      <c r="I14" s="98" t="s">
        <v>30</v>
      </c>
      <c r="J14">
        <f>AVERAGE(J13,J12)</f>
        <v>0.87914999999999999</v>
      </c>
    </row>
    <row r="15" spans="1:10" x14ac:dyDescent="0.25">
      <c r="A15" s="11"/>
      <c r="B15" s="12" t="s">
        <v>467</v>
      </c>
      <c r="C15" s="12"/>
      <c r="D15" s="115"/>
      <c r="E15" s="13"/>
    </row>
    <row r="16" spans="1:10" x14ac:dyDescent="0.25">
      <c r="A16" s="31" t="s">
        <v>468</v>
      </c>
      <c r="B16" s="32" t="s">
        <v>469</v>
      </c>
      <c r="C16" s="32">
        <v>13</v>
      </c>
      <c r="D16" s="96" t="s">
        <v>470</v>
      </c>
      <c r="E16" s="42">
        <v>42963</v>
      </c>
      <c r="F16" t="s">
        <v>471</v>
      </c>
      <c r="G16">
        <v>16.41</v>
      </c>
      <c r="H16">
        <v>7.61</v>
      </c>
      <c r="J16">
        <v>0.83630000000000004</v>
      </c>
    </row>
    <row r="17" spans="1:10" x14ac:dyDescent="0.25">
      <c r="A17" s="2"/>
      <c r="B17" s="3" t="s">
        <v>472</v>
      </c>
      <c r="C17" s="3" t="s">
        <v>473</v>
      </c>
      <c r="D17" s="96"/>
      <c r="E17" s="45"/>
      <c r="J17">
        <v>0.83720000000000006</v>
      </c>
    </row>
    <row r="18" spans="1:10" x14ac:dyDescent="0.25">
      <c r="A18" s="2"/>
      <c r="B18" s="3" t="s">
        <v>465</v>
      </c>
      <c r="C18" s="3" t="s">
        <v>474</v>
      </c>
      <c r="D18" s="96" t="s">
        <v>475</v>
      </c>
      <c r="E18" s="42">
        <v>40424</v>
      </c>
      <c r="I18" s="98" t="s">
        <v>30</v>
      </c>
      <c r="J18">
        <f>AVERAGE(J17,J16)</f>
        <v>0.8367500000000001</v>
      </c>
    </row>
    <row r="19" spans="1:10" x14ac:dyDescent="0.25">
      <c r="A19" s="2"/>
      <c r="B19" s="3" t="s">
        <v>476</v>
      </c>
      <c r="C19" s="3"/>
      <c r="D19" s="115"/>
      <c r="E19" s="95" t="s">
        <v>477</v>
      </c>
    </row>
    <row r="20" spans="1:10" x14ac:dyDescent="0.25">
      <c r="A20" s="31" t="s">
        <v>478</v>
      </c>
      <c r="B20" s="32" t="s">
        <v>479</v>
      </c>
      <c r="C20" s="32">
        <v>1</v>
      </c>
      <c r="D20" s="96">
        <v>80</v>
      </c>
      <c r="E20" s="42">
        <v>40942</v>
      </c>
      <c r="F20" t="s">
        <v>480</v>
      </c>
      <c r="G20">
        <v>9.18</v>
      </c>
      <c r="H20">
        <v>5.47</v>
      </c>
      <c r="J20">
        <v>0.8871</v>
      </c>
    </row>
    <row r="21" spans="1:10" x14ac:dyDescent="0.25">
      <c r="A21" s="2"/>
      <c r="B21" s="3" t="s">
        <v>481</v>
      </c>
      <c r="C21" s="3" t="s">
        <v>482</v>
      </c>
      <c r="D21" s="96"/>
      <c r="E21" s="45"/>
      <c r="J21">
        <v>0.88670000000000004</v>
      </c>
    </row>
    <row r="22" spans="1:10" x14ac:dyDescent="0.25">
      <c r="A22" s="2"/>
      <c r="B22" s="3" t="s">
        <v>465</v>
      </c>
      <c r="C22" s="3" t="s">
        <v>483</v>
      </c>
      <c r="D22" s="96"/>
      <c r="E22" s="42"/>
      <c r="I22" s="98" t="s">
        <v>30</v>
      </c>
      <c r="J22">
        <f>AVERAGE(J21,J20)</f>
        <v>0.88690000000000002</v>
      </c>
    </row>
    <row r="23" spans="1:10" s="73" customFormat="1" ht="13.8" thickBot="1" x14ac:dyDescent="0.3">
      <c r="A23" s="5"/>
      <c r="B23" s="6" t="s">
        <v>484</v>
      </c>
      <c r="C23" s="6"/>
      <c r="D23" s="117"/>
      <c r="E23" s="97"/>
    </row>
    <row r="28" spans="1:10" x14ac:dyDescent="0.25">
      <c r="B28" t="s">
        <v>174</v>
      </c>
    </row>
    <row r="29" spans="1:10" x14ac:dyDescent="0.25">
      <c r="A29" s="18"/>
      <c r="B29" t="s">
        <v>175</v>
      </c>
    </row>
    <row r="30" spans="1:10" x14ac:dyDescent="0.25">
      <c r="A30" s="17"/>
      <c r="B30" t="s">
        <v>176</v>
      </c>
    </row>
    <row r="31" spans="1:10" x14ac:dyDescent="0.25">
      <c r="A31" s="19"/>
      <c r="B31" t="s">
        <v>177</v>
      </c>
    </row>
    <row r="32" spans="1:10" x14ac:dyDescent="0.25">
      <c r="A32" s="20"/>
      <c r="B32" t="s">
        <v>178</v>
      </c>
    </row>
    <row r="33" spans="1:2" x14ac:dyDescent="0.25">
      <c r="A33" s="21"/>
      <c r="B33" t="s">
        <v>179</v>
      </c>
    </row>
    <row r="34" spans="1:2" x14ac:dyDescent="0.25">
      <c r="A34" s="22"/>
      <c r="B34" t="s">
        <v>180</v>
      </c>
    </row>
    <row r="35" spans="1:2" x14ac:dyDescent="0.25">
      <c r="A35" s="41"/>
      <c r="B35" t="s">
        <v>181</v>
      </c>
    </row>
    <row r="36" spans="1:2" x14ac:dyDescent="0.25">
      <c r="A36" s="52"/>
      <c r="B36" t="s">
        <v>182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4"/>
  <sheetViews>
    <sheetView zoomScaleNormal="100" workbookViewId="0">
      <selection activeCell="E38" sqref="E38"/>
    </sheetView>
  </sheetViews>
  <sheetFormatPr defaultRowHeight="13.2" x14ac:dyDescent="0.25"/>
  <cols>
    <col min="1" max="1" width="6.33203125" customWidth="1"/>
    <col min="2" max="2" width="37.109375" customWidth="1"/>
    <col min="3" max="3" width="14.88671875" bestFit="1" customWidth="1"/>
    <col min="4" max="5" width="12.44140625" customWidth="1"/>
  </cols>
  <sheetData>
    <row r="1" spans="1:10" x14ac:dyDescent="0.25">
      <c r="A1" s="1" t="s">
        <v>485</v>
      </c>
    </row>
    <row r="2" spans="1:10" ht="13.8" thickBot="1" x14ac:dyDescent="0.3">
      <c r="A2" s="1"/>
      <c r="G2" t="s">
        <v>123</v>
      </c>
    </row>
    <row r="3" spans="1:10" x14ac:dyDescent="0.25">
      <c r="A3" s="8" t="s">
        <v>6</v>
      </c>
      <c r="B3" s="9" t="s">
        <v>7</v>
      </c>
      <c r="C3" s="9" t="s">
        <v>8</v>
      </c>
      <c r="D3" s="36" t="s">
        <v>9</v>
      </c>
      <c r="E3" s="10" t="s">
        <v>10</v>
      </c>
      <c r="G3" t="s">
        <v>124</v>
      </c>
      <c r="H3" t="s">
        <v>11</v>
      </c>
      <c r="J3" t="s">
        <v>13</v>
      </c>
    </row>
    <row r="4" spans="1:10" x14ac:dyDescent="0.25">
      <c r="A4" s="2" t="s">
        <v>486</v>
      </c>
      <c r="B4" s="3" t="s">
        <v>487</v>
      </c>
      <c r="C4" s="3">
        <v>7</v>
      </c>
      <c r="D4" s="96" t="s">
        <v>488</v>
      </c>
      <c r="E4" s="42">
        <v>41305</v>
      </c>
      <c r="F4" t="s">
        <v>489</v>
      </c>
      <c r="G4">
        <v>18.739999999999998</v>
      </c>
      <c r="H4">
        <v>10.18</v>
      </c>
      <c r="J4">
        <v>0.69799999999999995</v>
      </c>
    </row>
    <row r="5" spans="1:10" x14ac:dyDescent="0.25">
      <c r="A5" s="2"/>
      <c r="B5" s="3" t="s">
        <v>490</v>
      </c>
      <c r="C5" s="3" t="s">
        <v>491</v>
      </c>
      <c r="D5" s="96"/>
      <c r="E5" s="45" t="s">
        <v>492</v>
      </c>
      <c r="J5">
        <v>0.69930000000000003</v>
      </c>
    </row>
    <row r="6" spans="1:10" x14ac:dyDescent="0.25">
      <c r="A6" s="2"/>
      <c r="B6" s="3" t="s">
        <v>132</v>
      </c>
      <c r="C6" s="3" t="s">
        <v>493</v>
      </c>
      <c r="D6" s="96"/>
      <c r="E6" s="42">
        <v>41451</v>
      </c>
      <c r="I6" s="98" t="s">
        <v>30</v>
      </c>
      <c r="J6">
        <f>AVERAGE(J5,J4)</f>
        <v>0.69864999999999999</v>
      </c>
    </row>
    <row r="7" spans="1:10" x14ac:dyDescent="0.25">
      <c r="A7" s="11"/>
      <c r="B7" s="12" t="s">
        <v>494</v>
      </c>
      <c r="C7" s="12"/>
      <c r="D7" s="115"/>
      <c r="E7" s="13"/>
    </row>
    <row r="8" spans="1:10" x14ac:dyDescent="0.25">
      <c r="A8" s="51" t="s">
        <v>495</v>
      </c>
      <c r="B8" s="51" t="s">
        <v>496</v>
      </c>
      <c r="C8" s="62" t="s">
        <v>497</v>
      </c>
      <c r="D8" s="112" t="s">
        <v>21</v>
      </c>
      <c r="E8" s="110"/>
      <c r="F8" t="s">
        <v>498</v>
      </c>
      <c r="G8">
        <v>23.66</v>
      </c>
      <c r="H8">
        <v>17.28</v>
      </c>
      <c r="J8">
        <v>0.87570000000000003</v>
      </c>
    </row>
    <row r="9" spans="1:10" x14ac:dyDescent="0.25">
      <c r="A9" s="2"/>
      <c r="B9" s="3" t="s">
        <v>499</v>
      </c>
      <c r="C9" s="3" t="s">
        <v>500</v>
      </c>
      <c r="D9" s="112"/>
      <c r="E9" s="111"/>
      <c r="J9">
        <v>0.87190000000000001</v>
      </c>
    </row>
    <row r="10" spans="1:10" x14ac:dyDescent="0.25">
      <c r="A10" s="2"/>
      <c r="B10" s="3" t="s">
        <v>446</v>
      </c>
      <c r="C10" s="3" t="s">
        <v>501</v>
      </c>
      <c r="D10" s="96"/>
      <c r="E10" s="4"/>
      <c r="I10" s="98" t="s">
        <v>30</v>
      </c>
      <c r="J10">
        <f>AVERAGE(J9,J8)</f>
        <v>0.87380000000000002</v>
      </c>
    </row>
    <row r="11" spans="1:10" x14ac:dyDescent="0.25">
      <c r="A11" s="11"/>
      <c r="B11" s="12" t="s">
        <v>345</v>
      </c>
      <c r="C11" s="3"/>
      <c r="D11" s="115"/>
      <c r="E11" s="13"/>
    </row>
    <row r="12" spans="1:10" x14ac:dyDescent="0.25">
      <c r="A12" s="51" t="s">
        <v>502</v>
      </c>
      <c r="B12" s="51" t="s">
        <v>503</v>
      </c>
      <c r="C12" s="51">
        <v>2</v>
      </c>
      <c r="D12" s="96" t="s">
        <v>504</v>
      </c>
      <c r="E12" s="42">
        <v>41305</v>
      </c>
      <c r="F12" t="s">
        <v>505</v>
      </c>
      <c r="G12">
        <v>21.49</v>
      </c>
      <c r="H12">
        <v>7.61</v>
      </c>
      <c r="J12">
        <v>0.85450000000000004</v>
      </c>
    </row>
    <row r="13" spans="1:10" x14ac:dyDescent="0.25">
      <c r="A13" s="2"/>
      <c r="B13" s="3" t="s">
        <v>506</v>
      </c>
      <c r="C13" s="3" t="s">
        <v>507</v>
      </c>
      <c r="D13" s="96"/>
      <c r="E13" s="45"/>
      <c r="J13">
        <v>0.86099999999999999</v>
      </c>
    </row>
    <row r="14" spans="1:10" x14ac:dyDescent="0.25">
      <c r="A14" s="2"/>
      <c r="B14" s="3" t="s">
        <v>508</v>
      </c>
      <c r="C14" s="3" t="s">
        <v>509</v>
      </c>
      <c r="D14" s="96"/>
      <c r="E14" s="42"/>
      <c r="I14" s="98" t="s">
        <v>30</v>
      </c>
      <c r="J14">
        <f>AVERAGE(J13,J12)</f>
        <v>0.85775000000000001</v>
      </c>
    </row>
    <row r="15" spans="1:10" x14ac:dyDescent="0.25">
      <c r="A15" s="11"/>
      <c r="B15" s="12" t="s">
        <v>415</v>
      </c>
      <c r="C15" s="3" t="s">
        <v>510</v>
      </c>
      <c r="D15" s="115"/>
      <c r="E15" s="13"/>
    </row>
    <row r="16" spans="1:10" x14ac:dyDescent="0.25">
      <c r="A16" s="51" t="s">
        <v>511</v>
      </c>
      <c r="B16" s="51" t="s">
        <v>512</v>
      </c>
      <c r="C16" s="51">
        <v>24</v>
      </c>
      <c r="D16" s="96" t="s">
        <v>513</v>
      </c>
      <c r="E16" s="42">
        <v>41305</v>
      </c>
      <c r="F16" t="s">
        <v>514</v>
      </c>
      <c r="G16">
        <v>20.56</v>
      </c>
      <c r="H16">
        <v>7.28</v>
      </c>
      <c r="J16">
        <v>0.94610000000000005</v>
      </c>
    </row>
    <row r="17" spans="1:10" x14ac:dyDescent="0.25">
      <c r="A17" s="2"/>
      <c r="B17" s="3" t="s">
        <v>515</v>
      </c>
      <c r="C17" s="3" t="s">
        <v>516</v>
      </c>
      <c r="D17" s="96"/>
      <c r="E17" s="45"/>
      <c r="J17">
        <v>0.94610000000000005</v>
      </c>
    </row>
    <row r="18" spans="1:10" x14ac:dyDescent="0.25">
      <c r="A18" s="2"/>
      <c r="B18" s="3" t="s">
        <v>508</v>
      </c>
      <c r="C18" s="3" t="s">
        <v>517</v>
      </c>
      <c r="D18" s="96"/>
      <c r="E18" s="4"/>
      <c r="I18" s="98" t="s">
        <v>30</v>
      </c>
      <c r="J18">
        <f>AVERAGE(J17,J16)</f>
        <v>0.94610000000000005</v>
      </c>
    </row>
    <row r="19" spans="1:10" x14ac:dyDescent="0.25">
      <c r="A19" s="11"/>
      <c r="B19" s="12" t="s">
        <v>518</v>
      </c>
      <c r="C19" s="12"/>
      <c r="D19" s="115"/>
      <c r="E19" s="13"/>
    </row>
    <row r="20" spans="1:10" x14ac:dyDescent="0.25">
      <c r="A20" s="51" t="s">
        <v>519</v>
      </c>
      <c r="B20" s="51" t="s">
        <v>520</v>
      </c>
      <c r="C20" s="51">
        <v>28</v>
      </c>
      <c r="D20" s="112" t="s">
        <v>21</v>
      </c>
      <c r="E20" s="110"/>
      <c r="F20" t="s">
        <v>521</v>
      </c>
      <c r="G20">
        <v>17.23</v>
      </c>
      <c r="H20">
        <v>12.97</v>
      </c>
      <c r="J20">
        <v>0.82420000000000004</v>
      </c>
    </row>
    <row r="21" spans="1:10" x14ac:dyDescent="0.25">
      <c r="A21" s="2"/>
      <c r="B21" s="3" t="s">
        <v>522</v>
      </c>
      <c r="C21" s="3" t="s">
        <v>523</v>
      </c>
      <c r="D21" s="112"/>
      <c r="E21" s="111"/>
      <c r="J21">
        <v>0.82620000000000005</v>
      </c>
    </row>
    <row r="22" spans="1:10" x14ac:dyDescent="0.25">
      <c r="A22" s="2"/>
      <c r="B22" s="3" t="s">
        <v>524</v>
      </c>
      <c r="C22" s="3" t="s">
        <v>525</v>
      </c>
      <c r="D22" s="96"/>
      <c r="E22" s="4"/>
      <c r="I22" s="98" t="s">
        <v>30</v>
      </c>
      <c r="J22">
        <f>AVERAGE(J21,J20)</f>
        <v>0.82520000000000004</v>
      </c>
    </row>
    <row r="23" spans="1:10" x14ac:dyDescent="0.25">
      <c r="A23" s="11"/>
      <c r="B23" s="12" t="s">
        <v>526</v>
      </c>
      <c r="C23" s="12"/>
      <c r="D23" s="115"/>
      <c r="E23" s="13"/>
    </row>
    <row r="24" spans="1:10" x14ac:dyDescent="0.25">
      <c r="A24" s="51" t="s">
        <v>527</v>
      </c>
      <c r="B24" s="51" t="s">
        <v>528</v>
      </c>
      <c r="C24" s="51">
        <v>160</v>
      </c>
      <c r="D24" s="96" t="s">
        <v>529</v>
      </c>
      <c r="E24" s="42">
        <v>41305</v>
      </c>
      <c r="F24" t="s">
        <v>530</v>
      </c>
      <c r="G24">
        <v>23.1</v>
      </c>
      <c r="H24">
        <v>16.149999999999999</v>
      </c>
      <c r="J24">
        <v>0.91559999999999997</v>
      </c>
    </row>
    <row r="25" spans="1:10" x14ac:dyDescent="0.25">
      <c r="A25" s="2"/>
      <c r="B25" s="3" t="s">
        <v>531</v>
      </c>
      <c r="C25" s="3" t="s">
        <v>532</v>
      </c>
      <c r="D25" s="96"/>
      <c r="E25" s="45"/>
      <c r="J25">
        <v>0.91690000000000005</v>
      </c>
    </row>
    <row r="26" spans="1:10" x14ac:dyDescent="0.25">
      <c r="A26" s="2"/>
      <c r="B26" s="3" t="s">
        <v>524</v>
      </c>
      <c r="C26" s="3" t="s">
        <v>533</v>
      </c>
      <c r="D26" s="96"/>
      <c r="E26" s="4"/>
      <c r="I26" s="98" t="s">
        <v>30</v>
      </c>
      <c r="J26">
        <f>AVERAGE(J25,J24)</f>
        <v>0.91625000000000001</v>
      </c>
    </row>
    <row r="27" spans="1:10" x14ac:dyDescent="0.25">
      <c r="A27" s="11"/>
      <c r="B27" s="12" t="s">
        <v>534</v>
      </c>
      <c r="C27" s="12"/>
      <c r="D27" s="115"/>
      <c r="E27" s="13"/>
    </row>
    <row r="28" spans="1:10" x14ac:dyDescent="0.25">
      <c r="A28" s="53" t="s">
        <v>535</v>
      </c>
      <c r="B28" s="54" t="s">
        <v>536</v>
      </c>
      <c r="C28" s="54">
        <v>2</v>
      </c>
      <c r="D28" s="96" t="s">
        <v>537</v>
      </c>
      <c r="E28" s="42">
        <v>41305</v>
      </c>
      <c r="F28" t="s">
        <v>538</v>
      </c>
      <c r="G28">
        <v>18.579999999999998</v>
      </c>
      <c r="H28">
        <v>13.43</v>
      </c>
      <c r="J28">
        <v>0.93179999999999996</v>
      </c>
    </row>
    <row r="29" spans="1:10" x14ac:dyDescent="0.25">
      <c r="A29" s="2"/>
      <c r="B29" s="3" t="s">
        <v>539</v>
      </c>
      <c r="C29" s="3" t="s">
        <v>540</v>
      </c>
      <c r="D29" s="96"/>
      <c r="E29" s="45"/>
      <c r="J29">
        <v>0.93179999999999996</v>
      </c>
    </row>
    <row r="30" spans="1:10" x14ac:dyDescent="0.25">
      <c r="A30" s="2"/>
      <c r="B30" s="3" t="s">
        <v>541</v>
      </c>
      <c r="C30" s="3" t="s">
        <v>542</v>
      </c>
      <c r="D30" s="96"/>
      <c r="E30" s="42"/>
      <c r="I30" s="98" t="s">
        <v>30</v>
      </c>
      <c r="J30">
        <f>AVERAGE(J29,J28)</f>
        <v>0.93179999999999996</v>
      </c>
    </row>
    <row r="31" spans="1:10" ht="13.8" thickBot="1" x14ac:dyDescent="0.3">
      <c r="A31" s="5"/>
      <c r="B31" s="6" t="s">
        <v>543</v>
      </c>
      <c r="C31" s="6"/>
      <c r="D31" s="117"/>
      <c r="E31" s="97"/>
    </row>
    <row r="36" spans="1:2" x14ac:dyDescent="0.25">
      <c r="B36" t="s">
        <v>174</v>
      </c>
    </row>
    <row r="37" spans="1:2" x14ac:dyDescent="0.25">
      <c r="A37" s="18"/>
      <c r="B37" t="s">
        <v>175</v>
      </c>
    </row>
    <row r="38" spans="1:2" x14ac:dyDescent="0.25">
      <c r="A38" s="17"/>
      <c r="B38" t="s">
        <v>176</v>
      </c>
    </row>
    <row r="39" spans="1:2" x14ac:dyDescent="0.25">
      <c r="A39" s="19"/>
      <c r="B39" t="s">
        <v>177</v>
      </c>
    </row>
    <row r="40" spans="1:2" x14ac:dyDescent="0.25">
      <c r="A40" s="20"/>
      <c r="B40" t="s">
        <v>178</v>
      </c>
    </row>
    <row r="41" spans="1:2" x14ac:dyDescent="0.25">
      <c r="A41" s="21"/>
      <c r="B41" t="s">
        <v>179</v>
      </c>
    </row>
    <row r="42" spans="1:2" x14ac:dyDescent="0.25">
      <c r="A42" s="22"/>
      <c r="B42" t="s">
        <v>180</v>
      </c>
    </row>
    <row r="43" spans="1:2" x14ac:dyDescent="0.25">
      <c r="A43" s="41"/>
      <c r="B43" t="s">
        <v>181</v>
      </c>
    </row>
    <row r="44" spans="1:2" x14ac:dyDescent="0.25">
      <c r="A44" s="52"/>
      <c r="B44" t="s">
        <v>182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Manchester Centre</vt:lpstr>
      <vt:lpstr>N</vt:lpstr>
      <vt:lpstr>NE</vt:lpstr>
      <vt:lpstr>E</vt:lpstr>
      <vt:lpstr>SE</vt:lpstr>
      <vt:lpstr>S</vt:lpstr>
      <vt:lpstr>SW</vt:lpstr>
      <vt:lpstr>W</vt:lpstr>
      <vt:lpstr>NW</vt:lpstr>
      <vt:lpstr>Revised EF</vt:lpstr>
      <vt:lpstr>Mileage Summary 2009</vt:lpstr>
      <vt:lpstr>Mileage Summary 2010</vt:lpstr>
      <vt:lpstr>Mileage Summary 2011</vt:lpstr>
      <vt:lpstr>General Milage</vt:lpstr>
      <vt:lpstr>E!Print_Area</vt:lpstr>
      <vt:lpstr>'Manchester Centre'!Print_Area</vt:lpstr>
      <vt:lpstr>N!Print_Area</vt:lpstr>
      <vt:lpstr>NE!Print_Area</vt:lpstr>
      <vt:lpstr>NW!Print_Area</vt:lpstr>
      <vt:lpstr>S!Print_Area</vt:lpstr>
      <vt:lpstr>SE!Print_Area</vt:lpstr>
      <vt:lpstr>SW!Print_Area</vt:lpstr>
      <vt:lpstr>W!Print_Area</vt:lpstr>
    </vt:vector>
  </TitlesOfParts>
  <Manager/>
  <Company>School of Mace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University of Manchester</dc:creator>
  <cp:keywords/>
  <dc:description/>
  <cp:lastModifiedBy>Panagiota Loukaidou</cp:lastModifiedBy>
  <cp:revision/>
  <dcterms:created xsi:type="dcterms:W3CDTF">2009-06-01T08:08:54Z</dcterms:created>
  <dcterms:modified xsi:type="dcterms:W3CDTF">2024-07-09T19:01:12Z</dcterms:modified>
  <cp:category/>
  <cp:contentStatus/>
</cp:coreProperties>
</file>