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dretzolis/Desktop/Proyecto Python/"/>
    </mc:Choice>
  </mc:AlternateContent>
  <xr:revisionPtr revIDLastSave="0" documentId="13_ncr:1_{6D95359D-A28E-454C-B22E-04DFFB259520}" xr6:coauthVersionLast="47" xr6:coauthVersionMax="47" xr10:uidLastSave="{00000000-0000-0000-0000-000000000000}"/>
  <bookViews>
    <workbookView xWindow="0" yWindow="460" windowWidth="28800" windowHeight="16700" activeTab="2" xr2:uid="{6F263229-8323-F44B-93A8-0632580EC95B}"/>
  </bookViews>
  <sheets>
    <sheet name="feuil1" sheetId="1" r:id="rId1"/>
    <sheet name="feuil2" sheetId="2" r:id="rId2"/>
    <sheet name="prevalence" sheetId="4" r:id="rId3"/>
    <sheet name="odds rati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" i="4"/>
  <c r="H13" i="4"/>
  <c r="H2" i="4"/>
  <c r="H3" i="4"/>
  <c r="H4" i="4"/>
  <c r="H5" i="4"/>
  <c r="H6" i="4"/>
  <c r="H7" i="4"/>
  <c r="H8" i="4"/>
  <c r="H9" i="4"/>
  <c r="H10" i="4"/>
  <c r="H11" i="4"/>
  <c r="H12" i="4"/>
  <c r="H14" i="4"/>
  <c r="H15" i="4"/>
  <c r="H16" i="4"/>
  <c r="H17" i="4"/>
  <c r="H18" i="4"/>
  <c r="H19" i="4"/>
  <c r="H20" i="4"/>
  <c r="H21" i="4"/>
  <c r="H22" i="4"/>
  <c r="H23" i="4"/>
  <c r="H24" i="4"/>
  <c r="H25" i="4"/>
  <c r="G26" i="4"/>
  <c r="E26" i="4" l="1"/>
  <c r="F2" i="4" l="1"/>
  <c r="F4" i="4"/>
  <c r="F16" i="4"/>
  <c r="F5" i="4"/>
  <c r="F9" i="4"/>
  <c r="F13" i="4"/>
  <c r="F17" i="4"/>
  <c r="F21" i="4"/>
  <c r="F7" i="4"/>
  <c r="F15" i="4"/>
  <c r="F23" i="4"/>
  <c r="F8" i="4"/>
  <c r="F24" i="4"/>
  <c r="F25" i="4"/>
  <c r="F6" i="4"/>
  <c r="F10" i="4"/>
  <c r="F14" i="4"/>
  <c r="F18" i="4"/>
  <c r="F22" i="4"/>
  <c r="F3" i="4"/>
  <c r="F11" i="4"/>
  <c r="F19" i="4"/>
  <c r="F12" i="4"/>
  <c r="F20" i="4"/>
  <c r="F26" i="4" l="1"/>
</calcChain>
</file>

<file path=xl/sharedStrings.xml><?xml version="1.0" encoding="utf-8"?>
<sst xmlns="http://schemas.openxmlformats.org/spreadsheetml/2006/main" count="115" uniqueCount="23">
  <si>
    <t>Men</t>
  </si>
  <si>
    <t>Women</t>
  </si>
  <si>
    <t>18-44</t>
  </si>
  <si>
    <t>45-64</t>
  </si>
  <si>
    <t>65-79</t>
  </si>
  <si>
    <t>Educ1</t>
  </si>
  <si>
    <t>Educ2</t>
  </si>
  <si>
    <t>Educ3</t>
  </si>
  <si>
    <t>Educ4</t>
  </si>
  <si>
    <t>Genre</t>
  </si>
  <si>
    <t>Age</t>
  </si>
  <si>
    <t>Education</t>
  </si>
  <si>
    <t>Category ID</t>
  </si>
  <si>
    <t>% of pop</t>
  </si>
  <si>
    <t>TOT</t>
  </si>
  <si>
    <t>Frequence</t>
  </si>
  <si>
    <t>Odds ratio</t>
  </si>
  <si>
    <t>Frequence vegetarians</t>
  </si>
  <si>
    <t>% of pop vegetarian</t>
  </si>
  <si>
    <t>Attribute</t>
  </si>
  <si>
    <t>p-value</t>
  </si>
  <si>
    <t>95% Confidence interval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</si>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</sst>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9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0" fontId="2" fillId="2" borderId="1" xfId="1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0" fontId="2" fillId="2" borderId="0" xfId="1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9" fontId="2" fillId="2" borderId="2" xfId="1" applyNumberFormat="1" applyFont="1" applyFill="1" applyBorder="1" applyAlignment="1">
      <alignment horizontal="center"/>
    </xf>
    <xf numFmtId="0" fontId="2" fillId="2" borderId="2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/>
    </xf>
    <xf numFmtId="0" fontId="4" fillId="0" borderId="0" xfId="1" applyNumberFormat="1" applyFont="1" applyAlignment="1">
      <alignment horizontal="center"/>
    </xf>
    <xf numFmtId="0" fontId="4" fillId="2" borderId="0" xfId="1" applyNumberFormat="1" applyFont="1" applyFill="1" applyBorder="1" applyAlignment="1">
      <alignment horizontal="center"/>
    </xf>
    <xf numFmtId="0" fontId="4" fillId="2" borderId="2" xfId="1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5B9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92CD-21BA-9B4C-805C-39512FFD7AC7}">
  <dimension ref="A1:J15"/>
  <sheetViews>
    <sheetView zoomScale="75" workbookViewId="0">
      <selection activeCell="F30" sqref="F30"/>
    </sheetView>
  </sheetViews>
  <sheetFormatPr baseColWidth="10" defaultRowHeight="16" x14ac:dyDescent="0.2"/>
  <cols>
    <col min="2" max="2" width="11.83203125" customWidth="1"/>
    <col min="4" max="4" width="11.6640625" bestFit="1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</row>
    <row r="2" spans="1:10" x14ac:dyDescent="0.2">
      <c r="A2" s="2"/>
      <c r="B2" s="3"/>
      <c r="C2" s="7"/>
      <c r="D2" s="5"/>
      <c r="J2" s="11"/>
    </row>
    <row r="3" spans="1:10" x14ac:dyDescent="0.2">
      <c r="A3" s="2"/>
      <c r="B3" s="3"/>
      <c r="C3" s="7"/>
      <c r="D3" s="5"/>
      <c r="J3" s="11"/>
    </row>
    <row r="4" spans="1:10" x14ac:dyDescent="0.2">
      <c r="A4" s="2"/>
      <c r="B4" s="3"/>
      <c r="C4" s="7"/>
      <c r="D4" s="5"/>
      <c r="J4" s="11"/>
    </row>
    <row r="5" spans="1:10" x14ac:dyDescent="0.2">
      <c r="A5" s="2"/>
      <c r="B5" s="3"/>
      <c r="C5" s="7"/>
      <c r="D5" s="5"/>
      <c r="J5" s="11"/>
    </row>
    <row r="6" spans="1:10" x14ac:dyDescent="0.2">
      <c r="A6" s="2"/>
      <c r="B6" s="3"/>
      <c r="C6" s="7"/>
      <c r="D6" s="5"/>
      <c r="J6" s="11"/>
    </row>
    <row r="7" spans="1:10" x14ac:dyDescent="0.2">
      <c r="A7" s="2"/>
      <c r="B7" s="3"/>
      <c r="C7" s="7"/>
      <c r="D7" s="5"/>
      <c r="J7" s="11"/>
    </row>
    <row r="8" spans="1:10" x14ac:dyDescent="0.2">
      <c r="A8" s="2"/>
      <c r="B8" s="3"/>
      <c r="C8" s="7"/>
      <c r="D8" s="5"/>
      <c r="J8" s="11"/>
    </row>
    <row r="9" spans="1:10" x14ac:dyDescent="0.2">
      <c r="A9" s="2"/>
      <c r="B9" s="3"/>
      <c r="C9" s="7"/>
      <c r="D9" s="5"/>
      <c r="J9" s="11"/>
    </row>
    <row r="10" spans="1:10" x14ac:dyDescent="0.2">
      <c r="A10" s="2"/>
      <c r="B10" s="3"/>
      <c r="C10" s="7"/>
      <c r="D10" s="5"/>
      <c r="J10" s="11"/>
    </row>
    <row r="11" spans="1:10" x14ac:dyDescent="0.2">
      <c r="A11" s="2"/>
    </row>
    <row r="12" spans="1:10" x14ac:dyDescent="0.2">
      <c r="A12" s="2"/>
      <c r="B12" s="6"/>
      <c r="C12" s="7"/>
      <c r="G12" s="3"/>
    </row>
    <row r="13" spans="1:10" x14ac:dyDescent="0.2">
      <c r="C13" s="7"/>
    </row>
    <row r="14" spans="1:10" x14ac:dyDescent="0.2">
      <c r="C14" s="7"/>
    </row>
    <row r="15" spans="1:10" x14ac:dyDescent="0.2">
      <c r="C15" s="8"/>
      <c r="D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E16C1-9998-0647-AD3E-FF43A95F085F}">
  <dimension ref="A1:I20"/>
  <sheetViews>
    <sheetView zoomScale="83" workbookViewId="0">
      <selection activeCell="A19" sqref="A19"/>
    </sheetView>
  </sheetViews>
  <sheetFormatPr baseColWidth="10" defaultRowHeight="16" x14ac:dyDescent="0.2"/>
  <cols>
    <col min="1" max="1" width="17.6640625" customWidth="1"/>
    <col min="2" max="3" width="16.1640625" customWidth="1"/>
  </cols>
  <sheetData>
    <row r="1" spans="1:9" x14ac:dyDescent="0.2">
      <c r="B1" s="2"/>
    </row>
    <row r="2" spans="1:9" x14ac:dyDescent="0.2">
      <c r="A2" s="2"/>
      <c r="B2" s="9"/>
      <c r="C2" s="10"/>
      <c r="D2" s="4"/>
    </row>
    <row r="3" spans="1:9" x14ac:dyDescent="0.2">
      <c r="A3" s="2"/>
      <c r="B3" s="9"/>
      <c r="C3" s="10"/>
      <c r="D3" s="4"/>
    </row>
    <row r="4" spans="1:9" x14ac:dyDescent="0.2">
      <c r="A4" s="2"/>
      <c r="B4" s="9"/>
      <c r="C4" s="10"/>
      <c r="D4" s="4"/>
    </row>
    <row r="5" spans="1:9" x14ac:dyDescent="0.2">
      <c r="A5" s="2"/>
      <c r="B5" s="9"/>
      <c r="C5" s="10"/>
      <c r="D5" s="4"/>
    </row>
    <row r="6" spans="1:9" x14ac:dyDescent="0.2">
      <c r="A6" s="2"/>
      <c r="B6" s="9"/>
      <c r="C6" s="10"/>
      <c r="D6" s="4"/>
    </row>
    <row r="7" spans="1:9" x14ac:dyDescent="0.2">
      <c r="A7" s="2"/>
      <c r="B7" s="9"/>
      <c r="C7" s="10"/>
      <c r="D7" s="4"/>
    </row>
    <row r="8" spans="1:9" x14ac:dyDescent="0.2">
      <c r="B8" s="3"/>
      <c r="C8" s="10"/>
      <c r="D8" s="4"/>
    </row>
    <row r="9" spans="1:9" x14ac:dyDescent="0.2">
      <c r="B9" s="3"/>
      <c r="C9" s="10"/>
      <c r="D9" s="4"/>
    </row>
    <row r="10" spans="1:9" x14ac:dyDescent="0.2">
      <c r="B10" s="3"/>
      <c r="C10" s="10"/>
      <c r="D10" s="4"/>
    </row>
    <row r="11" spans="1:9" x14ac:dyDescent="0.2">
      <c r="B11" s="3"/>
      <c r="C11" s="10"/>
      <c r="D11" s="4"/>
      <c r="I11" s="10"/>
    </row>
    <row r="12" spans="1:9" x14ac:dyDescent="0.2">
      <c r="B12" s="3"/>
      <c r="C12" s="10"/>
      <c r="D12" s="4"/>
      <c r="I12" s="10"/>
    </row>
    <row r="13" spans="1:9" x14ac:dyDescent="0.2">
      <c r="B13" s="9"/>
      <c r="C13" s="10"/>
      <c r="D13" s="4"/>
      <c r="I13" s="10"/>
    </row>
    <row r="14" spans="1:9" x14ac:dyDescent="0.2">
      <c r="I14" s="10"/>
    </row>
    <row r="15" spans="1:9" x14ac:dyDescent="0.2">
      <c r="I15" s="10"/>
    </row>
    <row r="16" spans="1:9" x14ac:dyDescent="0.2">
      <c r="I16" s="10"/>
    </row>
    <row r="17" spans="9:9" x14ac:dyDescent="0.2">
      <c r="I17" s="10"/>
    </row>
    <row r="18" spans="9:9" x14ac:dyDescent="0.2">
      <c r="I18" s="10"/>
    </row>
    <row r="19" spans="9:9" x14ac:dyDescent="0.2">
      <c r="I19" s="10"/>
    </row>
    <row r="20" spans="9:9" x14ac:dyDescent="0.2">
      <c r="I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2C65-2229-4E4E-8DFC-74A47B7234FB}">
  <dimension ref="A1:K27"/>
  <sheetViews>
    <sheetView tabSelected="1" zoomScale="107" workbookViewId="0">
      <selection activeCell="B31" sqref="B31"/>
    </sheetView>
  </sheetViews>
  <sheetFormatPr baseColWidth="10" defaultRowHeight="16" x14ac:dyDescent="0.2"/>
  <cols>
    <col min="5" max="5" width="10.83203125" style="12"/>
    <col min="7" max="7" width="13.1640625" style="12" customWidth="1"/>
    <col min="8" max="8" width="13.1640625" customWidth="1"/>
  </cols>
  <sheetData>
    <row r="1" spans="1:11" s="15" customFormat="1" ht="34" x14ac:dyDescent="0.2">
      <c r="A1" s="15" t="s">
        <v>12</v>
      </c>
      <c r="B1" s="15" t="s">
        <v>9</v>
      </c>
      <c r="C1" s="15" t="s">
        <v>10</v>
      </c>
      <c r="D1" s="15" t="s">
        <v>11</v>
      </c>
      <c r="E1" s="35" t="s">
        <v>15</v>
      </c>
      <c r="F1" s="15" t="s">
        <v>13</v>
      </c>
      <c r="G1" s="35" t="s">
        <v>17</v>
      </c>
      <c r="H1" s="15" t="s">
        <v>18</v>
      </c>
      <c r="I1" s="15" t="s">
        <v>16</v>
      </c>
    </row>
    <row r="2" spans="1:11" x14ac:dyDescent="0.2">
      <c r="A2" s="19">
        <v>1</v>
      </c>
      <c r="B2" s="20" t="s">
        <v>0</v>
      </c>
      <c r="C2" s="20" t="s">
        <v>2</v>
      </c>
      <c r="D2" s="20" t="s">
        <v>5</v>
      </c>
      <c r="E2" s="20">
        <v>88</v>
      </c>
      <c r="F2" s="21">
        <f>E2/$E$26</f>
        <v>3.8478355924792304E-2</v>
      </c>
      <c r="G2" s="22">
        <v>3</v>
      </c>
      <c r="H2" s="21">
        <f>G2/E2</f>
        <v>3.4090909090909088E-2</v>
      </c>
      <c r="I2" s="22">
        <f>INDEX('odds ratio'!$D$2:$D$10,MATCH(prevalence!C2,'odds ratio'!$B$2:$B$10,0),1)*INDEX('odds ratio'!$D$2:$D$10,MATCH(prevalence!D2,'odds ratio'!$B$2:$B$10,0),1)*INDEX('odds ratio'!$D$2:$D$10,MATCH(prevalence!B2,'odds ratio'!$B$2:$B$10,0),1)</f>
        <v>1</v>
      </c>
      <c r="J2" s="8"/>
    </row>
    <row r="3" spans="1:11" x14ac:dyDescent="0.2">
      <c r="A3" s="23">
        <v>2</v>
      </c>
      <c r="B3" s="13" t="s">
        <v>0</v>
      </c>
      <c r="C3" s="13" t="s">
        <v>2</v>
      </c>
      <c r="D3" s="13" t="s">
        <v>6</v>
      </c>
      <c r="E3" s="13">
        <v>103</v>
      </c>
      <c r="F3" s="18">
        <f t="shared" ref="F3:F24" si="0">E3/$E$26</f>
        <v>4.5037166593790992E-2</v>
      </c>
      <c r="G3" s="17">
        <v>1</v>
      </c>
      <c r="H3" s="18">
        <f t="shared" ref="H3:H25" si="1">G3/E3</f>
        <v>9.7087378640776691E-3</v>
      </c>
      <c r="I3" s="17">
        <f>INDEX('odds ratio'!$D$2:$D$10,MATCH(prevalence!C3,'odds ratio'!$B$2:$B$10,0),1)*INDEX('odds ratio'!$D$2:$D$10,MATCH(prevalence!D3,'odds ratio'!$B$2:$B$10,0),1)*INDEX('odds ratio'!$D$2:$D$10,MATCH(prevalence!B3,'odds ratio'!$B$2:$B$10,0),1)</f>
        <v>0.45758599999999999</v>
      </c>
      <c r="J3" s="8"/>
    </row>
    <row r="4" spans="1:11" x14ac:dyDescent="0.2">
      <c r="A4" s="24">
        <v>3</v>
      </c>
      <c r="B4" s="25" t="s">
        <v>0</v>
      </c>
      <c r="C4" s="25" t="s">
        <v>2</v>
      </c>
      <c r="D4" s="25" t="s">
        <v>7</v>
      </c>
      <c r="E4" s="25">
        <v>71</v>
      </c>
      <c r="F4" s="26">
        <f t="shared" si="0"/>
        <v>3.1045037166593792E-2</v>
      </c>
      <c r="G4" s="27">
        <v>2</v>
      </c>
      <c r="H4" s="26">
        <f t="shared" si="1"/>
        <v>2.8169014084507043E-2</v>
      </c>
      <c r="I4" s="27">
        <f>INDEX('odds ratio'!$D$2:$D$10,MATCH(prevalence!C4,'odds ratio'!$B$2:$B$10,0),1)*INDEX('odds ratio'!$D$2:$D$10,MATCH(prevalence!D4,'odds ratio'!$B$2:$B$10,0),1)*INDEX('odds ratio'!$D$2:$D$10,MATCH(prevalence!B4,'odds ratio'!$B$2:$B$10,0),1)</f>
        <v>0.52703580000000005</v>
      </c>
      <c r="J4" s="8"/>
      <c r="K4" s="12"/>
    </row>
    <row r="5" spans="1:11" x14ac:dyDescent="0.2">
      <c r="A5" s="23">
        <v>4</v>
      </c>
      <c r="B5" s="13" t="s">
        <v>0</v>
      </c>
      <c r="C5" s="13" t="s">
        <v>2</v>
      </c>
      <c r="D5" s="13" t="s">
        <v>8</v>
      </c>
      <c r="E5" s="13">
        <v>85</v>
      </c>
      <c r="F5" s="18">
        <f t="shared" si="0"/>
        <v>3.7166593790992568E-2</v>
      </c>
      <c r="G5" s="17">
        <v>1</v>
      </c>
      <c r="H5" s="18">
        <f t="shared" si="1"/>
        <v>1.1764705882352941E-2</v>
      </c>
      <c r="I5" s="17">
        <f>INDEX('odds ratio'!$D$2:$D$10,MATCH(prevalence!C5,'odds ratio'!$B$2:$B$10,0),1)*INDEX('odds ratio'!$D$2:$D$10,MATCH(prevalence!D5,'odds ratio'!$B$2:$B$10,0),1)*INDEX('odds ratio'!$D$2:$D$10,MATCH(prevalence!B5,'odds ratio'!$B$2:$B$10,0),1)</f>
        <v>0.21768080000000001</v>
      </c>
      <c r="J5" s="8"/>
    </row>
    <row r="6" spans="1:11" x14ac:dyDescent="0.2">
      <c r="A6" s="24">
        <v>5</v>
      </c>
      <c r="B6" s="25" t="s">
        <v>0</v>
      </c>
      <c r="C6" s="25" t="s">
        <v>3</v>
      </c>
      <c r="D6" s="25" t="s">
        <v>5</v>
      </c>
      <c r="E6" s="25">
        <v>182</v>
      </c>
      <c r="F6" s="26">
        <f t="shared" si="0"/>
        <v>7.9580236117184081E-2</v>
      </c>
      <c r="G6" s="27">
        <v>5</v>
      </c>
      <c r="H6" s="26">
        <f t="shared" si="1"/>
        <v>2.7472527472527472E-2</v>
      </c>
      <c r="I6" s="27">
        <f>INDEX('odds ratio'!$D$2:$D$10,MATCH(prevalence!C6,'odds ratio'!$B$2:$B$10,0),1)*INDEX('odds ratio'!$D$2:$D$10,MATCH(prevalence!D6,'odds ratio'!$B$2:$B$10,0),1)*INDEX('odds ratio'!$D$2:$D$10,MATCH(prevalence!B6,'odds ratio'!$B$2:$B$10,0),1)</f>
        <v>0.53009919999999999</v>
      </c>
      <c r="J6" s="8"/>
    </row>
    <row r="7" spans="1:11" x14ac:dyDescent="0.2">
      <c r="A7" s="23">
        <v>6</v>
      </c>
      <c r="B7" s="13" t="s">
        <v>0</v>
      </c>
      <c r="C7" s="13" t="s">
        <v>3</v>
      </c>
      <c r="D7" s="13" t="s">
        <v>6</v>
      </c>
      <c r="E7" s="13">
        <v>56</v>
      </c>
      <c r="F7" s="18">
        <f t="shared" si="0"/>
        <v>2.4486226497595104E-2</v>
      </c>
      <c r="G7" s="17">
        <v>0</v>
      </c>
      <c r="H7" s="18">
        <f t="shared" si="1"/>
        <v>0</v>
      </c>
      <c r="I7" s="17">
        <f>INDEX('odds ratio'!$D$2:$D$10,MATCH(prevalence!C7,'odds ratio'!$B$2:$B$10,0),1)*INDEX('odds ratio'!$D$2:$D$10,MATCH(prevalence!D7,'odds ratio'!$B$2:$B$10,0),1)*INDEX('odds ratio'!$D$2:$D$10,MATCH(prevalence!B7,'odds ratio'!$B$2:$B$10,0),1)</f>
        <v>0.24256597253119999</v>
      </c>
      <c r="J7" s="8"/>
    </row>
    <row r="8" spans="1:11" x14ac:dyDescent="0.2">
      <c r="A8" s="24">
        <v>7</v>
      </c>
      <c r="B8" s="25" t="s">
        <v>0</v>
      </c>
      <c r="C8" s="25" t="s">
        <v>3</v>
      </c>
      <c r="D8" s="25" t="s">
        <v>7</v>
      </c>
      <c r="E8" s="25">
        <v>74</v>
      </c>
      <c r="F8" s="26">
        <f t="shared" si="0"/>
        <v>3.2356799300393528E-2</v>
      </c>
      <c r="G8" s="27">
        <v>1</v>
      </c>
      <c r="H8" s="26">
        <f t="shared" si="1"/>
        <v>1.3513513513513514E-2</v>
      </c>
      <c r="I8" s="27">
        <f>INDEX('odds ratio'!$D$2:$D$10,MATCH(prevalence!C8,'odds ratio'!$B$2:$B$10,0),1)*INDEX('odds ratio'!$D$2:$D$10,MATCH(prevalence!D8,'odds ratio'!$B$2:$B$10,0),1)*INDEX('odds ratio'!$D$2:$D$10,MATCH(prevalence!B8,'odds ratio'!$B$2:$B$10,0),1)</f>
        <v>0.27938125595136004</v>
      </c>
      <c r="J8" s="8"/>
    </row>
    <row r="9" spans="1:11" x14ac:dyDescent="0.2">
      <c r="A9" s="23">
        <v>8</v>
      </c>
      <c r="B9" s="13" t="s">
        <v>0</v>
      </c>
      <c r="C9" s="13" t="s">
        <v>3</v>
      </c>
      <c r="D9" s="13" t="s">
        <v>8</v>
      </c>
      <c r="E9" s="13">
        <v>70</v>
      </c>
      <c r="F9" s="18">
        <f t="shared" si="0"/>
        <v>3.060778312199388E-2</v>
      </c>
      <c r="G9" s="17">
        <v>0</v>
      </c>
      <c r="H9" s="18">
        <f t="shared" si="1"/>
        <v>0</v>
      </c>
      <c r="I9" s="17">
        <f>INDEX('odds ratio'!$D$2:$D$10,MATCH(prevalence!C9,'odds ratio'!$B$2:$B$10,0),1)*INDEX('odds ratio'!$D$2:$D$10,MATCH(prevalence!D9,'odds ratio'!$B$2:$B$10,0),1)*INDEX('odds ratio'!$D$2:$D$10,MATCH(prevalence!B9,'odds ratio'!$B$2:$B$10,0),1)</f>
        <v>0.11539241793536001</v>
      </c>
      <c r="J9" s="8"/>
    </row>
    <row r="10" spans="1:11" x14ac:dyDescent="0.2">
      <c r="A10" s="24">
        <v>9</v>
      </c>
      <c r="B10" s="25" t="s">
        <v>0</v>
      </c>
      <c r="C10" s="25" t="s">
        <v>4</v>
      </c>
      <c r="D10" s="25" t="s">
        <v>5</v>
      </c>
      <c r="E10" s="25">
        <v>132</v>
      </c>
      <c r="F10" s="26">
        <f t="shared" si="0"/>
        <v>5.7717533887188456E-2</v>
      </c>
      <c r="G10" s="27">
        <v>4</v>
      </c>
      <c r="H10" s="26">
        <f t="shared" si="1"/>
        <v>3.0303030303030304E-2</v>
      </c>
      <c r="I10" s="27">
        <f>INDEX('odds ratio'!$D$2:$D$10,MATCH(prevalence!C10,'odds ratio'!$B$2:$B$10,0),1)*INDEX('odds ratio'!$D$2:$D$10,MATCH(prevalence!D10,'odds ratio'!$B$2:$B$10,0),1)*INDEX('odds ratio'!$D$2:$D$10,MATCH(prevalence!B10,'odds ratio'!$B$2:$B$10,0),1)</f>
        <v>0.53110849999999998</v>
      </c>
      <c r="J10" s="8"/>
    </row>
    <row r="11" spans="1:11" x14ac:dyDescent="0.2">
      <c r="A11" s="23">
        <v>10</v>
      </c>
      <c r="B11" s="13" t="s">
        <v>0</v>
      </c>
      <c r="C11" s="13" t="s">
        <v>4</v>
      </c>
      <c r="D11" s="13" t="s">
        <v>6</v>
      </c>
      <c r="E11" s="13">
        <v>43</v>
      </c>
      <c r="F11" s="18">
        <f t="shared" si="0"/>
        <v>1.880192391779624E-2</v>
      </c>
      <c r="G11" s="17">
        <v>0</v>
      </c>
      <c r="H11" s="18">
        <f t="shared" si="1"/>
        <v>0</v>
      </c>
      <c r="I11" s="17">
        <f>INDEX('odds ratio'!$D$2:$D$10,MATCH(prevalence!C11,'odds ratio'!$B$2:$B$10,0),1)*INDEX('odds ratio'!$D$2:$D$10,MATCH(prevalence!D11,'odds ratio'!$B$2:$B$10,0),1)*INDEX('odds ratio'!$D$2:$D$10,MATCH(prevalence!B11,'odds ratio'!$B$2:$B$10,0),1)</f>
        <v>0.24302781408099999</v>
      </c>
      <c r="J11" s="8"/>
    </row>
    <row r="12" spans="1:11" x14ac:dyDescent="0.2">
      <c r="A12" s="24">
        <v>11</v>
      </c>
      <c r="B12" s="25" t="s">
        <v>0</v>
      </c>
      <c r="C12" s="25" t="s">
        <v>4</v>
      </c>
      <c r="D12" s="25" t="s">
        <v>7</v>
      </c>
      <c r="E12" s="25">
        <v>25</v>
      </c>
      <c r="F12" s="26">
        <f t="shared" si="0"/>
        <v>1.0931351114997814E-2</v>
      </c>
      <c r="G12" s="27">
        <v>0</v>
      </c>
      <c r="H12" s="26">
        <f t="shared" si="1"/>
        <v>0</v>
      </c>
      <c r="I12" s="27">
        <f>INDEX('odds ratio'!$D$2:$D$10,MATCH(prevalence!C12,'odds ratio'!$B$2:$B$10,0),1)*INDEX('odds ratio'!$D$2:$D$10,MATCH(prevalence!D12,'odds ratio'!$B$2:$B$10,0),1)*INDEX('odds ratio'!$D$2:$D$10,MATCH(prevalence!B12,'odds ratio'!$B$2:$B$10,0),1)</f>
        <v>0.27991319318430002</v>
      </c>
      <c r="J12" s="8"/>
    </row>
    <row r="13" spans="1:11" x14ac:dyDescent="0.2">
      <c r="A13" s="23">
        <v>12</v>
      </c>
      <c r="B13" s="13" t="s">
        <v>0</v>
      </c>
      <c r="C13" s="13" t="s">
        <v>4</v>
      </c>
      <c r="D13" s="13" t="s">
        <v>8</v>
      </c>
      <c r="E13" s="13">
        <v>37</v>
      </c>
      <c r="F13" s="18">
        <f t="shared" si="0"/>
        <v>1.6178399650196764E-2</v>
      </c>
      <c r="G13" s="17">
        <v>1</v>
      </c>
      <c r="H13" s="18">
        <f>G13/E13</f>
        <v>2.7027027027027029E-2</v>
      </c>
      <c r="I13" s="17">
        <f>INDEX('odds ratio'!$D$2:$D$10,MATCH(prevalence!C13,'odds ratio'!$B$2:$B$10,0),1)*INDEX('odds ratio'!$D$2:$D$10,MATCH(prevalence!D13,'odds ratio'!$B$2:$B$10,0),1)*INDEX('odds ratio'!$D$2:$D$10,MATCH(prevalence!B13,'odds ratio'!$B$2:$B$10,0),1)</f>
        <v>0.1156121231668</v>
      </c>
      <c r="J13" s="8"/>
    </row>
    <row r="14" spans="1:11" x14ac:dyDescent="0.2">
      <c r="A14" s="24">
        <v>13</v>
      </c>
      <c r="B14" s="25" t="s">
        <v>1</v>
      </c>
      <c r="C14" s="25" t="s">
        <v>2</v>
      </c>
      <c r="D14" s="25" t="s">
        <v>5</v>
      </c>
      <c r="E14" s="25">
        <v>116</v>
      </c>
      <c r="F14" s="26">
        <f t="shared" si="0"/>
        <v>5.0721469173589856E-2</v>
      </c>
      <c r="G14" s="27">
        <v>8</v>
      </c>
      <c r="H14" s="26">
        <f t="shared" si="1"/>
        <v>6.8965517241379309E-2</v>
      </c>
      <c r="I14" s="27">
        <f>INDEX('odds ratio'!$D$2:$D$10,MATCH(prevalence!C14,'odds ratio'!$B$2:$B$10,0),1)*INDEX('odds ratio'!$D$2:$D$10,MATCH(prevalence!D14,'odds ratio'!$B$2:$B$10,0),1)*INDEX('odds ratio'!$D$2:$D$10,MATCH(prevalence!B14,'odds ratio'!$B$2:$B$10,0),1)</f>
        <v>1.482343</v>
      </c>
      <c r="J14" s="8"/>
    </row>
    <row r="15" spans="1:11" x14ac:dyDescent="0.2">
      <c r="A15" s="23">
        <v>14</v>
      </c>
      <c r="B15" s="13" t="s">
        <v>1</v>
      </c>
      <c r="C15" s="13" t="s">
        <v>2</v>
      </c>
      <c r="D15" s="13" t="s">
        <v>6</v>
      </c>
      <c r="E15" s="13">
        <v>125</v>
      </c>
      <c r="F15" s="18">
        <f t="shared" si="0"/>
        <v>5.4656755574989072E-2</v>
      </c>
      <c r="G15" s="17">
        <v>4</v>
      </c>
      <c r="H15" s="18">
        <f t="shared" si="1"/>
        <v>3.2000000000000001E-2</v>
      </c>
      <c r="I15" s="17">
        <f>INDEX('odds ratio'!$D$2:$D$10,MATCH(prevalence!C15,'odds ratio'!$B$2:$B$10,0),1)*INDEX('odds ratio'!$D$2:$D$10,MATCH(prevalence!D15,'odds ratio'!$B$2:$B$10,0),1)*INDEX('odds ratio'!$D$2:$D$10,MATCH(prevalence!B15,'odds ratio'!$B$2:$B$10,0),1)</f>
        <v>0.67829940399799993</v>
      </c>
      <c r="J15" s="8"/>
    </row>
    <row r="16" spans="1:11" x14ac:dyDescent="0.2">
      <c r="A16" s="24">
        <v>15</v>
      </c>
      <c r="B16" s="25" t="s">
        <v>1</v>
      </c>
      <c r="C16" s="25" t="s">
        <v>2</v>
      </c>
      <c r="D16" s="25" t="s">
        <v>7</v>
      </c>
      <c r="E16" s="25">
        <v>133</v>
      </c>
      <c r="F16" s="26">
        <f t="shared" si="0"/>
        <v>5.8154787931788368E-2</v>
      </c>
      <c r="G16" s="27">
        <v>4</v>
      </c>
      <c r="H16" s="26">
        <f t="shared" si="1"/>
        <v>3.007518796992481E-2</v>
      </c>
      <c r="I16" s="27">
        <f>INDEX('odds ratio'!$D$2:$D$10,MATCH(prevalence!C16,'odds ratio'!$B$2:$B$10,0),1)*INDEX('odds ratio'!$D$2:$D$10,MATCH(prevalence!D16,'odds ratio'!$B$2:$B$10,0),1)*INDEX('odds ratio'!$D$2:$D$10,MATCH(prevalence!B16,'odds ratio'!$B$2:$B$10,0),1)</f>
        <v>0.78124782887940003</v>
      </c>
      <c r="J16" s="8"/>
    </row>
    <row r="17" spans="1:10" x14ac:dyDescent="0.2">
      <c r="A17" s="23">
        <v>16</v>
      </c>
      <c r="B17" s="13" t="s">
        <v>1</v>
      </c>
      <c r="C17" s="13" t="s">
        <v>2</v>
      </c>
      <c r="D17" s="13" t="s">
        <v>8</v>
      </c>
      <c r="E17" s="13">
        <v>132</v>
      </c>
      <c r="F17" s="18">
        <f t="shared" si="0"/>
        <v>5.7717533887188456E-2</v>
      </c>
      <c r="G17" s="17">
        <v>2</v>
      </c>
      <c r="H17" s="18">
        <f t="shared" si="1"/>
        <v>1.5151515151515152E-2</v>
      </c>
      <c r="I17" s="17">
        <f>INDEX('odds ratio'!$D$2:$D$10,MATCH(prevalence!C17,'odds ratio'!$B$2:$B$10,0),1)*INDEX('odds ratio'!$D$2:$D$10,MATCH(prevalence!D17,'odds ratio'!$B$2:$B$10,0),1)*INDEX('odds ratio'!$D$2:$D$10,MATCH(prevalence!B17,'odds ratio'!$B$2:$B$10,0),1)</f>
        <v>0.32267761011439999</v>
      </c>
      <c r="J17" s="8"/>
    </row>
    <row r="18" spans="1:10" x14ac:dyDescent="0.2">
      <c r="A18" s="24">
        <v>17</v>
      </c>
      <c r="B18" s="25" t="s">
        <v>1</v>
      </c>
      <c r="C18" s="25" t="s">
        <v>3</v>
      </c>
      <c r="D18" s="25" t="s">
        <v>5</v>
      </c>
      <c r="E18" s="25">
        <v>207</v>
      </c>
      <c r="F18" s="26">
        <f t="shared" si="0"/>
        <v>9.0511587232181903E-2</v>
      </c>
      <c r="G18" s="27">
        <v>7</v>
      </c>
      <c r="H18" s="26">
        <f t="shared" si="1"/>
        <v>3.3816425120772944E-2</v>
      </c>
      <c r="I18" s="27">
        <f>INDEX('odds ratio'!$D$2:$D$10,MATCH(prevalence!C18,'odds ratio'!$B$2:$B$10,0),1)*INDEX('odds ratio'!$D$2:$D$10,MATCH(prevalence!D18,'odds ratio'!$B$2:$B$10,0),1)*INDEX('odds ratio'!$D$2:$D$10,MATCH(prevalence!B18,'odds ratio'!$B$2:$B$10,0),1)</f>
        <v>0.78578883842559999</v>
      </c>
      <c r="J18" s="8"/>
    </row>
    <row r="19" spans="1:10" x14ac:dyDescent="0.2">
      <c r="A19" s="23">
        <v>18</v>
      </c>
      <c r="B19" s="13" t="s">
        <v>1</v>
      </c>
      <c r="C19" s="13" t="s">
        <v>3</v>
      </c>
      <c r="D19" s="13" t="s">
        <v>6</v>
      </c>
      <c r="E19" s="13">
        <v>98</v>
      </c>
      <c r="F19" s="18">
        <f t="shared" si="0"/>
        <v>4.2850896370791432E-2</v>
      </c>
      <c r="G19" s="17">
        <v>2</v>
      </c>
      <c r="H19" s="18">
        <f t="shared" si="1"/>
        <v>2.0408163265306121E-2</v>
      </c>
      <c r="I19" s="17">
        <f>INDEX('odds ratio'!$D$2:$D$10,MATCH(prevalence!C19,'odds ratio'!$B$2:$B$10,0),1)*INDEX('odds ratio'!$D$2:$D$10,MATCH(prevalence!D19,'odds ratio'!$B$2:$B$10,0),1)*INDEX('odds ratio'!$D$2:$D$10,MATCH(prevalence!B19,'odds ratio'!$B$2:$B$10,0),1)</f>
        <v>0.35956597141981655</v>
      </c>
      <c r="J19" s="8"/>
    </row>
    <row r="20" spans="1:10" x14ac:dyDescent="0.2">
      <c r="A20" s="24">
        <v>19</v>
      </c>
      <c r="B20" s="25" t="s">
        <v>1</v>
      </c>
      <c r="C20" s="25" t="s">
        <v>3</v>
      </c>
      <c r="D20" s="25" t="s">
        <v>7</v>
      </c>
      <c r="E20" s="25">
        <v>114</v>
      </c>
      <c r="F20" s="26">
        <f t="shared" si="0"/>
        <v>4.9846961084390032E-2</v>
      </c>
      <c r="G20" s="27">
        <v>2</v>
      </c>
      <c r="H20" s="26">
        <f t="shared" si="1"/>
        <v>1.7543859649122806E-2</v>
      </c>
      <c r="I20" s="27">
        <f>INDEX('odds ratio'!$D$2:$D$10,MATCH(prevalence!C20,'odds ratio'!$B$2:$B$10,0),1)*INDEX('odds ratio'!$D$2:$D$10,MATCH(prevalence!D20,'odds ratio'!$B$2:$B$10,0),1)*INDEX('odds ratio'!$D$2:$D$10,MATCH(prevalence!B20,'odds ratio'!$B$2:$B$10,0),1)</f>
        <v>0.41413884909070686</v>
      </c>
      <c r="J20" s="8"/>
    </row>
    <row r="21" spans="1:10" x14ac:dyDescent="0.2">
      <c r="A21" s="23">
        <v>20</v>
      </c>
      <c r="B21" s="13" t="s">
        <v>1</v>
      </c>
      <c r="C21" s="13" t="s">
        <v>3</v>
      </c>
      <c r="D21" s="13" t="s">
        <v>8</v>
      </c>
      <c r="E21" s="13">
        <v>84</v>
      </c>
      <c r="F21" s="18">
        <f t="shared" si="0"/>
        <v>3.6729339746392656E-2</v>
      </c>
      <c r="G21" s="17">
        <v>0</v>
      </c>
      <c r="H21" s="18">
        <f t="shared" si="1"/>
        <v>0</v>
      </c>
      <c r="I21" s="17">
        <f>INDEX('odds ratio'!$D$2:$D$10,MATCH(prevalence!C21,'odds ratio'!$B$2:$B$10,0),1)*INDEX('odds ratio'!$D$2:$D$10,MATCH(prevalence!D21,'odds ratio'!$B$2:$B$10,0),1)*INDEX('odds ratio'!$D$2:$D$10,MATCH(prevalence!B21,'odds ratio'!$B$2:$B$10,0),1)</f>
        <v>0.17105114297955537</v>
      </c>
      <c r="J21" s="8"/>
    </row>
    <row r="22" spans="1:10" x14ac:dyDescent="0.2">
      <c r="A22" s="24">
        <v>21</v>
      </c>
      <c r="B22" s="25" t="s">
        <v>1</v>
      </c>
      <c r="C22" s="25" t="s">
        <v>4</v>
      </c>
      <c r="D22" s="25" t="s">
        <v>5</v>
      </c>
      <c r="E22" s="25">
        <v>188</v>
      </c>
      <c r="F22" s="26">
        <f t="shared" si="0"/>
        <v>8.2203760384783553E-2</v>
      </c>
      <c r="G22" s="27">
        <v>4</v>
      </c>
      <c r="H22" s="26">
        <f t="shared" si="1"/>
        <v>2.1276595744680851E-2</v>
      </c>
      <c r="I22" s="27">
        <f>INDEX('odds ratio'!$D$2:$D$10,MATCH(prevalence!C22,'odds ratio'!$B$2:$B$10,0),1)*INDEX('odds ratio'!$D$2:$D$10,MATCH(prevalence!D22,'odds ratio'!$B$2:$B$10,0),1)*INDEX('odds ratio'!$D$2:$D$10,MATCH(prevalence!B22,'odds ratio'!$B$2:$B$10,0),1)</f>
        <v>0.78728496721550001</v>
      </c>
      <c r="J22" s="8"/>
    </row>
    <row r="23" spans="1:10" x14ac:dyDescent="0.2">
      <c r="A23" s="23">
        <v>22</v>
      </c>
      <c r="B23" s="13" t="s">
        <v>1</v>
      </c>
      <c r="C23" s="13" t="s">
        <v>4</v>
      </c>
      <c r="D23" s="13" t="s">
        <v>6</v>
      </c>
      <c r="E23" s="13">
        <v>53</v>
      </c>
      <c r="F23" s="18">
        <f t="shared" si="0"/>
        <v>2.3174464363795364E-2</v>
      </c>
      <c r="G23" s="17">
        <v>2</v>
      </c>
      <c r="H23" s="18">
        <f t="shared" si="1"/>
        <v>3.7735849056603772E-2</v>
      </c>
      <c r="I23" s="17">
        <f>INDEX('odds ratio'!$D$2:$D$10,MATCH(prevalence!C23,'odds ratio'!$B$2:$B$10,0),1)*INDEX('odds ratio'!$D$2:$D$10,MATCH(prevalence!D23,'odds ratio'!$B$2:$B$10,0),1)*INDEX('odds ratio'!$D$2:$D$10,MATCH(prevalence!B23,'odds ratio'!$B$2:$B$10,0),1)</f>
        <v>0.36025057900827179</v>
      </c>
      <c r="J23" s="8"/>
    </row>
    <row r="24" spans="1:10" x14ac:dyDescent="0.2">
      <c r="A24" s="24">
        <v>23</v>
      </c>
      <c r="B24" s="25" t="s">
        <v>1</v>
      </c>
      <c r="C24" s="25" t="s">
        <v>4</v>
      </c>
      <c r="D24" s="25" t="s">
        <v>7</v>
      </c>
      <c r="E24" s="25">
        <v>44</v>
      </c>
      <c r="F24" s="26">
        <f t="shared" si="0"/>
        <v>1.9239177962396152E-2</v>
      </c>
      <c r="G24" s="27">
        <v>1</v>
      </c>
      <c r="H24" s="26">
        <f t="shared" si="1"/>
        <v>2.2727272727272728E-2</v>
      </c>
      <c r="I24" s="27">
        <f>INDEX('odds ratio'!$D$2:$D$10,MATCH(prevalence!C24,'odds ratio'!$B$2:$B$10,0),1)*INDEX('odds ratio'!$D$2:$D$10,MATCH(prevalence!D24,'odds ratio'!$B$2:$B$10,0),1)*INDEX('odds ratio'!$D$2:$D$10,MATCH(prevalence!B24,'odds ratio'!$B$2:$B$10,0),1)</f>
        <v>0.41492736252439483</v>
      </c>
      <c r="J24" s="8"/>
    </row>
    <row r="25" spans="1:10" x14ac:dyDescent="0.2">
      <c r="A25" s="23">
        <v>24</v>
      </c>
      <c r="B25" s="13" t="s">
        <v>1</v>
      </c>
      <c r="C25" s="13" t="s">
        <v>4</v>
      </c>
      <c r="D25" s="13" t="s">
        <v>8</v>
      </c>
      <c r="E25" s="13">
        <v>27</v>
      </c>
      <c r="F25" s="18">
        <f>E25/$E$26</f>
        <v>1.1805859204197638E-2</v>
      </c>
      <c r="G25" s="17">
        <v>0</v>
      </c>
      <c r="H25" s="18">
        <f t="shared" si="1"/>
        <v>0</v>
      </c>
      <c r="I25" s="17">
        <f>INDEX('odds ratio'!$D$2:$D$10,MATCH(prevalence!C25,'odds ratio'!$B$2:$B$10,0),1)*INDEX('odds ratio'!$D$2:$D$10,MATCH(prevalence!D25,'odds ratio'!$B$2:$B$10,0),1)*INDEX('odds ratio'!$D$2:$D$10,MATCH(prevalence!B25,'odds ratio'!$B$2:$B$10,0),1)</f>
        <v>0.17137682149144381</v>
      </c>
      <c r="J25" s="8"/>
    </row>
    <row r="26" spans="1:10" x14ac:dyDescent="0.2">
      <c r="A26" s="28"/>
      <c r="B26" s="29"/>
      <c r="C26" s="29"/>
      <c r="D26" s="29" t="s">
        <v>14</v>
      </c>
      <c r="E26" s="29">
        <f>SUM(E2:E25)</f>
        <v>2287</v>
      </c>
      <c r="F26" s="30">
        <f>SUM(F2:F25)</f>
        <v>1.0000000000000002</v>
      </c>
      <c r="G26" s="31">
        <f>SUM(G2:G25)</f>
        <v>54</v>
      </c>
      <c r="H26" s="30"/>
      <c r="I26" s="31"/>
    </row>
    <row r="27" spans="1:10" x14ac:dyDescent="0.2">
      <c r="B27" s="40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76B8-A061-5D4A-B92C-3BE2D40EF90D}">
  <dimension ref="A1:K11"/>
  <sheetViews>
    <sheetView zoomScale="119" workbookViewId="0">
      <selection activeCell="E22" sqref="E22"/>
    </sheetView>
  </sheetViews>
  <sheetFormatPr baseColWidth="10" defaultRowHeight="16" x14ac:dyDescent="0.2"/>
  <cols>
    <col min="6" max="6" width="15.6640625" customWidth="1"/>
    <col min="7" max="8" width="13.1640625" customWidth="1"/>
  </cols>
  <sheetData>
    <row r="1" spans="1:11" s="15" customFormat="1" ht="34" customHeight="1" x14ac:dyDescent="0.2">
      <c r="A1" s="15" t="s">
        <v>12</v>
      </c>
      <c r="B1" s="15" t="s">
        <v>19</v>
      </c>
      <c r="C1" s="15" t="s">
        <v>10</v>
      </c>
      <c r="D1" s="15" t="s">
        <v>16</v>
      </c>
      <c r="E1" s="15" t="s">
        <v>20</v>
      </c>
      <c r="F1" s="41" t="s">
        <v>21</v>
      </c>
      <c r="G1" s="41"/>
    </row>
    <row r="2" spans="1:11" x14ac:dyDescent="0.2">
      <c r="A2" s="19">
        <v>1</v>
      </c>
      <c r="B2" s="20" t="s">
        <v>0</v>
      </c>
      <c r="C2" s="20" t="s">
        <v>2</v>
      </c>
      <c r="D2" s="20">
        <v>1</v>
      </c>
      <c r="E2" s="32" t="s">
        <v>22</v>
      </c>
      <c r="F2" s="36" t="s">
        <v>22</v>
      </c>
      <c r="G2" s="36" t="s">
        <v>22</v>
      </c>
      <c r="H2" s="14"/>
      <c r="I2" s="2"/>
    </row>
    <row r="3" spans="1:11" x14ac:dyDescent="0.2">
      <c r="A3" s="23">
        <v>2</v>
      </c>
      <c r="B3" s="13" t="s">
        <v>1</v>
      </c>
      <c r="C3" s="13" t="s">
        <v>2</v>
      </c>
      <c r="D3" s="13">
        <v>1.482343</v>
      </c>
      <c r="E3" s="16">
        <v>0.17899999999999999</v>
      </c>
      <c r="F3" s="37">
        <v>8.3435130000000003E-3</v>
      </c>
      <c r="G3" s="37">
        <v>2.6335920000000002</v>
      </c>
      <c r="H3" s="14"/>
      <c r="I3" s="2"/>
    </row>
    <row r="4" spans="1:11" x14ac:dyDescent="0.2">
      <c r="A4" s="24">
        <v>3</v>
      </c>
      <c r="B4" s="25" t="s">
        <v>2</v>
      </c>
      <c r="C4" s="25" t="s">
        <v>2</v>
      </c>
      <c r="D4" s="25">
        <v>1</v>
      </c>
      <c r="E4" s="33" t="s">
        <v>22</v>
      </c>
      <c r="F4" s="38" t="s">
        <v>22</v>
      </c>
      <c r="G4" s="38" t="s">
        <v>22</v>
      </c>
      <c r="H4" s="14"/>
      <c r="I4" s="2"/>
      <c r="K4" s="12"/>
    </row>
    <row r="5" spans="1:11" x14ac:dyDescent="0.2">
      <c r="A5" s="23">
        <v>4</v>
      </c>
      <c r="B5" s="13" t="s">
        <v>3</v>
      </c>
      <c r="C5" s="13" t="s">
        <v>3</v>
      </c>
      <c r="D5" s="13">
        <v>0.53009919999999999</v>
      </c>
      <c r="E5" s="16">
        <v>5.0999999999999997E-2</v>
      </c>
      <c r="F5" s="37">
        <v>0.27991779999999999</v>
      </c>
      <c r="G5" s="37">
        <v>1.0038849999999999</v>
      </c>
      <c r="H5" s="14"/>
      <c r="I5" s="2"/>
    </row>
    <row r="6" spans="1:11" x14ac:dyDescent="0.2">
      <c r="A6" s="24">
        <v>5</v>
      </c>
      <c r="B6" s="25" t="s">
        <v>4</v>
      </c>
      <c r="C6" s="25" t="s">
        <v>2</v>
      </c>
      <c r="D6" s="25">
        <v>0.53110849999999998</v>
      </c>
      <c r="E6" s="33">
        <v>8.7999999999999995E-2</v>
      </c>
      <c r="F6" s="38">
        <v>0.25684230000000002</v>
      </c>
      <c r="G6" s="38">
        <v>1.098247</v>
      </c>
      <c r="H6" s="14"/>
      <c r="I6" s="2"/>
    </row>
    <row r="7" spans="1:11" x14ac:dyDescent="0.2">
      <c r="A7" s="23">
        <v>6</v>
      </c>
      <c r="B7" s="13" t="s">
        <v>5</v>
      </c>
      <c r="C7" s="13" t="s">
        <v>3</v>
      </c>
      <c r="D7" s="13">
        <v>1</v>
      </c>
      <c r="E7" s="16" t="s">
        <v>22</v>
      </c>
      <c r="F7" s="37" t="s">
        <v>22</v>
      </c>
      <c r="G7" s="37" t="s">
        <v>22</v>
      </c>
      <c r="H7" s="14"/>
      <c r="I7" s="2"/>
    </row>
    <row r="8" spans="1:11" x14ac:dyDescent="0.2">
      <c r="A8" s="24">
        <v>7</v>
      </c>
      <c r="B8" s="25" t="s">
        <v>6</v>
      </c>
      <c r="C8" s="25" t="s">
        <v>3</v>
      </c>
      <c r="D8" s="25">
        <v>0.45758599999999999</v>
      </c>
      <c r="E8" s="33">
        <v>4.5999999999999999E-2</v>
      </c>
      <c r="F8" s="38">
        <v>0.21206720000000001</v>
      </c>
      <c r="G8" s="38">
        <v>0.98735189999999995</v>
      </c>
      <c r="H8" s="14"/>
    </row>
    <row r="9" spans="1:11" x14ac:dyDescent="0.2">
      <c r="A9" s="23">
        <v>8</v>
      </c>
      <c r="B9" s="13" t="s">
        <v>7</v>
      </c>
      <c r="C9" s="13" t="s">
        <v>4</v>
      </c>
      <c r="D9" s="13">
        <v>0.52703580000000005</v>
      </c>
      <c r="E9" s="16">
        <v>0.09</v>
      </c>
      <c r="F9" s="37">
        <v>0.25108200000000003</v>
      </c>
      <c r="G9" s="37">
        <v>1.106279</v>
      </c>
      <c r="H9" s="14"/>
    </row>
    <row r="10" spans="1:11" x14ac:dyDescent="0.2">
      <c r="A10" s="28">
        <v>9</v>
      </c>
      <c r="B10" s="29" t="s">
        <v>8</v>
      </c>
      <c r="C10" s="29" t="s">
        <v>4</v>
      </c>
      <c r="D10" s="29">
        <v>0.21768080000000001</v>
      </c>
      <c r="E10" s="34">
        <v>5.0000000000000001E-3</v>
      </c>
      <c r="F10" s="39">
        <v>7.5007199999999996E-2</v>
      </c>
      <c r="G10" s="39">
        <v>0.63173900000000005</v>
      </c>
      <c r="H10" s="14"/>
    </row>
    <row r="11" spans="1:11" x14ac:dyDescent="0.2">
      <c r="C11" s="40"/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prevalence</vt:lpstr>
      <vt:lpstr>odds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2021-05-04T16:18:28Z</dcterms:created>
  <dcterms:modified xsi:type="dcterms:W3CDTF">2021-06-22T12:14:52Z</dcterms:modified>
</cp:coreProperties>
</file>