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Mes documents\sco\TS1\Projet TSI-SI\Etude des forces\"/>
    </mc:Choice>
  </mc:AlternateContent>
  <bookViews>
    <workbookView xWindow="0" yWindow="0" windowWidth="21570" windowHeight="80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43" i="1"/>
  <c r="A42" i="1"/>
  <c r="J11" i="1"/>
  <c r="J19" i="1"/>
  <c r="J27" i="1"/>
  <c r="H4" i="1"/>
  <c r="J4" i="1" s="1"/>
  <c r="H11" i="1"/>
  <c r="H12" i="1"/>
  <c r="J12" i="1" s="1"/>
  <c r="H19" i="1"/>
  <c r="H20" i="1"/>
  <c r="J20" i="1" s="1"/>
  <c r="H27" i="1"/>
  <c r="H28" i="1"/>
  <c r="J28" i="1" s="1"/>
  <c r="I4" i="1"/>
  <c r="G4" i="1" s="1"/>
  <c r="I5" i="1"/>
  <c r="H5" i="1" s="1"/>
  <c r="J5" i="1" s="1"/>
  <c r="I11" i="1"/>
  <c r="G11" i="1" s="1"/>
  <c r="I12" i="1"/>
  <c r="G12" i="1" s="1"/>
  <c r="I13" i="1"/>
  <c r="H13" i="1" s="1"/>
  <c r="J13" i="1" s="1"/>
  <c r="I19" i="1"/>
  <c r="G19" i="1" s="1"/>
  <c r="I20" i="1"/>
  <c r="G20" i="1" s="1"/>
  <c r="I21" i="1"/>
  <c r="H21" i="1" s="1"/>
  <c r="J21" i="1" s="1"/>
  <c r="I27" i="1"/>
  <c r="G27" i="1" s="1"/>
  <c r="I28" i="1"/>
  <c r="I29" i="1"/>
  <c r="H29" i="1" s="1"/>
  <c r="J29" i="1" s="1"/>
  <c r="G28" i="1"/>
  <c r="G29" i="1"/>
  <c r="D4" i="1"/>
  <c r="D5" i="1"/>
  <c r="D6" i="1"/>
  <c r="I6" i="1" s="1"/>
  <c r="D7" i="1"/>
  <c r="I7" i="1" s="1"/>
  <c r="D8" i="1"/>
  <c r="I8" i="1" s="1"/>
  <c r="D9" i="1"/>
  <c r="I9" i="1" s="1"/>
  <c r="D10" i="1"/>
  <c r="I10" i="1" s="1"/>
  <c r="D11" i="1"/>
  <c r="D12" i="1"/>
  <c r="D13" i="1"/>
  <c r="D14" i="1"/>
  <c r="I14" i="1" s="1"/>
  <c r="D15" i="1"/>
  <c r="I15" i="1" s="1"/>
  <c r="D16" i="1"/>
  <c r="I16" i="1" s="1"/>
  <c r="D17" i="1"/>
  <c r="I17" i="1" s="1"/>
  <c r="D18" i="1"/>
  <c r="I18" i="1" s="1"/>
  <c r="D19" i="1"/>
  <c r="D20" i="1"/>
  <c r="D21" i="1"/>
  <c r="D22" i="1"/>
  <c r="I22" i="1" s="1"/>
  <c r="D23" i="1"/>
  <c r="I23" i="1" s="1"/>
  <c r="D24" i="1"/>
  <c r="I24" i="1" s="1"/>
  <c r="D25" i="1"/>
  <c r="I25" i="1" s="1"/>
  <c r="D26" i="1"/>
  <c r="I26" i="1" s="1"/>
  <c r="D27" i="1"/>
  <c r="D28" i="1"/>
  <c r="D29" i="1"/>
  <c r="D30" i="1"/>
  <c r="I30" i="1" s="1"/>
  <c r="D31" i="1"/>
  <c r="I31" i="1" s="1"/>
  <c r="D32" i="1"/>
  <c r="I32" i="1" s="1"/>
  <c r="D33" i="1"/>
  <c r="I33" i="1" s="1"/>
  <c r="D3" i="1"/>
  <c r="I3" i="1" s="1"/>
  <c r="G33" i="1" l="1"/>
  <c r="H33" i="1"/>
  <c r="J33" i="1" s="1"/>
  <c r="G24" i="1"/>
  <c r="H24" i="1"/>
  <c r="J24" i="1" s="1"/>
  <c r="G31" i="1"/>
  <c r="H31" i="1"/>
  <c r="J31" i="1" s="1"/>
  <c r="G7" i="1"/>
  <c r="H7" i="1"/>
  <c r="J7" i="1" s="1"/>
  <c r="G30" i="1"/>
  <c r="H30" i="1"/>
  <c r="J30" i="1" s="1"/>
  <c r="H6" i="1"/>
  <c r="J6" i="1" s="1"/>
  <c r="G6" i="1"/>
  <c r="G25" i="1"/>
  <c r="H25" i="1"/>
  <c r="J25" i="1" s="1"/>
  <c r="G17" i="1"/>
  <c r="H17" i="1"/>
  <c r="J17" i="1" s="1"/>
  <c r="G9" i="1"/>
  <c r="H9" i="1"/>
  <c r="J9" i="1" s="1"/>
  <c r="G32" i="1"/>
  <c r="H32" i="1"/>
  <c r="J32" i="1" s="1"/>
  <c r="G16" i="1"/>
  <c r="H16" i="1"/>
  <c r="J16" i="1" s="1"/>
  <c r="G8" i="1"/>
  <c r="H8" i="1"/>
  <c r="J8" i="1" s="1"/>
  <c r="G23" i="1"/>
  <c r="H23" i="1"/>
  <c r="J23" i="1" s="1"/>
  <c r="G15" i="1"/>
  <c r="H15" i="1"/>
  <c r="J15" i="1" s="1"/>
  <c r="H22" i="1"/>
  <c r="J22" i="1" s="1"/>
  <c r="G22" i="1"/>
  <c r="H14" i="1"/>
  <c r="J14" i="1" s="1"/>
  <c r="G14" i="1"/>
  <c r="G3" i="1"/>
  <c r="H3" i="1"/>
  <c r="J3" i="1" s="1"/>
  <c r="G26" i="1"/>
  <c r="H26" i="1"/>
  <c r="J26" i="1" s="1"/>
  <c r="G18" i="1"/>
  <c r="H18" i="1"/>
  <c r="J18" i="1" s="1"/>
  <c r="G10" i="1"/>
  <c r="H10" i="1"/>
  <c r="J10" i="1" s="1"/>
  <c r="G5" i="1"/>
  <c r="G21" i="1"/>
  <c r="G13" i="1"/>
</calcChain>
</file>

<file path=xl/sharedStrings.xml><?xml version="1.0" encoding="utf-8"?>
<sst xmlns="http://schemas.openxmlformats.org/spreadsheetml/2006/main" count="25" uniqueCount="24">
  <si>
    <t>Force et accélération pour les conditions maximales</t>
  </si>
  <si>
    <t>Pente (°)</t>
  </si>
  <si>
    <t>Pente (%)</t>
  </si>
  <si>
    <t>Vitesse (km/h)</t>
  </si>
  <si>
    <t>Vitesse (m/s)</t>
  </si>
  <si>
    <t>Temps d'acceleration (s)</t>
  </si>
  <si>
    <t>Force Ft (N)</t>
  </si>
  <si>
    <t>Couple bogie (N.m)</t>
  </si>
  <si>
    <t>Couple moteurs (N.m)</t>
  </si>
  <si>
    <r>
      <t>Force G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(N)</t>
    </r>
  </si>
  <si>
    <r>
      <t>Distance à T</t>
    </r>
    <r>
      <rPr>
        <vertAlign val="subscript"/>
        <sz val="10"/>
        <color theme="1"/>
        <rFont val="Calibri"/>
        <family val="2"/>
        <scheme val="minor"/>
      </rPr>
      <t xml:space="preserve">v max </t>
    </r>
    <r>
      <rPr>
        <sz val="10"/>
        <color theme="1"/>
        <rFont val="Calibri"/>
        <family val="2"/>
        <scheme val="minor"/>
      </rPr>
      <t>(m)</t>
    </r>
  </si>
  <si>
    <t>* Imposé par le cahier des charges</t>
  </si>
  <si>
    <t>Accel. (m/s²)</t>
  </si>
  <si>
    <r>
      <t>=(A</t>
    </r>
    <r>
      <rPr>
        <vertAlign val="subscript"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*t)/2</t>
    </r>
  </si>
  <si>
    <r>
      <t>=V</t>
    </r>
    <r>
      <rPr>
        <vertAlign val="subscript"/>
        <sz val="10"/>
        <color theme="1"/>
        <rFont val="Calibri"/>
        <family val="2"/>
        <scheme val="minor"/>
      </rPr>
      <t>max</t>
    </r>
    <r>
      <rPr>
        <sz val="10"/>
        <color theme="1"/>
        <rFont val="Calibri"/>
        <family val="2"/>
        <scheme val="minor"/>
      </rPr>
      <t>/t</t>
    </r>
  </si>
  <si>
    <t>\/</t>
  </si>
  <si>
    <t>=m(a+g*%pente)</t>
  </si>
  <si>
    <t>Vitesses de rotation</t>
  </si>
  <si>
    <t>Vitesse linéaire (m/s)</t>
  </si>
  <si>
    <t>Vitesse de la bogie (rad/s)</t>
  </si>
  <si>
    <t>// (tr/min)</t>
  </si>
  <si>
    <t>Vitesse du moteur (rad/s)</t>
  </si>
  <si>
    <t>Rapport de réduc.</t>
  </si>
  <si>
    <t>Alimentation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</si>
</sst>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0" xfId="0" applyFont="1" applyBorder="1"/>
    <xf numFmtId="0" fontId="5" fillId="0" borderId="0" xfId="0" applyFont="1" applyBorder="1"/>
    <xf numFmtId="0" fontId="1" fillId="3" borderId="1" xfId="0" applyFont="1" applyFill="1" applyBorder="1" applyAlignment="1">
      <alignment horizontal="center"/>
    </xf>
    <xf numFmtId="0" fontId="5" fillId="4" borderId="5" xfId="0" applyFont="1" applyFill="1" applyBorder="1"/>
    <xf numFmtId="171" fontId="5" fillId="4" borderId="5" xfId="0" applyNumberFormat="1" applyFont="1" applyFill="1" applyBorder="1"/>
    <xf numFmtId="0" fontId="1" fillId="4" borderId="5" xfId="0" applyFont="1" applyFill="1" applyBorder="1"/>
    <xf numFmtId="0" fontId="5" fillId="4" borderId="4" xfId="0" applyFont="1" applyFill="1" applyBorder="1"/>
    <xf numFmtId="171" fontId="5" fillId="4" borderId="4" xfId="0" applyNumberFormat="1" applyFont="1" applyFill="1" applyBorder="1"/>
    <xf numFmtId="0" fontId="1" fillId="4" borderId="4" xfId="0" applyFont="1" applyFill="1" applyBorder="1"/>
    <xf numFmtId="0" fontId="5" fillId="4" borderId="6" xfId="0" applyFont="1" applyFill="1" applyBorder="1"/>
    <xf numFmtId="171" fontId="5" fillId="4" borderId="6" xfId="0" applyNumberFormat="1" applyFont="1" applyFill="1" applyBorder="1"/>
    <xf numFmtId="0" fontId="1" fillId="4" borderId="6" xfId="0" applyFont="1" applyFill="1" applyBorder="1"/>
    <xf numFmtId="0" fontId="1" fillId="0" borderId="4" xfId="0" applyFont="1" applyFill="1" applyBorder="1"/>
    <xf numFmtId="0" fontId="5" fillId="5" borderId="4" xfId="0" applyFont="1" applyFill="1" applyBorder="1"/>
    <xf numFmtId="171" fontId="5" fillId="5" borderId="4" xfId="0" applyNumberFormat="1" applyFont="1" applyFill="1" applyBorder="1"/>
    <xf numFmtId="0" fontId="1" fillId="5" borderId="4" xfId="0" applyFont="1" applyFill="1" applyBorder="1"/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8" xfId="0" quotePrefix="1" applyFont="1" applyBorder="1" applyAlignment="1">
      <alignment horizontal="right"/>
    </xf>
    <xf numFmtId="0" fontId="1" fillId="5" borderId="5" xfId="0" applyFont="1" applyFill="1" applyBorder="1"/>
    <xf numFmtId="0" fontId="1" fillId="0" borderId="8" xfId="0" applyFont="1" applyBorder="1" applyAlignment="1">
      <alignment horizontal="center"/>
    </xf>
    <xf numFmtId="0" fontId="4" fillId="0" borderId="0" xfId="0" applyFont="1" applyFill="1"/>
    <xf numFmtId="0" fontId="1" fillId="0" borderId="0" xfId="0" quotePrefix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2" xfId="0" applyFont="1" applyFill="1" applyBorder="1"/>
    <xf numFmtId="0" fontId="1" fillId="0" borderId="16" xfId="0" applyFont="1" applyBorder="1"/>
    <xf numFmtId="0" fontId="1" fillId="0" borderId="18" xfId="0" applyFont="1" applyBorder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7" xfId="0" applyFont="1" applyFill="1" applyBorder="1"/>
    <xf numFmtId="0" fontId="1" fillId="5" borderId="19" xfId="0" applyFont="1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7" xfId="0" applyFont="1" applyFill="1" applyBorder="1"/>
    <xf numFmtId="0" fontId="1" fillId="0" borderId="19" xfId="0" applyFont="1" applyFill="1" applyBorder="1"/>
    <xf numFmtId="171" fontId="1" fillId="0" borderId="20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5" borderId="15" xfId="0" applyNumberFormat="1" applyFont="1" applyFill="1" applyBorder="1" applyAlignment="1">
      <alignment horizontal="center"/>
    </xf>
    <xf numFmtId="171" fontId="1" fillId="5" borderId="17" xfId="0" applyNumberFormat="1" applyFont="1" applyFill="1" applyBorder="1" applyAlignment="1">
      <alignment horizontal="center"/>
    </xf>
    <xf numFmtId="171" fontId="1" fillId="5" borderId="19" xfId="0" applyNumberFormat="1" applyFont="1" applyFill="1" applyBorder="1" applyAlignment="1">
      <alignment horizontal="center"/>
    </xf>
    <xf numFmtId="171" fontId="1" fillId="0" borderId="15" xfId="0" applyNumberFormat="1" applyFont="1" applyFill="1" applyBorder="1" applyAlignment="1">
      <alignment horizontal="center"/>
    </xf>
    <xf numFmtId="171" fontId="1" fillId="0" borderId="17" xfId="0" applyNumberFormat="1" applyFont="1" applyFill="1" applyBorder="1" applyAlignment="1">
      <alignment horizontal="center"/>
    </xf>
    <xf numFmtId="171" fontId="1" fillId="0" borderId="19" xfId="0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171" fontId="1" fillId="0" borderId="27" xfId="0" applyNumberFormat="1" applyFont="1" applyFill="1" applyBorder="1" applyAlignment="1">
      <alignment horizontal="center"/>
    </xf>
    <xf numFmtId="171" fontId="1" fillId="0" borderId="28" xfId="0" applyNumberFormat="1" applyFont="1" applyFill="1" applyBorder="1" applyAlignment="1">
      <alignment horizontal="center"/>
    </xf>
    <xf numFmtId="171" fontId="1" fillId="0" borderId="29" xfId="0" applyNumberFormat="1" applyFont="1" applyFill="1" applyBorder="1" applyAlignment="1">
      <alignment horizontal="center"/>
    </xf>
    <xf numFmtId="1" fontId="1" fillId="0" borderId="7" xfId="0" applyNumberFormat="1" applyFont="1" applyBorder="1"/>
    <xf numFmtId="2" fontId="1" fillId="0" borderId="24" xfId="0" applyNumberFormat="1" applyFon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1" fillId="0" borderId="31" xfId="0" applyNumberFormat="1" applyFont="1" applyBorder="1" applyAlignment="1">
      <alignment horizontal="center"/>
    </xf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selection activeCell="F43" sqref="F43"/>
    </sheetView>
  </sheetViews>
  <sheetFormatPr baseColWidth="10" defaultRowHeight="12.75" x14ac:dyDescent="0.2"/>
  <cols>
    <col min="1" max="1" width="7.85546875" style="1" customWidth="1"/>
    <col min="2" max="2" width="8.7109375" style="1" customWidth="1"/>
    <col min="3" max="3" width="12.28515625" style="1" customWidth="1"/>
    <col min="4" max="4" width="10.85546875" style="1" customWidth="1"/>
    <col min="5" max="5" width="20.140625" style="1" customWidth="1"/>
    <col min="6" max="6" width="11.140625" style="1" customWidth="1"/>
    <col min="7" max="7" width="17" style="1" customWidth="1"/>
    <col min="8" max="8" width="9.85546875" style="1" customWidth="1"/>
    <col min="9" max="9" width="10.7109375" style="1" customWidth="1"/>
    <col min="10" max="10" width="15.5703125" style="1" customWidth="1"/>
    <col min="11" max="11" width="18.42578125" style="1" customWidth="1"/>
    <col min="12" max="16384" width="11.42578125" style="1"/>
  </cols>
  <sheetData>
    <row r="1" spans="1:15" ht="13.5" thickBot="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5" ht="15" thickBo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9</v>
      </c>
      <c r="G2" s="5" t="s">
        <v>10</v>
      </c>
      <c r="H2" s="5" t="s">
        <v>6</v>
      </c>
      <c r="I2" s="5" t="s">
        <v>12</v>
      </c>
      <c r="J2" s="5" t="s">
        <v>7</v>
      </c>
      <c r="K2" s="5" t="s">
        <v>8</v>
      </c>
    </row>
    <row r="3" spans="1:15" x14ac:dyDescent="0.2">
      <c r="A3" s="6">
        <v>30</v>
      </c>
      <c r="B3" s="6">
        <v>57.74</v>
      </c>
      <c r="C3" s="6">
        <v>20</v>
      </c>
      <c r="D3" s="7">
        <f>C3/3.6</f>
        <v>5.5555555555555554</v>
      </c>
      <c r="E3" s="8">
        <v>1</v>
      </c>
      <c r="F3" s="6">
        <v>1050</v>
      </c>
      <c r="G3" s="8">
        <f>(I3*E3^2)/2</f>
        <v>2.7777777777777777</v>
      </c>
      <c r="H3" s="8">
        <f>(F3/10)*(I3+10*(B3/100))</f>
        <v>1189.6033333333332</v>
      </c>
      <c r="I3" s="8">
        <f>D3/E3</f>
        <v>5.5555555555555554</v>
      </c>
      <c r="J3" s="8">
        <f>H3*0.06</f>
        <v>71.376199999999997</v>
      </c>
      <c r="K3" s="8"/>
    </row>
    <row r="4" spans="1:15" x14ac:dyDescent="0.2">
      <c r="A4" s="16">
        <v>30</v>
      </c>
      <c r="B4" s="16">
        <v>57.74</v>
      </c>
      <c r="C4" s="16">
        <v>20</v>
      </c>
      <c r="D4" s="17">
        <f t="shared" ref="D4:D33" si="0">C4/3.6</f>
        <v>5.5555555555555554</v>
      </c>
      <c r="E4" s="18">
        <v>1.2</v>
      </c>
      <c r="F4" s="16">
        <v>1050</v>
      </c>
      <c r="G4" s="18">
        <f t="shared" ref="G4:G33" si="1">(I4*E4^2)/2</f>
        <v>3.3333333333333335</v>
      </c>
      <c r="H4" s="22">
        <f t="shared" ref="H4:H33" si="2">(F4/10)*(I4+10*(B4/100))</f>
        <v>1092.3811111111113</v>
      </c>
      <c r="I4" s="18">
        <f t="shared" ref="I4:I33" si="3">D4/E4</f>
        <v>4.6296296296296298</v>
      </c>
      <c r="J4" s="22">
        <f t="shared" ref="J4:J33" si="4">H4*0.06</f>
        <v>65.542866666666669</v>
      </c>
      <c r="K4" s="18"/>
    </row>
    <row r="5" spans="1:15" x14ac:dyDescent="0.2">
      <c r="A5" s="9">
        <v>30</v>
      </c>
      <c r="B5" s="9">
        <v>57.74</v>
      </c>
      <c r="C5" s="9">
        <v>20</v>
      </c>
      <c r="D5" s="10">
        <f t="shared" si="0"/>
        <v>5.5555555555555554</v>
      </c>
      <c r="E5" s="11">
        <v>1.4</v>
      </c>
      <c r="F5" s="9">
        <v>1050</v>
      </c>
      <c r="G5" s="11">
        <f t="shared" si="1"/>
        <v>3.8888888888888884</v>
      </c>
      <c r="H5" s="8">
        <f t="shared" si="2"/>
        <v>1022.9366666666667</v>
      </c>
      <c r="I5" s="11">
        <f t="shared" si="3"/>
        <v>3.9682539682539684</v>
      </c>
      <c r="J5" s="8">
        <f t="shared" si="4"/>
        <v>61.376200000000004</v>
      </c>
      <c r="K5" s="11"/>
    </row>
    <row r="6" spans="1:15" x14ac:dyDescent="0.2">
      <c r="A6" s="16">
        <v>30</v>
      </c>
      <c r="B6" s="16">
        <v>57.74</v>
      </c>
      <c r="C6" s="16">
        <v>20</v>
      </c>
      <c r="D6" s="17">
        <f t="shared" si="0"/>
        <v>5.5555555555555554</v>
      </c>
      <c r="E6" s="18">
        <v>1.6</v>
      </c>
      <c r="F6" s="16">
        <v>1050</v>
      </c>
      <c r="G6" s="18">
        <f t="shared" si="1"/>
        <v>4.4444444444444446</v>
      </c>
      <c r="H6" s="22">
        <f t="shared" si="2"/>
        <v>970.85333333333335</v>
      </c>
      <c r="I6" s="18">
        <f t="shared" si="3"/>
        <v>3.4722222222222219</v>
      </c>
      <c r="J6" s="22">
        <f t="shared" si="4"/>
        <v>58.251199999999997</v>
      </c>
      <c r="K6" s="18"/>
    </row>
    <row r="7" spans="1:15" x14ac:dyDescent="0.2">
      <c r="A7" s="9">
        <v>30</v>
      </c>
      <c r="B7" s="9">
        <v>57.74</v>
      </c>
      <c r="C7" s="9">
        <v>20</v>
      </c>
      <c r="D7" s="10">
        <f t="shared" si="0"/>
        <v>5.5555555555555554</v>
      </c>
      <c r="E7" s="11">
        <v>1.8</v>
      </c>
      <c r="F7" s="9">
        <v>1050</v>
      </c>
      <c r="G7" s="11">
        <f t="shared" si="1"/>
        <v>5</v>
      </c>
      <c r="H7" s="8">
        <f t="shared" si="2"/>
        <v>930.34407407407411</v>
      </c>
      <c r="I7" s="11">
        <f t="shared" si="3"/>
        <v>3.0864197530864197</v>
      </c>
      <c r="J7" s="8">
        <f t="shared" si="4"/>
        <v>55.820644444444447</v>
      </c>
      <c r="K7" s="11"/>
    </row>
    <row r="8" spans="1:15" x14ac:dyDescent="0.2">
      <c r="A8" s="16">
        <v>30</v>
      </c>
      <c r="B8" s="16">
        <v>57.74</v>
      </c>
      <c r="C8" s="16">
        <v>20</v>
      </c>
      <c r="D8" s="17">
        <f t="shared" si="0"/>
        <v>5.5555555555555554</v>
      </c>
      <c r="E8" s="18">
        <v>2</v>
      </c>
      <c r="F8" s="16">
        <v>1050</v>
      </c>
      <c r="G8" s="18">
        <f t="shared" si="1"/>
        <v>5.5555555555555554</v>
      </c>
      <c r="H8" s="22">
        <f t="shared" si="2"/>
        <v>897.93666666666661</v>
      </c>
      <c r="I8" s="18">
        <f t="shared" si="3"/>
        <v>2.7777777777777777</v>
      </c>
      <c r="J8" s="22">
        <f t="shared" si="4"/>
        <v>53.876199999999997</v>
      </c>
      <c r="K8" s="18"/>
    </row>
    <row r="9" spans="1:15" x14ac:dyDescent="0.2">
      <c r="A9" s="9">
        <v>30</v>
      </c>
      <c r="B9" s="9">
        <v>57.74</v>
      </c>
      <c r="C9" s="9">
        <v>20</v>
      </c>
      <c r="D9" s="10">
        <f t="shared" si="0"/>
        <v>5.5555555555555554</v>
      </c>
      <c r="E9" s="11">
        <v>2.2000000000000002</v>
      </c>
      <c r="F9" s="9">
        <v>1050</v>
      </c>
      <c r="G9" s="11">
        <f t="shared" si="1"/>
        <v>6.1111111111111116</v>
      </c>
      <c r="H9" s="8">
        <f t="shared" si="2"/>
        <v>871.42151515151511</v>
      </c>
      <c r="I9" s="11">
        <f t="shared" si="3"/>
        <v>2.5252525252525251</v>
      </c>
      <c r="J9" s="8">
        <f t="shared" si="4"/>
        <v>52.285290909090904</v>
      </c>
      <c r="K9" s="11"/>
    </row>
    <row r="10" spans="1:15" x14ac:dyDescent="0.2">
      <c r="A10" s="16">
        <v>30</v>
      </c>
      <c r="B10" s="16">
        <v>57.74</v>
      </c>
      <c r="C10" s="16">
        <v>20</v>
      </c>
      <c r="D10" s="17">
        <f t="shared" si="0"/>
        <v>5.5555555555555554</v>
      </c>
      <c r="E10" s="18">
        <v>2.4</v>
      </c>
      <c r="F10" s="16">
        <v>1050</v>
      </c>
      <c r="G10" s="18">
        <f t="shared" si="1"/>
        <v>6.666666666666667</v>
      </c>
      <c r="H10" s="22">
        <f t="shared" si="2"/>
        <v>849.32555555555552</v>
      </c>
      <c r="I10" s="18">
        <f t="shared" si="3"/>
        <v>2.3148148148148149</v>
      </c>
      <c r="J10" s="22">
        <f t="shared" si="4"/>
        <v>50.959533333333333</v>
      </c>
      <c r="K10" s="18"/>
      <c r="O10" s="24"/>
    </row>
    <row r="11" spans="1:15" x14ac:dyDescent="0.2">
      <c r="A11" s="9">
        <v>30</v>
      </c>
      <c r="B11" s="9">
        <v>57.74</v>
      </c>
      <c r="C11" s="9">
        <v>20</v>
      </c>
      <c r="D11" s="10">
        <f t="shared" si="0"/>
        <v>5.5555555555555554</v>
      </c>
      <c r="E11" s="11">
        <v>2.6</v>
      </c>
      <c r="F11" s="9">
        <v>1050</v>
      </c>
      <c r="G11" s="11">
        <f t="shared" si="1"/>
        <v>7.2222222222222232</v>
      </c>
      <c r="H11" s="8">
        <f t="shared" si="2"/>
        <v>830.62897435897435</v>
      </c>
      <c r="I11" s="11">
        <f t="shared" si="3"/>
        <v>2.1367521367521367</v>
      </c>
      <c r="J11" s="8">
        <f t="shared" si="4"/>
        <v>49.837738461538457</v>
      </c>
      <c r="K11" s="11"/>
    </row>
    <row r="12" spans="1:15" x14ac:dyDescent="0.2">
      <c r="A12" s="16">
        <v>30</v>
      </c>
      <c r="B12" s="16">
        <v>57.74</v>
      </c>
      <c r="C12" s="16">
        <v>20</v>
      </c>
      <c r="D12" s="17">
        <f t="shared" si="0"/>
        <v>5.5555555555555554</v>
      </c>
      <c r="E12" s="18">
        <v>2.8</v>
      </c>
      <c r="F12" s="16">
        <v>1050</v>
      </c>
      <c r="G12" s="18">
        <f t="shared" si="1"/>
        <v>7.7777777777777768</v>
      </c>
      <c r="H12" s="22">
        <f t="shared" si="2"/>
        <v>814.60333333333335</v>
      </c>
      <c r="I12" s="18">
        <f t="shared" si="3"/>
        <v>1.9841269841269842</v>
      </c>
      <c r="J12" s="22">
        <f t="shared" si="4"/>
        <v>48.876199999999997</v>
      </c>
      <c r="K12" s="18"/>
    </row>
    <row r="13" spans="1:15" x14ac:dyDescent="0.2">
      <c r="A13" s="9">
        <v>30</v>
      </c>
      <c r="B13" s="9">
        <v>57.74</v>
      </c>
      <c r="C13" s="9">
        <v>20</v>
      </c>
      <c r="D13" s="10">
        <f t="shared" si="0"/>
        <v>5.5555555555555554</v>
      </c>
      <c r="E13" s="11">
        <v>3</v>
      </c>
      <c r="F13" s="9">
        <v>1050</v>
      </c>
      <c r="G13" s="11">
        <f t="shared" si="1"/>
        <v>8.3333333333333339</v>
      </c>
      <c r="H13" s="8">
        <f t="shared" si="2"/>
        <v>800.71444444444444</v>
      </c>
      <c r="I13" s="11">
        <f t="shared" si="3"/>
        <v>1.8518518518518519</v>
      </c>
      <c r="J13" s="8">
        <f t="shared" si="4"/>
        <v>48.042866666666662</v>
      </c>
      <c r="K13" s="11"/>
    </row>
    <row r="14" spans="1:15" x14ac:dyDescent="0.2">
      <c r="A14" s="16">
        <v>30</v>
      </c>
      <c r="B14" s="16">
        <v>57.74</v>
      </c>
      <c r="C14" s="16">
        <v>20</v>
      </c>
      <c r="D14" s="17">
        <f t="shared" si="0"/>
        <v>5.5555555555555554</v>
      </c>
      <c r="E14" s="18">
        <v>3.2</v>
      </c>
      <c r="F14" s="16">
        <v>1050</v>
      </c>
      <c r="G14" s="18">
        <f t="shared" si="1"/>
        <v>8.8888888888888893</v>
      </c>
      <c r="H14" s="22">
        <f t="shared" si="2"/>
        <v>788.56166666666661</v>
      </c>
      <c r="I14" s="18">
        <f t="shared" si="3"/>
        <v>1.7361111111111109</v>
      </c>
      <c r="J14" s="22">
        <f t="shared" si="4"/>
        <v>47.313699999999997</v>
      </c>
      <c r="K14" s="18"/>
    </row>
    <row r="15" spans="1:15" x14ac:dyDescent="0.2">
      <c r="A15" s="9">
        <v>30</v>
      </c>
      <c r="B15" s="9">
        <v>57.74</v>
      </c>
      <c r="C15" s="9">
        <v>20</v>
      </c>
      <c r="D15" s="10">
        <f t="shared" si="0"/>
        <v>5.5555555555555554</v>
      </c>
      <c r="E15" s="11">
        <v>3.4</v>
      </c>
      <c r="F15" s="9">
        <v>1050</v>
      </c>
      <c r="G15" s="11">
        <f t="shared" si="1"/>
        <v>9.4444444444444429</v>
      </c>
      <c r="H15" s="8">
        <f t="shared" si="2"/>
        <v>777.83862745098043</v>
      </c>
      <c r="I15" s="11">
        <f t="shared" si="3"/>
        <v>1.6339869281045751</v>
      </c>
      <c r="J15" s="8">
        <f t="shared" si="4"/>
        <v>46.670317647058823</v>
      </c>
      <c r="K15" s="11"/>
    </row>
    <row r="16" spans="1:15" x14ac:dyDescent="0.2">
      <c r="A16" s="16">
        <v>30</v>
      </c>
      <c r="B16" s="16">
        <v>57.74</v>
      </c>
      <c r="C16" s="16">
        <v>20</v>
      </c>
      <c r="D16" s="17">
        <f t="shared" si="0"/>
        <v>5.5555555555555554</v>
      </c>
      <c r="E16" s="18">
        <v>3.6</v>
      </c>
      <c r="F16" s="16">
        <v>1050</v>
      </c>
      <c r="G16" s="18">
        <f t="shared" si="1"/>
        <v>10</v>
      </c>
      <c r="H16" s="22">
        <f t="shared" si="2"/>
        <v>768.30703703703705</v>
      </c>
      <c r="I16" s="18">
        <f t="shared" si="3"/>
        <v>1.5432098765432098</v>
      </c>
      <c r="J16" s="22">
        <f t="shared" si="4"/>
        <v>46.098422222222219</v>
      </c>
      <c r="K16" s="18"/>
    </row>
    <row r="17" spans="1:11" x14ac:dyDescent="0.2">
      <c r="A17" s="9">
        <v>30</v>
      </c>
      <c r="B17" s="9">
        <v>57.74</v>
      </c>
      <c r="C17" s="9">
        <v>20</v>
      </c>
      <c r="D17" s="10">
        <f t="shared" si="0"/>
        <v>5.5555555555555554</v>
      </c>
      <c r="E17" s="11">
        <v>3.8</v>
      </c>
      <c r="F17" s="9">
        <v>1050</v>
      </c>
      <c r="G17" s="11">
        <f t="shared" si="1"/>
        <v>10.555555555555555</v>
      </c>
      <c r="H17" s="8">
        <f t="shared" si="2"/>
        <v>759.77877192982453</v>
      </c>
      <c r="I17" s="11">
        <f t="shared" si="3"/>
        <v>1.4619883040935673</v>
      </c>
      <c r="J17" s="8">
        <f t="shared" si="4"/>
        <v>45.58672631578947</v>
      </c>
      <c r="K17" s="11"/>
    </row>
    <row r="18" spans="1:11" x14ac:dyDescent="0.2">
      <c r="A18" s="16">
        <v>30</v>
      </c>
      <c r="B18" s="16">
        <v>57.74</v>
      </c>
      <c r="C18" s="16">
        <v>20</v>
      </c>
      <c r="D18" s="17">
        <f t="shared" si="0"/>
        <v>5.5555555555555554</v>
      </c>
      <c r="E18" s="18">
        <v>4</v>
      </c>
      <c r="F18" s="16">
        <v>1050</v>
      </c>
      <c r="G18" s="18">
        <f t="shared" si="1"/>
        <v>11.111111111111111</v>
      </c>
      <c r="H18" s="22">
        <f t="shared" si="2"/>
        <v>752.10333333333324</v>
      </c>
      <c r="I18" s="18">
        <f t="shared" si="3"/>
        <v>1.3888888888888888</v>
      </c>
      <c r="J18" s="22">
        <f t="shared" si="4"/>
        <v>45.12619999999999</v>
      </c>
      <c r="K18" s="18"/>
    </row>
    <row r="19" spans="1:11" x14ac:dyDescent="0.2">
      <c r="A19" s="9">
        <v>30</v>
      </c>
      <c r="B19" s="9">
        <v>57.74</v>
      </c>
      <c r="C19" s="9">
        <v>20</v>
      </c>
      <c r="D19" s="10">
        <f t="shared" si="0"/>
        <v>5.5555555555555554</v>
      </c>
      <c r="E19" s="11">
        <v>4.2</v>
      </c>
      <c r="F19" s="9">
        <v>1050</v>
      </c>
      <c r="G19" s="11">
        <f t="shared" si="1"/>
        <v>11.666666666666666</v>
      </c>
      <c r="H19" s="8">
        <f t="shared" si="2"/>
        <v>745.1588888888889</v>
      </c>
      <c r="I19" s="11">
        <f t="shared" si="3"/>
        <v>1.3227513227513226</v>
      </c>
      <c r="J19" s="8">
        <f t="shared" si="4"/>
        <v>44.709533333333333</v>
      </c>
      <c r="K19" s="11"/>
    </row>
    <row r="20" spans="1:11" x14ac:dyDescent="0.2">
      <c r="A20" s="16">
        <v>30</v>
      </c>
      <c r="B20" s="16">
        <v>57.74</v>
      </c>
      <c r="C20" s="16">
        <v>20</v>
      </c>
      <c r="D20" s="17">
        <f t="shared" si="0"/>
        <v>5.5555555555555554</v>
      </c>
      <c r="E20" s="18">
        <v>4.4000000000000004</v>
      </c>
      <c r="F20" s="16">
        <v>1050</v>
      </c>
      <c r="G20" s="18">
        <f t="shared" si="1"/>
        <v>12.222222222222223</v>
      </c>
      <c r="H20" s="22">
        <f t="shared" si="2"/>
        <v>738.84575757575749</v>
      </c>
      <c r="I20" s="18">
        <f t="shared" si="3"/>
        <v>1.2626262626262625</v>
      </c>
      <c r="J20" s="22">
        <f t="shared" si="4"/>
        <v>44.33074545454545</v>
      </c>
      <c r="K20" s="18"/>
    </row>
    <row r="21" spans="1:11" x14ac:dyDescent="0.2">
      <c r="A21" s="9">
        <v>30</v>
      </c>
      <c r="B21" s="9">
        <v>57.74</v>
      </c>
      <c r="C21" s="9">
        <v>20</v>
      </c>
      <c r="D21" s="10">
        <f t="shared" si="0"/>
        <v>5.5555555555555554</v>
      </c>
      <c r="E21" s="11">
        <v>4.5999999999999996</v>
      </c>
      <c r="F21" s="9">
        <v>1050</v>
      </c>
      <c r="G21" s="11">
        <f t="shared" si="1"/>
        <v>12.777777777777777</v>
      </c>
      <c r="H21" s="8">
        <f t="shared" si="2"/>
        <v>733.0815942028986</v>
      </c>
      <c r="I21" s="11">
        <f t="shared" si="3"/>
        <v>1.2077294685990339</v>
      </c>
      <c r="J21" s="8">
        <f t="shared" si="4"/>
        <v>43.984895652173911</v>
      </c>
      <c r="K21" s="11"/>
    </row>
    <row r="22" spans="1:11" x14ac:dyDescent="0.2">
      <c r="A22" s="16">
        <v>30</v>
      </c>
      <c r="B22" s="16">
        <v>57.74</v>
      </c>
      <c r="C22" s="16">
        <v>20</v>
      </c>
      <c r="D22" s="17">
        <f t="shared" si="0"/>
        <v>5.5555555555555554</v>
      </c>
      <c r="E22" s="18">
        <v>4.8</v>
      </c>
      <c r="F22" s="16">
        <v>1050</v>
      </c>
      <c r="G22" s="18">
        <f t="shared" si="1"/>
        <v>13.333333333333334</v>
      </c>
      <c r="H22" s="22">
        <f t="shared" si="2"/>
        <v>727.79777777777781</v>
      </c>
      <c r="I22" s="18">
        <f t="shared" si="3"/>
        <v>1.1574074074074074</v>
      </c>
      <c r="J22" s="22">
        <f t="shared" si="4"/>
        <v>43.667866666666669</v>
      </c>
      <c r="K22" s="18"/>
    </row>
    <row r="23" spans="1:11" x14ac:dyDescent="0.2">
      <c r="A23" s="9">
        <v>30</v>
      </c>
      <c r="B23" s="9">
        <v>57.74</v>
      </c>
      <c r="C23" s="9">
        <v>20</v>
      </c>
      <c r="D23" s="10">
        <f t="shared" si="0"/>
        <v>5.5555555555555554</v>
      </c>
      <c r="E23" s="11">
        <v>5</v>
      </c>
      <c r="F23" s="9">
        <v>1050</v>
      </c>
      <c r="G23" s="11">
        <f t="shared" si="1"/>
        <v>13.888888888888889</v>
      </c>
      <c r="H23" s="8">
        <f t="shared" si="2"/>
        <v>722.93666666666672</v>
      </c>
      <c r="I23" s="11">
        <f t="shared" si="3"/>
        <v>1.1111111111111112</v>
      </c>
      <c r="J23" s="8">
        <f t="shared" si="4"/>
        <v>43.376200000000004</v>
      </c>
      <c r="K23" s="11"/>
    </row>
    <row r="24" spans="1:11" x14ac:dyDescent="0.2">
      <c r="A24" s="16">
        <v>30</v>
      </c>
      <c r="B24" s="16">
        <v>57.74</v>
      </c>
      <c r="C24" s="16">
        <v>20</v>
      </c>
      <c r="D24" s="17">
        <f t="shared" si="0"/>
        <v>5.5555555555555554</v>
      </c>
      <c r="E24" s="18">
        <v>5.2</v>
      </c>
      <c r="F24" s="16">
        <v>1050</v>
      </c>
      <c r="G24" s="18">
        <f t="shared" si="1"/>
        <v>14.444444444444446</v>
      </c>
      <c r="H24" s="22">
        <f t="shared" si="2"/>
        <v>718.44948717948716</v>
      </c>
      <c r="I24" s="18">
        <f t="shared" si="3"/>
        <v>1.0683760683760684</v>
      </c>
      <c r="J24" s="22">
        <f t="shared" si="4"/>
        <v>43.106969230769231</v>
      </c>
      <c r="K24" s="18"/>
    </row>
    <row r="25" spans="1:11" x14ac:dyDescent="0.2">
      <c r="A25" s="9">
        <v>30</v>
      </c>
      <c r="B25" s="9">
        <v>57.74</v>
      </c>
      <c r="C25" s="9">
        <v>20</v>
      </c>
      <c r="D25" s="10">
        <f t="shared" si="0"/>
        <v>5.5555555555555554</v>
      </c>
      <c r="E25" s="11">
        <v>5.4</v>
      </c>
      <c r="F25" s="9">
        <v>1050</v>
      </c>
      <c r="G25" s="11">
        <f t="shared" si="1"/>
        <v>15.000000000000002</v>
      </c>
      <c r="H25" s="8">
        <f t="shared" si="2"/>
        <v>714.29469135802469</v>
      </c>
      <c r="I25" s="11">
        <f t="shared" si="3"/>
        <v>1.0288065843621399</v>
      </c>
      <c r="J25" s="8">
        <f t="shared" si="4"/>
        <v>42.857681481481478</v>
      </c>
      <c r="K25" s="11"/>
    </row>
    <row r="26" spans="1:11" x14ac:dyDescent="0.2">
      <c r="A26" s="16">
        <v>30</v>
      </c>
      <c r="B26" s="16">
        <v>57.74</v>
      </c>
      <c r="C26" s="16">
        <v>20</v>
      </c>
      <c r="D26" s="17">
        <f t="shared" si="0"/>
        <v>5.5555555555555554</v>
      </c>
      <c r="E26" s="18">
        <v>5.6</v>
      </c>
      <c r="F26" s="16">
        <v>1050</v>
      </c>
      <c r="G26" s="18">
        <f t="shared" si="1"/>
        <v>15.555555555555554</v>
      </c>
      <c r="H26" s="22">
        <f t="shared" si="2"/>
        <v>710.43666666666672</v>
      </c>
      <c r="I26" s="18">
        <f t="shared" si="3"/>
        <v>0.99206349206349209</v>
      </c>
      <c r="J26" s="22">
        <f t="shared" si="4"/>
        <v>42.626200000000004</v>
      </c>
      <c r="K26" s="18"/>
    </row>
    <row r="27" spans="1:11" x14ac:dyDescent="0.2">
      <c r="A27" s="9">
        <v>30</v>
      </c>
      <c r="B27" s="9">
        <v>57.74</v>
      </c>
      <c r="C27" s="9">
        <v>20</v>
      </c>
      <c r="D27" s="10">
        <f t="shared" si="0"/>
        <v>5.5555555555555554</v>
      </c>
      <c r="E27" s="11">
        <v>5.8</v>
      </c>
      <c r="F27" s="9">
        <v>1050</v>
      </c>
      <c r="G27" s="11">
        <f t="shared" si="1"/>
        <v>16.111111111111111</v>
      </c>
      <c r="H27" s="8">
        <f t="shared" si="2"/>
        <v>706.84471264367812</v>
      </c>
      <c r="I27" s="11">
        <f t="shared" si="3"/>
        <v>0.95785440613026818</v>
      </c>
      <c r="J27" s="8">
        <f t="shared" si="4"/>
        <v>42.410682758620688</v>
      </c>
      <c r="K27" s="11"/>
    </row>
    <row r="28" spans="1:11" x14ac:dyDescent="0.2">
      <c r="A28" s="16">
        <v>30</v>
      </c>
      <c r="B28" s="16">
        <v>57.74</v>
      </c>
      <c r="C28" s="16">
        <v>20</v>
      </c>
      <c r="D28" s="17">
        <f t="shared" si="0"/>
        <v>5.5555555555555554</v>
      </c>
      <c r="E28" s="18">
        <v>6</v>
      </c>
      <c r="F28" s="16">
        <v>1050</v>
      </c>
      <c r="G28" s="18">
        <f t="shared" si="1"/>
        <v>16.666666666666668</v>
      </c>
      <c r="H28" s="22">
        <f t="shared" si="2"/>
        <v>703.49222222222215</v>
      </c>
      <c r="I28" s="18">
        <f t="shared" si="3"/>
        <v>0.92592592592592593</v>
      </c>
      <c r="J28" s="22">
        <f t="shared" si="4"/>
        <v>42.209533333333326</v>
      </c>
      <c r="K28" s="18"/>
    </row>
    <row r="29" spans="1:11" x14ac:dyDescent="0.2">
      <c r="A29" s="9">
        <v>30</v>
      </c>
      <c r="B29" s="9">
        <v>57.74</v>
      </c>
      <c r="C29" s="9">
        <v>20</v>
      </c>
      <c r="D29" s="10">
        <f t="shared" si="0"/>
        <v>5.5555555555555554</v>
      </c>
      <c r="E29" s="11">
        <v>6.2</v>
      </c>
      <c r="F29" s="9">
        <v>1050</v>
      </c>
      <c r="G29" s="11">
        <f t="shared" si="1"/>
        <v>17.222222222222221</v>
      </c>
      <c r="H29" s="8">
        <f t="shared" si="2"/>
        <v>700.35602150537636</v>
      </c>
      <c r="I29" s="11">
        <f t="shared" si="3"/>
        <v>0.8960573476702508</v>
      </c>
      <c r="J29" s="8">
        <f t="shared" si="4"/>
        <v>42.021361290322581</v>
      </c>
      <c r="K29" s="11"/>
    </row>
    <row r="30" spans="1:11" x14ac:dyDescent="0.2">
      <c r="A30" s="16">
        <v>30</v>
      </c>
      <c r="B30" s="16">
        <v>57.74</v>
      </c>
      <c r="C30" s="16">
        <v>20</v>
      </c>
      <c r="D30" s="17">
        <f t="shared" si="0"/>
        <v>5.5555555555555554</v>
      </c>
      <c r="E30" s="18">
        <v>6.4</v>
      </c>
      <c r="F30" s="16">
        <v>1050</v>
      </c>
      <c r="G30" s="18">
        <f t="shared" si="1"/>
        <v>17.777777777777779</v>
      </c>
      <c r="H30" s="22">
        <f t="shared" si="2"/>
        <v>697.41583333333335</v>
      </c>
      <c r="I30" s="18">
        <f t="shared" si="3"/>
        <v>0.86805555555555547</v>
      </c>
      <c r="J30" s="22">
        <f t="shared" si="4"/>
        <v>41.844949999999997</v>
      </c>
      <c r="K30" s="18"/>
    </row>
    <row r="31" spans="1:11" x14ac:dyDescent="0.2">
      <c r="A31" s="9">
        <v>30</v>
      </c>
      <c r="B31" s="9">
        <v>57.74</v>
      </c>
      <c r="C31" s="9">
        <v>20</v>
      </c>
      <c r="D31" s="10">
        <f t="shared" si="0"/>
        <v>5.5555555555555554</v>
      </c>
      <c r="E31" s="11">
        <v>6.6</v>
      </c>
      <c r="F31" s="9">
        <v>1050</v>
      </c>
      <c r="G31" s="11">
        <f t="shared" si="1"/>
        <v>18.333333333333332</v>
      </c>
      <c r="H31" s="8">
        <f t="shared" si="2"/>
        <v>694.65383838383843</v>
      </c>
      <c r="I31" s="11">
        <f t="shared" si="3"/>
        <v>0.84175084175084181</v>
      </c>
      <c r="J31" s="8">
        <f t="shared" si="4"/>
        <v>41.679230303030302</v>
      </c>
      <c r="K31" s="11"/>
    </row>
    <row r="32" spans="1:11" x14ac:dyDescent="0.2">
      <c r="A32" s="16">
        <v>30</v>
      </c>
      <c r="B32" s="16">
        <v>57.74</v>
      </c>
      <c r="C32" s="16">
        <v>20</v>
      </c>
      <c r="D32" s="17">
        <f t="shared" si="0"/>
        <v>5.5555555555555554</v>
      </c>
      <c r="E32" s="18">
        <v>6.8</v>
      </c>
      <c r="F32" s="16">
        <v>1050</v>
      </c>
      <c r="G32" s="18">
        <f t="shared" si="1"/>
        <v>18.888888888888886</v>
      </c>
      <c r="H32" s="22">
        <f t="shared" si="2"/>
        <v>692.05431372549015</v>
      </c>
      <c r="I32" s="18">
        <f t="shared" si="3"/>
        <v>0.81699346405228757</v>
      </c>
      <c r="J32" s="22">
        <f t="shared" si="4"/>
        <v>41.52325882352941</v>
      </c>
      <c r="K32" s="18"/>
    </row>
    <row r="33" spans="1:11" ht="13.5" thickBot="1" x14ac:dyDescent="0.25">
      <c r="A33" s="12">
        <v>30</v>
      </c>
      <c r="B33" s="12">
        <v>57.74</v>
      </c>
      <c r="C33" s="12">
        <v>20</v>
      </c>
      <c r="D33" s="13">
        <f t="shared" si="0"/>
        <v>5.5555555555555554</v>
      </c>
      <c r="E33" s="14">
        <v>7</v>
      </c>
      <c r="F33" s="12">
        <v>1050</v>
      </c>
      <c r="G33" s="14">
        <f t="shared" si="1"/>
        <v>19.444444444444443</v>
      </c>
      <c r="H33" s="29">
        <f t="shared" si="2"/>
        <v>689.60333333333335</v>
      </c>
      <c r="I33" s="14">
        <f t="shared" si="3"/>
        <v>0.79365079365079361</v>
      </c>
      <c r="J33" s="29">
        <f t="shared" si="4"/>
        <v>41.376199999999997</v>
      </c>
      <c r="K33" s="14"/>
    </row>
    <row r="34" spans="1:11" ht="14.25" x14ac:dyDescent="0.25">
      <c r="A34" s="4" t="s">
        <v>11</v>
      </c>
      <c r="B34" s="3"/>
      <c r="C34" s="3"/>
      <c r="D34" s="3"/>
      <c r="E34" s="19"/>
      <c r="F34" s="20"/>
      <c r="G34" s="21" t="s">
        <v>13</v>
      </c>
      <c r="H34" s="23" t="s">
        <v>15</v>
      </c>
      <c r="I34" s="21" t="s">
        <v>14</v>
      </c>
      <c r="J34" s="20"/>
      <c r="K34" s="19"/>
    </row>
    <row r="35" spans="1:11" x14ac:dyDescent="0.2">
      <c r="A35" s="3"/>
      <c r="B35" s="3"/>
      <c r="C35" s="3"/>
      <c r="D35" s="3"/>
      <c r="E35" s="3"/>
      <c r="F35" s="3"/>
      <c r="G35" s="3"/>
      <c r="H35" s="25" t="s">
        <v>16</v>
      </c>
      <c r="I35" s="3"/>
      <c r="J35" s="3"/>
      <c r="K35" s="3"/>
    </row>
    <row r="39" spans="1:11" ht="13.5" thickBot="1" x14ac:dyDescent="0.25"/>
    <row r="40" spans="1:11" ht="13.5" thickBot="1" x14ac:dyDescent="0.25">
      <c r="A40" s="32" t="s">
        <v>17</v>
      </c>
      <c r="B40" s="33"/>
      <c r="C40" s="33"/>
      <c r="D40" s="33"/>
      <c r="E40" s="33"/>
      <c r="F40" s="33"/>
      <c r="G40" s="33"/>
      <c r="H40" s="33"/>
      <c r="I40" s="33"/>
      <c r="J40" s="33"/>
      <c r="K40" s="34"/>
    </row>
    <row r="41" spans="1:11" ht="15.75" customHeight="1" thickBot="1" x14ac:dyDescent="0.25">
      <c r="A41" s="41" t="s">
        <v>18</v>
      </c>
      <c r="B41" s="42"/>
      <c r="C41" s="43"/>
      <c r="D41" s="61" t="s">
        <v>19</v>
      </c>
      <c r="E41" s="62"/>
      <c r="F41" s="44" t="s">
        <v>20</v>
      </c>
      <c r="G41" s="41" t="s">
        <v>21</v>
      </c>
      <c r="H41" s="43"/>
      <c r="I41" s="44" t="s">
        <v>20</v>
      </c>
      <c r="J41" s="45" t="s">
        <v>22</v>
      </c>
      <c r="K41" s="44" t="s">
        <v>23</v>
      </c>
    </row>
    <row r="42" spans="1:11" ht="15" customHeight="1" x14ac:dyDescent="0.2">
      <c r="A42" s="50">
        <f>20/3.6</f>
        <v>5.5555555555555554</v>
      </c>
      <c r="B42" s="51"/>
      <c r="C42" s="52"/>
      <c r="D42" s="67">
        <f>A42/0.06</f>
        <v>92.592592592592595</v>
      </c>
      <c r="E42" s="68"/>
      <c r="F42" s="66">
        <f>D42*60/(2*PI())</f>
        <v>884.19412828830752</v>
      </c>
      <c r="G42" s="35"/>
      <c r="H42" s="36"/>
      <c r="I42" s="30"/>
      <c r="J42" s="2"/>
      <c r="K42" s="31"/>
    </row>
    <row r="43" spans="1:11" x14ac:dyDescent="0.2">
      <c r="A43" s="53">
        <f>20/3.6</f>
        <v>5.5555555555555554</v>
      </c>
      <c r="B43" s="54"/>
      <c r="C43" s="55"/>
      <c r="D43" s="69">
        <f t="shared" ref="D43:D76" si="5">A43/0.06</f>
        <v>92.592592592592595</v>
      </c>
      <c r="E43" s="70"/>
      <c r="F43" s="73">
        <f t="shared" ref="F43:F76" si="6">D43*60/(2*PI())</f>
        <v>884.19412828830752</v>
      </c>
      <c r="G43" s="37"/>
      <c r="H43" s="38"/>
      <c r="I43" s="39"/>
      <c r="J43" s="18"/>
      <c r="K43" s="40"/>
    </row>
    <row r="44" spans="1:11" x14ac:dyDescent="0.2">
      <c r="A44" s="56">
        <f t="shared" ref="A44:A76" si="7">20/3.6</f>
        <v>5.5555555555555554</v>
      </c>
      <c r="B44" s="57"/>
      <c r="C44" s="58"/>
      <c r="D44" s="69">
        <f t="shared" si="5"/>
        <v>92.592592592592595</v>
      </c>
      <c r="E44" s="70"/>
      <c r="F44" s="73">
        <f t="shared" si="6"/>
        <v>884.19412828830752</v>
      </c>
      <c r="G44" s="46"/>
      <c r="H44" s="47"/>
      <c r="I44" s="48"/>
      <c r="J44" s="15"/>
      <c r="K44" s="49"/>
    </row>
    <row r="45" spans="1:11" x14ac:dyDescent="0.2">
      <c r="A45" s="56">
        <f t="shared" si="7"/>
        <v>5.5555555555555554</v>
      </c>
      <c r="B45" s="57"/>
      <c r="C45" s="58"/>
      <c r="D45" s="69">
        <f t="shared" si="5"/>
        <v>92.592592592592595</v>
      </c>
      <c r="E45" s="70"/>
      <c r="F45" s="73">
        <f t="shared" si="6"/>
        <v>884.19412828830752</v>
      </c>
      <c r="G45" s="46"/>
      <c r="H45" s="47"/>
      <c r="I45" s="48"/>
      <c r="J45" s="15"/>
      <c r="K45" s="49"/>
    </row>
    <row r="46" spans="1:11" x14ac:dyDescent="0.2">
      <c r="A46" s="56">
        <f t="shared" si="7"/>
        <v>5.5555555555555554</v>
      </c>
      <c r="B46" s="57"/>
      <c r="C46" s="58"/>
      <c r="D46" s="69">
        <f t="shared" si="5"/>
        <v>92.592592592592595</v>
      </c>
      <c r="E46" s="70"/>
      <c r="F46" s="73">
        <f t="shared" si="6"/>
        <v>884.19412828830752</v>
      </c>
      <c r="G46" s="46"/>
      <c r="H46" s="47"/>
      <c r="I46" s="48"/>
      <c r="J46" s="15"/>
      <c r="K46" s="49"/>
    </row>
    <row r="47" spans="1:11" x14ac:dyDescent="0.2">
      <c r="A47" s="56">
        <f t="shared" si="7"/>
        <v>5.5555555555555554</v>
      </c>
      <c r="B47" s="57"/>
      <c r="C47" s="58"/>
      <c r="D47" s="69">
        <f t="shared" si="5"/>
        <v>92.592592592592595</v>
      </c>
      <c r="E47" s="70"/>
      <c r="F47" s="73">
        <f t="shared" si="6"/>
        <v>884.19412828830752</v>
      </c>
      <c r="G47" s="46"/>
      <c r="H47" s="47"/>
      <c r="I47" s="48"/>
      <c r="J47" s="15"/>
      <c r="K47" s="49"/>
    </row>
    <row r="48" spans="1:11" x14ac:dyDescent="0.2">
      <c r="A48" s="56">
        <f t="shared" si="7"/>
        <v>5.5555555555555554</v>
      </c>
      <c r="B48" s="57"/>
      <c r="C48" s="58"/>
      <c r="D48" s="69">
        <f t="shared" si="5"/>
        <v>92.592592592592595</v>
      </c>
      <c r="E48" s="70"/>
      <c r="F48" s="73">
        <f t="shared" si="6"/>
        <v>884.19412828830752</v>
      </c>
      <c r="G48" s="46"/>
      <c r="H48" s="47"/>
      <c r="I48" s="48"/>
      <c r="J48" s="15"/>
      <c r="K48" s="49"/>
    </row>
    <row r="49" spans="1:11" x14ac:dyDescent="0.2">
      <c r="A49" s="56">
        <f t="shared" si="7"/>
        <v>5.5555555555555554</v>
      </c>
      <c r="B49" s="57"/>
      <c r="C49" s="58"/>
      <c r="D49" s="69">
        <f t="shared" si="5"/>
        <v>92.592592592592595</v>
      </c>
      <c r="E49" s="70"/>
      <c r="F49" s="73">
        <f t="shared" si="6"/>
        <v>884.19412828830752</v>
      </c>
      <c r="G49" s="46"/>
      <c r="H49" s="47"/>
      <c r="I49" s="48"/>
      <c r="J49" s="15"/>
      <c r="K49" s="49"/>
    </row>
    <row r="50" spans="1:11" x14ac:dyDescent="0.2">
      <c r="A50" s="56">
        <f t="shared" si="7"/>
        <v>5.5555555555555554</v>
      </c>
      <c r="B50" s="57"/>
      <c r="C50" s="58"/>
      <c r="D50" s="69">
        <f t="shared" si="5"/>
        <v>92.592592592592595</v>
      </c>
      <c r="E50" s="70"/>
      <c r="F50" s="73">
        <f t="shared" si="6"/>
        <v>884.19412828830752</v>
      </c>
      <c r="G50" s="46"/>
      <c r="H50" s="47"/>
      <c r="I50" s="48"/>
      <c r="J50" s="15"/>
      <c r="K50" s="49"/>
    </row>
    <row r="51" spans="1:11" x14ac:dyDescent="0.2">
      <c r="A51" s="56">
        <f t="shared" si="7"/>
        <v>5.5555555555555554</v>
      </c>
      <c r="B51" s="57"/>
      <c r="C51" s="58"/>
      <c r="D51" s="69">
        <f t="shared" si="5"/>
        <v>92.592592592592595</v>
      </c>
      <c r="E51" s="70"/>
      <c r="F51" s="73">
        <f t="shared" si="6"/>
        <v>884.19412828830752</v>
      </c>
      <c r="G51" s="46"/>
      <c r="H51" s="47"/>
      <c r="I51" s="48"/>
      <c r="J51" s="15"/>
      <c r="K51" s="49"/>
    </row>
    <row r="52" spans="1:11" x14ac:dyDescent="0.2">
      <c r="A52" s="56">
        <f t="shared" si="7"/>
        <v>5.5555555555555554</v>
      </c>
      <c r="B52" s="57"/>
      <c r="C52" s="58"/>
      <c r="D52" s="69">
        <f t="shared" si="5"/>
        <v>92.592592592592595</v>
      </c>
      <c r="E52" s="70"/>
      <c r="F52" s="73">
        <f t="shared" si="6"/>
        <v>884.19412828830752</v>
      </c>
      <c r="G52" s="46"/>
      <c r="H52" s="47"/>
      <c r="I52" s="48"/>
      <c r="J52" s="15"/>
      <c r="K52" s="49"/>
    </row>
    <row r="53" spans="1:11" x14ac:dyDescent="0.2">
      <c r="A53" s="56">
        <f t="shared" si="7"/>
        <v>5.5555555555555554</v>
      </c>
      <c r="B53" s="57"/>
      <c r="C53" s="58"/>
      <c r="D53" s="69">
        <f t="shared" si="5"/>
        <v>92.592592592592595</v>
      </c>
      <c r="E53" s="70"/>
      <c r="F53" s="73">
        <f t="shared" si="6"/>
        <v>884.19412828830752</v>
      </c>
      <c r="G53" s="46"/>
      <c r="H53" s="47"/>
      <c r="I53" s="48"/>
      <c r="J53" s="15"/>
      <c r="K53" s="49"/>
    </row>
    <row r="54" spans="1:11" x14ac:dyDescent="0.2">
      <c r="A54" s="56">
        <f t="shared" si="7"/>
        <v>5.5555555555555554</v>
      </c>
      <c r="B54" s="57"/>
      <c r="C54" s="58"/>
      <c r="D54" s="69">
        <f t="shared" si="5"/>
        <v>92.592592592592595</v>
      </c>
      <c r="E54" s="70"/>
      <c r="F54" s="73">
        <f t="shared" si="6"/>
        <v>884.19412828830752</v>
      </c>
      <c r="G54" s="46"/>
      <c r="H54" s="47"/>
      <c r="I54" s="48"/>
      <c r="J54" s="15"/>
      <c r="K54" s="49"/>
    </row>
    <row r="55" spans="1:11" x14ac:dyDescent="0.2">
      <c r="A55" s="56">
        <f t="shared" si="7"/>
        <v>5.5555555555555554</v>
      </c>
      <c r="B55" s="57"/>
      <c r="C55" s="58"/>
      <c r="D55" s="69">
        <f t="shared" si="5"/>
        <v>92.592592592592595</v>
      </c>
      <c r="E55" s="70"/>
      <c r="F55" s="73">
        <f t="shared" si="6"/>
        <v>884.19412828830752</v>
      </c>
      <c r="G55" s="46"/>
      <c r="H55" s="47"/>
      <c r="I55" s="48"/>
      <c r="J55" s="15"/>
      <c r="K55" s="49"/>
    </row>
    <row r="56" spans="1:11" x14ac:dyDescent="0.2">
      <c r="A56" s="56">
        <f t="shared" si="7"/>
        <v>5.5555555555555554</v>
      </c>
      <c r="B56" s="57"/>
      <c r="C56" s="58"/>
      <c r="D56" s="69">
        <f t="shared" si="5"/>
        <v>92.592592592592595</v>
      </c>
      <c r="E56" s="70"/>
      <c r="F56" s="73">
        <f t="shared" si="6"/>
        <v>884.19412828830752</v>
      </c>
      <c r="G56" s="46"/>
      <c r="H56" s="47"/>
      <c r="I56" s="48"/>
      <c r="J56" s="15"/>
      <c r="K56" s="49"/>
    </row>
    <row r="57" spans="1:11" x14ac:dyDescent="0.2">
      <c r="A57" s="56">
        <f t="shared" si="7"/>
        <v>5.5555555555555554</v>
      </c>
      <c r="B57" s="57"/>
      <c r="C57" s="58"/>
      <c r="D57" s="69">
        <f t="shared" si="5"/>
        <v>92.592592592592595</v>
      </c>
      <c r="E57" s="70"/>
      <c r="F57" s="73">
        <f t="shared" si="6"/>
        <v>884.19412828830752</v>
      </c>
      <c r="G57" s="46"/>
      <c r="H57" s="47"/>
      <c r="I57" s="48"/>
      <c r="J57" s="15"/>
      <c r="K57" s="49"/>
    </row>
    <row r="58" spans="1:11" x14ac:dyDescent="0.2">
      <c r="A58" s="56">
        <f t="shared" si="7"/>
        <v>5.5555555555555554</v>
      </c>
      <c r="B58" s="57"/>
      <c r="C58" s="58"/>
      <c r="D58" s="69">
        <f t="shared" si="5"/>
        <v>92.592592592592595</v>
      </c>
      <c r="E58" s="70"/>
      <c r="F58" s="73">
        <f t="shared" si="6"/>
        <v>884.19412828830752</v>
      </c>
      <c r="G58" s="46"/>
      <c r="H58" s="47"/>
      <c r="I58" s="48"/>
      <c r="J58" s="15"/>
      <c r="K58" s="49"/>
    </row>
    <row r="59" spans="1:11" x14ac:dyDescent="0.2">
      <c r="A59" s="56">
        <f t="shared" si="7"/>
        <v>5.5555555555555554</v>
      </c>
      <c r="B59" s="57"/>
      <c r="C59" s="58"/>
      <c r="D59" s="69">
        <f t="shared" si="5"/>
        <v>92.592592592592595</v>
      </c>
      <c r="E59" s="70"/>
      <c r="F59" s="73">
        <f t="shared" si="6"/>
        <v>884.19412828830752</v>
      </c>
      <c r="G59" s="46"/>
      <c r="H59" s="47"/>
      <c r="I59" s="48"/>
      <c r="J59" s="15"/>
      <c r="K59" s="49"/>
    </row>
    <row r="60" spans="1:11" x14ac:dyDescent="0.2">
      <c r="A60" s="56">
        <f t="shared" si="7"/>
        <v>5.5555555555555554</v>
      </c>
      <c r="B60" s="57"/>
      <c r="C60" s="58"/>
      <c r="D60" s="69">
        <f t="shared" si="5"/>
        <v>92.592592592592595</v>
      </c>
      <c r="E60" s="70"/>
      <c r="F60" s="73">
        <f t="shared" si="6"/>
        <v>884.19412828830752</v>
      </c>
      <c r="G60" s="46"/>
      <c r="H60" s="47"/>
      <c r="I60" s="48"/>
      <c r="J60" s="15"/>
      <c r="K60" s="49"/>
    </row>
    <row r="61" spans="1:11" x14ac:dyDescent="0.2">
      <c r="A61" s="56">
        <f t="shared" si="7"/>
        <v>5.5555555555555554</v>
      </c>
      <c r="B61" s="57"/>
      <c r="C61" s="58"/>
      <c r="D61" s="69">
        <f t="shared" si="5"/>
        <v>92.592592592592595</v>
      </c>
      <c r="E61" s="70"/>
      <c r="F61" s="73">
        <f t="shared" si="6"/>
        <v>884.19412828830752</v>
      </c>
      <c r="G61" s="46"/>
      <c r="H61" s="47"/>
      <c r="I61" s="48"/>
      <c r="J61" s="15"/>
      <c r="K61" s="49"/>
    </row>
    <row r="62" spans="1:11" x14ac:dyDescent="0.2">
      <c r="A62" s="56">
        <f t="shared" si="7"/>
        <v>5.5555555555555554</v>
      </c>
      <c r="B62" s="57"/>
      <c r="C62" s="58"/>
      <c r="D62" s="69">
        <f t="shared" si="5"/>
        <v>92.592592592592595</v>
      </c>
      <c r="E62" s="70"/>
      <c r="F62" s="73">
        <f t="shared" si="6"/>
        <v>884.19412828830752</v>
      </c>
      <c r="G62" s="46"/>
      <c r="H62" s="47"/>
      <c r="I62" s="48"/>
      <c r="J62" s="15"/>
      <c r="K62" s="49"/>
    </row>
    <row r="63" spans="1:11" x14ac:dyDescent="0.2">
      <c r="A63" s="56">
        <f t="shared" si="7"/>
        <v>5.5555555555555554</v>
      </c>
      <c r="B63" s="57"/>
      <c r="C63" s="58"/>
      <c r="D63" s="69">
        <f t="shared" si="5"/>
        <v>92.592592592592595</v>
      </c>
      <c r="E63" s="70"/>
      <c r="F63" s="73">
        <f t="shared" si="6"/>
        <v>884.19412828830752</v>
      </c>
      <c r="G63" s="46"/>
      <c r="H63" s="47"/>
      <c r="I63" s="48"/>
      <c r="J63" s="15"/>
      <c r="K63" s="49"/>
    </row>
    <row r="64" spans="1:11" x14ac:dyDescent="0.2">
      <c r="A64" s="56">
        <f t="shared" si="7"/>
        <v>5.5555555555555554</v>
      </c>
      <c r="B64" s="57"/>
      <c r="C64" s="58"/>
      <c r="D64" s="69">
        <f t="shared" si="5"/>
        <v>92.592592592592595</v>
      </c>
      <c r="E64" s="70"/>
      <c r="F64" s="73">
        <f t="shared" si="6"/>
        <v>884.19412828830752</v>
      </c>
      <c r="G64" s="46"/>
      <c r="H64" s="47"/>
      <c r="I64" s="48"/>
      <c r="J64" s="15"/>
      <c r="K64" s="49"/>
    </row>
    <row r="65" spans="1:11" x14ac:dyDescent="0.2">
      <c r="A65" s="56">
        <f t="shared" si="7"/>
        <v>5.5555555555555554</v>
      </c>
      <c r="B65" s="57"/>
      <c r="C65" s="58"/>
      <c r="D65" s="69">
        <f t="shared" si="5"/>
        <v>92.592592592592595</v>
      </c>
      <c r="E65" s="70"/>
      <c r="F65" s="73">
        <f t="shared" si="6"/>
        <v>884.19412828830752</v>
      </c>
      <c r="G65" s="46"/>
      <c r="H65" s="47"/>
      <c r="I65" s="48"/>
      <c r="J65" s="15"/>
      <c r="K65" s="49"/>
    </row>
    <row r="66" spans="1:11" x14ac:dyDescent="0.2">
      <c r="A66" s="56">
        <f t="shared" si="7"/>
        <v>5.5555555555555554</v>
      </c>
      <c r="B66" s="57"/>
      <c r="C66" s="58"/>
      <c r="D66" s="69">
        <f t="shared" si="5"/>
        <v>92.592592592592595</v>
      </c>
      <c r="E66" s="70"/>
      <c r="F66" s="73">
        <f t="shared" si="6"/>
        <v>884.19412828830752</v>
      </c>
      <c r="G66" s="46"/>
      <c r="H66" s="47"/>
      <c r="I66" s="48"/>
      <c r="J66" s="15"/>
      <c r="K66" s="49"/>
    </row>
    <row r="67" spans="1:11" x14ac:dyDescent="0.2">
      <c r="A67" s="56">
        <f t="shared" si="7"/>
        <v>5.5555555555555554</v>
      </c>
      <c r="B67" s="57"/>
      <c r="C67" s="58"/>
      <c r="D67" s="69">
        <f t="shared" si="5"/>
        <v>92.592592592592595</v>
      </c>
      <c r="E67" s="70"/>
      <c r="F67" s="73">
        <f t="shared" si="6"/>
        <v>884.19412828830752</v>
      </c>
      <c r="G67" s="46"/>
      <c r="H67" s="47"/>
      <c r="I67" s="48"/>
      <c r="J67" s="15"/>
      <c r="K67" s="49"/>
    </row>
    <row r="68" spans="1:11" x14ac:dyDescent="0.2">
      <c r="A68" s="56">
        <f t="shared" si="7"/>
        <v>5.5555555555555554</v>
      </c>
      <c r="B68" s="57"/>
      <c r="C68" s="58"/>
      <c r="D68" s="69">
        <f t="shared" si="5"/>
        <v>92.592592592592595</v>
      </c>
      <c r="E68" s="70"/>
      <c r="F68" s="73">
        <f t="shared" si="6"/>
        <v>884.19412828830752</v>
      </c>
      <c r="G68" s="46"/>
      <c r="H68" s="47"/>
      <c r="I68" s="48"/>
      <c r="J68" s="15"/>
      <c r="K68" s="49"/>
    </row>
    <row r="69" spans="1:11" x14ac:dyDescent="0.2">
      <c r="A69" s="56">
        <f t="shared" si="7"/>
        <v>5.5555555555555554</v>
      </c>
      <c r="B69" s="57"/>
      <c r="C69" s="58"/>
      <c r="D69" s="69">
        <f t="shared" si="5"/>
        <v>92.592592592592595</v>
      </c>
      <c r="E69" s="70"/>
      <c r="F69" s="73">
        <f t="shared" si="6"/>
        <v>884.19412828830752</v>
      </c>
      <c r="G69" s="46"/>
      <c r="H69" s="47"/>
      <c r="I69" s="48"/>
      <c r="J69" s="15"/>
      <c r="K69" s="49"/>
    </row>
    <row r="70" spans="1:11" x14ac:dyDescent="0.2">
      <c r="A70" s="56">
        <f t="shared" si="7"/>
        <v>5.5555555555555554</v>
      </c>
      <c r="B70" s="57"/>
      <c r="C70" s="58"/>
      <c r="D70" s="69">
        <f t="shared" si="5"/>
        <v>92.592592592592595</v>
      </c>
      <c r="E70" s="70"/>
      <c r="F70" s="73">
        <f t="shared" si="6"/>
        <v>884.19412828830752</v>
      </c>
      <c r="G70" s="46"/>
      <c r="H70" s="47"/>
      <c r="I70" s="48"/>
      <c r="J70" s="15"/>
      <c r="K70" s="49"/>
    </row>
    <row r="71" spans="1:11" x14ac:dyDescent="0.2">
      <c r="A71" s="56">
        <f t="shared" si="7"/>
        <v>5.5555555555555554</v>
      </c>
      <c r="B71" s="57"/>
      <c r="C71" s="58"/>
      <c r="D71" s="69">
        <f t="shared" si="5"/>
        <v>92.592592592592595</v>
      </c>
      <c r="E71" s="70"/>
      <c r="F71" s="73">
        <f t="shared" si="6"/>
        <v>884.19412828830752</v>
      </c>
      <c r="G71" s="46"/>
      <c r="H71" s="47"/>
      <c r="I71" s="48"/>
      <c r="J71" s="15"/>
      <c r="K71" s="49"/>
    </row>
    <row r="72" spans="1:11" x14ac:dyDescent="0.2">
      <c r="A72" s="56">
        <f t="shared" si="7"/>
        <v>5.5555555555555554</v>
      </c>
      <c r="B72" s="57"/>
      <c r="C72" s="58"/>
      <c r="D72" s="69">
        <f t="shared" si="5"/>
        <v>92.592592592592595</v>
      </c>
      <c r="E72" s="70"/>
      <c r="F72" s="73">
        <f t="shared" si="6"/>
        <v>884.19412828830752</v>
      </c>
      <c r="G72" s="46"/>
      <c r="H72" s="47"/>
      <c r="I72" s="48"/>
      <c r="J72" s="15"/>
      <c r="K72" s="49"/>
    </row>
    <row r="73" spans="1:11" x14ac:dyDescent="0.2">
      <c r="A73" s="56">
        <f t="shared" si="7"/>
        <v>5.5555555555555554</v>
      </c>
      <c r="B73" s="57"/>
      <c r="C73" s="58"/>
      <c r="D73" s="69">
        <f t="shared" si="5"/>
        <v>92.592592592592595</v>
      </c>
      <c r="E73" s="70"/>
      <c r="F73" s="73">
        <f t="shared" si="6"/>
        <v>884.19412828830752</v>
      </c>
      <c r="G73" s="46"/>
      <c r="H73" s="47"/>
      <c r="I73" s="48"/>
      <c r="J73" s="15"/>
      <c r="K73" s="49"/>
    </row>
    <row r="74" spans="1:11" x14ac:dyDescent="0.2">
      <c r="A74" s="56">
        <f t="shared" si="7"/>
        <v>5.5555555555555554</v>
      </c>
      <c r="B74" s="57"/>
      <c r="C74" s="58"/>
      <c r="D74" s="69">
        <f t="shared" si="5"/>
        <v>92.592592592592595</v>
      </c>
      <c r="E74" s="70"/>
      <c r="F74" s="73">
        <f t="shared" si="6"/>
        <v>884.19412828830752</v>
      </c>
      <c r="G74" s="46"/>
      <c r="H74" s="47"/>
      <c r="I74" s="48"/>
      <c r="J74" s="15"/>
      <c r="K74" s="49"/>
    </row>
    <row r="75" spans="1:11" x14ac:dyDescent="0.2">
      <c r="A75" s="56">
        <f t="shared" si="7"/>
        <v>5.5555555555555554</v>
      </c>
      <c r="B75" s="57"/>
      <c r="C75" s="58"/>
      <c r="D75" s="69">
        <f t="shared" si="5"/>
        <v>92.592592592592595</v>
      </c>
      <c r="E75" s="70"/>
      <c r="F75" s="73">
        <f t="shared" si="6"/>
        <v>884.19412828830752</v>
      </c>
      <c r="G75" s="46"/>
      <c r="H75" s="47"/>
      <c r="I75" s="48"/>
      <c r="J75" s="15"/>
      <c r="K75" s="49"/>
    </row>
    <row r="76" spans="1:11" ht="13.5" thickBot="1" x14ac:dyDescent="0.25">
      <c r="A76" s="63">
        <f t="shared" si="7"/>
        <v>5.5555555555555554</v>
      </c>
      <c r="B76" s="64"/>
      <c r="C76" s="65"/>
      <c r="D76" s="71">
        <f t="shared" si="5"/>
        <v>92.592592592592595</v>
      </c>
      <c r="E76" s="72"/>
      <c r="F76" s="73">
        <f t="shared" si="6"/>
        <v>884.19412828830752</v>
      </c>
      <c r="G76" s="46"/>
      <c r="H76" s="47"/>
      <c r="I76" s="48"/>
      <c r="J76" s="15"/>
      <c r="K76" s="49"/>
    </row>
    <row r="77" spans="1:11" x14ac:dyDescent="0.2">
      <c r="A77" s="60"/>
      <c r="B77" s="60"/>
      <c r="C77" s="60"/>
      <c r="D77" s="60"/>
      <c r="E77" s="60"/>
      <c r="G77" s="59"/>
      <c r="H77" s="59"/>
    </row>
    <row r="78" spans="1:11" x14ac:dyDescent="0.2">
      <c r="A78" s="60"/>
      <c r="B78" s="60"/>
      <c r="C78" s="60"/>
      <c r="D78" s="60"/>
      <c r="E78" s="60"/>
      <c r="G78" s="60"/>
      <c r="H78" s="60"/>
    </row>
    <row r="81" spans="5:5" x14ac:dyDescent="0.2">
      <c r="E81" s="3"/>
    </row>
  </sheetData>
  <mergeCells count="116">
    <mergeCell ref="A77:C77"/>
    <mergeCell ref="A78:C78"/>
    <mergeCell ref="G77:H77"/>
    <mergeCell ref="G78:H78"/>
    <mergeCell ref="G73:H73"/>
    <mergeCell ref="G74:H74"/>
    <mergeCell ref="G75:H75"/>
    <mergeCell ref="G76:H76"/>
    <mergeCell ref="G67:H67"/>
    <mergeCell ref="G68:H68"/>
    <mergeCell ref="G69:H69"/>
    <mergeCell ref="G70:H70"/>
    <mergeCell ref="G71:H71"/>
    <mergeCell ref="G72:H72"/>
    <mergeCell ref="G61:H61"/>
    <mergeCell ref="G62:H62"/>
    <mergeCell ref="G63:H63"/>
    <mergeCell ref="G64:H64"/>
    <mergeCell ref="G65:H65"/>
    <mergeCell ref="G66:H66"/>
    <mergeCell ref="G55:H55"/>
    <mergeCell ref="G56:H56"/>
    <mergeCell ref="G57:H57"/>
    <mergeCell ref="G58:H58"/>
    <mergeCell ref="G59:H59"/>
    <mergeCell ref="G60:H60"/>
    <mergeCell ref="G49:H49"/>
    <mergeCell ref="G50:H50"/>
    <mergeCell ref="G51:H51"/>
    <mergeCell ref="G52:H52"/>
    <mergeCell ref="G53:H53"/>
    <mergeCell ref="G54:H54"/>
    <mergeCell ref="D77:E77"/>
    <mergeCell ref="D78:E78"/>
    <mergeCell ref="G41:H41"/>
    <mergeCell ref="G42:H42"/>
    <mergeCell ref="G43:H43"/>
    <mergeCell ref="G44:H44"/>
    <mergeCell ref="G45:H45"/>
    <mergeCell ref="G46:H46"/>
    <mergeCell ref="G47:H47"/>
    <mergeCell ref="G48:H48"/>
    <mergeCell ref="D71:E71"/>
    <mergeCell ref="D72:E72"/>
    <mergeCell ref="D73:E73"/>
    <mergeCell ref="D74:E74"/>
    <mergeCell ref="D75:E75"/>
    <mergeCell ref="D76:E76"/>
    <mergeCell ref="D65:E65"/>
    <mergeCell ref="D66:E66"/>
    <mergeCell ref="D67:E67"/>
    <mergeCell ref="D68:E68"/>
    <mergeCell ref="D69:E69"/>
    <mergeCell ref="D70:E70"/>
    <mergeCell ref="D59:E59"/>
    <mergeCell ref="D60:E60"/>
    <mergeCell ref="D61:E61"/>
    <mergeCell ref="D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D48:E48"/>
    <mergeCell ref="D49:E49"/>
    <mergeCell ref="D50:E50"/>
    <mergeCell ref="D51:E51"/>
    <mergeCell ref="D52:E52"/>
    <mergeCell ref="A75:C75"/>
    <mergeCell ref="A76:C76"/>
    <mergeCell ref="D41:E41"/>
    <mergeCell ref="D42:E42"/>
    <mergeCell ref="D43:E43"/>
    <mergeCell ref="D44:E44"/>
    <mergeCell ref="D45:E45"/>
    <mergeCell ref="D46:E46"/>
    <mergeCell ref="A69:C69"/>
    <mergeCell ref="A70:C70"/>
    <mergeCell ref="A71:C71"/>
    <mergeCell ref="A72:C72"/>
    <mergeCell ref="A73:C73"/>
    <mergeCell ref="A74:C74"/>
    <mergeCell ref="A63:C63"/>
    <mergeCell ref="A64:C64"/>
    <mergeCell ref="A65:C65"/>
    <mergeCell ref="A66:C66"/>
    <mergeCell ref="A67:C67"/>
    <mergeCell ref="A68:C68"/>
    <mergeCell ref="A57:C57"/>
    <mergeCell ref="A58:C58"/>
    <mergeCell ref="A59:C59"/>
    <mergeCell ref="A60:C60"/>
    <mergeCell ref="A61:C61"/>
    <mergeCell ref="A62:C62"/>
    <mergeCell ref="A51:C51"/>
    <mergeCell ref="A52:C52"/>
    <mergeCell ref="A53:C53"/>
    <mergeCell ref="A54:C54"/>
    <mergeCell ref="A55:C55"/>
    <mergeCell ref="A56:C56"/>
    <mergeCell ref="A45:C45"/>
    <mergeCell ref="A46:C46"/>
    <mergeCell ref="A47:C47"/>
    <mergeCell ref="A48:C48"/>
    <mergeCell ref="A49:C49"/>
    <mergeCell ref="A50:C50"/>
    <mergeCell ref="A1:K1"/>
    <mergeCell ref="A40:K40"/>
    <mergeCell ref="A41:C41"/>
    <mergeCell ref="A42:C42"/>
    <mergeCell ref="A43:C43"/>
    <mergeCell ref="A44:C44"/>
  </mergeCells>
  <pageMargins left="3.937007874015748E-2" right="3.937007874015748E-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Lycée Rabelais Chinon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DEMONT</dc:creator>
  <cp:lastModifiedBy>Arnaud DEMONT</cp:lastModifiedBy>
  <dcterms:created xsi:type="dcterms:W3CDTF">2019-01-08T09:24:43Z</dcterms:created>
  <dcterms:modified xsi:type="dcterms:W3CDTF">2019-01-08T11:04:21Z</dcterms:modified>
</cp:coreProperties>
</file>