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Mes documents\sco\TS1\Projet TSI-SI\Etude des forces\"/>
    </mc:Choice>
  </mc:AlternateContent>
  <bookViews>
    <workbookView xWindow="0" yWindow="0" windowWidth="21570" windowHeight="80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I64" i="1" s="1"/>
  <c r="D63" i="1"/>
  <c r="I63" i="1" s="1"/>
  <c r="G63" i="1" s="1"/>
  <c r="D62" i="1"/>
  <c r="I62" i="1" s="1"/>
  <c r="D61" i="1"/>
  <c r="I61" i="1" s="1"/>
  <c r="D60" i="1"/>
  <c r="I60" i="1" s="1"/>
  <c r="D59" i="1"/>
  <c r="I59" i="1" s="1"/>
  <c r="D58" i="1"/>
  <c r="I58" i="1" s="1"/>
  <c r="H58" i="1" s="1"/>
  <c r="J58" i="1" s="1"/>
  <c r="D57" i="1"/>
  <c r="I57" i="1" s="1"/>
  <c r="D56" i="1"/>
  <c r="I56" i="1" s="1"/>
  <c r="D55" i="1"/>
  <c r="I55" i="1" s="1"/>
  <c r="G55" i="1" s="1"/>
  <c r="D54" i="1"/>
  <c r="I54" i="1" s="1"/>
  <c r="D53" i="1"/>
  <c r="I53" i="1" s="1"/>
  <c r="D52" i="1"/>
  <c r="I52" i="1" s="1"/>
  <c r="D51" i="1"/>
  <c r="I51" i="1" s="1"/>
  <c r="D50" i="1"/>
  <c r="I50" i="1" s="1"/>
  <c r="H50" i="1" s="1"/>
  <c r="J50" i="1" s="1"/>
  <c r="D49" i="1"/>
  <c r="I49" i="1" s="1"/>
  <c r="D48" i="1"/>
  <c r="I48" i="1" s="1"/>
  <c r="D47" i="1"/>
  <c r="I47" i="1" s="1"/>
  <c r="D46" i="1"/>
  <c r="I46" i="1" s="1"/>
  <c r="D45" i="1"/>
  <c r="I45" i="1" s="1"/>
  <c r="D44" i="1"/>
  <c r="I44" i="1" s="1"/>
  <c r="D43" i="1"/>
  <c r="I43" i="1" s="1"/>
  <c r="D42" i="1"/>
  <c r="I42" i="1" s="1"/>
  <c r="H42" i="1" s="1"/>
  <c r="J42" i="1" s="1"/>
  <c r="D41" i="1"/>
  <c r="I41" i="1" s="1"/>
  <c r="D40" i="1"/>
  <c r="I40" i="1" s="1"/>
  <c r="D39" i="1"/>
  <c r="I39" i="1" s="1"/>
  <c r="G39" i="1" s="1"/>
  <c r="D38" i="1"/>
  <c r="I38" i="1" s="1"/>
  <c r="D37" i="1"/>
  <c r="I37" i="1" s="1"/>
  <c r="D36" i="1"/>
  <c r="I36" i="1" s="1"/>
  <c r="D35" i="1"/>
  <c r="I35" i="1" s="1"/>
  <c r="D34" i="1"/>
  <c r="I34" i="1" s="1"/>
  <c r="H34" i="1" s="1"/>
  <c r="J34" i="1" s="1"/>
  <c r="G44" i="1" l="1"/>
  <c r="H44" i="1"/>
  <c r="J44" i="1" s="1"/>
  <c r="G47" i="1"/>
  <c r="H47" i="1"/>
  <c r="J47" i="1" s="1"/>
  <c r="H36" i="1"/>
  <c r="J36" i="1" s="1"/>
  <c r="G36" i="1"/>
  <c r="H52" i="1"/>
  <c r="J52" i="1" s="1"/>
  <c r="G52" i="1"/>
  <c r="G60" i="1"/>
  <c r="H60" i="1"/>
  <c r="J60" i="1" s="1"/>
  <c r="H63" i="1"/>
  <c r="J63" i="1" s="1"/>
  <c r="H39" i="1"/>
  <c r="J39" i="1" s="1"/>
  <c r="H55" i="1"/>
  <c r="J55" i="1" s="1"/>
  <c r="G41" i="1"/>
  <c r="H41" i="1"/>
  <c r="J41" i="1" s="1"/>
  <c r="H45" i="1"/>
  <c r="J45" i="1" s="1"/>
  <c r="G45" i="1"/>
  <c r="G46" i="1"/>
  <c r="H46" i="1"/>
  <c r="J46" i="1" s="1"/>
  <c r="G51" i="1"/>
  <c r="H51" i="1"/>
  <c r="J51" i="1" s="1"/>
  <c r="H37" i="1"/>
  <c r="J37" i="1" s="1"/>
  <c r="G37" i="1"/>
  <c r="G38" i="1"/>
  <c r="H38" i="1"/>
  <c r="J38" i="1" s="1"/>
  <c r="H43" i="1"/>
  <c r="J43" i="1" s="1"/>
  <c r="G43" i="1"/>
  <c r="H56" i="1"/>
  <c r="J56" i="1" s="1"/>
  <c r="G56" i="1"/>
  <c r="H57" i="1"/>
  <c r="J57" i="1" s="1"/>
  <c r="G57" i="1"/>
  <c r="H61" i="1"/>
  <c r="J61" i="1" s="1"/>
  <c r="G61" i="1"/>
  <c r="H35" i="1"/>
  <c r="J35" i="1" s="1"/>
  <c r="G35" i="1"/>
  <c r="H48" i="1"/>
  <c r="J48" i="1" s="1"/>
  <c r="G48" i="1"/>
  <c r="H62" i="1"/>
  <c r="J62" i="1" s="1"/>
  <c r="G62" i="1"/>
  <c r="H49" i="1"/>
  <c r="J49" i="1" s="1"/>
  <c r="G49" i="1"/>
  <c r="H53" i="1"/>
  <c r="J53" i="1" s="1"/>
  <c r="G53" i="1"/>
  <c r="H40" i="1"/>
  <c r="J40" i="1" s="1"/>
  <c r="G40" i="1"/>
  <c r="H54" i="1"/>
  <c r="J54" i="1" s="1"/>
  <c r="G54" i="1"/>
  <c r="G59" i="1"/>
  <c r="H59" i="1"/>
  <c r="J59" i="1" s="1"/>
  <c r="H64" i="1"/>
  <c r="J64" i="1" s="1"/>
  <c r="G64" i="1"/>
  <c r="G34" i="1"/>
  <c r="G42" i="1"/>
  <c r="G50" i="1"/>
  <c r="G58" i="1"/>
  <c r="B83" i="1"/>
  <c r="D83" i="1" s="1"/>
  <c r="F83" i="1" s="1"/>
  <c r="B84" i="1"/>
  <c r="D84" i="1" s="1"/>
  <c r="F84" i="1" s="1"/>
  <c r="B85" i="1"/>
  <c r="D85" i="1" s="1"/>
  <c r="F85" i="1" s="1"/>
  <c r="B86" i="1"/>
  <c r="D86" i="1" s="1"/>
  <c r="F86" i="1" s="1"/>
  <c r="B87" i="1"/>
  <c r="D87" i="1" s="1"/>
  <c r="F87" i="1" s="1"/>
  <c r="B88" i="1"/>
  <c r="D88" i="1" s="1"/>
  <c r="F88" i="1" s="1"/>
  <c r="B89" i="1"/>
  <c r="D89" i="1" s="1"/>
  <c r="F89" i="1" s="1"/>
  <c r="B90" i="1"/>
  <c r="D90" i="1" s="1"/>
  <c r="F90" i="1" s="1"/>
  <c r="B91" i="1"/>
  <c r="D91" i="1" s="1"/>
  <c r="F91" i="1" s="1"/>
  <c r="B92" i="1"/>
  <c r="D92" i="1" s="1"/>
  <c r="F92" i="1" s="1"/>
  <c r="B93" i="1"/>
  <c r="D93" i="1" s="1"/>
  <c r="F93" i="1" s="1"/>
  <c r="B94" i="1"/>
  <c r="D94" i="1" s="1"/>
  <c r="F94" i="1" s="1"/>
  <c r="B95" i="1"/>
  <c r="D95" i="1" s="1"/>
  <c r="F95" i="1" s="1"/>
  <c r="B96" i="1"/>
  <c r="D96" i="1" s="1"/>
  <c r="F96" i="1" s="1"/>
  <c r="B97" i="1"/>
  <c r="D97" i="1" s="1"/>
  <c r="F97" i="1" s="1"/>
  <c r="B98" i="1"/>
  <c r="D98" i="1" s="1"/>
  <c r="F98" i="1" s="1"/>
  <c r="B99" i="1"/>
  <c r="D99" i="1" s="1"/>
  <c r="F99" i="1" s="1"/>
  <c r="B100" i="1"/>
  <c r="D100" i="1" s="1"/>
  <c r="F100" i="1" s="1"/>
  <c r="B101" i="1"/>
  <c r="D101" i="1" s="1"/>
  <c r="F101" i="1" s="1"/>
  <c r="B102" i="1"/>
  <c r="D102" i="1" s="1"/>
  <c r="F102" i="1" s="1"/>
  <c r="B103" i="1"/>
  <c r="D103" i="1" s="1"/>
  <c r="F103" i="1" s="1"/>
  <c r="B104" i="1"/>
  <c r="D104" i="1" s="1"/>
  <c r="F104" i="1" s="1"/>
  <c r="B105" i="1"/>
  <c r="D105" i="1" s="1"/>
  <c r="F105" i="1" s="1"/>
  <c r="B106" i="1"/>
  <c r="D106" i="1" s="1"/>
  <c r="F106" i="1" s="1"/>
  <c r="B107" i="1"/>
  <c r="D107" i="1" s="1"/>
  <c r="F107" i="1" s="1"/>
  <c r="B108" i="1"/>
  <c r="D108" i="1" s="1"/>
  <c r="F108" i="1" s="1"/>
  <c r="B109" i="1"/>
  <c r="D109" i="1" s="1"/>
  <c r="F109" i="1" s="1"/>
  <c r="B110" i="1"/>
  <c r="D110" i="1" s="1"/>
  <c r="F110" i="1" s="1"/>
  <c r="B111" i="1"/>
  <c r="D111" i="1" s="1"/>
  <c r="F111" i="1" s="1"/>
  <c r="B112" i="1"/>
  <c r="D112" i="1" s="1"/>
  <c r="F112" i="1" s="1"/>
  <c r="B113" i="1"/>
  <c r="D113" i="1" s="1"/>
  <c r="F113" i="1" s="1"/>
  <c r="B114" i="1"/>
  <c r="D114" i="1" s="1"/>
  <c r="F114" i="1" s="1"/>
  <c r="B115" i="1"/>
  <c r="D115" i="1" s="1"/>
  <c r="F115" i="1" s="1"/>
  <c r="B82" i="1"/>
  <c r="D82" i="1" s="1"/>
  <c r="F82" i="1" s="1"/>
  <c r="B81" i="1"/>
  <c r="D81" i="1" s="1"/>
  <c r="F81" i="1" s="1"/>
  <c r="D4" i="1"/>
  <c r="I4" i="1" s="1"/>
  <c r="D5" i="1"/>
  <c r="I5" i="1" s="1"/>
  <c r="H5" i="1" s="1"/>
  <c r="J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H13" i="1" s="1"/>
  <c r="J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G19" i="1" s="1"/>
  <c r="D20" i="1"/>
  <c r="I20" i="1" s="1"/>
  <c r="G20" i="1" s="1"/>
  <c r="D21" i="1"/>
  <c r="I21" i="1" s="1"/>
  <c r="H21" i="1" s="1"/>
  <c r="J21" i="1" s="1"/>
  <c r="D22" i="1"/>
  <c r="I22" i="1" s="1"/>
  <c r="D23" i="1"/>
  <c r="I23" i="1" s="1"/>
  <c r="D24" i="1"/>
  <c r="I24" i="1" s="1"/>
  <c r="D25" i="1"/>
  <c r="I25" i="1" s="1"/>
  <c r="D26" i="1"/>
  <c r="I26" i="1" s="1"/>
  <c r="D27" i="1"/>
  <c r="I27" i="1" s="1"/>
  <c r="G27" i="1" s="1"/>
  <c r="D28" i="1"/>
  <c r="I28" i="1" s="1"/>
  <c r="G28" i="1" s="1"/>
  <c r="D29" i="1"/>
  <c r="I29" i="1" s="1"/>
  <c r="D30" i="1"/>
  <c r="I30" i="1" s="1"/>
  <c r="D31" i="1"/>
  <c r="I31" i="1" s="1"/>
  <c r="D32" i="1"/>
  <c r="I32" i="1" s="1"/>
  <c r="D33" i="1"/>
  <c r="I33" i="1" s="1"/>
  <c r="D3" i="1"/>
  <c r="I3" i="1" s="1"/>
  <c r="G4" i="1" l="1"/>
  <c r="H4" i="1"/>
  <c r="J4" i="1" s="1"/>
  <c r="G11" i="1"/>
  <c r="H11" i="1"/>
  <c r="J11" i="1" s="1"/>
  <c r="H29" i="1"/>
  <c r="J29" i="1" s="1"/>
  <c r="G29" i="1"/>
  <c r="G12" i="1"/>
  <c r="H12" i="1"/>
  <c r="J12" i="1" s="1"/>
  <c r="H28" i="1"/>
  <c r="J28" i="1" s="1"/>
  <c r="H27" i="1"/>
  <c r="J27" i="1" s="1"/>
  <c r="H20" i="1"/>
  <c r="J20" i="1" s="1"/>
  <c r="H19" i="1"/>
  <c r="J19" i="1" s="1"/>
  <c r="G33" i="1"/>
  <c r="H33" i="1"/>
  <c r="J33" i="1" s="1"/>
  <c r="G24" i="1"/>
  <c r="H24" i="1"/>
  <c r="J24" i="1" s="1"/>
  <c r="G31" i="1"/>
  <c r="H31" i="1"/>
  <c r="J31" i="1" s="1"/>
  <c r="G7" i="1"/>
  <c r="H7" i="1"/>
  <c r="J7" i="1" s="1"/>
  <c r="G30" i="1"/>
  <c r="H30" i="1"/>
  <c r="J30" i="1" s="1"/>
  <c r="H6" i="1"/>
  <c r="J6" i="1" s="1"/>
  <c r="G6" i="1"/>
  <c r="G25" i="1"/>
  <c r="H25" i="1"/>
  <c r="J25" i="1" s="1"/>
  <c r="G17" i="1"/>
  <c r="H17" i="1"/>
  <c r="J17" i="1" s="1"/>
  <c r="G9" i="1"/>
  <c r="H9" i="1"/>
  <c r="J9" i="1" s="1"/>
  <c r="G32" i="1"/>
  <c r="H32" i="1"/>
  <c r="J32" i="1" s="1"/>
  <c r="G16" i="1"/>
  <c r="H16" i="1"/>
  <c r="J16" i="1" s="1"/>
  <c r="G8" i="1"/>
  <c r="H8" i="1"/>
  <c r="J8" i="1" s="1"/>
  <c r="G23" i="1"/>
  <c r="H23" i="1"/>
  <c r="J23" i="1" s="1"/>
  <c r="G15" i="1"/>
  <c r="H15" i="1"/>
  <c r="J15" i="1" s="1"/>
  <c r="H22" i="1"/>
  <c r="J22" i="1" s="1"/>
  <c r="G22" i="1"/>
  <c r="H14" i="1"/>
  <c r="J14" i="1" s="1"/>
  <c r="G14" i="1"/>
  <c r="G3" i="1"/>
  <c r="H3" i="1"/>
  <c r="J3" i="1" s="1"/>
  <c r="G26" i="1"/>
  <c r="H26" i="1"/>
  <c r="J26" i="1" s="1"/>
  <c r="G18" i="1"/>
  <c r="H18" i="1"/>
  <c r="J18" i="1" s="1"/>
  <c r="G10" i="1"/>
  <c r="H10" i="1"/>
  <c r="J10" i="1" s="1"/>
  <c r="G5" i="1"/>
  <c r="G21" i="1"/>
  <c r="G13" i="1"/>
</calcChain>
</file>

<file path=xl/sharedStrings.xml><?xml version="1.0" encoding="utf-8"?>
<sst xmlns="http://schemas.openxmlformats.org/spreadsheetml/2006/main" count="27" uniqueCount="26">
  <si>
    <t>Force et accélération pour les conditions maximales</t>
  </si>
  <si>
    <t>Pente (°)</t>
  </si>
  <si>
    <t>Pente (%)</t>
  </si>
  <si>
    <t>Vitesse (km/h)</t>
  </si>
  <si>
    <t>Vitesse (m/s)</t>
  </si>
  <si>
    <t>Temps d'acceleration (s)</t>
  </si>
  <si>
    <t>Force Ft (N)</t>
  </si>
  <si>
    <t>Couple bogie (N.m)</t>
  </si>
  <si>
    <t>Couple moteurs (N.m)</t>
  </si>
  <si>
    <r>
      <t>Force G</t>
    </r>
    <r>
      <rPr>
        <vertAlign val="subscript"/>
        <sz val="10"/>
        <color theme="1"/>
        <rFont val="Calibri"/>
        <family val="2"/>
        <scheme val="minor"/>
      </rPr>
      <t>12</t>
    </r>
    <r>
      <rPr>
        <sz val="10"/>
        <color theme="1"/>
        <rFont val="Calibri"/>
        <family val="2"/>
        <scheme val="minor"/>
      </rPr>
      <t xml:space="preserve"> (N)</t>
    </r>
  </si>
  <si>
    <r>
      <t>Distance à T</t>
    </r>
    <r>
      <rPr>
        <vertAlign val="subscript"/>
        <sz val="10"/>
        <color theme="1"/>
        <rFont val="Calibri"/>
        <family val="2"/>
        <scheme val="minor"/>
      </rPr>
      <t xml:space="preserve">v max </t>
    </r>
    <r>
      <rPr>
        <sz val="10"/>
        <color theme="1"/>
        <rFont val="Calibri"/>
        <family val="2"/>
        <scheme val="minor"/>
      </rPr>
      <t>(m)</t>
    </r>
  </si>
  <si>
    <t>* Imposé par le cahier des charges</t>
  </si>
  <si>
    <t>Accel. (m/s²)</t>
  </si>
  <si>
    <r>
      <t>=(A</t>
    </r>
    <r>
      <rPr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*t)/2</t>
    </r>
  </si>
  <si>
    <r>
      <t>=V</t>
    </r>
    <r>
      <rPr>
        <vertAlign val="subscript"/>
        <sz val="10"/>
        <color theme="1"/>
        <rFont val="Calibri"/>
        <family val="2"/>
        <scheme val="minor"/>
      </rPr>
      <t>max</t>
    </r>
    <r>
      <rPr>
        <sz val="10"/>
        <color theme="1"/>
        <rFont val="Calibri"/>
        <family val="2"/>
        <scheme val="minor"/>
      </rPr>
      <t>/t</t>
    </r>
  </si>
  <si>
    <t>\/</t>
  </si>
  <si>
    <t>=m(a+g*%pente)</t>
  </si>
  <si>
    <t>Vitesses de rotation</t>
  </si>
  <si>
    <t>Vitesse linéaire (m/s)</t>
  </si>
  <si>
    <t>Vitesse de la bogie (rad/s)</t>
  </si>
  <si>
    <t>// (tr/min)</t>
  </si>
  <si>
    <t>Vitesse du moteur (rad/s)</t>
  </si>
  <si>
    <t>Rapport de réduc.</t>
  </si>
  <si>
    <t>Alimentation</t>
  </si>
  <si>
    <t>Rayon  m</t>
  </si>
  <si>
    <t>3981 W &gt; puissance motoréducteur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</si>
</sst>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0" xfId="0" applyFont="1" applyBorder="1"/>
    <xf numFmtId="0" fontId="4" fillId="0" borderId="0" xfId="0" applyFont="1" applyBorder="1"/>
    <xf numFmtId="0" fontId="1" fillId="3" borderId="1" xfId="0" applyFont="1" applyFill="1" applyBorder="1" applyAlignment="1">
      <alignment horizontal="center"/>
    </xf>
    <xf numFmtId="0" fontId="4" fillId="4" borderId="4" xfId="0" applyFont="1" applyFill="1" applyBorder="1"/>
    <xf numFmtId="164" fontId="4" fillId="4" borderId="4" xfId="0" applyNumberFormat="1" applyFont="1" applyFill="1" applyBorder="1"/>
    <xf numFmtId="0" fontId="1" fillId="4" borderId="4" xfId="0" applyFont="1" applyFill="1" applyBorder="1"/>
    <xf numFmtId="0" fontId="4" fillId="4" borderId="3" xfId="0" applyFont="1" applyFill="1" applyBorder="1"/>
    <xf numFmtId="164" fontId="4" fillId="4" borderId="3" xfId="0" applyNumberFormat="1" applyFont="1" applyFill="1" applyBorder="1"/>
    <xf numFmtId="0" fontId="1" fillId="4" borderId="3" xfId="0" applyFont="1" applyFill="1" applyBorder="1"/>
    <xf numFmtId="0" fontId="4" fillId="4" borderId="5" xfId="0" applyFont="1" applyFill="1" applyBorder="1"/>
    <xf numFmtId="164" fontId="4" fillId="4" borderId="5" xfId="0" applyNumberFormat="1" applyFont="1" applyFill="1" applyBorder="1"/>
    <xf numFmtId="0" fontId="1" fillId="4" borderId="5" xfId="0" applyFont="1" applyFill="1" applyBorder="1"/>
    <xf numFmtId="0" fontId="1" fillId="0" borderId="3" xfId="0" applyFont="1" applyFill="1" applyBorder="1"/>
    <xf numFmtId="0" fontId="4" fillId="5" borderId="3" xfId="0" applyFont="1" applyFill="1" applyBorder="1"/>
    <xf numFmtId="164" fontId="4" fillId="5" borderId="3" xfId="0" applyNumberFormat="1" applyFont="1" applyFill="1" applyBorder="1"/>
    <xf numFmtId="0" fontId="1" fillId="5" borderId="3" xfId="0" applyFont="1" applyFill="1" applyBorder="1"/>
    <xf numFmtId="0" fontId="1" fillId="0" borderId="0" xfId="0" applyFont="1" applyBorder="1" applyAlignment="1">
      <alignment horizontal="right"/>
    </xf>
    <xf numFmtId="0" fontId="1" fillId="5" borderId="4" xfId="0" applyFont="1" applyFill="1" applyBorder="1"/>
    <xf numFmtId="0" fontId="1" fillId="0" borderId="0" xfId="0" quotePrefix="1" applyFont="1" applyBorder="1" applyAlignment="1">
      <alignment horizontal="center"/>
    </xf>
    <xf numFmtId="0" fontId="1" fillId="4" borderId="1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0" borderId="16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3" xfId="0" applyFont="1" applyFill="1" applyBorder="1"/>
    <xf numFmtId="0" fontId="1" fillId="8" borderId="16" xfId="0" applyFont="1" applyFill="1" applyBorder="1"/>
    <xf numFmtId="1" fontId="1" fillId="0" borderId="25" xfId="0" applyNumberFormat="1" applyFont="1" applyBorder="1"/>
    <xf numFmtId="1" fontId="1" fillId="8" borderId="3" xfId="0" applyNumberFormat="1" applyFont="1" applyFill="1" applyBorder="1"/>
    <xf numFmtId="1" fontId="1" fillId="0" borderId="3" xfId="0" applyNumberFormat="1" applyFont="1" applyBorder="1"/>
    <xf numFmtId="1" fontId="1" fillId="0" borderId="5" xfId="0" applyNumberFormat="1" applyFont="1" applyBorder="1"/>
    <xf numFmtId="0" fontId="1" fillId="8" borderId="14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17" xfId="0" applyFont="1" applyBorder="1"/>
    <xf numFmtId="0" fontId="1" fillId="0" borderId="19" xfId="0" applyFont="1" applyBorder="1"/>
    <xf numFmtId="0" fontId="1" fillId="8" borderId="14" xfId="0" applyFont="1" applyFill="1" applyBorder="1"/>
    <xf numFmtId="0" fontId="1" fillId="0" borderId="14" xfId="0" applyFont="1" applyFill="1" applyBorder="1"/>
    <xf numFmtId="0" fontId="1" fillId="0" borderId="22" xfId="0" applyFont="1" applyFill="1" applyBorder="1"/>
    <xf numFmtId="0" fontId="1" fillId="0" borderId="5" xfId="0" applyFont="1" applyFill="1" applyBorder="1"/>
    <xf numFmtId="0" fontId="1" fillId="0" borderId="24" xfId="0" applyFont="1" applyFill="1" applyBorder="1"/>
    <xf numFmtId="164" fontId="4" fillId="0" borderId="19" xfId="0" applyNumberFormat="1" applyFont="1" applyBorder="1" applyAlignment="1">
      <alignment horizontal="center"/>
    </xf>
    <xf numFmtId="164" fontId="4" fillId="8" borderId="16" xfId="0" applyNumberFormat="1" applyFont="1" applyFill="1" applyBorder="1" applyAlignment="1">
      <alignment horizontal="center"/>
    </xf>
    <xf numFmtId="164" fontId="4" fillId="0" borderId="16" xfId="0" applyNumberFormat="1" applyFont="1" applyFill="1" applyBorder="1" applyAlignment="1">
      <alignment horizontal="center"/>
    </xf>
    <xf numFmtId="164" fontId="4" fillId="0" borderId="24" xfId="0" applyNumberFormat="1" applyFont="1" applyFill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8" borderId="15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4" fillId="0" borderId="23" xfId="0" applyNumberFormat="1" applyFont="1" applyFill="1" applyBorder="1" applyAlignment="1">
      <alignment horizontal="center"/>
    </xf>
    <xf numFmtId="0" fontId="1" fillId="0" borderId="4" xfId="0" applyFont="1" applyBorder="1"/>
    <xf numFmtId="0" fontId="1" fillId="7" borderId="1" xfId="0" applyFont="1" applyFill="1" applyBorder="1"/>
    <xf numFmtId="2" fontId="1" fillId="0" borderId="26" xfId="0" applyNumberFormat="1" applyFont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29" xfId="0" applyNumberFormat="1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quotePrefix="1" applyFont="1" applyBorder="1" applyAlignment="1">
      <alignment horizontal="right"/>
    </xf>
    <xf numFmtId="0" fontId="1" fillId="0" borderId="7" xfId="0" applyFont="1" applyBorder="1"/>
    <xf numFmtId="0" fontId="1" fillId="0" borderId="7" xfId="0" quotePrefix="1" applyFont="1" applyBorder="1" applyAlignment="1">
      <alignment horizontal="center"/>
    </xf>
    <xf numFmtId="0" fontId="1" fillId="4" borderId="31" xfId="0" applyFont="1" applyFill="1" applyBorder="1"/>
    <xf numFmtId="0" fontId="1" fillId="4" borderId="32" xfId="0" applyFont="1" applyFill="1" applyBorder="1"/>
    <xf numFmtId="0" fontId="4" fillId="4" borderId="32" xfId="0" applyFont="1" applyFill="1" applyBorder="1"/>
    <xf numFmtId="0" fontId="1" fillId="5" borderId="5" xfId="0" applyFont="1" applyFill="1" applyBorder="1"/>
    <xf numFmtId="0" fontId="4" fillId="5" borderId="5" xfId="0" applyFont="1" applyFill="1" applyBorder="1"/>
    <xf numFmtId="164" fontId="4" fillId="5" borderId="5" xfId="0" applyNumberFormat="1" applyFont="1" applyFill="1" applyBorder="1"/>
    <xf numFmtId="0" fontId="4" fillId="5" borderId="32" xfId="0" applyFont="1" applyFill="1" applyBorder="1"/>
    <xf numFmtId="0" fontId="4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Feuil1!$J$2</c:f>
              <c:strCache>
                <c:ptCount val="1"/>
                <c:pt idx="0">
                  <c:v>Couple bogie (N.m)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Feuil1!$E$3:$E$64</c:f>
              <c:numCache>
                <c:formatCode>General</c:formatCode>
                <c:ptCount val="62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  <c:pt idx="40">
                  <c:v>9</c:v>
                </c:pt>
                <c:pt idx="41">
                  <c:v>9.1999999999999993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10.6</c:v>
                </c:pt>
                <c:pt idx="49">
                  <c:v>10.8</c:v>
                </c:pt>
                <c:pt idx="50">
                  <c:v>11</c:v>
                </c:pt>
                <c:pt idx="51">
                  <c:v>11.2</c:v>
                </c:pt>
                <c:pt idx="52">
                  <c:v>11.4</c:v>
                </c:pt>
                <c:pt idx="53">
                  <c:v>11.6</c:v>
                </c:pt>
                <c:pt idx="54">
                  <c:v>11.8</c:v>
                </c:pt>
                <c:pt idx="55">
                  <c:v>12</c:v>
                </c:pt>
                <c:pt idx="56">
                  <c:v>12.2</c:v>
                </c:pt>
                <c:pt idx="57">
                  <c:v>12.4</c:v>
                </c:pt>
                <c:pt idx="58">
                  <c:v>12.6</c:v>
                </c:pt>
                <c:pt idx="59">
                  <c:v>12.8</c:v>
                </c:pt>
                <c:pt idx="60">
                  <c:v>13</c:v>
                </c:pt>
                <c:pt idx="61">
                  <c:v>13.2</c:v>
                </c:pt>
              </c:numCache>
            </c:numRef>
          </c:cat>
          <c:val>
            <c:numRef>
              <c:f>Feuil1!$J$3:$J$64</c:f>
              <c:numCache>
                <c:formatCode>General</c:formatCode>
                <c:ptCount val="62"/>
                <c:pt idx="0">
                  <c:v>71.376199999999997</c:v>
                </c:pt>
                <c:pt idx="1">
                  <c:v>65.542866666666669</c:v>
                </c:pt>
                <c:pt idx="2">
                  <c:v>61.376200000000004</c:v>
                </c:pt>
                <c:pt idx="3">
                  <c:v>58.251199999999997</c:v>
                </c:pt>
                <c:pt idx="4">
                  <c:v>55.820644444444447</c:v>
                </c:pt>
                <c:pt idx="5">
                  <c:v>53.876199999999997</c:v>
                </c:pt>
                <c:pt idx="6">
                  <c:v>52.285290909090904</c:v>
                </c:pt>
                <c:pt idx="7">
                  <c:v>50.959533333333333</c:v>
                </c:pt>
                <c:pt idx="8">
                  <c:v>49.837738461538457</c:v>
                </c:pt>
                <c:pt idx="9">
                  <c:v>48.876199999999997</c:v>
                </c:pt>
                <c:pt idx="10">
                  <c:v>48.042866666666662</c:v>
                </c:pt>
                <c:pt idx="11">
                  <c:v>47.313699999999997</c:v>
                </c:pt>
                <c:pt idx="12">
                  <c:v>46.670317647058823</c:v>
                </c:pt>
                <c:pt idx="13">
                  <c:v>46.098422222222219</c:v>
                </c:pt>
                <c:pt idx="14">
                  <c:v>45.58672631578947</c:v>
                </c:pt>
                <c:pt idx="15">
                  <c:v>45.12619999999999</c:v>
                </c:pt>
                <c:pt idx="16">
                  <c:v>44.709533333333333</c:v>
                </c:pt>
                <c:pt idx="17">
                  <c:v>44.33074545454545</c:v>
                </c:pt>
                <c:pt idx="18">
                  <c:v>43.984895652173911</c:v>
                </c:pt>
                <c:pt idx="19">
                  <c:v>43.667866666666669</c:v>
                </c:pt>
                <c:pt idx="20">
                  <c:v>43.376200000000004</c:v>
                </c:pt>
                <c:pt idx="21">
                  <c:v>43.106969230769231</c:v>
                </c:pt>
                <c:pt idx="22">
                  <c:v>42.857681481481478</c:v>
                </c:pt>
                <c:pt idx="23">
                  <c:v>42.626200000000004</c:v>
                </c:pt>
                <c:pt idx="24">
                  <c:v>42.410682758620688</c:v>
                </c:pt>
                <c:pt idx="25">
                  <c:v>42.209533333333326</c:v>
                </c:pt>
                <c:pt idx="26">
                  <c:v>42.021361290322581</c:v>
                </c:pt>
                <c:pt idx="27">
                  <c:v>41.844949999999997</c:v>
                </c:pt>
                <c:pt idx="28">
                  <c:v>41.679230303030302</c:v>
                </c:pt>
                <c:pt idx="29">
                  <c:v>41.52325882352941</c:v>
                </c:pt>
                <c:pt idx="30">
                  <c:v>41.376199999999997</c:v>
                </c:pt>
                <c:pt idx="31">
                  <c:v>41.237311111111111</c:v>
                </c:pt>
                <c:pt idx="32">
                  <c:v>41.105929729729723</c:v>
                </c:pt>
                <c:pt idx="33">
                  <c:v>40.981463157894737</c:v>
                </c:pt>
                <c:pt idx="34">
                  <c:v>40.863379487179479</c:v>
                </c:pt>
                <c:pt idx="35">
                  <c:v>40.751200000000004</c:v>
                </c:pt>
                <c:pt idx="36">
                  <c:v>40.644492682926824</c:v>
                </c:pt>
                <c:pt idx="37">
                  <c:v>40.542866666666662</c:v>
                </c:pt>
                <c:pt idx="38">
                  <c:v>40.445967441860468</c:v>
                </c:pt>
                <c:pt idx="39">
                  <c:v>40.353472727272731</c:v>
                </c:pt>
                <c:pt idx="40">
                  <c:v>40.26508888888889</c:v>
                </c:pt>
                <c:pt idx="41">
                  <c:v>40.180547826086951</c:v>
                </c:pt>
                <c:pt idx="42">
                  <c:v>40.099604255319143</c:v>
                </c:pt>
                <c:pt idx="43">
                  <c:v>40.022033333333333</c:v>
                </c:pt>
                <c:pt idx="44">
                  <c:v>39.947628571428567</c:v>
                </c:pt>
                <c:pt idx="45">
                  <c:v>39.876199999999997</c:v>
                </c:pt>
                <c:pt idx="46">
                  <c:v>39.807572549019604</c:v>
                </c:pt>
                <c:pt idx="47">
                  <c:v>39.741584615384618</c:v>
                </c:pt>
                <c:pt idx="48">
                  <c:v>39.678086792452831</c:v>
                </c:pt>
                <c:pt idx="49">
                  <c:v>39.616940740740738</c:v>
                </c:pt>
                <c:pt idx="50">
                  <c:v>39.558018181818184</c:v>
                </c:pt>
                <c:pt idx="51">
                  <c:v>39.501199999999997</c:v>
                </c:pt>
                <c:pt idx="52">
                  <c:v>39.44637543859649</c:v>
                </c:pt>
                <c:pt idx="53">
                  <c:v>39.393441379310339</c:v>
                </c:pt>
                <c:pt idx="54">
                  <c:v>39.342301694915257</c:v>
                </c:pt>
                <c:pt idx="55">
                  <c:v>39.292866666666662</c:v>
                </c:pt>
                <c:pt idx="56">
                  <c:v>39.245052459016392</c:v>
                </c:pt>
                <c:pt idx="57">
                  <c:v>39.198780645161285</c:v>
                </c:pt>
                <c:pt idx="58">
                  <c:v>39.153977777777776</c:v>
                </c:pt>
                <c:pt idx="59">
                  <c:v>39.110574999999997</c:v>
                </c:pt>
                <c:pt idx="60">
                  <c:v>39.068507692307691</c:v>
                </c:pt>
                <c:pt idx="61">
                  <c:v>39.027715151515153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E-4564-9151-021BD7A17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629296"/>
        <c:axId val="458045792"/>
      </c:lineChart>
      <c:catAx>
        <c:axId val="3406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045792"/>
        <c:crosses val="autoZero"/>
        <c:auto val="1"/>
        <c:lblAlgn val="ctr"/>
        <c:lblOffset val="100"/>
        <c:noMultiLvlLbl val="0"/>
      </c:catAx>
      <c:valAx>
        <c:axId val="4580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62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</xdr:row>
      <xdr:rowOff>61912</xdr:rowOff>
    </xdr:from>
    <xdr:to>
      <xdr:col>20</xdr:col>
      <xdr:colOff>981075</xdr:colOff>
      <xdr:row>37</xdr:row>
      <xdr:rowOff>76201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abSelected="1" topLeftCell="A7" workbookViewId="0">
      <selection activeCell="W28" sqref="W28"/>
    </sheetView>
  </sheetViews>
  <sheetFormatPr baseColWidth="10" defaultRowHeight="12.75" x14ac:dyDescent="0.2"/>
  <cols>
    <col min="1" max="1" width="7.85546875" style="1" customWidth="1"/>
    <col min="2" max="2" width="8.7109375" style="1" customWidth="1"/>
    <col min="3" max="3" width="12.28515625" style="1" customWidth="1"/>
    <col min="4" max="4" width="10.85546875" style="1" customWidth="1"/>
    <col min="5" max="5" width="20.140625" style="1" customWidth="1"/>
    <col min="6" max="6" width="11.140625" style="1" customWidth="1"/>
    <col min="7" max="7" width="17" style="1" customWidth="1"/>
    <col min="8" max="8" width="9.85546875" style="1" customWidth="1"/>
    <col min="9" max="9" width="10.7109375" style="1" customWidth="1"/>
    <col min="10" max="10" width="15.5703125" style="1" customWidth="1"/>
    <col min="11" max="11" width="18.42578125" style="1" customWidth="1"/>
    <col min="12" max="12" width="7.28515625" style="1" customWidth="1"/>
    <col min="13" max="13" width="8.7109375" style="1" customWidth="1"/>
    <col min="14" max="14" width="12.28515625" style="1" customWidth="1"/>
    <col min="15" max="15" width="11.7109375" style="1" customWidth="1"/>
    <col min="16" max="16" width="20.140625" style="1" customWidth="1"/>
    <col min="17" max="17" width="11.42578125" style="1"/>
    <col min="18" max="18" width="16.42578125" style="1" customWidth="1"/>
    <col min="19" max="20" width="11.42578125" style="1"/>
    <col min="21" max="21" width="16" style="1" customWidth="1"/>
    <col min="22" max="22" width="18.140625" style="1" customWidth="1"/>
    <col min="23" max="16384" width="11.42578125" style="1"/>
  </cols>
  <sheetData>
    <row r="1" spans="1:22" ht="13.5" thickBot="1" x14ac:dyDescent="0.2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40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ht="15" thickBo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9</v>
      </c>
      <c r="G2" s="5" t="s">
        <v>10</v>
      </c>
      <c r="H2" s="5" t="s">
        <v>6</v>
      </c>
      <c r="I2" s="5" t="s">
        <v>12</v>
      </c>
      <c r="J2" s="5" t="s">
        <v>7</v>
      </c>
      <c r="K2" s="5" t="s">
        <v>8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</row>
    <row r="3" spans="1:22" x14ac:dyDescent="0.2">
      <c r="A3" s="6">
        <v>30</v>
      </c>
      <c r="B3" s="6">
        <v>57.74</v>
      </c>
      <c r="C3" s="6">
        <v>20</v>
      </c>
      <c r="D3" s="7">
        <f>C3/3.6</f>
        <v>5.5555555555555554</v>
      </c>
      <c r="E3" s="8">
        <v>1</v>
      </c>
      <c r="F3" s="6">
        <v>1050</v>
      </c>
      <c r="G3" s="8">
        <f>(I3*E3^2)/2</f>
        <v>2.7777777777777777</v>
      </c>
      <c r="H3" s="8">
        <f>(F3/10)*(I3+10*(B3/100))</f>
        <v>1189.6033333333332</v>
      </c>
      <c r="I3" s="8">
        <f>D3/E3</f>
        <v>5.5555555555555554</v>
      </c>
      <c r="J3" s="8">
        <f>H3*0.06</f>
        <v>71.376199999999997</v>
      </c>
      <c r="K3" s="8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x14ac:dyDescent="0.2">
      <c r="A4" s="16">
        <v>30</v>
      </c>
      <c r="B4" s="16">
        <v>57.74</v>
      </c>
      <c r="C4" s="16">
        <v>20</v>
      </c>
      <c r="D4" s="17">
        <f t="shared" ref="D4:D33" si="0">C4/3.6</f>
        <v>5.5555555555555554</v>
      </c>
      <c r="E4" s="18">
        <v>1.2</v>
      </c>
      <c r="F4" s="16">
        <v>1050</v>
      </c>
      <c r="G4" s="18">
        <f t="shared" ref="G4:G33" si="1">(I4*E4^2)/2</f>
        <v>3.3333333333333335</v>
      </c>
      <c r="H4" s="20">
        <f t="shared" ref="H4:H33" si="2">(F4/10)*(I4+10*(B4/100))</f>
        <v>1092.3811111111113</v>
      </c>
      <c r="I4" s="18">
        <f t="shared" ref="I4:I33" si="3">D4/E4</f>
        <v>4.6296296296296298</v>
      </c>
      <c r="J4" s="20">
        <f t="shared" ref="J4:J33" si="4">H4*0.06</f>
        <v>65.542866666666669</v>
      </c>
      <c r="K4" s="18"/>
    </row>
    <row r="5" spans="1:22" x14ac:dyDescent="0.2">
      <c r="A5" s="9">
        <v>30</v>
      </c>
      <c r="B5" s="9">
        <v>57.74</v>
      </c>
      <c r="C5" s="9">
        <v>20</v>
      </c>
      <c r="D5" s="10">
        <f t="shared" si="0"/>
        <v>5.5555555555555554</v>
      </c>
      <c r="E5" s="11">
        <v>1.4</v>
      </c>
      <c r="F5" s="9">
        <v>1050</v>
      </c>
      <c r="G5" s="11">
        <f t="shared" si="1"/>
        <v>3.8888888888888884</v>
      </c>
      <c r="H5" s="8">
        <f t="shared" si="2"/>
        <v>1022.9366666666667</v>
      </c>
      <c r="I5" s="11">
        <f t="shared" si="3"/>
        <v>3.9682539682539684</v>
      </c>
      <c r="J5" s="8">
        <f t="shared" si="4"/>
        <v>61.376200000000004</v>
      </c>
      <c r="K5" s="11"/>
    </row>
    <row r="6" spans="1:22" x14ac:dyDescent="0.2">
      <c r="A6" s="16">
        <v>30</v>
      </c>
      <c r="B6" s="16">
        <v>57.74</v>
      </c>
      <c r="C6" s="16">
        <v>20</v>
      </c>
      <c r="D6" s="17">
        <f t="shared" si="0"/>
        <v>5.5555555555555554</v>
      </c>
      <c r="E6" s="18">
        <v>1.6</v>
      </c>
      <c r="F6" s="16">
        <v>1050</v>
      </c>
      <c r="G6" s="18">
        <f t="shared" si="1"/>
        <v>4.4444444444444446</v>
      </c>
      <c r="H6" s="20">
        <f t="shared" si="2"/>
        <v>970.85333333333335</v>
      </c>
      <c r="I6" s="18">
        <f t="shared" si="3"/>
        <v>3.4722222222222219</v>
      </c>
      <c r="J6" s="20">
        <f t="shared" si="4"/>
        <v>58.251199999999997</v>
      </c>
      <c r="K6" s="18"/>
    </row>
    <row r="7" spans="1:22" x14ac:dyDescent="0.2">
      <c r="A7" s="9">
        <v>30</v>
      </c>
      <c r="B7" s="9">
        <v>57.74</v>
      </c>
      <c r="C7" s="9">
        <v>20</v>
      </c>
      <c r="D7" s="10">
        <f t="shared" si="0"/>
        <v>5.5555555555555554</v>
      </c>
      <c r="E7" s="11">
        <v>1.8</v>
      </c>
      <c r="F7" s="9">
        <v>1050</v>
      </c>
      <c r="G7" s="11">
        <f t="shared" si="1"/>
        <v>5</v>
      </c>
      <c r="H7" s="8">
        <f t="shared" si="2"/>
        <v>930.34407407407411</v>
      </c>
      <c r="I7" s="11">
        <f t="shared" si="3"/>
        <v>3.0864197530864197</v>
      </c>
      <c r="J7" s="8">
        <f t="shared" si="4"/>
        <v>55.820644444444447</v>
      </c>
      <c r="K7" s="11"/>
    </row>
    <row r="8" spans="1:22" x14ac:dyDescent="0.2">
      <c r="A8" s="16">
        <v>30</v>
      </c>
      <c r="B8" s="16">
        <v>57.74</v>
      </c>
      <c r="C8" s="16">
        <v>20</v>
      </c>
      <c r="D8" s="17">
        <f t="shared" si="0"/>
        <v>5.5555555555555554</v>
      </c>
      <c r="E8" s="18">
        <v>2</v>
      </c>
      <c r="F8" s="16">
        <v>1050</v>
      </c>
      <c r="G8" s="18">
        <f t="shared" si="1"/>
        <v>5.5555555555555554</v>
      </c>
      <c r="H8" s="20">
        <f t="shared" si="2"/>
        <v>897.93666666666661</v>
      </c>
      <c r="I8" s="18">
        <f t="shared" si="3"/>
        <v>2.7777777777777777</v>
      </c>
      <c r="J8" s="20">
        <f t="shared" si="4"/>
        <v>53.876199999999997</v>
      </c>
      <c r="K8" s="18"/>
    </row>
    <row r="9" spans="1:22" x14ac:dyDescent="0.2">
      <c r="A9" s="9">
        <v>30</v>
      </c>
      <c r="B9" s="9">
        <v>57.74</v>
      </c>
      <c r="C9" s="9">
        <v>20</v>
      </c>
      <c r="D9" s="10">
        <f t="shared" si="0"/>
        <v>5.5555555555555554</v>
      </c>
      <c r="E9" s="11">
        <v>2.2000000000000002</v>
      </c>
      <c r="F9" s="9">
        <v>1050</v>
      </c>
      <c r="G9" s="11">
        <f t="shared" si="1"/>
        <v>6.1111111111111116</v>
      </c>
      <c r="H9" s="8">
        <f t="shared" si="2"/>
        <v>871.42151515151511</v>
      </c>
      <c r="I9" s="11">
        <f t="shared" si="3"/>
        <v>2.5252525252525251</v>
      </c>
      <c r="J9" s="8">
        <f t="shared" si="4"/>
        <v>52.285290909090904</v>
      </c>
      <c r="K9" s="11"/>
    </row>
    <row r="10" spans="1:22" x14ac:dyDescent="0.2">
      <c r="A10" s="16">
        <v>30</v>
      </c>
      <c r="B10" s="16">
        <v>57.74</v>
      </c>
      <c r="C10" s="16">
        <v>20</v>
      </c>
      <c r="D10" s="17">
        <f t="shared" si="0"/>
        <v>5.5555555555555554</v>
      </c>
      <c r="E10" s="18">
        <v>2.4</v>
      </c>
      <c r="F10" s="16">
        <v>1050</v>
      </c>
      <c r="G10" s="18">
        <f t="shared" si="1"/>
        <v>6.666666666666667</v>
      </c>
      <c r="H10" s="20">
        <f t="shared" si="2"/>
        <v>849.32555555555552</v>
      </c>
      <c r="I10" s="18">
        <f t="shared" si="3"/>
        <v>2.3148148148148149</v>
      </c>
      <c r="J10" s="20">
        <f t="shared" si="4"/>
        <v>50.959533333333333</v>
      </c>
      <c r="K10" s="18"/>
    </row>
    <row r="11" spans="1:22" x14ac:dyDescent="0.2">
      <c r="A11" s="9">
        <v>30</v>
      </c>
      <c r="B11" s="9">
        <v>57.74</v>
      </c>
      <c r="C11" s="9">
        <v>20</v>
      </c>
      <c r="D11" s="10">
        <f t="shared" si="0"/>
        <v>5.5555555555555554</v>
      </c>
      <c r="E11" s="11">
        <v>2.6</v>
      </c>
      <c r="F11" s="9">
        <v>1050</v>
      </c>
      <c r="G11" s="11">
        <f t="shared" si="1"/>
        <v>7.2222222222222232</v>
      </c>
      <c r="H11" s="8">
        <f t="shared" si="2"/>
        <v>830.62897435897435</v>
      </c>
      <c r="I11" s="11">
        <f t="shared" si="3"/>
        <v>2.1367521367521367</v>
      </c>
      <c r="J11" s="8">
        <f t="shared" si="4"/>
        <v>49.837738461538457</v>
      </c>
      <c r="K11" s="11"/>
    </row>
    <row r="12" spans="1:22" x14ac:dyDescent="0.2">
      <c r="A12" s="16">
        <v>30</v>
      </c>
      <c r="B12" s="16">
        <v>57.74</v>
      </c>
      <c r="C12" s="16">
        <v>20</v>
      </c>
      <c r="D12" s="17">
        <f t="shared" si="0"/>
        <v>5.5555555555555554</v>
      </c>
      <c r="E12" s="18">
        <v>2.8</v>
      </c>
      <c r="F12" s="16">
        <v>1050</v>
      </c>
      <c r="G12" s="18">
        <f t="shared" si="1"/>
        <v>7.7777777777777768</v>
      </c>
      <c r="H12" s="20">
        <f t="shared" si="2"/>
        <v>814.60333333333335</v>
      </c>
      <c r="I12" s="18">
        <f t="shared" si="3"/>
        <v>1.9841269841269842</v>
      </c>
      <c r="J12" s="20">
        <f t="shared" si="4"/>
        <v>48.876199999999997</v>
      </c>
      <c r="K12" s="18"/>
    </row>
    <row r="13" spans="1:22" x14ac:dyDescent="0.2">
      <c r="A13" s="9">
        <v>30</v>
      </c>
      <c r="B13" s="9">
        <v>57.74</v>
      </c>
      <c r="C13" s="9">
        <v>20</v>
      </c>
      <c r="D13" s="10">
        <f t="shared" si="0"/>
        <v>5.5555555555555554</v>
      </c>
      <c r="E13" s="11">
        <v>3</v>
      </c>
      <c r="F13" s="9">
        <v>1050</v>
      </c>
      <c r="G13" s="11">
        <f t="shared" si="1"/>
        <v>8.3333333333333339</v>
      </c>
      <c r="H13" s="8">
        <f t="shared" si="2"/>
        <v>800.71444444444444</v>
      </c>
      <c r="I13" s="11">
        <f t="shared" si="3"/>
        <v>1.8518518518518519</v>
      </c>
      <c r="J13" s="8">
        <f t="shared" si="4"/>
        <v>48.042866666666662</v>
      </c>
      <c r="K13" s="11"/>
    </row>
    <row r="14" spans="1:22" x14ac:dyDescent="0.2">
      <c r="A14" s="16">
        <v>30</v>
      </c>
      <c r="B14" s="16">
        <v>57.74</v>
      </c>
      <c r="C14" s="16">
        <v>20</v>
      </c>
      <c r="D14" s="17">
        <f t="shared" si="0"/>
        <v>5.5555555555555554</v>
      </c>
      <c r="E14" s="18">
        <v>3.2</v>
      </c>
      <c r="F14" s="16">
        <v>1050</v>
      </c>
      <c r="G14" s="18">
        <f t="shared" si="1"/>
        <v>8.8888888888888893</v>
      </c>
      <c r="H14" s="20">
        <f t="shared" si="2"/>
        <v>788.56166666666661</v>
      </c>
      <c r="I14" s="18">
        <f t="shared" si="3"/>
        <v>1.7361111111111109</v>
      </c>
      <c r="J14" s="20">
        <f t="shared" si="4"/>
        <v>47.313699999999997</v>
      </c>
      <c r="K14" s="18"/>
    </row>
    <row r="15" spans="1:22" x14ac:dyDescent="0.2">
      <c r="A15" s="9">
        <v>30</v>
      </c>
      <c r="B15" s="9">
        <v>57.74</v>
      </c>
      <c r="C15" s="9">
        <v>20</v>
      </c>
      <c r="D15" s="10">
        <f t="shared" si="0"/>
        <v>5.5555555555555554</v>
      </c>
      <c r="E15" s="11">
        <v>3.4</v>
      </c>
      <c r="F15" s="9">
        <v>1050</v>
      </c>
      <c r="G15" s="11">
        <f t="shared" si="1"/>
        <v>9.4444444444444429</v>
      </c>
      <c r="H15" s="8">
        <f t="shared" si="2"/>
        <v>777.83862745098043</v>
      </c>
      <c r="I15" s="11">
        <f t="shared" si="3"/>
        <v>1.6339869281045751</v>
      </c>
      <c r="J15" s="8">
        <f t="shared" si="4"/>
        <v>46.670317647058823</v>
      </c>
      <c r="K15" s="11"/>
    </row>
    <row r="16" spans="1:22" x14ac:dyDescent="0.2">
      <c r="A16" s="16">
        <v>30</v>
      </c>
      <c r="B16" s="16">
        <v>57.74</v>
      </c>
      <c r="C16" s="16">
        <v>20</v>
      </c>
      <c r="D16" s="17">
        <f t="shared" si="0"/>
        <v>5.5555555555555554</v>
      </c>
      <c r="E16" s="18">
        <v>3.6</v>
      </c>
      <c r="F16" s="16">
        <v>1050</v>
      </c>
      <c r="G16" s="18">
        <f t="shared" si="1"/>
        <v>10</v>
      </c>
      <c r="H16" s="20">
        <f t="shared" si="2"/>
        <v>768.30703703703705</v>
      </c>
      <c r="I16" s="18">
        <f t="shared" si="3"/>
        <v>1.5432098765432098</v>
      </c>
      <c r="J16" s="20">
        <f t="shared" si="4"/>
        <v>46.098422222222219</v>
      </c>
      <c r="K16" s="18"/>
    </row>
    <row r="17" spans="1:11" x14ac:dyDescent="0.2">
      <c r="A17" s="9">
        <v>30</v>
      </c>
      <c r="B17" s="9">
        <v>57.74</v>
      </c>
      <c r="C17" s="9">
        <v>20</v>
      </c>
      <c r="D17" s="10">
        <f t="shared" si="0"/>
        <v>5.5555555555555554</v>
      </c>
      <c r="E17" s="11">
        <v>3.8</v>
      </c>
      <c r="F17" s="9">
        <v>1050</v>
      </c>
      <c r="G17" s="11">
        <f t="shared" si="1"/>
        <v>10.555555555555555</v>
      </c>
      <c r="H17" s="8">
        <f t="shared" si="2"/>
        <v>759.77877192982453</v>
      </c>
      <c r="I17" s="11">
        <f t="shared" si="3"/>
        <v>1.4619883040935673</v>
      </c>
      <c r="J17" s="8">
        <f t="shared" si="4"/>
        <v>45.58672631578947</v>
      </c>
      <c r="K17" s="11"/>
    </row>
    <row r="18" spans="1:11" x14ac:dyDescent="0.2">
      <c r="A18" s="16">
        <v>30</v>
      </c>
      <c r="B18" s="16">
        <v>57.74</v>
      </c>
      <c r="C18" s="16">
        <v>20</v>
      </c>
      <c r="D18" s="17">
        <f t="shared" si="0"/>
        <v>5.5555555555555554</v>
      </c>
      <c r="E18" s="18">
        <v>4</v>
      </c>
      <c r="F18" s="16">
        <v>1050</v>
      </c>
      <c r="G18" s="18">
        <f t="shared" si="1"/>
        <v>11.111111111111111</v>
      </c>
      <c r="H18" s="20">
        <f t="shared" si="2"/>
        <v>752.10333333333324</v>
      </c>
      <c r="I18" s="18">
        <f t="shared" si="3"/>
        <v>1.3888888888888888</v>
      </c>
      <c r="J18" s="20">
        <f t="shared" si="4"/>
        <v>45.12619999999999</v>
      </c>
      <c r="K18" s="18"/>
    </row>
    <row r="19" spans="1:11" x14ac:dyDescent="0.2">
      <c r="A19" s="9">
        <v>30</v>
      </c>
      <c r="B19" s="9">
        <v>57.74</v>
      </c>
      <c r="C19" s="9">
        <v>20</v>
      </c>
      <c r="D19" s="10">
        <f t="shared" si="0"/>
        <v>5.5555555555555554</v>
      </c>
      <c r="E19" s="11">
        <v>4.2</v>
      </c>
      <c r="F19" s="9">
        <v>1050</v>
      </c>
      <c r="G19" s="11">
        <f t="shared" si="1"/>
        <v>11.666666666666666</v>
      </c>
      <c r="H19" s="8">
        <f t="shared" si="2"/>
        <v>745.1588888888889</v>
      </c>
      <c r="I19" s="11">
        <f t="shared" si="3"/>
        <v>1.3227513227513226</v>
      </c>
      <c r="J19" s="8">
        <f t="shared" si="4"/>
        <v>44.709533333333333</v>
      </c>
      <c r="K19" s="11"/>
    </row>
    <row r="20" spans="1:11" x14ac:dyDescent="0.2">
      <c r="A20" s="16">
        <v>30</v>
      </c>
      <c r="B20" s="16">
        <v>57.74</v>
      </c>
      <c r="C20" s="16">
        <v>20</v>
      </c>
      <c r="D20" s="17">
        <f t="shared" si="0"/>
        <v>5.5555555555555554</v>
      </c>
      <c r="E20" s="18">
        <v>4.4000000000000004</v>
      </c>
      <c r="F20" s="16">
        <v>1050</v>
      </c>
      <c r="G20" s="18">
        <f t="shared" si="1"/>
        <v>12.222222222222223</v>
      </c>
      <c r="H20" s="20">
        <f t="shared" si="2"/>
        <v>738.84575757575749</v>
      </c>
      <c r="I20" s="18">
        <f t="shared" si="3"/>
        <v>1.2626262626262625</v>
      </c>
      <c r="J20" s="20">
        <f t="shared" si="4"/>
        <v>44.33074545454545</v>
      </c>
      <c r="K20" s="18"/>
    </row>
    <row r="21" spans="1:11" x14ac:dyDescent="0.2">
      <c r="A21" s="9">
        <v>30</v>
      </c>
      <c r="B21" s="9">
        <v>57.74</v>
      </c>
      <c r="C21" s="9">
        <v>20</v>
      </c>
      <c r="D21" s="10">
        <f t="shared" si="0"/>
        <v>5.5555555555555554</v>
      </c>
      <c r="E21" s="11">
        <v>4.5999999999999996</v>
      </c>
      <c r="F21" s="9">
        <v>1050</v>
      </c>
      <c r="G21" s="11">
        <f t="shared" si="1"/>
        <v>12.777777777777777</v>
      </c>
      <c r="H21" s="8">
        <f t="shared" si="2"/>
        <v>733.0815942028986</v>
      </c>
      <c r="I21" s="11">
        <f t="shared" si="3"/>
        <v>1.2077294685990339</v>
      </c>
      <c r="J21" s="8">
        <f t="shared" si="4"/>
        <v>43.984895652173911</v>
      </c>
      <c r="K21" s="11"/>
    </row>
    <row r="22" spans="1:11" x14ac:dyDescent="0.2">
      <c r="A22" s="16">
        <v>30</v>
      </c>
      <c r="B22" s="16">
        <v>57.74</v>
      </c>
      <c r="C22" s="16">
        <v>20</v>
      </c>
      <c r="D22" s="17">
        <f t="shared" si="0"/>
        <v>5.5555555555555554</v>
      </c>
      <c r="E22" s="18">
        <v>4.8</v>
      </c>
      <c r="F22" s="16">
        <v>1050</v>
      </c>
      <c r="G22" s="18">
        <f t="shared" si="1"/>
        <v>13.333333333333334</v>
      </c>
      <c r="H22" s="20">
        <f t="shared" si="2"/>
        <v>727.79777777777781</v>
      </c>
      <c r="I22" s="18">
        <f t="shared" si="3"/>
        <v>1.1574074074074074</v>
      </c>
      <c r="J22" s="20">
        <f t="shared" si="4"/>
        <v>43.667866666666669</v>
      </c>
      <c r="K22" s="18"/>
    </row>
    <row r="23" spans="1:11" x14ac:dyDescent="0.2">
      <c r="A23" s="9">
        <v>30</v>
      </c>
      <c r="B23" s="9">
        <v>57.74</v>
      </c>
      <c r="C23" s="9">
        <v>20</v>
      </c>
      <c r="D23" s="10">
        <f t="shared" si="0"/>
        <v>5.5555555555555554</v>
      </c>
      <c r="E23" s="11">
        <v>5</v>
      </c>
      <c r="F23" s="9">
        <v>1050</v>
      </c>
      <c r="G23" s="11">
        <f t="shared" si="1"/>
        <v>13.888888888888889</v>
      </c>
      <c r="H23" s="8">
        <f t="shared" si="2"/>
        <v>722.93666666666672</v>
      </c>
      <c r="I23" s="11">
        <f t="shared" si="3"/>
        <v>1.1111111111111112</v>
      </c>
      <c r="J23" s="8">
        <f t="shared" si="4"/>
        <v>43.376200000000004</v>
      </c>
      <c r="K23" s="11"/>
    </row>
    <row r="24" spans="1:11" x14ac:dyDescent="0.2">
      <c r="A24" s="16">
        <v>30</v>
      </c>
      <c r="B24" s="16">
        <v>57.74</v>
      </c>
      <c r="C24" s="16">
        <v>20</v>
      </c>
      <c r="D24" s="17">
        <f t="shared" si="0"/>
        <v>5.5555555555555554</v>
      </c>
      <c r="E24" s="18">
        <v>5.2</v>
      </c>
      <c r="F24" s="16">
        <v>1050</v>
      </c>
      <c r="G24" s="18">
        <f t="shared" si="1"/>
        <v>14.444444444444446</v>
      </c>
      <c r="H24" s="20">
        <f t="shared" si="2"/>
        <v>718.44948717948716</v>
      </c>
      <c r="I24" s="18">
        <f t="shared" si="3"/>
        <v>1.0683760683760684</v>
      </c>
      <c r="J24" s="20">
        <f t="shared" si="4"/>
        <v>43.106969230769231</v>
      </c>
      <c r="K24" s="18"/>
    </row>
    <row r="25" spans="1:11" x14ac:dyDescent="0.2">
      <c r="A25" s="9">
        <v>30</v>
      </c>
      <c r="B25" s="9">
        <v>57.74</v>
      </c>
      <c r="C25" s="9">
        <v>20</v>
      </c>
      <c r="D25" s="10">
        <f t="shared" si="0"/>
        <v>5.5555555555555554</v>
      </c>
      <c r="E25" s="11">
        <v>5.4</v>
      </c>
      <c r="F25" s="9">
        <v>1050</v>
      </c>
      <c r="G25" s="11">
        <f t="shared" si="1"/>
        <v>15.000000000000002</v>
      </c>
      <c r="H25" s="8">
        <f t="shared" si="2"/>
        <v>714.29469135802469</v>
      </c>
      <c r="I25" s="11">
        <f t="shared" si="3"/>
        <v>1.0288065843621399</v>
      </c>
      <c r="J25" s="8">
        <f t="shared" si="4"/>
        <v>42.857681481481478</v>
      </c>
      <c r="K25" s="11"/>
    </row>
    <row r="26" spans="1:11" x14ac:dyDescent="0.2">
      <c r="A26" s="16">
        <v>30</v>
      </c>
      <c r="B26" s="16">
        <v>57.74</v>
      </c>
      <c r="C26" s="16">
        <v>20</v>
      </c>
      <c r="D26" s="17">
        <f t="shared" si="0"/>
        <v>5.5555555555555554</v>
      </c>
      <c r="E26" s="18">
        <v>5.6</v>
      </c>
      <c r="F26" s="16">
        <v>1050</v>
      </c>
      <c r="G26" s="18">
        <f t="shared" si="1"/>
        <v>15.555555555555554</v>
      </c>
      <c r="H26" s="20">
        <f t="shared" si="2"/>
        <v>710.43666666666672</v>
      </c>
      <c r="I26" s="18">
        <f t="shared" si="3"/>
        <v>0.99206349206349209</v>
      </c>
      <c r="J26" s="20">
        <f t="shared" si="4"/>
        <v>42.626200000000004</v>
      </c>
      <c r="K26" s="18"/>
    </row>
    <row r="27" spans="1:11" x14ac:dyDescent="0.2">
      <c r="A27" s="9">
        <v>30</v>
      </c>
      <c r="B27" s="9">
        <v>57.74</v>
      </c>
      <c r="C27" s="9">
        <v>20</v>
      </c>
      <c r="D27" s="10">
        <f t="shared" si="0"/>
        <v>5.5555555555555554</v>
      </c>
      <c r="E27" s="11">
        <v>5.8</v>
      </c>
      <c r="F27" s="9">
        <v>1050</v>
      </c>
      <c r="G27" s="11">
        <f t="shared" si="1"/>
        <v>16.111111111111111</v>
      </c>
      <c r="H27" s="8">
        <f t="shared" si="2"/>
        <v>706.84471264367812</v>
      </c>
      <c r="I27" s="11">
        <f t="shared" si="3"/>
        <v>0.95785440613026818</v>
      </c>
      <c r="J27" s="8">
        <f t="shared" si="4"/>
        <v>42.410682758620688</v>
      </c>
      <c r="K27" s="11"/>
    </row>
    <row r="28" spans="1:11" x14ac:dyDescent="0.2">
      <c r="A28" s="16">
        <v>30</v>
      </c>
      <c r="B28" s="16">
        <v>57.74</v>
      </c>
      <c r="C28" s="16">
        <v>20</v>
      </c>
      <c r="D28" s="17">
        <f t="shared" si="0"/>
        <v>5.5555555555555554</v>
      </c>
      <c r="E28" s="18">
        <v>6</v>
      </c>
      <c r="F28" s="16">
        <v>1050</v>
      </c>
      <c r="G28" s="18">
        <f t="shared" si="1"/>
        <v>16.666666666666668</v>
      </c>
      <c r="H28" s="20">
        <f t="shared" si="2"/>
        <v>703.49222222222215</v>
      </c>
      <c r="I28" s="18">
        <f t="shared" si="3"/>
        <v>0.92592592592592593</v>
      </c>
      <c r="J28" s="20">
        <f t="shared" si="4"/>
        <v>42.209533333333326</v>
      </c>
      <c r="K28" s="18"/>
    </row>
    <row r="29" spans="1:11" x14ac:dyDescent="0.2">
      <c r="A29" s="9">
        <v>30</v>
      </c>
      <c r="B29" s="9">
        <v>57.74</v>
      </c>
      <c r="C29" s="9">
        <v>20</v>
      </c>
      <c r="D29" s="10">
        <f t="shared" si="0"/>
        <v>5.5555555555555554</v>
      </c>
      <c r="E29" s="11">
        <v>6.2</v>
      </c>
      <c r="F29" s="9">
        <v>1050</v>
      </c>
      <c r="G29" s="11">
        <f t="shared" si="1"/>
        <v>17.222222222222221</v>
      </c>
      <c r="H29" s="8">
        <f t="shared" si="2"/>
        <v>700.35602150537636</v>
      </c>
      <c r="I29" s="11">
        <f t="shared" si="3"/>
        <v>0.8960573476702508</v>
      </c>
      <c r="J29" s="8">
        <f t="shared" si="4"/>
        <v>42.021361290322581</v>
      </c>
      <c r="K29" s="11"/>
    </row>
    <row r="30" spans="1:11" x14ac:dyDescent="0.2">
      <c r="A30" s="16">
        <v>30</v>
      </c>
      <c r="B30" s="16">
        <v>57.74</v>
      </c>
      <c r="C30" s="16">
        <v>20</v>
      </c>
      <c r="D30" s="17">
        <f t="shared" si="0"/>
        <v>5.5555555555555554</v>
      </c>
      <c r="E30" s="18">
        <v>6.4</v>
      </c>
      <c r="F30" s="16">
        <v>1050</v>
      </c>
      <c r="G30" s="18">
        <f t="shared" si="1"/>
        <v>17.777777777777779</v>
      </c>
      <c r="H30" s="20">
        <f t="shared" si="2"/>
        <v>697.41583333333335</v>
      </c>
      <c r="I30" s="18">
        <f t="shared" si="3"/>
        <v>0.86805555555555547</v>
      </c>
      <c r="J30" s="20">
        <f t="shared" si="4"/>
        <v>41.844949999999997</v>
      </c>
      <c r="K30" s="18"/>
    </row>
    <row r="31" spans="1:11" x14ac:dyDescent="0.2">
      <c r="A31" s="9">
        <v>30</v>
      </c>
      <c r="B31" s="9">
        <v>57.74</v>
      </c>
      <c r="C31" s="9">
        <v>20</v>
      </c>
      <c r="D31" s="10">
        <f t="shared" si="0"/>
        <v>5.5555555555555554</v>
      </c>
      <c r="E31" s="11">
        <v>6.6</v>
      </c>
      <c r="F31" s="9">
        <v>1050</v>
      </c>
      <c r="G31" s="11">
        <f t="shared" si="1"/>
        <v>18.333333333333332</v>
      </c>
      <c r="H31" s="8">
        <f t="shared" si="2"/>
        <v>694.65383838383843</v>
      </c>
      <c r="I31" s="11">
        <f t="shared" si="3"/>
        <v>0.84175084175084181</v>
      </c>
      <c r="J31" s="8">
        <f t="shared" si="4"/>
        <v>41.679230303030302</v>
      </c>
      <c r="K31" s="11"/>
    </row>
    <row r="32" spans="1:11" x14ac:dyDescent="0.2">
      <c r="A32" s="16">
        <v>30</v>
      </c>
      <c r="B32" s="16">
        <v>57.74</v>
      </c>
      <c r="C32" s="16">
        <v>20</v>
      </c>
      <c r="D32" s="17">
        <f t="shared" si="0"/>
        <v>5.5555555555555554</v>
      </c>
      <c r="E32" s="18">
        <v>6.8</v>
      </c>
      <c r="F32" s="16">
        <v>1050</v>
      </c>
      <c r="G32" s="18">
        <f t="shared" si="1"/>
        <v>18.888888888888886</v>
      </c>
      <c r="H32" s="20">
        <f t="shared" si="2"/>
        <v>692.05431372549015</v>
      </c>
      <c r="I32" s="18">
        <f t="shared" si="3"/>
        <v>0.81699346405228757</v>
      </c>
      <c r="J32" s="20">
        <f t="shared" si="4"/>
        <v>41.52325882352941</v>
      </c>
      <c r="K32" s="18"/>
    </row>
    <row r="33" spans="1:11" x14ac:dyDescent="0.2">
      <c r="A33" s="86">
        <v>30</v>
      </c>
      <c r="B33" s="86">
        <v>57.74</v>
      </c>
      <c r="C33" s="9">
        <v>20</v>
      </c>
      <c r="D33" s="10">
        <f t="shared" si="0"/>
        <v>5.5555555555555554</v>
      </c>
      <c r="E33" s="11">
        <v>7</v>
      </c>
      <c r="F33" s="9">
        <v>1050</v>
      </c>
      <c r="G33" s="85">
        <f t="shared" si="1"/>
        <v>19.444444444444443</v>
      </c>
      <c r="H33" s="84">
        <f t="shared" si="2"/>
        <v>689.60333333333335</v>
      </c>
      <c r="I33" s="11">
        <f t="shared" si="3"/>
        <v>0.79365079365079361</v>
      </c>
      <c r="J33" s="11">
        <f t="shared" si="4"/>
        <v>41.376199999999997</v>
      </c>
      <c r="K33" s="11"/>
    </row>
    <row r="34" spans="1:11" x14ac:dyDescent="0.2">
      <c r="A34" s="9">
        <v>30</v>
      </c>
      <c r="B34" s="9">
        <v>57.74</v>
      </c>
      <c r="C34" s="6">
        <v>20</v>
      </c>
      <c r="D34" s="7">
        <f>C34/3.6</f>
        <v>5.5555555555555554</v>
      </c>
      <c r="E34" s="8">
        <v>7.2</v>
      </c>
      <c r="F34" s="6">
        <v>1050</v>
      </c>
      <c r="G34" s="11">
        <f>(I34*E34^2)/2</f>
        <v>20</v>
      </c>
      <c r="H34" s="11">
        <f>(F34/10)*(I34+10*(B34/100))</f>
        <v>687.28851851851857</v>
      </c>
      <c r="I34" s="8">
        <f>D34/E34</f>
        <v>0.77160493827160492</v>
      </c>
      <c r="J34" s="8">
        <f>H34*0.06</f>
        <v>41.237311111111111</v>
      </c>
      <c r="K34" s="8"/>
    </row>
    <row r="35" spans="1:11" x14ac:dyDescent="0.2">
      <c r="A35" s="16">
        <v>30</v>
      </c>
      <c r="B35" s="16">
        <v>57.74</v>
      </c>
      <c r="C35" s="16">
        <v>20</v>
      </c>
      <c r="D35" s="17">
        <f t="shared" ref="D35:D64" si="5">C35/3.6</f>
        <v>5.5555555555555554</v>
      </c>
      <c r="E35" s="18">
        <v>7.4</v>
      </c>
      <c r="F35" s="16">
        <v>1050</v>
      </c>
      <c r="G35" s="18">
        <f t="shared" ref="G35:G64" si="6">(I35*E35^2)/2</f>
        <v>20.555555555555557</v>
      </c>
      <c r="H35" s="20">
        <f t="shared" ref="H35:H64" si="7">(F35/10)*(I35+10*(B35/100))</f>
        <v>685.0988288288288</v>
      </c>
      <c r="I35" s="18">
        <f t="shared" ref="I35:I64" si="8">D35/E35</f>
        <v>0.75075075075075071</v>
      </c>
      <c r="J35" s="20">
        <f t="shared" ref="J35:J64" si="9">H35*0.06</f>
        <v>41.105929729729723</v>
      </c>
      <c r="K35" s="18"/>
    </row>
    <row r="36" spans="1:11" x14ac:dyDescent="0.2">
      <c r="A36" s="9">
        <v>30</v>
      </c>
      <c r="B36" s="9">
        <v>57.74</v>
      </c>
      <c r="C36" s="9">
        <v>20</v>
      </c>
      <c r="D36" s="10">
        <f t="shared" si="5"/>
        <v>5.5555555555555554</v>
      </c>
      <c r="E36" s="8">
        <v>7.6</v>
      </c>
      <c r="F36" s="9">
        <v>1050</v>
      </c>
      <c r="G36" s="11">
        <f t="shared" si="6"/>
        <v>21.111111111111111</v>
      </c>
      <c r="H36" s="8">
        <f t="shared" si="7"/>
        <v>683.02438596491231</v>
      </c>
      <c r="I36" s="11">
        <f t="shared" si="8"/>
        <v>0.73099415204678364</v>
      </c>
      <c r="J36" s="8">
        <f t="shared" si="9"/>
        <v>40.981463157894737</v>
      </c>
      <c r="K36" s="11"/>
    </row>
    <row r="37" spans="1:11" x14ac:dyDescent="0.2">
      <c r="A37" s="16">
        <v>30</v>
      </c>
      <c r="B37" s="16">
        <v>57.74</v>
      </c>
      <c r="C37" s="16">
        <v>20</v>
      </c>
      <c r="D37" s="17">
        <f t="shared" si="5"/>
        <v>5.5555555555555554</v>
      </c>
      <c r="E37" s="18">
        <v>7.8</v>
      </c>
      <c r="F37" s="16">
        <v>1050</v>
      </c>
      <c r="G37" s="18">
        <f t="shared" si="6"/>
        <v>21.666666666666664</v>
      </c>
      <c r="H37" s="20">
        <f t="shared" si="7"/>
        <v>681.05632478632469</v>
      </c>
      <c r="I37" s="18">
        <f t="shared" si="8"/>
        <v>0.71225071225071224</v>
      </c>
      <c r="J37" s="20">
        <f t="shared" si="9"/>
        <v>40.863379487179479</v>
      </c>
      <c r="K37" s="18"/>
    </row>
    <row r="38" spans="1:11" x14ac:dyDescent="0.2">
      <c r="A38" s="9">
        <v>30</v>
      </c>
      <c r="B38" s="9">
        <v>57.74</v>
      </c>
      <c r="C38" s="9">
        <v>20</v>
      </c>
      <c r="D38" s="10">
        <f t="shared" si="5"/>
        <v>5.5555555555555554</v>
      </c>
      <c r="E38" s="8">
        <v>8</v>
      </c>
      <c r="F38" s="9">
        <v>1050</v>
      </c>
      <c r="G38" s="11">
        <f t="shared" si="6"/>
        <v>22.222222222222221</v>
      </c>
      <c r="H38" s="8">
        <f t="shared" si="7"/>
        <v>679.18666666666672</v>
      </c>
      <c r="I38" s="11">
        <f t="shared" si="8"/>
        <v>0.69444444444444442</v>
      </c>
      <c r="J38" s="8">
        <f t="shared" si="9"/>
        <v>40.751200000000004</v>
      </c>
      <c r="K38" s="11"/>
    </row>
    <row r="39" spans="1:11" ht="13.5" thickBot="1" x14ac:dyDescent="0.25">
      <c r="A39" s="88">
        <v>30</v>
      </c>
      <c r="B39" s="88">
        <v>57.74</v>
      </c>
      <c r="C39" s="90">
        <v>20</v>
      </c>
      <c r="D39" s="89">
        <f t="shared" si="5"/>
        <v>5.5555555555555554</v>
      </c>
      <c r="E39" s="87">
        <v>8.1999999999999993</v>
      </c>
      <c r="F39" s="88">
        <v>1050</v>
      </c>
      <c r="G39" s="87">
        <f t="shared" si="6"/>
        <v>22.777777777777775</v>
      </c>
      <c r="H39" s="87">
        <f t="shared" si="7"/>
        <v>677.40821138211379</v>
      </c>
      <c r="I39" s="87">
        <f t="shared" si="8"/>
        <v>0.6775067750677507</v>
      </c>
      <c r="J39" s="87">
        <f t="shared" si="9"/>
        <v>40.644492682926824</v>
      </c>
      <c r="K39" s="87"/>
    </row>
    <row r="40" spans="1:11" x14ac:dyDescent="0.2">
      <c r="A40" s="6">
        <v>30</v>
      </c>
      <c r="B40" s="6">
        <v>57.74</v>
      </c>
      <c r="C40" s="91">
        <v>20</v>
      </c>
      <c r="D40" s="7">
        <f t="shared" si="5"/>
        <v>5.5555555555555554</v>
      </c>
      <c r="E40" s="8">
        <v>8.4</v>
      </c>
      <c r="F40" s="6">
        <v>1050</v>
      </c>
      <c r="G40" s="8">
        <f t="shared" si="6"/>
        <v>23.333333333333332</v>
      </c>
      <c r="H40" s="8">
        <f t="shared" si="7"/>
        <v>675.71444444444444</v>
      </c>
      <c r="I40" s="8">
        <f t="shared" si="8"/>
        <v>0.66137566137566128</v>
      </c>
      <c r="J40" s="8">
        <f t="shared" si="9"/>
        <v>40.542866666666662</v>
      </c>
      <c r="K40" s="8"/>
    </row>
    <row r="41" spans="1:11" x14ac:dyDescent="0.2">
      <c r="A41" s="16">
        <v>30</v>
      </c>
      <c r="B41" s="16">
        <v>57.74</v>
      </c>
      <c r="C41" s="16">
        <v>20</v>
      </c>
      <c r="D41" s="17">
        <f t="shared" si="5"/>
        <v>5.5555555555555554</v>
      </c>
      <c r="E41" s="18">
        <v>8.6</v>
      </c>
      <c r="F41" s="16">
        <v>1050</v>
      </c>
      <c r="G41" s="18">
        <f t="shared" si="6"/>
        <v>23.888888888888886</v>
      </c>
      <c r="H41" s="20">
        <f t="shared" si="7"/>
        <v>674.09945736434111</v>
      </c>
      <c r="I41" s="18">
        <f t="shared" si="8"/>
        <v>0.64599483204134367</v>
      </c>
      <c r="J41" s="20">
        <f t="shared" si="9"/>
        <v>40.445967441860468</v>
      </c>
      <c r="K41" s="18"/>
    </row>
    <row r="42" spans="1:11" x14ac:dyDescent="0.2">
      <c r="A42" s="9">
        <v>30</v>
      </c>
      <c r="B42" s="9">
        <v>57.74</v>
      </c>
      <c r="C42" s="9">
        <v>20</v>
      </c>
      <c r="D42" s="10">
        <f t="shared" si="5"/>
        <v>5.5555555555555554</v>
      </c>
      <c r="E42" s="8">
        <v>8.8000000000000007</v>
      </c>
      <c r="F42" s="9">
        <v>1050</v>
      </c>
      <c r="G42" s="11">
        <f t="shared" si="6"/>
        <v>24.444444444444446</v>
      </c>
      <c r="H42" s="8">
        <f t="shared" si="7"/>
        <v>672.55787878787885</v>
      </c>
      <c r="I42" s="11">
        <f t="shared" si="8"/>
        <v>0.63131313131313127</v>
      </c>
      <c r="J42" s="8">
        <f t="shared" si="9"/>
        <v>40.353472727272731</v>
      </c>
      <c r="K42" s="11"/>
    </row>
    <row r="43" spans="1:11" x14ac:dyDescent="0.2">
      <c r="A43" s="16">
        <v>30</v>
      </c>
      <c r="B43" s="16">
        <v>57.74</v>
      </c>
      <c r="C43" s="16">
        <v>20</v>
      </c>
      <c r="D43" s="17">
        <f t="shared" si="5"/>
        <v>5.5555555555555554</v>
      </c>
      <c r="E43" s="18">
        <v>9</v>
      </c>
      <c r="F43" s="16">
        <v>1050</v>
      </c>
      <c r="G43" s="18">
        <f t="shared" si="6"/>
        <v>25</v>
      </c>
      <c r="H43" s="20">
        <f t="shared" si="7"/>
        <v>671.08481481481488</v>
      </c>
      <c r="I43" s="18">
        <f t="shared" si="8"/>
        <v>0.61728395061728392</v>
      </c>
      <c r="J43" s="20">
        <f t="shared" si="9"/>
        <v>40.26508888888889</v>
      </c>
      <c r="K43" s="18"/>
    </row>
    <row r="44" spans="1:11" x14ac:dyDescent="0.2">
      <c r="A44" s="9">
        <v>30</v>
      </c>
      <c r="B44" s="9">
        <v>57.74</v>
      </c>
      <c r="C44" s="9">
        <v>20</v>
      </c>
      <c r="D44" s="10">
        <f t="shared" si="5"/>
        <v>5.5555555555555554</v>
      </c>
      <c r="E44" s="8">
        <v>9.1999999999999993</v>
      </c>
      <c r="F44" s="9">
        <v>1050</v>
      </c>
      <c r="G44" s="11">
        <f t="shared" si="6"/>
        <v>25.555555555555554</v>
      </c>
      <c r="H44" s="8">
        <f t="shared" si="7"/>
        <v>669.67579710144923</v>
      </c>
      <c r="I44" s="11">
        <f t="shared" si="8"/>
        <v>0.60386473429951693</v>
      </c>
      <c r="J44" s="8">
        <f t="shared" si="9"/>
        <v>40.180547826086951</v>
      </c>
      <c r="K44" s="11"/>
    </row>
    <row r="45" spans="1:11" x14ac:dyDescent="0.2">
      <c r="A45" s="16">
        <v>30</v>
      </c>
      <c r="B45" s="16">
        <v>57.74</v>
      </c>
      <c r="C45" s="16">
        <v>20</v>
      </c>
      <c r="D45" s="17">
        <f t="shared" si="5"/>
        <v>5.5555555555555554</v>
      </c>
      <c r="E45" s="18">
        <v>9.4</v>
      </c>
      <c r="F45" s="16">
        <v>1050</v>
      </c>
      <c r="G45" s="18">
        <f t="shared" si="6"/>
        <v>26.111111111111114</v>
      </c>
      <c r="H45" s="20">
        <f t="shared" si="7"/>
        <v>668.32673758865246</v>
      </c>
      <c r="I45" s="18">
        <f t="shared" si="8"/>
        <v>0.59101654846335694</v>
      </c>
      <c r="J45" s="20">
        <f t="shared" si="9"/>
        <v>40.099604255319143</v>
      </c>
      <c r="K45" s="18"/>
    </row>
    <row r="46" spans="1:11" x14ac:dyDescent="0.2">
      <c r="A46" s="9">
        <v>30</v>
      </c>
      <c r="B46" s="9">
        <v>57.74</v>
      </c>
      <c r="C46" s="9">
        <v>20</v>
      </c>
      <c r="D46" s="10">
        <f t="shared" si="5"/>
        <v>5.5555555555555554</v>
      </c>
      <c r="E46" s="8">
        <v>9.6</v>
      </c>
      <c r="F46" s="9">
        <v>1050</v>
      </c>
      <c r="G46" s="11">
        <f t="shared" si="6"/>
        <v>26.666666666666668</v>
      </c>
      <c r="H46" s="8">
        <f t="shared" si="7"/>
        <v>667.0338888888889</v>
      </c>
      <c r="I46" s="11">
        <f t="shared" si="8"/>
        <v>0.57870370370370372</v>
      </c>
      <c r="J46" s="8">
        <f t="shared" si="9"/>
        <v>40.022033333333333</v>
      </c>
      <c r="K46" s="11"/>
    </row>
    <row r="47" spans="1:11" x14ac:dyDescent="0.2">
      <c r="A47" s="16">
        <v>30</v>
      </c>
      <c r="B47" s="16">
        <v>57.74</v>
      </c>
      <c r="C47" s="16">
        <v>20</v>
      </c>
      <c r="D47" s="17">
        <f t="shared" si="5"/>
        <v>5.5555555555555554</v>
      </c>
      <c r="E47" s="18">
        <v>9.8000000000000007</v>
      </c>
      <c r="F47" s="16">
        <v>1050</v>
      </c>
      <c r="G47" s="18">
        <f t="shared" si="6"/>
        <v>27.222222222222221</v>
      </c>
      <c r="H47" s="20">
        <f t="shared" si="7"/>
        <v>665.7938095238095</v>
      </c>
      <c r="I47" s="18">
        <f t="shared" si="8"/>
        <v>0.56689342403628107</v>
      </c>
      <c r="J47" s="20">
        <f t="shared" si="9"/>
        <v>39.947628571428567</v>
      </c>
      <c r="K47" s="18"/>
    </row>
    <row r="48" spans="1:11" x14ac:dyDescent="0.2">
      <c r="A48" s="9">
        <v>30</v>
      </c>
      <c r="B48" s="9">
        <v>57.74</v>
      </c>
      <c r="C48" s="9">
        <v>20</v>
      </c>
      <c r="D48" s="10">
        <f t="shared" si="5"/>
        <v>5.5555555555555554</v>
      </c>
      <c r="E48" s="8">
        <v>10</v>
      </c>
      <c r="F48" s="9">
        <v>1050</v>
      </c>
      <c r="G48" s="11">
        <f t="shared" si="6"/>
        <v>27.777777777777779</v>
      </c>
      <c r="H48" s="8">
        <f t="shared" si="7"/>
        <v>664.60333333333335</v>
      </c>
      <c r="I48" s="11">
        <f t="shared" si="8"/>
        <v>0.55555555555555558</v>
      </c>
      <c r="J48" s="8">
        <f t="shared" si="9"/>
        <v>39.876199999999997</v>
      </c>
      <c r="K48" s="11"/>
    </row>
    <row r="49" spans="1:11" x14ac:dyDescent="0.2">
      <c r="A49" s="16">
        <v>30</v>
      </c>
      <c r="B49" s="16">
        <v>57.74</v>
      </c>
      <c r="C49" s="16">
        <v>20</v>
      </c>
      <c r="D49" s="17">
        <f t="shared" si="5"/>
        <v>5.5555555555555554</v>
      </c>
      <c r="E49" s="18">
        <v>10.199999999999999</v>
      </c>
      <c r="F49" s="16">
        <v>1050</v>
      </c>
      <c r="G49" s="18">
        <f t="shared" si="6"/>
        <v>28.333333333333332</v>
      </c>
      <c r="H49" s="20">
        <f t="shared" si="7"/>
        <v>663.45954248366013</v>
      </c>
      <c r="I49" s="18">
        <f t="shared" si="8"/>
        <v>0.54466230936819171</v>
      </c>
      <c r="J49" s="20">
        <f t="shared" si="9"/>
        <v>39.807572549019604</v>
      </c>
      <c r="K49" s="18"/>
    </row>
    <row r="50" spans="1:11" x14ac:dyDescent="0.2">
      <c r="A50" s="9">
        <v>30</v>
      </c>
      <c r="B50" s="9">
        <v>57.74</v>
      </c>
      <c r="C50" s="9">
        <v>20</v>
      </c>
      <c r="D50" s="10">
        <f t="shared" si="5"/>
        <v>5.5555555555555554</v>
      </c>
      <c r="E50" s="8">
        <v>10.4</v>
      </c>
      <c r="F50" s="9">
        <v>1050</v>
      </c>
      <c r="G50" s="11">
        <f t="shared" si="6"/>
        <v>28.888888888888893</v>
      </c>
      <c r="H50" s="8">
        <f t="shared" si="7"/>
        <v>662.35974358974363</v>
      </c>
      <c r="I50" s="11">
        <f t="shared" si="8"/>
        <v>0.53418803418803418</v>
      </c>
      <c r="J50" s="8">
        <f t="shared" si="9"/>
        <v>39.741584615384618</v>
      </c>
      <c r="K50" s="11"/>
    </row>
    <row r="51" spans="1:11" x14ac:dyDescent="0.2">
      <c r="A51" s="16">
        <v>30</v>
      </c>
      <c r="B51" s="16">
        <v>57.74</v>
      </c>
      <c r="C51" s="16">
        <v>20</v>
      </c>
      <c r="D51" s="17">
        <f t="shared" si="5"/>
        <v>5.5555555555555554</v>
      </c>
      <c r="E51" s="18">
        <v>10.6</v>
      </c>
      <c r="F51" s="16">
        <v>1050</v>
      </c>
      <c r="G51" s="18">
        <f t="shared" si="6"/>
        <v>29.444444444444446</v>
      </c>
      <c r="H51" s="20">
        <f t="shared" si="7"/>
        <v>661.30144654088053</v>
      </c>
      <c r="I51" s="18">
        <f t="shared" si="8"/>
        <v>0.52410901467505244</v>
      </c>
      <c r="J51" s="20">
        <f t="shared" si="9"/>
        <v>39.678086792452831</v>
      </c>
      <c r="K51" s="18"/>
    </row>
    <row r="52" spans="1:11" x14ac:dyDescent="0.2">
      <c r="A52" s="9">
        <v>30</v>
      </c>
      <c r="B52" s="9">
        <v>57.74</v>
      </c>
      <c r="C52" s="9">
        <v>20</v>
      </c>
      <c r="D52" s="10">
        <f t="shared" si="5"/>
        <v>5.5555555555555554</v>
      </c>
      <c r="E52" s="8">
        <v>10.8</v>
      </c>
      <c r="F52" s="9">
        <v>1050</v>
      </c>
      <c r="G52" s="11">
        <f t="shared" si="6"/>
        <v>30.000000000000004</v>
      </c>
      <c r="H52" s="8">
        <f t="shared" si="7"/>
        <v>660.28234567901234</v>
      </c>
      <c r="I52" s="11">
        <f t="shared" si="8"/>
        <v>0.51440329218106995</v>
      </c>
      <c r="J52" s="8">
        <f t="shared" si="9"/>
        <v>39.616940740740738</v>
      </c>
      <c r="K52" s="11"/>
    </row>
    <row r="53" spans="1:11" x14ac:dyDescent="0.2">
      <c r="A53" s="16">
        <v>30</v>
      </c>
      <c r="B53" s="16">
        <v>57.74</v>
      </c>
      <c r="C53" s="16">
        <v>20</v>
      </c>
      <c r="D53" s="17">
        <f t="shared" si="5"/>
        <v>5.5555555555555554</v>
      </c>
      <c r="E53" s="18">
        <v>11</v>
      </c>
      <c r="F53" s="16">
        <v>1050</v>
      </c>
      <c r="G53" s="18">
        <f t="shared" si="6"/>
        <v>30.555555555555557</v>
      </c>
      <c r="H53" s="20">
        <f t="shared" si="7"/>
        <v>659.3003030303031</v>
      </c>
      <c r="I53" s="18">
        <f t="shared" si="8"/>
        <v>0.50505050505050508</v>
      </c>
      <c r="J53" s="20">
        <f t="shared" si="9"/>
        <v>39.558018181818184</v>
      </c>
      <c r="K53" s="18"/>
    </row>
    <row r="54" spans="1:11" x14ac:dyDescent="0.2">
      <c r="A54" s="9">
        <v>30</v>
      </c>
      <c r="B54" s="9">
        <v>57.74</v>
      </c>
      <c r="C54" s="9">
        <v>20</v>
      </c>
      <c r="D54" s="10">
        <f t="shared" si="5"/>
        <v>5.5555555555555554</v>
      </c>
      <c r="E54" s="8">
        <v>11.2</v>
      </c>
      <c r="F54" s="9">
        <v>1050</v>
      </c>
      <c r="G54" s="11">
        <f t="shared" si="6"/>
        <v>31.111111111111107</v>
      </c>
      <c r="H54" s="8">
        <f t="shared" si="7"/>
        <v>658.35333333333335</v>
      </c>
      <c r="I54" s="11">
        <f t="shared" si="8"/>
        <v>0.49603174603174605</v>
      </c>
      <c r="J54" s="8">
        <f t="shared" si="9"/>
        <v>39.501199999999997</v>
      </c>
      <c r="K54" s="11"/>
    </row>
    <row r="55" spans="1:11" x14ac:dyDescent="0.2">
      <c r="A55" s="16">
        <v>30</v>
      </c>
      <c r="B55" s="16">
        <v>57.74</v>
      </c>
      <c r="C55" s="16">
        <v>20</v>
      </c>
      <c r="D55" s="17">
        <f t="shared" si="5"/>
        <v>5.5555555555555554</v>
      </c>
      <c r="E55" s="18">
        <v>11.4</v>
      </c>
      <c r="F55" s="16">
        <v>1050</v>
      </c>
      <c r="G55" s="18">
        <f t="shared" si="6"/>
        <v>31.666666666666668</v>
      </c>
      <c r="H55" s="20">
        <f t="shared" si="7"/>
        <v>657.43959064327487</v>
      </c>
      <c r="I55" s="18">
        <f t="shared" si="8"/>
        <v>0.48732943469785572</v>
      </c>
      <c r="J55" s="20">
        <f t="shared" si="9"/>
        <v>39.44637543859649</v>
      </c>
      <c r="K55" s="18"/>
    </row>
    <row r="56" spans="1:11" x14ac:dyDescent="0.2">
      <c r="A56" s="9">
        <v>30</v>
      </c>
      <c r="B56" s="9">
        <v>57.74</v>
      </c>
      <c r="C56" s="9">
        <v>20</v>
      </c>
      <c r="D56" s="10">
        <f t="shared" si="5"/>
        <v>5.5555555555555554</v>
      </c>
      <c r="E56" s="8">
        <v>11.6</v>
      </c>
      <c r="F56" s="9">
        <v>1050</v>
      </c>
      <c r="G56" s="11">
        <f t="shared" si="6"/>
        <v>32.222222222222221</v>
      </c>
      <c r="H56" s="8">
        <f t="shared" si="7"/>
        <v>656.55735632183905</v>
      </c>
      <c r="I56" s="11">
        <f t="shared" si="8"/>
        <v>0.47892720306513409</v>
      </c>
      <c r="J56" s="8">
        <f t="shared" si="9"/>
        <v>39.393441379310339</v>
      </c>
      <c r="K56" s="11"/>
    </row>
    <row r="57" spans="1:11" x14ac:dyDescent="0.2">
      <c r="A57" s="16">
        <v>30</v>
      </c>
      <c r="B57" s="16">
        <v>57.74</v>
      </c>
      <c r="C57" s="16">
        <v>20</v>
      </c>
      <c r="D57" s="17">
        <f t="shared" si="5"/>
        <v>5.5555555555555554</v>
      </c>
      <c r="E57" s="18">
        <v>11.8</v>
      </c>
      <c r="F57" s="16">
        <v>1050</v>
      </c>
      <c r="G57" s="18">
        <f t="shared" si="6"/>
        <v>32.777777777777779</v>
      </c>
      <c r="H57" s="20">
        <f t="shared" si="7"/>
        <v>655.70502824858761</v>
      </c>
      <c r="I57" s="18">
        <f t="shared" si="8"/>
        <v>0.47080979284369112</v>
      </c>
      <c r="J57" s="20">
        <f t="shared" si="9"/>
        <v>39.342301694915257</v>
      </c>
      <c r="K57" s="18"/>
    </row>
    <row r="58" spans="1:11" x14ac:dyDescent="0.2">
      <c r="A58" s="9">
        <v>30</v>
      </c>
      <c r="B58" s="9">
        <v>57.74</v>
      </c>
      <c r="C58" s="9">
        <v>20</v>
      </c>
      <c r="D58" s="10">
        <f t="shared" si="5"/>
        <v>5.5555555555555554</v>
      </c>
      <c r="E58" s="8">
        <v>12</v>
      </c>
      <c r="F58" s="9">
        <v>1050</v>
      </c>
      <c r="G58" s="11">
        <f t="shared" si="6"/>
        <v>33.333333333333336</v>
      </c>
      <c r="H58" s="8">
        <f t="shared" si="7"/>
        <v>654.88111111111107</v>
      </c>
      <c r="I58" s="11">
        <f t="shared" si="8"/>
        <v>0.46296296296296297</v>
      </c>
      <c r="J58" s="8">
        <f t="shared" si="9"/>
        <v>39.292866666666662</v>
      </c>
      <c r="K58" s="11"/>
    </row>
    <row r="59" spans="1:11" x14ac:dyDescent="0.2">
      <c r="A59" s="16">
        <v>30</v>
      </c>
      <c r="B59" s="16">
        <v>57.74</v>
      </c>
      <c r="C59" s="16">
        <v>20</v>
      </c>
      <c r="D59" s="17">
        <f t="shared" si="5"/>
        <v>5.5555555555555554</v>
      </c>
      <c r="E59" s="18">
        <v>12.2</v>
      </c>
      <c r="F59" s="16">
        <v>1050</v>
      </c>
      <c r="G59" s="18">
        <f t="shared" si="6"/>
        <v>33.888888888888886</v>
      </c>
      <c r="H59" s="20">
        <f t="shared" si="7"/>
        <v>654.08420765027324</v>
      </c>
      <c r="I59" s="18">
        <f t="shared" si="8"/>
        <v>0.45537340619307831</v>
      </c>
      <c r="J59" s="20">
        <f t="shared" si="9"/>
        <v>39.245052459016392</v>
      </c>
      <c r="K59" s="18"/>
    </row>
    <row r="60" spans="1:11" x14ac:dyDescent="0.2">
      <c r="A60" s="9">
        <v>30</v>
      </c>
      <c r="B60" s="9">
        <v>57.74</v>
      </c>
      <c r="C60" s="9">
        <v>20</v>
      </c>
      <c r="D60" s="10">
        <f t="shared" si="5"/>
        <v>5.5555555555555554</v>
      </c>
      <c r="E60" s="8">
        <v>12.4</v>
      </c>
      <c r="F60" s="9">
        <v>1050</v>
      </c>
      <c r="G60" s="11">
        <f t="shared" si="6"/>
        <v>34.444444444444443</v>
      </c>
      <c r="H60" s="8">
        <f t="shared" si="7"/>
        <v>653.31301075268811</v>
      </c>
      <c r="I60" s="11">
        <f t="shared" si="8"/>
        <v>0.4480286738351254</v>
      </c>
      <c r="J60" s="8">
        <f t="shared" si="9"/>
        <v>39.198780645161285</v>
      </c>
      <c r="K60" s="11"/>
    </row>
    <row r="61" spans="1:11" x14ac:dyDescent="0.2">
      <c r="A61" s="16">
        <v>30</v>
      </c>
      <c r="B61" s="16">
        <v>57.74</v>
      </c>
      <c r="C61" s="16">
        <v>20</v>
      </c>
      <c r="D61" s="17">
        <f t="shared" si="5"/>
        <v>5.5555555555555554</v>
      </c>
      <c r="E61" s="18">
        <v>12.6</v>
      </c>
      <c r="F61" s="16">
        <v>1050</v>
      </c>
      <c r="G61" s="18">
        <f t="shared" si="6"/>
        <v>34.999999999999993</v>
      </c>
      <c r="H61" s="20">
        <f t="shared" si="7"/>
        <v>652.56629629629629</v>
      </c>
      <c r="I61" s="18">
        <f t="shared" si="8"/>
        <v>0.44091710758377423</v>
      </c>
      <c r="J61" s="20">
        <f t="shared" si="9"/>
        <v>39.153977777777776</v>
      </c>
      <c r="K61" s="18"/>
    </row>
    <row r="62" spans="1:11" x14ac:dyDescent="0.2">
      <c r="A62" s="9">
        <v>30</v>
      </c>
      <c r="B62" s="9">
        <v>57.74</v>
      </c>
      <c r="C62" s="9">
        <v>20</v>
      </c>
      <c r="D62" s="10">
        <f t="shared" si="5"/>
        <v>5.5555555555555554</v>
      </c>
      <c r="E62" s="8">
        <v>12.8</v>
      </c>
      <c r="F62" s="9">
        <v>1050</v>
      </c>
      <c r="G62" s="11">
        <f t="shared" si="6"/>
        <v>35.555555555555557</v>
      </c>
      <c r="H62" s="8">
        <f t="shared" si="7"/>
        <v>651.84291666666661</v>
      </c>
      <c r="I62" s="11">
        <f t="shared" si="8"/>
        <v>0.43402777777777773</v>
      </c>
      <c r="J62" s="8">
        <f t="shared" si="9"/>
        <v>39.110574999999997</v>
      </c>
      <c r="K62" s="11"/>
    </row>
    <row r="63" spans="1:11" x14ac:dyDescent="0.2">
      <c r="A63" s="16">
        <v>30</v>
      </c>
      <c r="B63" s="16">
        <v>57.74</v>
      </c>
      <c r="C63" s="16">
        <v>20</v>
      </c>
      <c r="D63" s="17">
        <f t="shared" si="5"/>
        <v>5.5555555555555554</v>
      </c>
      <c r="E63" s="18">
        <v>13</v>
      </c>
      <c r="F63" s="16">
        <v>1050</v>
      </c>
      <c r="G63" s="18">
        <f t="shared" si="6"/>
        <v>36.111111111111107</v>
      </c>
      <c r="H63" s="20">
        <f t="shared" si="7"/>
        <v>651.1417948717949</v>
      </c>
      <c r="I63" s="18">
        <f t="shared" si="8"/>
        <v>0.42735042735042733</v>
      </c>
      <c r="J63" s="20">
        <f t="shared" si="9"/>
        <v>39.068507692307691</v>
      </c>
      <c r="K63" s="18"/>
    </row>
    <row r="64" spans="1:11" ht="13.5" thickBot="1" x14ac:dyDescent="0.25">
      <c r="A64" s="12">
        <v>30</v>
      </c>
      <c r="B64" s="12">
        <v>57.74</v>
      </c>
      <c r="C64" s="12">
        <v>20</v>
      </c>
      <c r="D64" s="13">
        <f t="shared" si="5"/>
        <v>5.5555555555555554</v>
      </c>
      <c r="E64" s="22">
        <v>13.2</v>
      </c>
      <c r="F64" s="12">
        <v>1050</v>
      </c>
      <c r="G64" s="14">
        <f t="shared" si="6"/>
        <v>36.666666666666664</v>
      </c>
      <c r="H64" s="22">
        <f t="shared" si="7"/>
        <v>650.46191919191926</v>
      </c>
      <c r="I64" s="14">
        <f t="shared" si="8"/>
        <v>0.4208754208754209</v>
      </c>
      <c r="J64" s="22">
        <f t="shared" si="9"/>
        <v>39.027715151515153</v>
      </c>
      <c r="K64" s="14"/>
    </row>
    <row r="65" spans="1:11" x14ac:dyDescent="0.2">
      <c r="A65" s="3"/>
      <c r="B65" s="3"/>
      <c r="C65" s="3"/>
      <c r="D65" s="3"/>
      <c r="E65" s="3"/>
      <c r="F65" s="82"/>
      <c r="G65" s="82"/>
      <c r="H65" s="83"/>
      <c r="I65" s="82"/>
      <c r="J65" s="82"/>
      <c r="K65" s="3"/>
    </row>
    <row r="66" spans="1:11" ht="14.25" x14ac:dyDescent="0.25">
      <c r="A66" s="4" t="s">
        <v>11</v>
      </c>
      <c r="B66" s="3"/>
      <c r="C66" s="3"/>
      <c r="D66" s="3"/>
      <c r="E66" s="1" t="s">
        <v>25</v>
      </c>
      <c r="F66" s="19"/>
      <c r="G66" s="81" t="s">
        <v>13</v>
      </c>
      <c r="H66" s="26" t="s">
        <v>15</v>
      </c>
      <c r="I66" s="81" t="s">
        <v>14</v>
      </c>
      <c r="J66" s="19"/>
      <c r="K66" s="19"/>
    </row>
    <row r="67" spans="1:11" x14ac:dyDescent="0.2">
      <c r="A67" s="3"/>
      <c r="B67" s="3"/>
      <c r="C67" s="3"/>
      <c r="D67" s="3"/>
      <c r="E67" s="3"/>
      <c r="F67" s="3"/>
      <c r="G67" s="3"/>
      <c r="H67" s="21" t="s">
        <v>16</v>
      </c>
      <c r="I67" s="3"/>
      <c r="J67" s="3"/>
      <c r="K67" s="3"/>
    </row>
    <row r="68" spans="1:11" x14ac:dyDescent="0.2">
      <c r="A68" s="3"/>
      <c r="B68" s="3"/>
      <c r="C68" s="3"/>
      <c r="D68" s="3"/>
      <c r="E68" s="3"/>
      <c r="F68" s="3"/>
      <c r="G68" s="3"/>
      <c r="H68" s="21"/>
      <c r="I68" s="3"/>
      <c r="J68" s="3"/>
      <c r="K68" s="3"/>
    </row>
    <row r="69" spans="1:11" x14ac:dyDescent="0.2">
      <c r="A69" s="3"/>
      <c r="B69" s="3"/>
      <c r="C69" s="3"/>
      <c r="D69" s="3"/>
      <c r="E69" s="3"/>
      <c r="F69" s="3"/>
      <c r="G69" s="3"/>
      <c r="H69" s="21"/>
      <c r="I69" s="3"/>
      <c r="J69" s="3"/>
      <c r="K69" s="3"/>
    </row>
    <row r="70" spans="1:11" x14ac:dyDescent="0.2">
      <c r="A70" s="3"/>
      <c r="B70" s="3"/>
      <c r="C70" s="3"/>
      <c r="D70" s="3"/>
      <c r="E70" s="3"/>
      <c r="F70" s="3"/>
      <c r="G70" s="3"/>
      <c r="H70" s="21"/>
      <c r="I70" s="3"/>
      <c r="J70" s="3"/>
      <c r="K70" s="3"/>
    </row>
    <row r="71" spans="1:11" x14ac:dyDescent="0.2">
      <c r="A71" s="3"/>
      <c r="B71" s="3"/>
      <c r="C71" s="3"/>
      <c r="D71" s="3"/>
      <c r="E71" s="3"/>
      <c r="F71" s="3"/>
      <c r="G71" s="3"/>
      <c r="H71" s="21"/>
      <c r="I71" s="3"/>
      <c r="J71" s="3"/>
      <c r="K71" s="3"/>
    </row>
    <row r="72" spans="1:11" x14ac:dyDescent="0.2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</row>
    <row r="73" spans="1:11" x14ac:dyDescent="0.2">
      <c r="A73" s="3"/>
      <c r="B73" s="3"/>
      <c r="C73" s="3"/>
      <c r="D73" s="3"/>
      <c r="E73" s="3"/>
      <c r="F73" s="3"/>
      <c r="G73" s="3"/>
      <c r="H73" s="21"/>
      <c r="I73" s="3"/>
      <c r="J73" s="3"/>
      <c r="K73" s="3"/>
    </row>
    <row r="74" spans="1:11" x14ac:dyDescent="0.2">
      <c r="A74" s="3"/>
      <c r="B74" s="3"/>
      <c r="C74" s="3"/>
      <c r="D74" s="3"/>
      <c r="E74" s="3"/>
      <c r="F74" s="3"/>
      <c r="G74" s="3"/>
      <c r="H74" s="21"/>
      <c r="I74" s="3"/>
      <c r="J74" s="3"/>
      <c r="K74" s="3"/>
    </row>
    <row r="75" spans="1:11" x14ac:dyDescent="0.2">
      <c r="A75" s="3"/>
      <c r="B75" s="3"/>
      <c r="C75" s="3"/>
      <c r="D75" s="3"/>
      <c r="E75" s="3"/>
      <c r="F75" s="3"/>
      <c r="G75" s="3"/>
      <c r="H75" s="21"/>
      <c r="I75" s="3"/>
      <c r="J75" s="3"/>
      <c r="K75" s="3"/>
    </row>
    <row r="76" spans="1:11" x14ac:dyDescent="0.2">
      <c r="A76" s="3"/>
      <c r="B76" s="3"/>
      <c r="C76" s="3"/>
      <c r="D76" s="3"/>
      <c r="E76" s="3"/>
      <c r="F76" s="3"/>
      <c r="G76" s="3"/>
      <c r="H76" s="21"/>
      <c r="I76" s="3"/>
      <c r="J76" s="3"/>
      <c r="K76" s="3"/>
    </row>
    <row r="77" spans="1:11" x14ac:dyDescent="0.2">
      <c r="A77" s="3"/>
      <c r="B77" s="3"/>
      <c r="C77" s="3"/>
      <c r="D77" s="3"/>
      <c r="E77" s="3"/>
      <c r="F77" s="3"/>
      <c r="G77" s="3"/>
      <c r="H77" s="21"/>
      <c r="I77" s="3"/>
      <c r="J77" s="3"/>
      <c r="K77" s="3"/>
    </row>
    <row r="78" spans="1:11" ht="13.5" thickBot="1" x14ac:dyDescent="0.25"/>
    <row r="79" spans="1:11" ht="13.5" thickBot="1" x14ac:dyDescent="0.25">
      <c r="A79" s="41" t="s">
        <v>17</v>
      </c>
      <c r="B79" s="42"/>
      <c r="C79" s="42"/>
      <c r="D79" s="42"/>
      <c r="E79" s="42"/>
      <c r="F79" s="42"/>
      <c r="G79" s="42"/>
      <c r="H79" s="42"/>
      <c r="I79" s="42"/>
      <c r="J79" s="42"/>
      <c r="K79" s="43"/>
    </row>
    <row r="80" spans="1:11" ht="15.75" customHeight="1" thickBot="1" x14ac:dyDescent="0.25">
      <c r="A80" s="72" t="s">
        <v>24</v>
      </c>
      <c r="B80" s="44" t="s">
        <v>18</v>
      </c>
      <c r="C80" s="30"/>
      <c r="D80" s="34" t="s">
        <v>19</v>
      </c>
      <c r="E80" s="35"/>
      <c r="F80" s="23" t="s">
        <v>20</v>
      </c>
      <c r="G80" s="29" t="s">
        <v>21</v>
      </c>
      <c r="H80" s="30"/>
      <c r="I80" s="23" t="s">
        <v>20</v>
      </c>
      <c r="J80" s="24" t="s">
        <v>22</v>
      </c>
      <c r="K80" s="23" t="s">
        <v>23</v>
      </c>
    </row>
    <row r="81" spans="1:11" ht="15" customHeight="1" x14ac:dyDescent="0.2">
      <c r="A81" s="71">
        <v>0.06</v>
      </c>
      <c r="B81" s="67">
        <f>20/3.6</f>
        <v>5.5555555555555554</v>
      </c>
      <c r="C81" s="63"/>
      <c r="D81" s="36">
        <f>B81/A81</f>
        <v>92.592592592592595</v>
      </c>
      <c r="E81" s="37"/>
      <c r="F81" s="48">
        <f>D81*60/(2*PI())</f>
        <v>884.19412828830752</v>
      </c>
      <c r="G81" s="31"/>
      <c r="H81" s="32"/>
      <c r="I81" s="56"/>
      <c r="J81" s="2"/>
      <c r="K81" s="57"/>
    </row>
    <row r="82" spans="1:11" x14ac:dyDescent="0.2">
      <c r="A82" s="71">
        <v>0.06</v>
      </c>
      <c r="B82" s="68">
        <f>20/3.6</f>
        <v>5.5555555555555554</v>
      </c>
      <c r="C82" s="64"/>
      <c r="D82" s="73">
        <f t="shared" ref="D82:D115" si="10">B82/A82</f>
        <v>92.592592592592595</v>
      </c>
      <c r="E82" s="74"/>
      <c r="F82" s="49">
        <f t="shared" ref="F82:F115" si="11">D82*60/(2*PI())</f>
        <v>884.19412828830752</v>
      </c>
      <c r="G82" s="52"/>
      <c r="H82" s="45"/>
      <c r="I82" s="58"/>
      <c r="J82" s="46"/>
      <c r="K82" s="47"/>
    </row>
    <row r="83" spans="1:11" x14ac:dyDescent="0.2">
      <c r="A83" s="71">
        <v>0.06</v>
      </c>
      <c r="B83" s="69">
        <f t="shared" ref="B83:B115" si="12">20/3.6</f>
        <v>5.5555555555555554</v>
      </c>
      <c r="C83" s="65"/>
      <c r="D83" s="33">
        <f t="shared" si="10"/>
        <v>92.592592592592595</v>
      </c>
      <c r="E83" s="75"/>
      <c r="F83" s="50">
        <f t="shared" si="11"/>
        <v>884.19412828830752</v>
      </c>
      <c r="G83" s="53"/>
      <c r="H83" s="28"/>
      <c r="I83" s="59"/>
      <c r="J83" s="15"/>
      <c r="K83" s="25"/>
    </row>
    <row r="84" spans="1:11" x14ac:dyDescent="0.2">
      <c r="A84" s="71">
        <v>0.06</v>
      </c>
      <c r="B84" s="69">
        <f t="shared" si="12"/>
        <v>5.5555555555555554</v>
      </c>
      <c r="C84" s="65"/>
      <c r="D84" s="73">
        <f t="shared" si="10"/>
        <v>92.592592592592595</v>
      </c>
      <c r="E84" s="74"/>
      <c r="F84" s="50">
        <f t="shared" si="11"/>
        <v>884.19412828830752</v>
      </c>
      <c r="G84" s="53"/>
      <c r="H84" s="28"/>
      <c r="I84" s="59"/>
      <c r="J84" s="15"/>
      <c r="K84" s="25"/>
    </row>
    <row r="85" spans="1:11" x14ac:dyDescent="0.2">
      <c r="A85" s="71">
        <v>0.06</v>
      </c>
      <c r="B85" s="69">
        <f t="shared" si="12"/>
        <v>5.5555555555555554</v>
      </c>
      <c r="C85" s="65"/>
      <c r="D85" s="33">
        <f t="shared" si="10"/>
        <v>92.592592592592595</v>
      </c>
      <c r="E85" s="75"/>
      <c r="F85" s="50">
        <f t="shared" si="11"/>
        <v>884.19412828830752</v>
      </c>
      <c r="G85" s="53"/>
      <c r="H85" s="28"/>
      <c r="I85" s="59"/>
      <c r="J85" s="15"/>
      <c r="K85" s="25"/>
    </row>
    <row r="86" spans="1:11" x14ac:dyDescent="0.2">
      <c r="A86" s="71">
        <v>0.06</v>
      </c>
      <c r="B86" s="69">
        <f t="shared" si="12"/>
        <v>5.5555555555555554</v>
      </c>
      <c r="C86" s="65"/>
      <c r="D86" s="73">
        <f t="shared" si="10"/>
        <v>92.592592592592595</v>
      </c>
      <c r="E86" s="74"/>
      <c r="F86" s="50">
        <f t="shared" si="11"/>
        <v>884.19412828830752</v>
      </c>
      <c r="G86" s="53"/>
      <c r="H86" s="28"/>
      <c r="I86" s="59"/>
      <c r="J86" s="15"/>
      <c r="K86" s="25"/>
    </row>
    <row r="87" spans="1:11" x14ac:dyDescent="0.2">
      <c r="A87" s="71">
        <v>0.06</v>
      </c>
      <c r="B87" s="69">
        <f t="shared" si="12"/>
        <v>5.5555555555555554</v>
      </c>
      <c r="C87" s="65"/>
      <c r="D87" s="76">
        <f t="shared" si="10"/>
        <v>92.592592592592595</v>
      </c>
      <c r="E87" s="77"/>
      <c r="F87" s="50">
        <f t="shared" si="11"/>
        <v>884.19412828830752</v>
      </c>
      <c r="G87" s="53"/>
      <c r="H87" s="28"/>
      <c r="I87" s="59"/>
      <c r="J87" s="15"/>
      <c r="K87" s="25"/>
    </row>
    <row r="88" spans="1:11" x14ac:dyDescent="0.2">
      <c r="A88" s="71">
        <v>0.06</v>
      </c>
      <c r="B88" s="69">
        <f t="shared" si="12"/>
        <v>5.5555555555555554</v>
      </c>
      <c r="C88" s="65"/>
      <c r="D88" s="76">
        <f t="shared" si="10"/>
        <v>92.592592592592595</v>
      </c>
      <c r="E88" s="77"/>
      <c r="F88" s="50">
        <f t="shared" si="11"/>
        <v>884.19412828830752</v>
      </c>
      <c r="G88" s="53"/>
      <c r="H88" s="28"/>
      <c r="I88" s="59"/>
      <c r="J88" s="15"/>
      <c r="K88" s="25"/>
    </row>
    <row r="89" spans="1:11" x14ac:dyDescent="0.2">
      <c r="A89" s="71">
        <v>0.06</v>
      </c>
      <c r="B89" s="69">
        <f t="shared" si="12"/>
        <v>5.5555555555555554</v>
      </c>
      <c r="C89" s="65"/>
      <c r="D89" s="76">
        <f t="shared" si="10"/>
        <v>92.592592592592595</v>
      </c>
      <c r="E89" s="77"/>
      <c r="F89" s="50">
        <f t="shared" si="11"/>
        <v>884.19412828830752</v>
      </c>
      <c r="G89" s="53"/>
      <c r="H89" s="28"/>
      <c r="I89" s="59"/>
      <c r="J89" s="15"/>
      <c r="K89" s="25"/>
    </row>
    <row r="90" spans="1:11" x14ac:dyDescent="0.2">
      <c r="A90" s="71">
        <v>0.06</v>
      </c>
      <c r="B90" s="69">
        <f t="shared" si="12"/>
        <v>5.5555555555555554</v>
      </c>
      <c r="C90" s="65"/>
      <c r="D90" s="76">
        <f t="shared" si="10"/>
        <v>92.592592592592595</v>
      </c>
      <c r="E90" s="77"/>
      <c r="F90" s="50">
        <f t="shared" si="11"/>
        <v>884.19412828830752</v>
      </c>
      <c r="G90" s="53"/>
      <c r="H90" s="28"/>
      <c r="I90" s="59"/>
      <c r="J90" s="15"/>
      <c r="K90" s="25"/>
    </row>
    <row r="91" spans="1:11" x14ac:dyDescent="0.2">
      <c r="A91" s="71">
        <v>0.06</v>
      </c>
      <c r="B91" s="69">
        <f t="shared" si="12"/>
        <v>5.5555555555555554</v>
      </c>
      <c r="C91" s="65"/>
      <c r="D91" s="76">
        <f t="shared" si="10"/>
        <v>92.592592592592595</v>
      </c>
      <c r="E91" s="77"/>
      <c r="F91" s="50">
        <f t="shared" si="11"/>
        <v>884.19412828830752</v>
      </c>
      <c r="G91" s="53"/>
      <c r="H91" s="28"/>
      <c r="I91" s="59"/>
      <c r="J91" s="15"/>
      <c r="K91" s="25"/>
    </row>
    <row r="92" spans="1:11" x14ac:dyDescent="0.2">
      <c r="A92" s="71">
        <v>0.06</v>
      </c>
      <c r="B92" s="69">
        <f t="shared" si="12"/>
        <v>5.5555555555555554</v>
      </c>
      <c r="C92" s="65"/>
      <c r="D92" s="76">
        <f t="shared" si="10"/>
        <v>92.592592592592595</v>
      </c>
      <c r="E92" s="77"/>
      <c r="F92" s="50">
        <f t="shared" si="11"/>
        <v>884.19412828830752</v>
      </c>
      <c r="G92" s="53"/>
      <c r="H92" s="28"/>
      <c r="I92" s="59"/>
      <c r="J92" s="15"/>
      <c r="K92" s="25"/>
    </row>
    <row r="93" spans="1:11" x14ac:dyDescent="0.2">
      <c r="A93" s="71">
        <v>0.06</v>
      </c>
      <c r="B93" s="69">
        <f t="shared" si="12"/>
        <v>5.5555555555555554</v>
      </c>
      <c r="C93" s="65"/>
      <c r="D93" s="76">
        <f t="shared" si="10"/>
        <v>92.592592592592595</v>
      </c>
      <c r="E93" s="77"/>
      <c r="F93" s="50">
        <f t="shared" si="11"/>
        <v>884.19412828830752</v>
      </c>
      <c r="G93" s="53"/>
      <c r="H93" s="28"/>
      <c r="I93" s="59"/>
      <c r="J93" s="15"/>
      <c r="K93" s="25"/>
    </row>
    <row r="94" spans="1:11" x14ac:dyDescent="0.2">
      <c r="A94" s="71">
        <v>0.06</v>
      </c>
      <c r="B94" s="69">
        <f t="shared" si="12"/>
        <v>5.5555555555555554</v>
      </c>
      <c r="C94" s="65"/>
      <c r="D94" s="76">
        <f t="shared" si="10"/>
        <v>92.592592592592595</v>
      </c>
      <c r="E94" s="77"/>
      <c r="F94" s="50">
        <f t="shared" si="11"/>
        <v>884.19412828830752</v>
      </c>
      <c r="G94" s="53"/>
      <c r="H94" s="28"/>
      <c r="I94" s="59"/>
      <c r="J94" s="15"/>
      <c r="K94" s="25"/>
    </row>
    <row r="95" spans="1:11" x14ac:dyDescent="0.2">
      <c r="A95" s="71">
        <v>0.06</v>
      </c>
      <c r="B95" s="69">
        <f t="shared" si="12"/>
        <v>5.5555555555555554</v>
      </c>
      <c r="C95" s="65"/>
      <c r="D95" s="76">
        <f t="shared" si="10"/>
        <v>92.592592592592595</v>
      </c>
      <c r="E95" s="77"/>
      <c r="F95" s="50">
        <f t="shared" si="11"/>
        <v>884.19412828830752</v>
      </c>
      <c r="G95" s="53"/>
      <c r="H95" s="28"/>
      <c r="I95" s="59"/>
      <c r="J95" s="15"/>
      <c r="K95" s="25"/>
    </row>
    <row r="96" spans="1:11" x14ac:dyDescent="0.2">
      <c r="A96" s="71">
        <v>0.06</v>
      </c>
      <c r="B96" s="69">
        <f t="shared" si="12"/>
        <v>5.5555555555555554</v>
      </c>
      <c r="C96" s="65"/>
      <c r="D96" s="76">
        <f t="shared" si="10"/>
        <v>92.592592592592595</v>
      </c>
      <c r="E96" s="77"/>
      <c r="F96" s="50">
        <f t="shared" si="11"/>
        <v>884.19412828830752</v>
      </c>
      <c r="G96" s="53"/>
      <c r="H96" s="28"/>
      <c r="I96" s="59"/>
      <c r="J96" s="15"/>
      <c r="K96" s="25"/>
    </row>
    <row r="97" spans="1:11" x14ac:dyDescent="0.2">
      <c r="A97" s="71">
        <v>0.06</v>
      </c>
      <c r="B97" s="69">
        <f t="shared" si="12"/>
        <v>5.5555555555555554</v>
      </c>
      <c r="C97" s="65"/>
      <c r="D97" s="76">
        <f t="shared" si="10"/>
        <v>92.592592592592595</v>
      </c>
      <c r="E97" s="77"/>
      <c r="F97" s="50">
        <f t="shared" si="11"/>
        <v>884.19412828830752</v>
      </c>
      <c r="G97" s="53"/>
      <c r="H97" s="28"/>
      <c r="I97" s="59"/>
      <c r="J97" s="15"/>
      <c r="K97" s="25"/>
    </row>
    <row r="98" spans="1:11" x14ac:dyDescent="0.2">
      <c r="A98" s="71">
        <v>0.06</v>
      </c>
      <c r="B98" s="69">
        <f t="shared" si="12"/>
        <v>5.5555555555555554</v>
      </c>
      <c r="C98" s="65"/>
      <c r="D98" s="76">
        <f t="shared" si="10"/>
        <v>92.592592592592595</v>
      </c>
      <c r="E98" s="77"/>
      <c r="F98" s="50">
        <f t="shared" si="11"/>
        <v>884.19412828830752</v>
      </c>
      <c r="G98" s="53"/>
      <c r="H98" s="28"/>
      <c r="I98" s="59"/>
      <c r="J98" s="15"/>
      <c r="K98" s="25"/>
    </row>
    <row r="99" spans="1:11" x14ac:dyDescent="0.2">
      <c r="A99" s="71">
        <v>0.06</v>
      </c>
      <c r="B99" s="69">
        <f t="shared" si="12"/>
        <v>5.5555555555555554</v>
      </c>
      <c r="C99" s="65"/>
      <c r="D99" s="33">
        <f t="shared" si="10"/>
        <v>92.592592592592595</v>
      </c>
      <c r="E99" s="75"/>
      <c r="F99" s="50">
        <f t="shared" si="11"/>
        <v>884.19412828830752</v>
      </c>
      <c r="G99" s="53"/>
      <c r="H99" s="28"/>
      <c r="I99" s="59"/>
      <c r="J99" s="15"/>
      <c r="K99" s="25"/>
    </row>
    <row r="100" spans="1:11" x14ac:dyDescent="0.2">
      <c r="A100" s="71">
        <v>0.06</v>
      </c>
      <c r="B100" s="69">
        <f t="shared" si="12"/>
        <v>5.5555555555555554</v>
      </c>
      <c r="C100" s="65"/>
      <c r="D100" s="73">
        <f t="shared" si="10"/>
        <v>92.592592592592595</v>
      </c>
      <c r="E100" s="74"/>
      <c r="F100" s="50">
        <f t="shared" si="11"/>
        <v>884.19412828830752</v>
      </c>
      <c r="G100" s="53"/>
      <c r="H100" s="28"/>
      <c r="I100" s="59"/>
      <c r="J100" s="15"/>
      <c r="K100" s="25"/>
    </row>
    <row r="101" spans="1:11" x14ac:dyDescent="0.2">
      <c r="A101" s="71">
        <v>0.06</v>
      </c>
      <c r="B101" s="69">
        <f t="shared" si="12"/>
        <v>5.5555555555555554</v>
      </c>
      <c r="C101" s="65"/>
      <c r="D101" s="76">
        <f t="shared" si="10"/>
        <v>92.592592592592595</v>
      </c>
      <c r="E101" s="77"/>
      <c r="F101" s="50">
        <f t="shared" si="11"/>
        <v>884.19412828830752</v>
      </c>
      <c r="G101" s="53"/>
      <c r="H101" s="28"/>
      <c r="I101" s="59"/>
      <c r="J101" s="15"/>
      <c r="K101" s="25"/>
    </row>
    <row r="102" spans="1:11" x14ac:dyDescent="0.2">
      <c r="A102" s="71">
        <v>0.06</v>
      </c>
      <c r="B102" s="69">
        <f t="shared" si="12"/>
        <v>5.5555555555555554</v>
      </c>
      <c r="C102" s="65"/>
      <c r="D102" s="76">
        <f t="shared" si="10"/>
        <v>92.592592592592595</v>
      </c>
      <c r="E102" s="77"/>
      <c r="F102" s="50">
        <f t="shared" si="11"/>
        <v>884.19412828830752</v>
      </c>
      <c r="G102" s="53"/>
      <c r="H102" s="28"/>
      <c r="I102" s="59"/>
      <c r="J102" s="15"/>
      <c r="K102" s="25"/>
    </row>
    <row r="103" spans="1:11" x14ac:dyDescent="0.2">
      <c r="A103" s="71">
        <v>0.06</v>
      </c>
      <c r="B103" s="69">
        <f t="shared" si="12"/>
        <v>5.5555555555555554</v>
      </c>
      <c r="C103" s="65"/>
      <c r="D103" s="33">
        <f t="shared" si="10"/>
        <v>92.592592592592595</v>
      </c>
      <c r="E103" s="75"/>
      <c r="F103" s="50">
        <f t="shared" si="11"/>
        <v>884.19412828830752</v>
      </c>
      <c r="G103" s="53"/>
      <c r="H103" s="28"/>
      <c r="I103" s="59"/>
      <c r="J103" s="15"/>
      <c r="K103" s="25"/>
    </row>
    <row r="104" spans="1:11" x14ac:dyDescent="0.2">
      <c r="A104" s="71">
        <v>0.06</v>
      </c>
      <c r="B104" s="69">
        <f t="shared" si="12"/>
        <v>5.5555555555555554</v>
      </c>
      <c r="C104" s="65"/>
      <c r="D104" s="73">
        <f t="shared" si="10"/>
        <v>92.592592592592595</v>
      </c>
      <c r="E104" s="74"/>
      <c r="F104" s="50">
        <f t="shared" si="11"/>
        <v>884.19412828830752</v>
      </c>
      <c r="G104" s="53"/>
      <c r="H104" s="28"/>
      <c r="I104" s="59"/>
      <c r="J104" s="15"/>
      <c r="K104" s="25"/>
    </row>
    <row r="105" spans="1:11" x14ac:dyDescent="0.2">
      <c r="A105" s="71">
        <v>0.06</v>
      </c>
      <c r="B105" s="69">
        <f t="shared" si="12"/>
        <v>5.5555555555555554</v>
      </c>
      <c r="C105" s="65"/>
      <c r="D105" s="33">
        <f t="shared" si="10"/>
        <v>92.592592592592595</v>
      </c>
      <c r="E105" s="75"/>
      <c r="F105" s="50">
        <f t="shared" si="11"/>
        <v>884.19412828830752</v>
      </c>
      <c r="G105" s="53"/>
      <c r="H105" s="28"/>
      <c r="I105" s="59"/>
      <c r="J105" s="15"/>
      <c r="K105" s="25"/>
    </row>
    <row r="106" spans="1:11" x14ac:dyDescent="0.2">
      <c r="A106" s="71">
        <v>0.06</v>
      </c>
      <c r="B106" s="69">
        <f t="shared" si="12"/>
        <v>5.5555555555555554</v>
      </c>
      <c r="C106" s="65"/>
      <c r="D106" s="73">
        <f t="shared" si="10"/>
        <v>92.592592592592595</v>
      </c>
      <c r="E106" s="74"/>
      <c r="F106" s="50">
        <f t="shared" si="11"/>
        <v>884.19412828830752</v>
      </c>
      <c r="G106" s="53"/>
      <c r="H106" s="28"/>
      <c r="I106" s="59"/>
      <c r="J106" s="15"/>
      <c r="K106" s="25"/>
    </row>
    <row r="107" spans="1:11" x14ac:dyDescent="0.2">
      <c r="A107" s="71">
        <v>0.06</v>
      </c>
      <c r="B107" s="69">
        <f t="shared" si="12"/>
        <v>5.5555555555555554</v>
      </c>
      <c r="C107" s="65"/>
      <c r="D107" s="76">
        <f t="shared" si="10"/>
        <v>92.592592592592595</v>
      </c>
      <c r="E107" s="77"/>
      <c r="F107" s="50">
        <f t="shared" si="11"/>
        <v>884.19412828830752</v>
      </c>
      <c r="G107" s="53"/>
      <c r="H107" s="28"/>
      <c r="I107" s="59"/>
      <c r="J107" s="15"/>
      <c r="K107" s="25"/>
    </row>
    <row r="108" spans="1:11" x14ac:dyDescent="0.2">
      <c r="A108" s="71">
        <v>0.06</v>
      </c>
      <c r="B108" s="69">
        <f t="shared" si="12"/>
        <v>5.5555555555555554</v>
      </c>
      <c r="C108" s="65"/>
      <c r="D108" s="33">
        <f t="shared" si="10"/>
        <v>92.592592592592595</v>
      </c>
      <c r="E108" s="75"/>
      <c r="F108" s="50">
        <f t="shared" si="11"/>
        <v>884.19412828830752</v>
      </c>
      <c r="G108" s="53"/>
      <c r="H108" s="28"/>
      <c r="I108" s="59"/>
      <c r="J108" s="15"/>
      <c r="K108" s="25"/>
    </row>
    <row r="109" spans="1:11" x14ac:dyDescent="0.2">
      <c r="A109" s="71">
        <v>0.06</v>
      </c>
      <c r="B109" s="69">
        <f t="shared" si="12"/>
        <v>5.5555555555555554</v>
      </c>
      <c r="C109" s="65"/>
      <c r="D109" s="73">
        <f t="shared" si="10"/>
        <v>92.592592592592595</v>
      </c>
      <c r="E109" s="74"/>
      <c r="F109" s="50">
        <f t="shared" si="11"/>
        <v>884.19412828830752</v>
      </c>
      <c r="G109" s="53"/>
      <c r="H109" s="28"/>
      <c r="I109" s="59"/>
      <c r="J109" s="15"/>
      <c r="K109" s="25"/>
    </row>
    <row r="110" spans="1:11" x14ac:dyDescent="0.2">
      <c r="A110" s="71">
        <v>0.06</v>
      </c>
      <c r="B110" s="69">
        <f t="shared" si="12"/>
        <v>5.5555555555555554</v>
      </c>
      <c r="C110" s="65"/>
      <c r="D110" s="33">
        <f t="shared" si="10"/>
        <v>92.592592592592595</v>
      </c>
      <c r="E110" s="75"/>
      <c r="F110" s="50">
        <f t="shared" si="11"/>
        <v>884.19412828830752</v>
      </c>
      <c r="G110" s="53"/>
      <c r="H110" s="28"/>
      <c r="I110" s="59"/>
      <c r="J110" s="15"/>
      <c r="K110" s="25"/>
    </row>
    <row r="111" spans="1:11" x14ac:dyDescent="0.2">
      <c r="A111" s="71">
        <v>0.06</v>
      </c>
      <c r="B111" s="69">
        <f t="shared" si="12"/>
        <v>5.5555555555555554</v>
      </c>
      <c r="C111" s="65"/>
      <c r="D111" s="33">
        <f t="shared" si="10"/>
        <v>92.592592592592595</v>
      </c>
      <c r="E111" s="75"/>
      <c r="F111" s="50">
        <f t="shared" si="11"/>
        <v>884.19412828830752</v>
      </c>
      <c r="G111" s="53"/>
      <c r="H111" s="28"/>
      <c r="I111" s="59"/>
      <c r="J111" s="15"/>
      <c r="K111" s="25"/>
    </row>
    <row r="112" spans="1:11" x14ac:dyDescent="0.2">
      <c r="A112" s="71">
        <v>0.06</v>
      </c>
      <c r="B112" s="69">
        <f t="shared" si="12"/>
        <v>5.5555555555555554</v>
      </c>
      <c r="C112" s="65"/>
      <c r="D112" s="33">
        <f t="shared" si="10"/>
        <v>92.592592592592595</v>
      </c>
      <c r="E112" s="75"/>
      <c r="F112" s="50">
        <f t="shared" si="11"/>
        <v>884.19412828830752</v>
      </c>
      <c r="G112" s="53"/>
      <c r="H112" s="28"/>
      <c r="I112" s="59"/>
      <c r="J112" s="15"/>
      <c r="K112" s="25"/>
    </row>
    <row r="113" spans="1:11" x14ac:dyDescent="0.2">
      <c r="A113" s="71">
        <v>0.06</v>
      </c>
      <c r="B113" s="69">
        <f t="shared" si="12"/>
        <v>5.5555555555555554</v>
      </c>
      <c r="C113" s="65"/>
      <c r="D113" s="73">
        <f t="shared" si="10"/>
        <v>92.592592592592595</v>
      </c>
      <c r="E113" s="74"/>
      <c r="F113" s="50">
        <f t="shared" si="11"/>
        <v>884.19412828830752</v>
      </c>
      <c r="G113" s="53"/>
      <c r="H113" s="28"/>
      <c r="I113" s="59"/>
      <c r="J113" s="15"/>
      <c r="K113" s="25"/>
    </row>
    <row r="114" spans="1:11" x14ac:dyDescent="0.2">
      <c r="A114" s="71">
        <v>0.06</v>
      </c>
      <c r="B114" s="69">
        <f t="shared" si="12"/>
        <v>5.5555555555555554</v>
      </c>
      <c r="C114" s="65"/>
      <c r="D114" s="76">
        <f t="shared" si="10"/>
        <v>92.592592592592595</v>
      </c>
      <c r="E114" s="77"/>
      <c r="F114" s="50">
        <f t="shared" si="11"/>
        <v>884.19412828830752</v>
      </c>
      <c r="G114" s="53"/>
      <c r="H114" s="28"/>
      <c r="I114" s="59"/>
      <c r="J114" s="15"/>
      <c r="K114" s="25"/>
    </row>
    <row r="115" spans="1:11" ht="15.75" customHeight="1" thickBot="1" x14ac:dyDescent="0.25">
      <c r="A115" s="71">
        <v>0.06</v>
      </c>
      <c r="B115" s="70">
        <f t="shared" si="12"/>
        <v>5.5555555555555554</v>
      </c>
      <c r="C115" s="66"/>
      <c r="D115" s="33">
        <f t="shared" si="10"/>
        <v>92.592592592592595</v>
      </c>
      <c r="E115" s="75"/>
      <c r="F115" s="51">
        <f t="shared" si="11"/>
        <v>884.19412828830752</v>
      </c>
      <c r="G115" s="54"/>
      <c r="H115" s="55"/>
      <c r="I115" s="60"/>
      <c r="J115" s="61"/>
      <c r="K115" s="62"/>
    </row>
    <row r="116" spans="1:11" x14ac:dyDescent="0.2">
      <c r="A116" s="27"/>
      <c r="B116" s="27"/>
      <c r="C116" s="27"/>
      <c r="D116" s="27"/>
      <c r="E116" s="27"/>
      <c r="G116" s="27"/>
      <c r="H116" s="27"/>
    </row>
    <row r="117" spans="1:11" x14ac:dyDescent="0.2">
      <c r="A117" s="27"/>
      <c r="B117" s="27"/>
      <c r="C117" s="27"/>
      <c r="D117" s="27"/>
      <c r="E117" s="27"/>
      <c r="G117" s="27"/>
      <c r="H117" s="27"/>
    </row>
    <row r="120" spans="1:11" x14ac:dyDescent="0.2">
      <c r="E120" s="3"/>
    </row>
  </sheetData>
  <mergeCells count="117">
    <mergeCell ref="B115:C115"/>
    <mergeCell ref="L1:V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A1:K1"/>
    <mergeCell ref="A79:K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D86:E86"/>
    <mergeCell ref="D87:E87"/>
    <mergeCell ref="D88:E88"/>
    <mergeCell ref="D89:E89"/>
    <mergeCell ref="D90:E90"/>
    <mergeCell ref="D91:E91"/>
    <mergeCell ref="D80:E80"/>
    <mergeCell ref="D81:E81"/>
    <mergeCell ref="D82:E82"/>
    <mergeCell ref="D83:E83"/>
    <mergeCell ref="D84:E84"/>
    <mergeCell ref="D85:E85"/>
    <mergeCell ref="D98:E98"/>
    <mergeCell ref="D99:E99"/>
    <mergeCell ref="D100:E100"/>
    <mergeCell ref="D101:E101"/>
    <mergeCell ref="D102:E102"/>
    <mergeCell ref="D103:E103"/>
    <mergeCell ref="D92:E92"/>
    <mergeCell ref="D93:E93"/>
    <mergeCell ref="D94:E94"/>
    <mergeCell ref="D95:E95"/>
    <mergeCell ref="D96:E96"/>
    <mergeCell ref="D97:E97"/>
    <mergeCell ref="G88:H88"/>
    <mergeCell ref="G89:H89"/>
    <mergeCell ref="G90:H90"/>
    <mergeCell ref="G91:H91"/>
    <mergeCell ref="G92:H92"/>
    <mergeCell ref="G93:H93"/>
    <mergeCell ref="D116:E116"/>
    <mergeCell ref="D117:E117"/>
    <mergeCell ref="G80:H80"/>
    <mergeCell ref="G81:H81"/>
    <mergeCell ref="G82:H82"/>
    <mergeCell ref="G83:H83"/>
    <mergeCell ref="G84:H84"/>
    <mergeCell ref="G85:H85"/>
    <mergeCell ref="G86:H86"/>
    <mergeCell ref="G87:H87"/>
    <mergeCell ref="D110:E110"/>
    <mergeCell ref="D111:E111"/>
    <mergeCell ref="D112:E112"/>
    <mergeCell ref="D113:E113"/>
    <mergeCell ref="D114:E114"/>
    <mergeCell ref="D115:E115"/>
    <mergeCell ref="D104:E104"/>
    <mergeCell ref="D105:E105"/>
    <mergeCell ref="G100:H100"/>
    <mergeCell ref="G101:H101"/>
    <mergeCell ref="G102:H102"/>
    <mergeCell ref="G103:H103"/>
    <mergeCell ref="G104:H104"/>
    <mergeCell ref="G105:H105"/>
    <mergeCell ref="G94:H94"/>
    <mergeCell ref="G95:H95"/>
    <mergeCell ref="G96:H96"/>
    <mergeCell ref="G97:H97"/>
    <mergeCell ref="G98:H98"/>
    <mergeCell ref="G99:H99"/>
    <mergeCell ref="A116:C116"/>
    <mergeCell ref="A117:C117"/>
    <mergeCell ref="G116:H116"/>
    <mergeCell ref="G117:H117"/>
    <mergeCell ref="G112:H112"/>
    <mergeCell ref="G113:H113"/>
    <mergeCell ref="G114:H114"/>
    <mergeCell ref="G115:H115"/>
    <mergeCell ref="G106:H106"/>
    <mergeCell ref="G107:H107"/>
    <mergeCell ref="G108:H108"/>
    <mergeCell ref="G109:H109"/>
    <mergeCell ref="G110:H110"/>
    <mergeCell ref="G111:H111"/>
    <mergeCell ref="D106:E106"/>
    <mergeCell ref="D107:E107"/>
    <mergeCell ref="D108:E108"/>
    <mergeCell ref="D109:E109"/>
    <mergeCell ref="B111:C111"/>
    <mergeCell ref="B112:C112"/>
    <mergeCell ref="B113:C113"/>
    <mergeCell ref="B114:C114"/>
  </mergeCells>
  <pageMargins left="3.937007874015748E-2" right="3.937007874015748E-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Lycée Rabelais Chinon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DEMONT</dc:creator>
  <cp:lastModifiedBy>Arnaud DEMONT</cp:lastModifiedBy>
  <cp:lastPrinted>2019-01-15T09:08:48Z</cp:lastPrinted>
  <dcterms:created xsi:type="dcterms:W3CDTF">2019-01-08T09:24:43Z</dcterms:created>
  <dcterms:modified xsi:type="dcterms:W3CDTF">2019-01-15T09:29:37Z</dcterms:modified>
</cp:coreProperties>
</file>