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Non-compliance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<sst xmlns="http://schemas.openxmlformats.org/spreadsheetml/2006/main" uniqueCount="55">
  <si>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Con Sumerthirteen</t>
  </si>
  <si>
    <t/>
  </si>
  <si>
    <t>Victoria Park</t>
  </si>
  <si>
    <t>WA</t>
  </si>
  <si>
    <t>Connote</t>
  </si>
  <si>
    <t>Con Sumereleven</t>
  </si>
  <si>
    <t>N031</t>
  </si>
  <si>
    <t>To</t>
  </si>
  <si>
    <t>State</t>
  </si>
  <si>
    <t>Business Unit</t>
  </si>
  <si>
    <t>Con Sumertwo</t>
  </si>
  <si>
    <t>Toll Parcel Portal Stocktake Non-Compliance Report</t>
  </si>
  <si>
    <t>George Street News</t>
  </si>
  <si>
    <t>WVIC005</t>
  </si>
  <si>
    <t>Toll Fast</t>
  </si>
  <si>
    <t>Con Sumersix</t>
  </si>
  <si>
    <t>TPP Agent Id</t>
  </si>
  <si>
    <t>TPP Agent</t>
  </si>
  <si>
    <t>693 Albany Hwy</t>
  </si>
  <si>
    <t>N031 Suburb</t>
  </si>
  <si>
    <t>Item Nbr</t>
  </si>
  <si>
    <t>Suburb</t>
  </si>
  <si>
    <t>Con Sumereight</t>
  </si>
  <si>
    <t>N031 Address</t>
  </si>
  <si>
    <t>Handover</t>
  </si>
  <si>
    <t>Con Sumertwentythree</t>
  </si>
  <si>
    <t>Q013</t>
  </si>
  <si>
    <t>Scanning Agent Name</t>
  </si>
  <si>
    <t>Con Sumerfour</t>
  </si>
  <si>
    <t>TPP Agent Name</t>
  </si>
  <si>
    <t>Con Sumereighteen</t>
  </si>
  <si>
    <t>NROS010</t>
  </si>
  <si>
    <t>Con Sumertwelve</t>
  </si>
  <si>
    <t>Days</t>
  </si>
  <si>
    <t>Bunters We Never Sleep News + Deli</t>
  </si>
  <si>
    <t>Total: 15</t>
  </si>
  <si>
    <t>Scanning Agent</t>
  </si>
  <si>
    <t>Agent Address</t>
  </si>
  <si>
    <t>Report Date: 21/01/2014 13:38:14</t>
  </si>
  <si>
    <t>QBRI005</t>
  </si>
  <si>
    <t>Con Sumerfourteen</t>
  </si>
  <si>
    <t>Scanning Agent Id</t>
  </si>
  <si>
    <t>Phone Nbr</t>
  </si>
  <si>
    <t>VIC</t>
  </si>
  <si>
    <t>Con Sumertwentyfour</t>
  </si>
  <si>
    <t>Con Sumernine</t>
  </si>
  <si>
    <t>Toll Priority</t>
  </si>
  <si>
    <t>Con Sumerseventeen</t>
  </si>
  <si>
    <t>N031 Name</t>
  </si>
  <si>
    <t>Pieces</t>
  </si>
  <si>
    <t>Postcode</t>
  </si>
  <si>
    <t>ITEMS IN TPP SYSTEM, NOT SCANNED BY AGENT</t>
  </si>
  <si>
    <t>Con Sumerthree</t>
  </si>
  <si>
    <t>W049</t>
  </si>
  <si>
    <t>Con Sumerten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</si>
</sst>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  <font>
      <sz val="20"/>
      <color rgb="FF000000"/>
      <name val="Calibri"/>
      <family val="2"/>
      <b/>
      <u val="none"/>
    </font>
    <font>
      <sz val="10"/>
      <color rgb="FF000000"/>
      <name val="Calibri"/>
      <family val="2"/>
      <u val="none"/>
    </font>
  </fonts>
  <fills count="6">
    <fill>
      <patternFill patternType="none"/>
    </fill>
    <fill>
      <patternFill patternType="gray125"/>
    </fill>
    <fill>
      <patternFill patternType="solid">
        <fgColor rgb="FFE9F4FF"/>
      </patternFill>
    </fill>
    <fill>
      <patternFill patternType="solid">
        <fgColor rgb="FFF1F1F1"/>
      </patternFill>
    </fill>
    <fill>
      <patternFill patternType="solid">
        <fgColor rgb="FFD1D1D1"/>
      </patternFill>
    </fill>
    <fill>
      <patternFill patternType="solid">
        <fgColor rgb="FFB5DAFF"/>
      </patternFill>
    </fill>
  </fills>
  <borders count="3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7">
    <xf borderId="0" fillId="0" fontId="0" numFmtId="0" xfId="0"/>
    <xf applyFillId="1" applyNumberFormat="1" borderId="0" fillId="2" fontId="0" numFmtId="0" xfId="0"/>
    <xf applyBorder="1" applyFillId="1" applyFont="1" applyNumberFormat="1" borderId="1" fillId="3" fontId="1" numFmtId="0" xfId="0"/>
    <xf applyFillId="1" applyFont="1" applyNumberFormat="1" borderId="0" fillId="4" fontId="2" numFmtId="0" xfId="0"/>
    <xf applyBorder="1" applyFillId="1" applyNumberFormat="1" borderId="1" fillId="3" fontId="0" numFmtId="0" xfId="0"/>
    <xf applyFillId="1" applyFont="1" applyNumberFormat="1" borderId="0" fillId="4" fontId="3" numFmtId="0" xfId="0"/>
    <xf applyBorder="1" applyFillId="1" applyNumberFormat="1" borderId="2" fillId="5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R20"/>
  <sheetViews>
    <sheetView workbookViewId="0">
      <selection sqref="A1" activeCell="A1"/>
    </sheetView>
  </sheetViews>
  <sheetFormatPr defaultRowHeight="15"/>
  <cols>
    <col max="1" collapsed="0" customWidth="true" width="12" min="1"/>
    <col max="3" collapsed="0" customWidth="true" width="40" min="3"/>
    <col max="2" collapsed="0" customWidth="true" width="12" min="2"/>
    <col max="5" collapsed="0" customWidth="true" width="16" min="5"/>
    <col max="4" collapsed="0" customWidth="true" width="14" min="4"/>
    <col max="7" collapsed="0" customWidth="true" width="20" min="7"/>
    <col max="6" collapsed="0" customWidth="true" width="25" min="6"/>
    <col max="9" collapsed="0" width="9.10" min="9"/>
    <col max="8" collapsed="0" customWidth="true" width="30" min="8"/>
    <col max="11" collapsed="0" width="9.10" min="11"/>
    <col max="10" collapsed="0" width="9.10" min="10"/>
    <col max="13" collapsed="0" customWidth="true" width="25" min="13"/>
    <col max="12" collapsed="0" customWidth="true" width="15" min="12"/>
    <col max="15" collapsed="0" customWidth="true" width="20" min="15"/>
    <col max="14" collapsed="0" customWidth="true" width="25" min="14"/>
    <col max="17" collapsed="0" customWidth="true" width="20" min="17"/>
    <col max="16" collapsed="0" width="9.10" min="16"/>
    <col max="18" collapsed="0" width="9.10" min="18"/>
  </cols>
  <sheetData>
    <row r="1" spans="1:18">
      <c s="3" r="A1" t="s">
        <v>11</v>
      </c>
    </row>
    <row r="2" spans="1:18">
      <c s="5" r="A2" t="s">
        <v>51</v>
      </c>
      <c s="5" r="Q2" t="s">
        <v>38</v>
      </c>
    </row>
    <row r="3" spans="1:18">
      <c s="6" r="A3" t="s">
        <v>17</v>
      </c>
      <c s="6" r="B3" t="s">
        <v>16</v>
      </c>
      <c s="6" r="C3" t="s">
        <v>29</v>
      </c>
      <c s="6" r="D3" t="s">
        <v>36</v>
      </c>
      <c s="6" r="E3" t="s">
        <v>41</v>
      </c>
      <c s="6" r="F3" t="s">
        <v>27</v>
      </c>
      <c s="6" r="G3" t="s">
        <v>9</v>
      </c>
      <c s="6" r="H3" t="s">
        <v>37</v>
      </c>
      <c s="6" r="I3" t="s">
        <v>21</v>
      </c>
      <c s="6" r="J3" t="s">
        <v>50</v>
      </c>
      <c s="6" r="K3" t="s">
        <v>8</v>
      </c>
      <c s="6" r="L3" t="s">
        <v>42</v>
      </c>
      <c s="6" r="M3" t="s">
        <v>4</v>
      </c>
      <c s="6" r="N3" t="s">
        <v>20</v>
      </c>
      <c s="6" r="O3" t="s">
        <v>7</v>
      </c>
      <c s="6" r="P3" t="s">
        <v>49</v>
      </c>
      <c s="6" r="Q3" t="s">
        <v>24</v>
      </c>
      <c s="6" r="R3" t="s">
        <v>33</v>
      </c>
    </row>
    <row r="4" spans="1:18">
      <c r="A4" t="s">
        <v>31</v>
      </c>
      <c r="B4" t="s">
        <v>6</v>
      </c>
      <c r="C4" t="s">
        <v>48</v>
      </c>
      <c r="G4" t="s">
        <v>46</v>
      </c>
      <c r="H4" t="s">
        <v>23</v>
      </c>
      <c r="I4" t="s">
        <v>19</v>
      </c>
      <c r="J4" t="n">
        <v>1234</v>
      </c>
      <c r="K4" t="s">
        <v>43</v>
      </c>
      <c r="M4" t="f">
        <f>"218501217old"</f>
        <v/>
      </c>
      <c r="N4" t="f">
        <f>"priority_item_nbr_old"</f>
        <v/>
      </c>
      <c r="O4" t="s">
        <v>10</v>
      </c>
      <c r="P4" t="n">
        <v>2</v>
      </c>
      <c r="Q4" t="f">
        <f>"2014-01-21 13:38:14"</f>
        <v/>
      </c>
      <c r="R4" t="n">
        <v>0</v>
      </c>
    </row>
    <row r="5" spans="1:18">
      <c s="1" r="A5" t="s">
        <v>31</v>
      </c>
      <c s="1" r="B5" t="s">
        <v>6</v>
      </c>
      <c s="1" r="C5" t="s">
        <v>48</v>
      </c>
      <c s="1" r="D5" t="s">
        <v>1</v>
      </c>
      <c s="1" r="E5" t="s">
        <v>1</v>
      </c>
      <c s="1" r="F5" t="s">
        <v>1</v>
      </c>
      <c s="1" r="G5" t="s">
        <v>46</v>
      </c>
      <c s="1" r="H5" t="s">
        <v>23</v>
      </c>
      <c s="1" r="I5" t="s">
        <v>19</v>
      </c>
      <c s="1" r="J5" t="n">
        <v>1234</v>
      </c>
      <c s="1" r="K5" t="s">
        <v>43</v>
      </c>
      <c s="1" r="L5" t="s">
        <v>1</v>
      </c>
      <c s="1" r="M5" t="f">
        <f>"pe_connote"</f>
        <v/>
      </c>
      <c s="1" r="N5" t="f">
        <f>"pe_item_nbr"</f>
        <v/>
      </c>
      <c s="1" r="O5" t="s">
        <v>52</v>
      </c>
      <c s="1" r="P5" t="n">
        <v>3</v>
      </c>
      <c s="1" r="Q5" t="f">
        <f>"2014-01-21 13:38:14"</f>
        <v/>
      </c>
      <c s="1" r="R5" t="n">
        <v>0</v>
      </c>
    </row>
    <row r="6" spans="1:18">
      <c r="A6" t="s">
        <v>31</v>
      </c>
      <c r="B6" t="s">
        <v>6</v>
      </c>
      <c r="C6" t="s">
        <v>48</v>
      </c>
      <c r="G6" t="s">
        <v>46</v>
      </c>
      <c r="H6" t="s">
        <v>23</v>
      </c>
      <c r="I6" t="s">
        <v>19</v>
      </c>
      <c r="J6" t="n">
        <v>1234</v>
      </c>
      <c r="K6" t="s">
        <v>43</v>
      </c>
      <c r="M6" t="f">
        <f>"pe_connote_02"</f>
        <v/>
      </c>
      <c r="N6" t="f">
        <f>"pe_item_nbr"</f>
        <v/>
      </c>
      <c r="O6" t="s">
        <v>28</v>
      </c>
      <c r="P6" t="n">
        <v>4</v>
      </c>
      <c r="Q6" t="f">
        <f>"2014-01-21 13:38:14"</f>
        <v/>
      </c>
      <c r="R6" t="n">
        <v>0</v>
      </c>
    </row>
    <row r="7" spans="1:18">
      <c s="1" r="A7" t="s">
        <v>31</v>
      </c>
      <c s="1" r="B7" t="s">
        <v>6</v>
      </c>
      <c s="1" r="C7" t="s">
        <v>48</v>
      </c>
      <c s="1" r="D7" t="s">
        <v>1</v>
      </c>
      <c s="1" r="E7" t="s">
        <v>1</v>
      </c>
      <c s="1" r="F7" t="s">
        <v>1</v>
      </c>
      <c s="1" r="G7" t="s">
        <v>46</v>
      </c>
      <c s="1" r="H7" t="s">
        <v>23</v>
      </c>
      <c s="1" r="I7" t="s">
        <v>19</v>
      </c>
      <c s="1" r="J7" t="n">
        <v>1234</v>
      </c>
      <c s="1" r="K7" t="s">
        <v>43</v>
      </c>
      <c s="1" r="L7" t="s">
        <v>1</v>
      </c>
      <c s="1" r="M7" t="f">
        <f>"uncollected_connote_sc_1"</f>
        <v/>
      </c>
      <c s="1" r="N7" t="f">
        <f>"uncollected_connote_sc_1_item_nbr"</f>
        <v/>
      </c>
      <c s="1" r="O7" t="s">
        <v>15</v>
      </c>
      <c s="1" r="P7" t="n">
        <v>6</v>
      </c>
      <c s="1" r="Q7" t="f">
        <f>"2014-01-21 13:38:14"</f>
        <v/>
      </c>
      <c s="1" r="R7" t="n">
        <v>0</v>
      </c>
    </row>
    <row r="8" spans="1:18">
      <c r="A8" t="s">
        <v>31</v>
      </c>
      <c r="B8" t="s">
        <v>6</v>
      </c>
      <c r="C8" t="s">
        <v>48</v>
      </c>
      <c r="G8" t="s">
        <v>46</v>
      </c>
      <c r="H8" t="s">
        <v>23</v>
      </c>
      <c r="I8" t="s">
        <v>19</v>
      </c>
      <c r="J8" t="n">
        <v>1234</v>
      </c>
      <c r="K8" t="s">
        <v>43</v>
      </c>
      <c r="M8" t="f">
        <f>"uncoll_connote_sc_1_ntfy"</f>
        <v/>
      </c>
      <c r="N8" t="f">
        <f>"uncoll_sc_1_item_nbr_ntfy"</f>
        <v/>
      </c>
      <c r="O8" t="s">
        <v>22</v>
      </c>
      <c r="P8" t="n">
        <v>8</v>
      </c>
      <c r="Q8" t="f">
        <f>"2014-01-21 13:38:14"</f>
        <v/>
      </c>
      <c r="R8" t="n">
        <v>0</v>
      </c>
    </row>
    <row r="9" spans="1:18">
      <c s="1" r="A9" t="s">
        <v>31</v>
      </c>
      <c s="1" r="B9" t="s">
        <v>6</v>
      </c>
      <c s="1" r="C9" t="s">
        <v>48</v>
      </c>
      <c s="1" r="D9" t="s">
        <v>1</v>
      </c>
      <c s="1" r="E9" t="s">
        <v>1</v>
      </c>
      <c s="1" r="F9" t="s">
        <v>1</v>
      </c>
      <c s="1" r="G9" t="s">
        <v>14</v>
      </c>
      <c s="1" r="H9" t="s">
        <v>23</v>
      </c>
      <c s="1" r="I9" t="s">
        <v>19</v>
      </c>
      <c s="1" r="J9" t="n">
        <v>1234</v>
      </c>
      <c s="1" r="K9" t="s">
        <v>43</v>
      </c>
      <c s="1" r="L9" t="s">
        <v>1</v>
      </c>
      <c s="1" r="M9" t="f">
        <f>"uncollected_connote_sc_4"</f>
        <v/>
      </c>
      <c s="1" r="N9" t="f">
        <f>"uncollected_connote_sc_4_item_nbr"</f>
        <v/>
      </c>
      <c s="1" r="O9" t="s">
        <v>45</v>
      </c>
      <c s="1" r="P9" t="n">
        <v>9</v>
      </c>
      <c s="1" r="Q9" t="f">
        <f>"2014-01-21 13:38:14"</f>
        <v/>
      </c>
      <c s="1" r="R9" t="n">
        <v>0</v>
      </c>
    </row>
    <row r="10" spans="1:18">
      <c r="A10" t="s">
        <v>31</v>
      </c>
      <c r="B10" t="s">
        <v>6</v>
      </c>
      <c r="C10" t="s">
        <v>48</v>
      </c>
      <c r="G10" t="s">
        <v>46</v>
      </c>
      <c r="H10" t="s">
        <v>23</v>
      </c>
      <c r="I10" t="s">
        <v>19</v>
      </c>
      <c r="J10" t="n">
        <v>1234</v>
      </c>
      <c r="K10" t="s">
        <v>43</v>
      </c>
      <c r="M10" t="f">
        <f>"GOLW010997"</f>
        <v/>
      </c>
      <c r="N10" t="f">
        <f>"GOLW010997"</f>
        <v/>
      </c>
      <c r="O10" t="s">
        <v>54</v>
      </c>
      <c r="P10" t="n">
        <v>10</v>
      </c>
      <c r="Q10" t="f">
        <f>"2014-01-21 13:38:14"</f>
        <v/>
      </c>
      <c r="R10" t="n">
        <v>0</v>
      </c>
    </row>
    <row r="11" spans="1:18">
      <c s="1" r="A11" t="s">
        <v>31</v>
      </c>
      <c s="1" r="B11" t="s">
        <v>6</v>
      </c>
      <c s="1" r="C11" t="s">
        <v>48</v>
      </c>
      <c s="1" r="D11" t="s">
        <v>1</v>
      </c>
      <c s="1" r="E11" t="s">
        <v>1</v>
      </c>
      <c s="1" r="F11" t="s">
        <v>1</v>
      </c>
      <c s="1" r="G11" t="s">
        <v>46</v>
      </c>
      <c s="1" r="H11" t="s">
        <v>23</v>
      </c>
      <c s="1" r="I11" t="s">
        <v>19</v>
      </c>
      <c s="1" r="J11" t="n">
        <v>1234</v>
      </c>
      <c s="1" r="K11" t="s">
        <v>43</v>
      </c>
      <c s="1" r="L11" t="s">
        <v>1</v>
      </c>
      <c s="1" r="M11" t="f">
        <f>"GOLW012846"</f>
        <v/>
      </c>
      <c s="1" r="N11" t="f">
        <f>"GOLW012846"</f>
        <v/>
      </c>
      <c s="1" r="O11" t="s">
        <v>5</v>
      </c>
      <c s="1" r="P11" t="n">
        <v>11</v>
      </c>
      <c s="1" r="Q11" t="f">
        <f>"2014-01-21 13:38:14"</f>
        <v/>
      </c>
      <c s="1" r="R11" t="n">
        <v>0</v>
      </c>
    </row>
    <row r="12" spans="1:18">
      <c r="A12" t="s">
        <v>31</v>
      </c>
      <c r="B12" t="s">
        <v>6</v>
      </c>
      <c r="C12" t="s">
        <v>48</v>
      </c>
      <c r="G12" t="s">
        <v>46</v>
      </c>
      <c r="H12" t="s">
        <v>23</v>
      </c>
      <c r="I12" t="s">
        <v>19</v>
      </c>
      <c r="J12" t="n">
        <v>1234</v>
      </c>
      <c r="K12" t="s">
        <v>43</v>
      </c>
      <c r="M12" t="f">
        <f>"ANWD011307"</f>
        <v/>
      </c>
      <c r="N12" t="f">
        <f>"ANWD011307001"</f>
        <v/>
      </c>
      <c r="O12" t="s">
        <v>32</v>
      </c>
      <c r="P12" t="n">
        <v>12</v>
      </c>
      <c r="Q12" t="f">
        <f>"2014-01-21 13:38:14"</f>
        <v/>
      </c>
      <c r="R12" t="n">
        <v>0</v>
      </c>
    </row>
    <row r="13" spans="1:18">
      <c s="1" r="A13" t="s">
        <v>31</v>
      </c>
      <c s="1" r="B13" t="s">
        <v>6</v>
      </c>
      <c s="1" r="C13" t="s">
        <v>48</v>
      </c>
      <c s="1" r="D13" t="s">
        <v>1</v>
      </c>
      <c s="1" r="E13" t="s">
        <v>1</v>
      </c>
      <c s="1" r="F13" t="s">
        <v>1</v>
      </c>
      <c s="1" r="G13" t="s">
        <v>46</v>
      </c>
      <c s="1" r="H13" t="s">
        <v>23</v>
      </c>
      <c s="1" r="I13" t="s">
        <v>19</v>
      </c>
      <c s="1" r="J13" t="n">
        <v>1234</v>
      </c>
      <c s="1" r="K13" t="s">
        <v>43</v>
      </c>
      <c s="1" r="L13" t="s">
        <v>1</v>
      </c>
      <c s="1" r="M13" t="f">
        <f>"IANZ012764"</f>
        <v/>
      </c>
      <c s="1" r="N13" t="f">
        <f>"IANZ012764"</f>
        <v/>
      </c>
      <c s="1" r="O13" t="s">
        <v>0</v>
      </c>
      <c s="1" r="P13" t="n">
        <v>13</v>
      </c>
      <c s="1" r="Q13" t="f">
        <f>"2014-01-21 13:38:14"</f>
        <v/>
      </c>
      <c s="1" r="R13" t="n">
        <v>0</v>
      </c>
    </row>
    <row r="14" spans="1:18">
      <c r="A14" t="s">
        <v>31</v>
      </c>
      <c r="B14" t="s">
        <v>6</v>
      </c>
      <c r="C14" t="s">
        <v>48</v>
      </c>
      <c r="G14" t="s">
        <v>46</v>
      </c>
      <c r="H14" t="s">
        <v>23</v>
      </c>
      <c r="I14" t="s">
        <v>19</v>
      </c>
      <c r="J14" t="n">
        <v>1234</v>
      </c>
      <c r="K14" t="s">
        <v>43</v>
      </c>
      <c r="M14" t="f">
        <f>"TWAD358893"</f>
        <v/>
      </c>
      <c r="N14" t="f">
        <f>"TWAD358893001"</f>
        <v/>
      </c>
      <c r="O14" t="s">
        <v>40</v>
      </c>
      <c r="P14" t="n">
        <v>14</v>
      </c>
      <c r="Q14" t="f">
        <f>"2014-01-21 13:38:14"</f>
        <v/>
      </c>
      <c r="R14" t="n">
        <v>0</v>
      </c>
    </row>
    <row r="15" spans="1:18">
      <c s="1" r="A15" t="s">
        <v>31</v>
      </c>
      <c s="1" r="B15" t="s">
        <v>6</v>
      </c>
      <c s="1" r="C15" t="s">
        <v>48</v>
      </c>
      <c s="1" r="D15" t="s">
        <v>1</v>
      </c>
      <c s="1" r="E15" t="s">
        <v>1</v>
      </c>
      <c s="1" r="F15" t="s">
        <v>1</v>
      </c>
      <c s="1" r="G15" t="s">
        <v>14</v>
      </c>
      <c s="1" r="H15" t="s">
        <v>23</v>
      </c>
      <c s="1" r="I15" t="s">
        <v>19</v>
      </c>
      <c s="1" r="J15" t="n">
        <v>1234</v>
      </c>
      <c s="1" r="K15" t="s">
        <v>43</v>
      </c>
      <c s="1" r="L15" t="s">
        <v>1</v>
      </c>
      <c s="1" r="M15" t="f">
        <f>"ARTZ061184"</f>
        <v/>
      </c>
      <c s="1" r="N15" t="f">
        <f>"00393403250082030044"</f>
        <v/>
      </c>
      <c s="1" r="O15" t="s">
        <v>47</v>
      </c>
      <c s="1" r="P15" t="n">
        <v>17</v>
      </c>
      <c s="1" r="Q15" t="f">
        <f>"2014-01-21 13:38:14"</f>
        <v/>
      </c>
      <c s="1" r="R15" t="n">
        <v>0</v>
      </c>
    </row>
    <row r="16" spans="1:18">
      <c r="A16" t="s">
        <v>31</v>
      </c>
      <c r="B16" t="s">
        <v>6</v>
      </c>
      <c r="C16" t="s">
        <v>48</v>
      </c>
      <c r="G16" t="s">
        <v>14</v>
      </c>
      <c r="H16" t="s">
        <v>23</v>
      </c>
      <c r="I16" t="s">
        <v>19</v>
      </c>
      <c r="J16" t="n">
        <v>1234</v>
      </c>
      <c r="K16" t="s">
        <v>43</v>
      </c>
      <c r="M16" t="f">
        <f>"ARTZ061184"</f>
        <v/>
      </c>
      <c r="N16" t="f">
        <f>"00393403250082030045"</f>
        <v/>
      </c>
      <c r="O16" t="s">
        <v>30</v>
      </c>
      <c r="P16" t="n">
        <v>18</v>
      </c>
      <c r="Q16" t="f">
        <f>"2014-01-21 13:38:14"</f>
        <v/>
      </c>
      <c r="R16" t="n">
        <v>0</v>
      </c>
    </row>
    <row r="17" spans="1:18">
      <c s="1" r="A17" t="s">
        <v>13</v>
      </c>
      <c s="1" r="B17" t="s">
        <v>53</v>
      </c>
      <c s="1" r="C17" t="s">
        <v>34</v>
      </c>
      <c s="1" r="D17" t="s">
        <v>1</v>
      </c>
      <c s="1" r="E17" t="s">
        <v>1</v>
      </c>
      <c s="1" r="F17" t="s">
        <v>1</v>
      </c>
      <c s="1" r="G17" t="s">
        <v>46</v>
      </c>
      <c s="1" r="H17" t="s">
        <v>18</v>
      </c>
      <c s="1" r="I17" t="s">
        <v>2</v>
      </c>
      <c s="1" r="J17" t="n">
        <v>6101</v>
      </c>
      <c s="1" r="K17" t="s">
        <v>3</v>
      </c>
      <c s="1" r="L17" t="s">
        <v>1</v>
      </c>
      <c s="1" r="M17" t="f">
        <f>"AGED_CONNOTE_NOT_IN_STOCKTAKE"</f>
        <v/>
      </c>
      <c s="1" r="N17" t="f">
        <f>"00393403250082030049"</f>
        <v/>
      </c>
      <c s="1" r="O17" t="s">
        <v>25</v>
      </c>
      <c s="1" r="P17" t="n">
        <v>23</v>
      </c>
      <c s="1" r="Q17" t="f">
        <f>"2014-01-21 13:38:14"</f>
        <v/>
      </c>
      <c s="1" r="R17" t="n">
        <v>0</v>
      </c>
    </row>
    <row r="18" spans="1:18">
      <c r="A18" t="s">
        <v>13</v>
      </c>
      <c r="B18" t="s">
        <v>53</v>
      </c>
      <c r="C18" t="s">
        <v>34</v>
      </c>
      <c r="D18" t="s">
        <v>39</v>
      </c>
      <c r="E18" t="s">
        <v>26</v>
      </c>
      <c r="F18" t="s">
        <v>12</v>
      </c>
      <c r="G18" t="s">
        <v>46</v>
      </c>
      <c r="H18" t="s">
        <v>18</v>
      </c>
      <c r="I18" t="s">
        <v>2</v>
      </c>
      <c r="J18" t="n">
        <v>6101</v>
      </c>
      <c r="K18" t="s">
        <v>3</v>
      </c>
      <c r="M18" t="f">
        <f>"agent_exception_ref"</f>
        <v/>
      </c>
      <c r="N18" t="f">
        <f>"agent_exception_item"</f>
        <v/>
      </c>
      <c r="O18" t="s">
        <v>44</v>
      </c>
      <c r="P18" t="n">
        <v>24</v>
      </c>
      <c r="Q18" t="f">
        <f>"2014-01-21 13:38:14"</f>
        <v/>
      </c>
      <c r="R18" t="n">
        <v>0</v>
      </c>
    </row>
    <row customHeight="1" r="20" ht="20" spans="1:18">
      <c s="2" r="A20" t="s">
        <v>35</v>
      </c>
      <c s="4" r="B20" t="s">
        <v>1</v>
      </c>
      <c s="4" r="C20" t="s">
        <v>1</v>
      </c>
      <c s="4" r="D20" t="s">
        <v/>
      </c>
      <c s="4" r="E20" t="s">
        <v/>
      </c>
      <c s="4" r="F20" t="s">
        <v/>
      </c>
      <c s="4" r="G20" t="s">
        <v/>
      </c>
      <c s="4" r="H20" t="s">
        <v/>
      </c>
      <c s="4" r="I20" t="s">
        <v/>
      </c>
      <c s="4" r="J20" t="s">
        <v/>
      </c>
      <c s="4" r="K20" t="s">
        <v/>
      </c>
      <c s="4" r="L20" t="s">
        <v/>
      </c>
      <c s="4" r="M20" t="s">
        <v/>
      </c>
      <c s="4" r="N20" t="s">
        <v/>
      </c>
      <c s="4" r="O20" t="s">
        <v/>
      </c>
      <c s="4" r="P20" t="s">
        <v/>
      </c>
      <c s="4" r="Q20" t="s">
        <v/>
      </c>
      <c s="4" r="R20" t="s">
        <v/>
      </c>
    </row>
  </sheetData>
  <mergeCells>
    <mergeCell ref="A1:R1"/>
    <mergeCell ref="A2:P2"/>
    <mergeCell ref="Q2:R2"/>
    <mergeCell ref="A20:C2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Non-compliance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2014-01-21T13:38:15Z</dcterms:created>
  <dcterms:modified xsi:type="dcterms:W3CDTF">2014-01-21T13:38:15Z</dcterms:modified>
</cp:coreProperties>
</file>