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81B39D4D-AD10-484B-8460-F3EA75193115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pring" sheetId="2" r:id="rId1"/>
    <sheet name="Chart of Hours Invested" sheetId="4" r:id="rId2"/>
    <sheet name="Other Responsibilities" sheetId="3" r:id="rId3"/>
    <sheet name="Fall" sheetId="1" r:id="rId4"/>
  </sheets>
  <calcPr calcId="171027"/>
  <pivotCaches>
    <pivotCache cacheId="4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" l="1"/>
  <c r="E43" i="2" l="1"/>
  <c r="G2" i="3" l="1"/>
  <c r="E44" i="2" l="1"/>
  <c r="G11" i="3"/>
  <c r="E47" i="2" l="1"/>
  <c r="B10" i="4" l="1"/>
  <c r="E41" i="2" l="1"/>
  <c r="E38" i="2"/>
  <c r="E37" i="2" l="1"/>
  <c r="E42" i="2" l="1"/>
  <c r="G10" i="3" l="1"/>
  <c r="G15" i="3"/>
  <c r="E39" i="2" l="1"/>
  <c r="E35" i="2" l="1"/>
  <c r="G16" i="3" l="1"/>
  <c r="G12" i="3"/>
  <c r="E31" i="2"/>
  <c r="K2" i="2" l="1"/>
  <c r="E34" i="2"/>
  <c r="E30" i="2" l="1"/>
  <c r="E28" i="2"/>
  <c r="E32" i="2" l="1"/>
  <c r="G5" i="3" l="1"/>
  <c r="E25" i="2"/>
  <c r="E23" i="2" l="1"/>
  <c r="G14" i="3" l="1"/>
  <c r="E24" i="2"/>
  <c r="G13" i="3" l="1"/>
  <c r="G17" i="3" l="1"/>
  <c r="E21" i="2" l="1"/>
  <c r="E18" i="2" l="1"/>
  <c r="E26" i="2"/>
  <c r="E27" i="2"/>
  <c r="E22" i="2"/>
  <c r="E19" i="2"/>
  <c r="E16" i="2" l="1"/>
  <c r="G8" i="3"/>
  <c r="E20" i="2" l="1"/>
  <c r="E13" i="2" l="1"/>
  <c r="G7" i="3" l="1"/>
  <c r="G6" i="3"/>
  <c r="G18" i="3"/>
  <c r="G9" i="3"/>
  <c r="E2" i="2"/>
  <c r="E17" i="2"/>
  <c r="E15" i="2"/>
  <c r="E12" i="2" l="1"/>
  <c r="E8" i="2" l="1"/>
  <c r="E11" i="2"/>
  <c r="H4" i="2"/>
  <c r="E7" i="2" l="1"/>
  <c r="E6" i="2" l="1"/>
  <c r="H2" i="2" l="1"/>
  <c r="E4" i="2" l="1"/>
  <c r="E14" i="2" l="1"/>
  <c r="E3" i="2"/>
  <c r="E45" i="2" l="1"/>
  <c r="E33" i="2"/>
  <c r="E9" i="2"/>
  <c r="E46" i="2" l="1"/>
  <c r="E29" i="2"/>
  <c r="E48" i="2"/>
  <c r="E36" i="2"/>
  <c r="E10" i="2"/>
  <c r="E5" i="2" l="1"/>
  <c r="E48" i="1" l="1"/>
  <c r="E43" i="1" l="1"/>
  <c r="E41" i="1" l="1"/>
  <c r="E42" i="1"/>
  <c r="E39" i="1" l="1"/>
  <c r="E40" i="1"/>
  <c r="E38" i="1" l="1"/>
  <c r="E37" i="1" l="1"/>
  <c r="E36" i="1" l="1"/>
  <c r="E46" i="1" l="1"/>
  <c r="E47" i="1" l="1"/>
  <c r="E45" i="1"/>
  <c r="E32" i="1"/>
  <c r="E30" i="1" l="1"/>
  <c r="E33" i="1"/>
  <c r="E28" i="1" l="1"/>
  <c r="E31" i="1"/>
  <c r="E35" i="1" l="1"/>
  <c r="E27" i="1" l="1"/>
  <c r="E26" i="1" l="1"/>
  <c r="E44" i="1" l="1"/>
  <c r="E25" i="1"/>
  <c r="E34" i="1"/>
  <c r="E29" i="1"/>
  <c r="E22" i="1"/>
  <c r="E23" i="1" l="1"/>
  <c r="E24" i="1" l="1"/>
  <c r="E21" i="1" l="1"/>
  <c r="E19" i="1" l="1"/>
  <c r="E20" i="1"/>
  <c r="E18" i="1"/>
  <c r="E14" i="1" l="1"/>
  <c r="E16" i="1" l="1"/>
  <c r="E15" i="1"/>
  <c r="E17" i="1"/>
  <c r="E13" i="1" l="1"/>
  <c r="E12" i="1" l="1"/>
  <c r="E11" i="1" l="1"/>
  <c r="E10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<sst xmlns="http://schemas.openxmlformats.org/spreadsheetml/2006/main" count="445" uniqueCount="156">
  <si>
    <t>Class</t>
  </si>
  <si>
    <t>Due Date</t>
  </si>
  <si>
    <t>Assignment Name</t>
  </si>
  <si>
    <t>Homework 0</t>
  </si>
  <si>
    <t>Homework 1</t>
  </si>
  <si>
    <t>Status</t>
  </si>
  <si>
    <t>Completed</t>
  </si>
  <si>
    <t>Response Paper 1</t>
  </si>
  <si>
    <t>Haven't Started</t>
  </si>
  <si>
    <t>Homework 1: Percolation</t>
  </si>
  <si>
    <t>Homework 2</t>
  </si>
  <si>
    <t>Skipped</t>
  </si>
  <si>
    <t>Days Left</t>
  </si>
  <si>
    <t>Estimated Difficulty</t>
  </si>
  <si>
    <t>Not sure yet</t>
  </si>
  <si>
    <t>Not too bad</t>
  </si>
  <si>
    <t>Hard as balls</t>
  </si>
  <si>
    <t>Fairly tough</t>
  </si>
  <si>
    <t>Not bad</t>
  </si>
  <si>
    <t>Completed (Partial)</t>
  </si>
  <si>
    <t>Response Paper 2</t>
  </si>
  <si>
    <t>Easy</t>
  </si>
  <si>
    <t>Homework 3</t>
  </si>
  <si>
    <t>This gon be rough</t>
  </si>
  <si>
    <t>Homework 4</t>
  </si>
  <si>
    <t>Midterm Paper 1</t>
  </si>
  <si>
    <t>Lengthy but fun</t>
  </si>
  <si>
    <t>Problem Set 2</t>
  </si>
  <si>
    <t>Problem Set 1</t>
  </si>
  <si>
    <t>Tough</t>
  </si>
  <si>
    <t>No Credit</t>
  </si>
  <si>
    <t>Homework 3 - Written</t>
  </si>
  <si>
    <t>Study for Midterm 1 (in class)</t>
  </si>
  <si>
    <t>Devote a lil time</t>
  </si>
  <si>
    <t>Homework 5</t>
  </si>
  <si>
    <t>Hella tough</t>
  </si>
  <si>
    <t>Didn't Finish</t>
  </si>
  <si>
    <t>Homework 6</t>
  </si>
  <si>
    <t>Insufficient</t>
  </si>
  <si>
    <t>Problem Set 3</t>
  </si>
  <si>
    <t>Response Paper 3</t>
  </si>
  <si>
    <t>Response Paper 4</t>
  </si>
  <si>
    <t>Response Paper 5</t>
  </si>
  <si>
    <t>Response Paper 6</t>
  </si>
  <si>
    <t>Final Paper</t>
  </si>
  <si>
    <t>Homework 7</t>
  </si>
  <si>
    <t>Problem Set 4</t>
  </si>
  <si>
    <t>Midterm 2</t>
  </si>
  <si>
    <t>haha kill me</t>
  </si>
  <si>
    <t>Homework 8</t>
  </si>
  <si>
    <t>Problem Set 5</t>
  </si>
  <si>
    <t>Respond to comments</t>
  </si>
  <si>
    <t>Trivial</t>
  </si>
  <si>
    <t>Final Exam</t>
  </si>
  <si>
    <t>Homework 9</t>
  </si>
  <si>
    <t>Not that bad</t>
  </si>
  <si>
    <t>Final Project</t>
  </si>
  <si>
    <t>should be fun</t>
  </si>
  <si>
    <t>Homework 10</t>
  </si>
  <si>
    <t>Response Paper 7</t>
  </si>
  <si>
    <t>rip</t>
  </si>
  <si>
    <t>fml</t>
  </si>
  <si>
    <t>Preliminary Project Report</t>
  </si>
  <si>
    <t>Homework 11</t>
  </si>
  <si>
    <t>Late</t>
  </si>
  <si>
    <t>Homework 13</t>
  </si>
  <si>
    <t>Homework 12</t>
  </si>
  <si>
    <t>Problem Set 7</t>
  </si>
  <si>
    <t>Raw Grade</t>
  </si>
  <si>
    <t>HW1</t>
  </si>
  <si>
    <t>Midterm 1 (tentative)</t>
  </si>
  <si>
    <t>We'll see</t>
  </si>
  <si>
    <t>Midterm 2 (tentative)</t>
  </si>
  <si>
    <t>Final Exam (tentative)</t>
  </si>
  <si>
    <t>~ Hours Invested</t>
  </si>
  <si>
    <t>Midterm (tentative)</t>
  </si>
  <si>
    <t>Class Mean</t>
  </si>
  <si>
    <t>Not sure</t>
  </si>
  <si>
    <t>In Progress</t>
  </si>
  <si>
    <t>HW2</t>
  </si>
  <si>
    <t>HW3</t>
  </si>
  <si>
    <t>HW4</t>
  </si>
  <si>
    <t>A bit tough</t>
  </si>
  <si>
    <t>Midterm 1 (in class)</t>
  </si>
  <si>
    <t>User Stories</t>
  </si>
  <si>
    <t>Category</t>
  </si>
  <si>
    <t>Priority (1 - 5)</t>
  </si>
  <si>
    <t>Estimated Difficulty (1 - 5)</t>
  </si>
  <si>
    <t>Task Name</t>
  </si>
  <si>
    <t>Notes</t>
  </si>
  <si>
    <t>Administrative/College</t>
  </si>
  <si>
    <t>Apply for graduation</t>
  </si>
  <si>
    <t>Career/CleanChoice</t>
  </si>
  <si>
    <t>Timesheet for Mark</t>
  </si>
  <si>
    <t>Renewals Analysis</t>
  </si>
  <si>
    <t>Buy Megabus Tickets</t>
  </si>
  <si>
    <t>Administrative/Personal</t>
  </si>
  <si>
    <t>Career</t>
  </si>
  <si>
    <t>Resume -- redux</t>
  </si>
  <si>
    <t>Respond to career emails</t>
  </si>
  <si>
    <t>Respond to dentist apt</t>
  </si>
  <si>
    <t>Write chapter 3</t>
  </si>
  <si>
    <t>Personal</t>
  </si>
  <si>
    <t>Organize chrome bookmarks</t>
  </si>
  <si>
    <t>Go through emails</t>
  </si>
  <si>
    <t>Write for Mitch</t>
  </si>
  <si>
    <t>First Iteration</t>
  </si>
  <si>
    <t>Schedule office hours with Ewens</t>
  </si>
  <si>
    <t>Apply for 10 jobs</t>
  </si>
  <si>
    <t>Homework 2 Part 2</t>
  </si>
  <si>
    <t>Call orthodontics to schedule</t>
  </si>
  <si>
    <t>HW5</t>
  </si>
  <si>
    <t>Project Proposal</t>
  </si>
  <si>
    <t>HW6</t>
  </si>
  <si>
    <t>Heinous garbage</t>
  </si>
  <si>
    <t>Renewals Analysis v2</t>
  </si>
  <si>
    <t>Online google doc &amp; question for mark has info</t>
  </si>
  <si>
    <t>LinkedIn Picture</t>
  </si>
  <si>
    <t>Tribe Dynamics app</t>
  </si>
  <si>
    <t>Gave Up</t>
  </si>
  <si>
    <t>Midterm</t>
  </si>
  <si>
    <t>Direct Deposit on TriNet</t>
  </si>
  <si>
    <t>Do ASAP</t>
  </si>
  <si>
    <t>Partial</t>
  </si>
  <si>
    <t>HW7</t>
  </si>
  <si>
    <t>HW8</t>
  </si>
  <si>
    <t>Hours of my Life Irretrievably Lost</t>
  </si>
  <si>
    <t>Homework 4: Part 1</t>
  </si>
  <si>
    <t>Update Meeting</t>
  </si>
  <si>
    <t>Group Update Meeting</t>
  </si>
  <si>
    <t>Survey/Update Meeting</t>
  </si>
  <si>
    <t>Need some regression progress.. maybe?</t>
  </si>
  <si>
    <t>Update meeting</t>
  </si>
  <si>
    <t>Need some results</t>
  </si>
  <si>
    <t>HW9</t>
  </si>
  <si>
    <t>Renewals/Regression Update</t>
  </si>
  <si>
    <t>Community Solar Data</t>
  </si>
  <si>
    <t>Preferably by Saturday</t>
  </si>
  <si>
    <t>Ask Jacob, Eric, or Joel</t>
  </si>
  <si>
    <t>Start logistic work in R</t>
  </si>
  <si>
    <t>Iteration 3 Meeting</t>
  </si>
  <si>
    <t>HW10</t>
  </si>
  <si>
    <t>Sum of ~ Hours Invested</t>
  </si>
  <si>
    <t>Total</t>
  </si>
  <si>
    <t>Need to do well fam</t>
  </si>
  <si>
    <t>D-in-D regression for Mark</t>
  </si>
  <si>
    <t>Summary Slides</t>
  </si>
  <si>
    <t>Carer</t>
  </si>
  <si>
    <t>DiD graphics</t>
  </si>
  <si>
    <t>Stat 432</t>
  </si>
  <si>
    <t>Math 361</t>
  </si>
  <si>
    <t>CS 350</t>
  </si>
  <si>
    <t>Stat 475</t>
  </si>
  <si>
    <t>Stat 430</t>
  </si>
  <si>
    <t>Hard</t>
  </si>
  <si>
    <t>Lengthy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</si>
</sst>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4" borderId="1" xfId="0" applyFont="1" applyFill="1" applyBorder="1"/>
    <xf numFmtId="14" fontId="1" fillId="4" borderId="2" xfId="0" applyNumberFormat="1" applyFont="1" applyFill="1" applyBorder="1"/>
    <xf numFmtId="0" fontId="1" fillId="4" borderId="2" xfId="0" applyFont="1" applyFill="1" applyBorder="1"/>
    <xf numFmtId="1" fontId="1" fillId="4" borderId="2" xfId="0" applyNumberFormat="1" applyFont="1" applyFill="1" applyBorder="1"/>
    <xf numFmtId="0" fontId="1" fillId="4" borderId="3" xfId="0" applyFont="1" applyFill="1" applyBorder="1"/>
    <xf numFmtId="0" fontId="2" fillId="0" borderId="0" xfId="0" applyFont="1"/>
    <xf numFmtId="0" fontId="3" fillId="2" borderId="0" xfId="0" applyFont="1" applyFill="1" applyBorder="1"/>
    <xf numFmtId="14" fontId="3" fillId="2" borderId="0" xfId="0" applyNumberFormat="1" applyFont="1" applyFill="1" applyBorder="1"/>
    <xf numFmtId="1" fontId="2" fillId="2" borderId="0" xfId="0" applyNumberFormat="1" applyFont="1" applyFill="1" applyBorder="1"/>
    <xf numFmtId="0" fontId="2" fillId="3" borderId="0" xfId="0" applyFont="1" applyFill="1" applyBorder="1"/>
    <xf numFmtId="14" fontId="2" fillId="3" borderId="0" xfId="0" applyNumberFormat="1" applyFont="1" applyFill="1" applyBorder="1"/>
    <xf numFmtId="1" fontId="2" fillId="3" borderId="0" xfId="0" applyNumberFormat="1" applyFont="1" applyFill="1" applyBorder="1"/>
    <xf numFmtId="0" fontId="2" fillId="2" borderId="0" xfId="0" applyFont="1" applyFill="1" applyBorder="1"/>
    <xf numFmtId="14" fontId="2" fillId="2" borderId="0" xfId="0" applyNumberFormat="1" applyFont="1" applyFill="1" applyBorder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Font="1" applyFill="1"/>
    <xf numFmtId="14" fontId="2" fillId="3" borderId="0" xfId="0" applyNumberFormat="1" applyFont="1" applyFill="1"/>
    <xf numFmtId="1" fontId="2" fillId="2" borderId="0" xfId="0" applyNumberFormat="1" applyFont="1" applyFill="1"/>
    <xf numFmtId="1" fontId="2" fillId="3" borderId="0" xfId="0" applyNumberFormat="1" applyFont="1" applyFill="1"/>
    <xf numFmtId="14" fontId="2" fillId="0" borderId="0" xfId="0" applyNumberFormat="1" applyFont="1"/>
    <xf numFmtId="1" fontId="2" fillId="0" borderId="0" xfId="0" applyNumberFormat="1" applyFont="1"/>
    <xf numFmtId="0" fontId="0" fillId="2" borderId="0" xfId="0" applyFont="1" applyFill="1"/>
    <xf numFmtId="0" fontId="2" fillId="0" borderId="0" xfId="0" applyFont="1" applyFill="1"/>
    <xf numFmtId="0" fontId="0" fillId="3" borderId="0" xfId="0" applyFon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5" borderId="0" xfId="0" applyFill="1"/>
    <xf numFmtId="0" fontId="0" fillId="0" borderId="0" xfId="0" applyFill="1"/>
    <xf numFmtId="0" fontId="4" fillId="3" borderId="0" xfId="1" applyFill="1"/>
    <xf numFmtId="0" fontId="1" fillId="4" borderId="4" xfId="0" applyFont="1" applyFill="1" applyBorder="1"/>
    <xf numFmtId="14" fontId="0" fillId="5" borderId="0" xfId="0" applyNumberFormat="1" applyFill="1"/>
    <xf numFmtId="0" fontId="0" fillId="5" borderId="0" xfId="0" applyFont="1" applyFill="1" applyBorder="1"/>
    <xf numFmtId="14" fontId="0" fillId="5" borderId="0" xfId="0" applyNumberFormat="1" applyFont="1" applyFill="1" applyBorder="1"/>
    <xf numFmtId="0" fontId="0" fillId="7" borderId="0" xfId="0" applyFill="1"/>
    <xf numFmtId="14" fontId="0" fillId="7" borderId="0" xfId="0" applyNumberFormat="1" applyFill="1"/>
    <xf numFmtId="1" fontId="0" fillId="7" borderId="0" xfId="0" applyNumberFormat="1" applyFill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4" fontId="0" fillId="0" borderId="0" xfId="0" applyNumberFormat="1" applyFill="1"/>
    <xf numFmtId="1" fontId="0" fillId="0" borderId="0" xfId="0" applyNumberFormat="1" applyFill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4" borderId="1" xfId="0" applyNumberFormat="1" applyFont="1" applyFill="1" applyBorder="1"/>
    <xf numFmtId="0" fontId="0" fillId="3" borderId="0" xfId="0" applyNumberFormat="1" applyFill="1"/>
    <xf numFmtId="0" fontId="0" fillId="7" borderId="0" xfId="0" applyNumberFormat="1" applyFill="1"/>
    <xf numFmtId="0" fontId="0" fillId="7" borderId="0" xfId="0" applyNumberFormat="1" applyFill="1" applyBorder="1"/>
    <xf numFmtId="0" fontId="0" fillId="3" borderId="0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0" fontId="0" fillId="0" borderId="0" xfId="0" applyFont="1" applyFill="1" applyBorder="1"/>
    <xf numFmtId="14" fontId="0" fillId="0" borderId="0" xfId="0" applyNumberFormat="1" applyFont="1" applyFill="1" applyBorder="1"/>
    <xf numFmtId="0" fontId="0" fillId="5" borderId="0" xfId="0" applyNumberFormat="1" applyFill="1"/>
    <xf numFmtId="1" fontId="0" fillId="5" borderId="0" xfId="0" applyNumberFormat="1" applyFill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[Homework.xlsx]Chart of Hours Invested!PivotTable17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~ Hours Invested by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of Hours Invested'!$B$3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of Hours Invested'!$A$4:$A$8</c:f>
              <c:strCache>
                <c:ptCount val="5"/>
                <c:pt idx="0">
                  <c:v>Stat 432</c:v>
                </c:pt>
                <c:pt idx="1">
                  <c:v>Math 361</c:v>
                </c:pt>
                <c:pt idx="2">
                  <c:v>CS 350</c:v>
                </c:pt>
                <c:pt idx="3">
                  <c:v>Stat 475</c:v>
                </c:pt>
                <c:pt idx="4">
                  <c:v>Stat 430</c:v>
                </c:pt>
              </c:strCache>
            </c:strRef>
          </c:cat>
          <c:val>
            <c:numRef>
              <c:f>'Chart of Hours Invested'!$B$4:$B$8</c:f>
              <c:numCache>
                <c:formatCode>General</c:formatCode>
                <c:ptCount val="5"/>
                <c:pt idx="0">
                  <c:v>69.25</c:v>
                </c:pt>
                <c:pt idx="1">
                  <c:v>34.75</c:v>
                </c:pt>
                <c:pt idx="2">
                  <c:v>72.5</c:v>
                </c:pt>
                <c:pt idx="3">
                  <c:v>18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E-4218-BE6A-DEF08FE5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0382408"/>
        <c:axId val="610385360"/>
      </c:barChart>
      <c:catAx>
        <c:axId val="61038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85360"/>
        <c:crosses val="autoZero"/>
        <c:auto val="1"/>
        <c:lblAlgn val="ctr"/>
        <c:lblOffset val="100"/>
        <c:noMultiLvlLbl val="0"/>
      </c:catAx>
      <c:valAx>
        <c:axId val="6103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8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0</xdr:row>
      <xdr:rowOff>171450</xdr:rowOff>
    </xdr:from>
    <xdr:to>
      <xdr:col>11</xdr:col>
      <xdr:colOff>247649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DDDF4-0A08-4A16-BC11-5E14800AB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94.06431898148" createdVersion="6" refreshedVersion="6" minRefreshableVersion="3" recordCount="47" xr:uid="{278637BA-FCB9-4CF2-83CE-0EDCAA1E69F6}">
  <cacheSource type="worksheet">
    <worksheetSource ref="A1:I48" sheet="Spring"/>
  </cacheSource>
  <cacheFields count="10">
    <cacheField name="Class" numFmtId="0">
      <sharedItems containsMixedTypes="1" containsNumber="1" containsInteger="1" minValue="350" maxValue="475" count="10">
        <s v="Stat 432"/>
        <s v="Math 361"/>
        <s v="CS 350"/>
        <s v="Stat 475"/>
        <s v="Stat 430"/>
        <n v="432" u="1"/>
        <n v="430" u="1"/>
        <n v="361" u="1"/>
        <n v="475" u="1"/>
        <n v="350" u="1"/>
      </sharedItems>
    </cacheField>
    <cacheField name="Due Date" numFmtId="14">
      <sharedItems containsSemiMixedTypes="0" containsNonDate="0" containsDate="1" containsString="0" minDate="2018-01-18T00:00:00" maxDate="2018-05-09T00:00:00" count="35">
        <d v="2018-01-18T00:00:00"/>
        <d v="2018-01-25T00:00:00"/>
        <d v="2018-01-26T00:00:00"/>
        <d v="2018-02-01T00:00:00"/>
        <d v="2018-02-05T00:00:00"/>
        <d v="2018-02-06T00:00:00"/>
        <d v="2018-02-07T00:00:00"/>
        <d v="2018-02-09T00:00:00"/>
        <d v="2018-02-13T00:00:00"/>
        <d v="2018-02-15T00:00:00"/>
        <d v="2018-02-20T00:00:00"/>
        <d v="2018-02-16T00:00:00"/>
        <d v="2018-02-22T00:00:00"/>
        <d v="2018-02-23T00:00:00"/>
        <d v="2018-02-26T00:00:00"/>
        <d v="2018-02-27T00:00:00"/>
        <d v="2018-03-01T00:00:00"/>
        <d v="2018-03-13T00:00:00"/>
        <d v="2018-03-15T00:00:00"/>
        <d v="2018-03-16T00:00:00"/>
        <d v="2018-03-19T00:00:00"/>
        <d v="2018-03-20T00:00:00"/>
        <d v="2018-03-22T00:00:00"/>
        <d v="2018-03-26T00:00:00"/>
        <d v="2018-03-27T00:00:00"/>
        <d v="2018-03-29T00:00:00"/>
        <d v="2018-04-04T00:00:00"/>
        <d v="2018-04-05T00:00:00"/>
        <d v="2018-04-06T00:00:00"/>
        <d v="2018-04-12T00:00:00"/>
        <d v="2018-04-13T00:00:00"/>
        <d v="2018-04-24T00:00:00"/>
        <d v="2018-04-30T00:00:00"/>
        <d v="2018-05-07T00:00:00"/>
        <d v="2018-05-08T00:00:00"/>
      </sharedItems>
      <fieldGroup par="9" base="1">
        <rangePr groupBy="days" startDate="2018-01-18T00:00:00" endDate="2018-05-09T00:00:00"/>
        <groupItems count="368">
          <s v="&lt;1/18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9/2018"/>
        </groupItems>
      </fieldGroup>
    </cacheField>
    <cacheField name="Assignment Name" numFmtId="0">
      <sharedItems/>
    </cacheField>
    <cacheField name="Status" numFmtId="0">
      <sharedItems/>
    </cacheField>
    <cacheField name="Days Left" numFmtId="1">
      <sharedItems containsSemiMixedTypes="0" containsString="0" containsNumber="1" containsInteger="1" minValue="0" maxValue="34"/>
    </cacheField>
    <cacheField name="Estimated Difficulty" numFmtId="0">
      <sharedItems/>
    </cacheField>
    <cacheField name="~ Hours Invested" numFmtId="0">
      <sharedItems containsString="0" containsBlank="1" containsNumber="1" minValue="0" maxValue="15"/>
    </cacheField>
    <cacheField name="Raw Grade" numFmtId="0">
      <sharedItems containsString="0" containsBlank="1" containsNumber="1" minValue="0" maxValue="1.1599999999999999"/>
    </cacheField>
    <cacheField name="Class Mean" numFmtId="0">
      <sharedItems containsString="0" containsBlank="1" containsNumber="1" minValue="0.85" maxValue="0.88"/>
    </cacheField>
    <cacheField name="Months" numFmtId="0" databaseField="0">
      <fieldGroup base="1">
        <rangePr groupBy="months" startDate="2018-01-18T00:00:00" endDate="2018-05-09T00:00:00"/>
        <groupItems count="14">
          <s v="&lt;1/18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s v="HW1"/>
    <s v="Completed"/>
    <n v="0"/>
    <s v="Not that bad actually"/>
    <n v="7"/>
    <n v="0.84"/>
    <m/>
  </r>
  <r>
    <x v="1"/>
    <x v="1"/>
    <s v="Homework 1"/>
    <s v="Completed"/>
    <n v="0"/>
    <s v="Hard af"/>
    <n v="7"/>
    <n v="0.7"/>
    <m/>
  </r>
  <r>
    <x v="0"/>
    <x v="1"/>
    <s v="HW2"/>
    <s v="Completed"/>
    <n v="0"/>
    <s v="Not bad at all"/>
    <n v="3"/>
    <n v="1.1599999999999999"/>
    <m/>
  </r>
  <r>
    <x v="2"/>
    <x v="2"/>
    <s v="Homework 1"/>
    <s v="Skipped"/>
    <n v="0"/>
    <s v="Lengthy but not 121 hard"/>
    <n v="1"/>
    <n v="0"/>
    <m/>
  </r>
  <r>
    <x v="1"/>
    <x v="3"/>
    <s v="Homework 2"/>
    <s v="Skipped"/>
    <n v="0"/>
    <s v="Hard af"/>
    <n v="0"/>
    <n v="0"/>
    <m/>
  </r>
  <r>
    <x v="0"/>
    <x v="3"/>
    <s v="HW3"/>
    <s v="Completed"/>
    <n v="0"/>
    <s v="Guessing won't be hard"/>
    <n v="8"/>
    <n v="0.84"/>
    <m/>
  </r>
  <r>
    <x v="2"/>
    <x v="4"/>
    <s v="Homework 2"/>
    <s v="Completed"/>
    <n v="0"/>
    <s v="Doesn't look hard"/>
    <n v="3"/>
    <m/>
    <m/>
  </r>
  <r>
    <x v="3"/>
    <x v="5"/>
    <s v="Homework 1"/>
    <s v="Completed"/>
    <n v="0"/>
    <s v="Not sure"/>
    <n v="3"/>
    <n v="0.88"/>
    <m/>
  </r>
  <r>
    <x v="4"/>
    <x v="6"/>
    <s v="Midterm 1 (in class)"/>
    <s v="Completed"/>
    <n v="0"/>
    <s v="We'll see"/>
    <n v="1.5"/>
    <n v="0.78"/>
    <n v="0.88"/>
  </r>
  <r>
    <x v="0"/>
    <x v="7"/>
    <s v="HW4"/>
    <s v="Completed"/>
    <n v="0"/>
    <s v="A bit tough"/>
    <n v="11"/>
    <n v="0.48"/>
    <m/>
  </r>
  <r>
    <x v="2"/>
    <x v="7"/>
    <s v="User Stories"/>
    <s v="Completed"/>
    <n v="0"/>
    <s v="idk"/>
    <n v="2"/>
    <n v="1"/>
    <m/>
  </r>
  <r>
    <x v="1"/>
    <x v="8"/>
    <s v="Homework 3"/>
    <s v="Completed"/>
    <n v="0"/>
    <s v="Not quite so bad"/>
    <n v="3"/>
    <n v="0.65"/>
    <m/>
  </r>
  <r>
    <x v="1"/>
    <x v="8"/>
    <s v="Midterm 1 (tentative)"/>
    <s v="Completed"/>
    <n v="0"/>
    <s v="RIP"/>
    <n v="7.5"/>
    <n v="0.86"/>
    <n v="0.85"/>
  </r>
  <r>
    <x v="3"/>
    <x v="9"/>
    <s v="Homework 2"/>
    <s v="Completed"/>
    <n v="0"/>
    <s v="We'll see"/>
    <n v="4"/>
    <m/>
    <m/>
  </r>
  <r>
    <x v="0"/>
    <x v="10"/>
    <s v="HW5"/>
    <s v="Completed"/>
    <n v="0"/>
    <s v="Not as bad now"/>
    <n v="5.5"/>
    <n v="0.95"/>
    <m/>
  </r>
  <r>
    <x v="2"/>
    <x v="11"/>
    <s v="Homework 2 Part 2"/>
    <s v="Gave Up"/>
    <n v="0"/>
    <s v="Probably hard"/>
    <n v="14.5"/>
    <m/>
    <m/>
  </r>
  <r>
    <x v="0"/>
    <x v="12"/>
    <s v="HW6"/>
    <s v="Completed"/>
    <n v="0"/>
    <s v="Easier than anticipated"/>
    <n v="6.25"/>
    <n v="1"/>
    <m/>
  </r>
  <r>
    <x v="1"/>
    <x v="12"/>
    <s v="Homework 4"/>
    <s v="Partial"/>
    <n v="0"/>
    <s v="Heinous garbage"/>
    <n v="2.25"/>
    <n v="0.2"/>
    <m/>
  </r>
  <r>
    <x v="2"/>
    <x v="13"/>
    <s v="First Iteration"/>
    <s v="Completed"/>
    <n v="0"/>
    <s v="Need to practice Django"/>
    <n v="12.5"/>
    <n v="1"/>
    <m/>
  </r>
  <r>
    <x v="2"/>
    <x v="14"/>
    <s v="Homework 3"/>
    <s v="Completed"/>
    <n v="0"/>
    <s v="More Android; no late days"/>
    <n v="4"/>
    <m/>
    <m/>
  </r>
  <r>
    <x v="3"/>
    <x v="15"/>
    <s v="Homework 3"/>
    <s v="Completed"/>
    <n v="0"/>
    <s v="Depends"/>
    <n v="3"/>
    <m/>
    <m/>
  </r>
  <r>
    <x v="0"/>
    <x v="16"/>
    <s v="HW7"/>
    <s v="Completed"/>
    <n v="0"/>
    <s v="Hopefully not awful"/>
    <n v="8.5"/>
    <m/>
    <m/>
  </r>
  <r>
    <x v="2"/>
    <x v="16"/>
    <s v="Midterm"/>
    <s v="Completed"/>
    <n v="0"/>
    <s v="Don't know"/>
    <n v="1.5"/>
    <m/>
    <m/>
  </r>
  <r>
    <x v="1"/>
    <x v="16"/>
    <s v="Homework 5"/>
    <s v="Completed"/>
    <n v="0"/>
    <s v="More heinous garbage"/>
    <n v="4"/>
    <m/>
    <m/>
  </r>
  <r>
    <x v="3"/>
    <x v="17"/>
    <s v="Project Proposal"/>
    <s v="Completed"/>
    <n v="0"/>
    <s v="Probably not too bad"/>
    <n v="1"/>
    <m/>
    <m/>
  </r>
  <r>
    <x v="3"/>
    <x v="17"/>
    <s v="Homework 4"/>
    <s v="Completed"/>
    <n v="0"/>
    <s v="Depends"/>
    <n v="4"/>
    <m/>
    <m/>
  </r>
  <r>
    <x v="2"/>
    <x v="17"/>
    <s v="Homework 4: Part 1"/>
    <s v="Skipped"/>
    <n v="0"/>
    <s v="Easy I think"/>
    <n v="0"/>
    <m/>
    <m/>
  </r>
  <r>
    <x v="0"/>
    <x v="18"/>
    <s v="Midterm (tentative)"/>
    <s v="Completed"/>
    <n v="0"/>
    <s v="We'll see"/>
    <n v="5"/>
    <m/>
    <m/>
  </r>
  <r>
    <x v="2"/>
    <x v="19"/>
    <s v="Update Meeting"/>
    <s v="Completed"/>
    <n v="0"/>
    <s v="Just an update meeting"/>
    <n v="2"/>
    <m/>
    <m/>
  </r>
  <r>
    <x v="2"/>
    <x v="20"/>
    <s v="Group Update Meeting"/>
    <s v="Completed"/>
    <n v="0"/>
    <s v="Need to have some stuff"/>
    <n v="4"/>
    <m/>
    <m/>
  </r>
  <r>
    <x v="0"/>
    <x v="21"/>
    <s v="HW8"/>
    <s v="Completed"/>
    <n v="0"/>
    <s v="Not that bad!"/>
    <n v="6"/>
    <m/>
    <m/>
  </r>
  <r>
    <x v="3"/>
    <x v="21"/>
    <s v="Midterm (tentative)"/>
    <s v="Completed"/>
    <n v="0"/>
    <s v="Not sure at all"/>
    <n v="3"/>
    <m/>
    <m/>
  </r>
  <r>
    <x v="1"/>
    <x v="22"/>
    <s v="Homework 6"/>
    <s v="Completed"/>
    <n v="0"/>
    <s v="Maybe not impossible"/>
    <n v="4"/>
    <m/>
    <m/>
  </r>
  <r>
    <x v="2"/>
    <x v="22"/>
    <s v="Group Update Meeting"/>
    <s v="Completed"/>
    <n v="0"/>
    <s v="Just need to refactor &amp; test"/>
    <n v="11.5"/>
    <m/>
    <m/>
  </r>
  <r>
    <x v="4"/>
    <x v="23"/>
    <s v="Midterm 2 (tentative)"/>
    <s v="Completed"/>
    <n v="0"/>
    <s v="P O S T P O N E D"/>
    <n v="4"/>
    <m/>
    <m/>
  </r>
  <r>
    <x v="1"/>
    <x v="24"/>
    <s v="Midterm 2 (tentative)"/>
    <s v="Completed"/>
    <n v="0"/>
    <s v="Better hope not"/>
    <n v="7"/>
    <m/>
    <m/>
  </r>
  <r>
    <x v="2"/>
    <x v="24"/>
    <s v="Homework 4"/>
    <s v="Completed"/>
    <n v="0"/>
    <s v="Might be tough, ~7 hours?"/>
    <n v="15"/>
    <m/>
    <m/>
  </r>
  <r>
    <x v="0"/>
    <x v="25"/>
    <s v="HW9"/>
    <s v="Completed"/>
    <n v="0"/>
    <s v="Might need help"/>
    <n v="5"/>
    <m/>
    <m/>
  </r>
  <r>
    <x v="2"/>
    <x v="26"/>
    <s v="Group Update Meeting"/>
    <s v="In Progress"/>
    <n v="0"/>
    <s v="maybe 5ish hours?"/>
    <n v="0.5"/>
    <m/>
    <m/>
  </r>
  <r>
    <x v="0"/>
    <x v="27"/>
    <s v="HW10"/>
    <s v="In Progress"/>
    <n v="1"/>
    <s v="Almost done"/>
    <n v="4"/>
    <m/>
    <m/>
  </r>
  <r>
    <x v="2"/>
    <x v="28"/>
    <s v="Iteration 3 Meeting"/>
    <s v="Haven't Started"/>
    <n v="2"/>
    <s v="vote sorting, related q, hyperlink"/>
    <m/>
    <m/>
    <m/>
  </r>
  <r>
    <x v="1"/>
    <x v="29"/>
    <s v="Homework 7"/>
    <s v="Haven't Started"/>
    <n v="8"/>
    <s v="he might add additional problems"/>
    <m/>
    <m/>
    <m/>
  </r>
  <r>
    <x v="2"/>
    <x v="30"/>
    <s v="Homework 5"/>
    <s v="In Progress"/>
    <n v="9"/>
    <s v="Probably another 15 hours or so"/>
    <n v="1"/>
    <m/>
    <m/>
  </r>
  <r>
    <x v="3"/>
    <x v="31"/>
    <s v="Final Project"/>
    <s v="Haven't Started"/>
    <n v="20"/>
    <s v="We'll see"/>
    <m/>
    <m/>
    <m/>
  </r>
  <r>
    <x v="0"/>
    <x v="32"/>
    <s v="Final Exam (tentative)"/>
    <s v="Haven't Started"/>
    <n v="26"/>
    <s v="We'll see"/>
    <m/>
    <m/>
    <m/>
  </r>
  <r>
    <x v="1"/>
    <x v="33"/>
    <s v="Final Exam"/>
    <s v="Haven't Started"/>
    <n v="33"/>
    <s v="Need to do well fam"/>
    <m/>
    <m/>
    <m/>
  </r>
  <r>
    <x v="4"/>
    <x v="34"/>
    <s v="Final Exam (tentative)"/>
    <s v="Haven't Started"/>
    <n v="34"/>
    <s v="We'll see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29C8A-0F7B-42ED-A4B2-E9BE338E4822}" name="PivotTable1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0">
    <pivotField axis="axisRow" compact="0" numFmtId="49" outline="0" showAll="0" defaultSubtotal="0">
      <items count="10">
        <item m="1" x="9"/>
        <item m="1" x="7"/>
        <item m="1" x="6"/>
        <item m="1" x="5"/>
        <item m="1" x="8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~ Hours Investe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483A-6388-4F0D-80E8-A83342E604EB}">
  <dimension ref="A1:M48"/>
  <sheetViews>
    <sheetView tabSelected="1" zoomScale="109" workbookViewId="0">
      <selection activeCell="F4" sqref="F4"/>
    </sheetView>
  </sheetViews>
  <sheetFormatPr defaultRowHeight="15" x14ac:dyDescent="0.25"/>
  <cols>
    <col min="1" max="1" width="9" style="52" bestFit="1" customWidth="1"/>
    <col min="2" max="2" width="9.85546875" bestFit="1" customWidth="1"/>
    <col min="3" max="3" width="21.5703125" bestFit="1" customWidth="1"/>
    <col min="4" max="4" width="15.7109375" bestFit="1" customWidth="1"/>
    <col min="5" max="5" width="9.7109375" bestFit="1" customWidth="1"/>
    <col min="6" max="6" width="31.5703125" bestFit="1" customWidth="1"/>
    <col min="7" max="7" width="15.85546875" bestFit="1" customWidth="1"/>
    <col min="8" max="8" width="10.5703125" bestFit="1" customWidth="1"/>
    <col min="9" max="9" width="11" bestFit="1" customWidth="1"/>
    <col min="11" max="11" width="32" bestFit="1" customWidth="1"/>
    <col min="13" max="13" width="27.85546875" bestFit="1" customWidth="1"/>
  </cols>
  <sheetData>
    <row r="1" spans="1:13" ht="15.75" thickBot="1" x14ac:dyDescent="0.3">
      <c r="A1" s="53" t="s">
        <v>0</v>
      </c>
      <c r="B1" s="2" t="s">
        <v>1</v>
      </c>
      <c r="C1" s="3" t="s">
        <v>2</v>
      </c>
      <c r="D1" s="3" t="s">
        <v>5</v>
      </c>
      <c r="E1" s="4" t="s">
        <v>12</v>
      </c>
      <c r="F1" s="3" t="s">
        <v>13</v>
      </c>
      <c r="G1" s="3" t="s">
        <v>74</v>
      </c>
      <c r="H1" s="3" t="s">
        <v>68</v>
      </c>
      <c r="I1" s="5" t="s">
        <v>76</v>
      </c>
      <c r="K1" s="35" t="s">
        <v>126</v>
      </c>
    </row>
    <row r="2" spans="1:13" ht="15.75" thickBot="1" x14ac:dyDescent="0.3">
      <c r="A2" s="54" t="s">
        <v>149</v>
      </c>
      <c r="B2" s="30">
        <v>43118</v>
      </c>
      <c r="C2" s="29" t="s">
        <v>69</v>
      </c>
      <c r="D2" s="29" t="s">
        <v>6</v>
      </c>
      <c r="E2" s="31">
        <f ca="1">MAX(0, _xlfn.DAYS(B2, TODAY()))</f>
        <v>0</v>
      </c>
      <c r="F2" s="29" t="s">
        <v>18</v>
      </c>
      <c r="G2" s="29">
        <v>7</v>
      </c>
      <c r="H2" s="29">
        <f>42/50</f>
        <v>0.84</v>
      </c>
      <c r="I2" s="29"/>
      <c r="K2" s="47">
        <f>SUM(G2:G125)</f>
        <v>200</v>
      </c>
    </row>
    <row r="3" spans="1:13" x14ac:dyDescent="0.25">
      <c r="A3" s="54" t="s">
        <v>150</v>
      </c>
      <c r="B3" s="30">
        <v>43125</v>
      </c>
      <c r="C3" s="29" t="s">
        <v>4</v>
      </c>
      <c r="D3" s="29" t="s">
        <v>6</v>
      </c>
      <c r="E3" s="31">
        <f t="shared" ref="E3:E48" ca="1" si="0">MAX(0, _xlfn.DAYS(B3, TODAY()))</f>
        <v>0</v>
      </c>
      <c r="F3" s="29" t="s">
        <v>154</v>
      </c>
      <c r="G3" s="29">
        <v>7</v>
      </c>
      <c r="H3" s="29">
        <v>0.7</v>
      </c>
      <c r="I3" s="29"/>
      <c r="K3" s="45"/>
      <c r="L3" s="44"/>
      <c r="M3" s="44"/>
    </row>
    <row r="4" spans="1:13" x14ac:dyDescent="0.25">
      <c r="A4" s="54" t="s">
        <v>149</v>
      </c>
      <c r="B4" s="30">
        <v>43125</v>
      </c>
      <c r="C4" s="29" t="s">
        <v>79</v>
      </c>
      <c r="D4" s="29" t="s">
        <v>6</v>
      </c>
      <c r="E4" s="31">
        <f t="shared" ca="1" si="0"/>
        <v>0</v>
      </c>
      <c r="F4" s="29" t="s">
        <v>18</v>
      </c>
      <c r="G4" s="29">
        <v>3</v>
      </c>
      <c r="H4" s="29">
        <f>58/50</f>
        <v>1.1599999999999999</v>
      </c>
      <c r="I4" s="29"/>
      <c r="K4" s="46"/>
      <c r="L4" s="44"/>
      <c r="M4" s="44"/>
    </row>
    <row r="5" spans="1:13" x14ac:dyDescent="0.25">
      <c r="A5" s="55" t="s">
        <v>151</v>
      </c>
      <c r="B5" s="40">
        <v>43126</v>
      </c>
      <c r="C5" s="39" t="s">
        <v>4</v>
      </c>
      <c r="D5" s="39" t="s">
        <v>11</v>
      </c>
      <c r="E5" s="41">
        <f ca="1">MAX(0, _xlfn.DAYS(B5, TODAY()))</f>
        <v>0</v>
      </c>
      <c r="F5" s="39" t="s">
        <v>155</v>
      </c>
      <c r="G5" s="39">
        <v>1</v>
      </c>
      <c r="H5" s="39">
        <v>0</v>
      </c>
      <c r="I5" s="39"/>
      <c r="K5" s="45"/>
      <c r="L5" s="44"/>
      <c r="M5" s="44"/>
    </row>
    <row r="6" spans="1:13" x14ac:dyDescent="0.25">
      <c r="A6" s="56" t="s">
        <v>150</v>
      </c>
      <c r="B6" s="40">
        <v>43132</v>
      </c>
      <c r="C6" s="39" t="s">
        <v>10</v>
      </c>
      <c r="D6" s="39" t="s">
        <v>11</v>
      </c>
      <c r="E6" s="41">
        <f ca="1">MAX(0, _xlfn.DAYS(B6, TODAY()))</f>
        <v>0</v>
      </c>
      <c r="F6" s="39" t="s">
        <v>154</v>
      </c>
      <c r="G6" s="39">
        <v>0</v>
      </c>
      <c r="H6" s="39">
        <v>0</v>
      </c>
      <c r="I6" s="39"/>
      <c r="K6" s="46"/>
      <c r="L6" s="44"/>
      <c r="M6" s="44"/>
    </row>
    <row r="7" spans="1:13" x14ac:dyDescent="0.25">
      <c r="A7" s="57" t="s">
        <v>149</v>
      </c>
      <c r="B7" s="30">
        <v>43132</v>
      </c>
      <c r="C7" s="29" t="s">
        <v>80</v>
      </c>
      <c r="D7" s="29" t="s">
        <v>6</v>
      </c>
      <c r="E7" s="31">
        <f ca="1">MAX(0, _xlfn.DAYS(B7, TODAY()))</f>
        <v>0</v>
      </c>
      <c r="F7" s="29" t="s">
        <v>18</v>
      </c>
      <c r="G7" s="29">
        <v>8</v>
      </c>
      <c r="H7" s="29">
        <v>0.84</v>
      </c>
      <c r="I7" s="29"/>
      <c r="K7" s="44"/>
      <c r="L7" s="44"/>
      <c r="M7" s="44"/>
    </row>
    <row r="8" spans="1:13" s="33" customFormat="1" x14ac:dyDescent="0.25">
      <c r="A8" s="57" t="s">
        <v>151</v>
      </c>
      <c r="B8" s="30">
        <v>43136</v>
      </c>
      <c r="C8" s="29" t="s">
        <v>10</v>
      </c>
      <c r="D8" s="29" t="s">
        <v>6</v>
      </c>
      <c r="E8" s="31">
        <f ca="1">MAX(0, _xlfn.DAYS(B8, TODAY()))</f>
        <v>0</v>
      </c>
      <c r="F8" s="29" t="s">
        <v>21</v>
      </c>
      <c r="G8" s="29">
        <v>3</v>
      </c>
      <c r="H8" s="29"/>
      <c r="I8" s="29"/>
      <c r="K8" s="44"/>
      <c r="L8" s="44"/>
      <c r="M8" s="44"/>
    </row>
    <row r="9" spans="1:13" x14ac:dyDescent="0.25">
      <c r="A9" s="54" t="s">
        <v>152</v>
      </c>
      <c r="B9" s="30">
        <v>43137</v>
      </c>
      <c r="C9" s="29" t="s">
        <v>4</v>
      </c>
      <c r="D9" s="29" t="s">
        <v>6</v>
      </c>
      <c r="E9" s="31">
        <f t="shared" ca="1" si="0"/>
        <v>0</v>
      </c>
      <c r="F9" s="29" t="s">
        <v>77</v>
      </c>
      <c r="G9" s="29">
        <v>3</v>
      </c>
      <c r="H9" s="29">
        <v>0.88</v>
      </c>
      <c r="I9" s="29"/>
      <c r="K9" s="44"/>
      <c r="L9" s="44"/>
      <c r="M9" s="44"/>
    </row>
    <row r="10" spans="1:13" x14ac:dyDescent="0.25">
      <c r="A10" s="54" t="s">
        <v>153</v>
      </c>
      <c r="B10" s="30">
        <v>43138</v>
      </c>
      <c r="C10" s="29" t="s">
        <v>83</v>
      </c>
      <c r="D10" s="29" t="s">
        <v>6</v>
      </c>
      <c r="E10" s="31">
        <f ca="1">MAX(0, _xlfn.DAYS(B10, TODAY()))</f>
        <v>0</v>
      </c>
      <c r="F10" s="29" t="s">
        <v>77</v>
      </c>
      <c r="G10" s="29">
        <v>1.5</v>
      </c>
      <c r="H10" s="29">
        <v>0.78</v>
      </c>
      <c r="I10" s="29">
        <v>0.88</v>
      </c>
      <c r="K10" s="44"/>
      <c r="L10" s="44"/>
      <c r="M10" s="44"/>
    </row>
    <row r="11" spans="1:13" x14ac:dyDescent="0.25">
      <c r="A11" s="54" t="s">
        <v>149</v>
      </c>
      <c r="B11" s="30">
        <v>43140</v>
      </c>
      <c r="C11" s="29" t="s">
        <v>81</v>
      </c>
      <c r="D11" s="29" t="s">
        <v>6</v>
      </c>
      <c r="E11" s="31">
        <f t="shared" ca="1" si="0"/>
        <v>0</v>
      </c>
      <c r="F11" s="29" t="s">
        <v>82</v>
      </c>
      <c r="G11" s="29">
        <v>11</v>
      </c>
      <c r="H11" s="29">
        <v>0.48</v>
      </c>
      <c r="I11" s="29"/>
      <c r="K11" s="44"/>
      <c r="L11" s="44"/>
      <c r="M11" s="44"/>
    </row>
    <row r="12" spans="1:13" x14ac:dyDescent="0.25">
      <c r="A12" s="54" t="s">
        <v>151</v>
      </c>
      <c r="B12" s="30">
        <v>43140</v>
      </c>
      <c r="C12" s="29" t="s">
        <v>84</v>
      </c>
      <c r="D12" s="29" t="s">
        <v>6</v>
      </c>
      <c r="E12" s="31">
        <f t="shared" ca="1" si="0"/>
        <v>0</v>
      </c>
      <c r="F12" s="29" t="s">
        <v>77</v>
      </c>
      <c r="G12" s="29">
        <v>2</v>
      </c>
      <c r="H12" s="29">
        <v>1</v>
      </c>
      <c r="I12" s="29"/>
    </row>
    <row r="13" spans="1:13" x14ac:dyDescent="0.25">
      <c r="A13" s="54" t="s">
        <v>150</v>
      </c>
      <c r="B13" s="30">
        <v>43144</v>
      </c>
      <c r="C13" s="29" t="s">
        <v>22</v>
      </c>
      <c r="D13" s="29" t="s">
        <v>6</v>
      </c>
      <c r="E13" s="31">
        <f ca="1">MAX(0, _xlfn.DAYS(B13, TODAY()))</f>
        <v>0</v>
      </c>
      <c r="F13" s="29" t="s">
        <v>18</v>
      </c>
      <c r="G13" s="29">
        <v>3</v>
      </c>
      <c r="H13" s="29">
        <v>0.65</v>
      </c>
      <c r="I13" s="29"/>
    </row>
    <row r="14" spans="1:13" x14ac:dyDescent="0.25">
      <c r="A14" s="54" t="s">
        <v>150</v>
      </c>
      <c r="B14" s="30">
        <v>43144</v>
      </c>
      <c r="C14" s="29" t="s">
        <v>70</v>
      </c>
      <c r="D14" s="29" t="s">
        <v>6</v>
      </c>
      <c r="E14" s="31">
        <f t="shared" ca="1" si="0"/>
        <v>0</v>
      </c>
      <c r="F14" s="29" t="s">
        <v>114</v>
      </c>
      <c r="G14" s="29">
        <v>7.5</v>
      </c>
      <c r="H14" s="29">
        <v>0.86</v>
      </c>
      <c r="I14" s="29">
        <v>0.85</v>
      </c>
    </row>
    <row r="15" spans="1:13" x14ac:dyDescent="0.25">
      <c r="A15" s="54" t="s">
        <v>152</v>
      </c>
      <c r="B15" s="30">
        <v>43146</v>
      </c>
      <c r="C15" s="29" t="s">
        <v>10</v>
      </c>
      <c r="D15" s="29" t="s">
        <v>6</v>
      </c>
      <c r="E15" s="31">
        <f t="shared" ref="E15:E28" ca="1" si="1">MAX(0, _xlfn.DAYS(B15, TODAY()))</f>
        <v>0</v>
      </c>
      <c r="F15" s="29" t="s">
        <v>77</v>
      </c>
      <c r="G15" s="29">
        <v>4</v>
      </c>
      <c r="H15" s="29"/>
      <c r="I15" s="29"/>
    </row>
    <row r="16" spans="1:13" x14ac:dyDescent="0.25">
      <c r="A16" s="54" t="s">
        <v>149</v>
      </c>
      <c r="B16" s="30">
        <v>43151</v>
      </c>
      <c r="C16" s="29" t="s">
        <v>111</v>
      </c>
      <c r="D16" s="29" t="s">
        <v>6</v>
      </c>
      <c r="E16" s="31">
        <f t="shared" ca="1" si="1"/>
        <v>0</v>
      </c>
      <c r="F16" s="29" t="s">
        <v>18</v>
      </c>
      <c r="G16" s="29">
        <v>5.5</v>
      </c>
      <c r="H16" s="29">
        <v>0.95</v>
      </c>
      <c r="I16" s="29"/>
    </row>
    <row r="17" spans="1:9" x14ac:dyDescent="0.25">
      <c r="A17" s="55" t="s">
        <v>151</v>
      </c>
      <c r="B17" s="40">
        <v>43147</v>
      </c>
      <c r="C17" s="39" t="s">
        <v>109</v>
      </c>
      <c r="D17" s="39" t="s">
        <v>119</v>
      </c>
      <c r="E17" s="41">
        <f t="shared" ca="1" si="1"/>
        <v>0</v>
      </c>
      <c r="F17" s="39" t="s">
        <v>154</v>
      </c>
      <c r="G17" s="39">
        <v>14.5</v>
      </c>
      <c r="H17" s="39"/>
      <c r="I17" s="39"/>
    </row>
    <row r="18" spans="1:9" s="33" customFormat="1" x14ac:dyDescent="0.25">
      <c r="A18" s="54" t="s">
        <v>149</v>
      </c>
      <c r="B18" s="30">
        <v>43153</v>
      </c>
      <c r="C18" s="29" t="s">
        <v>113</v>
      </c>
      <c r="D18" s="29" t="s">
        <v>6</v>
      </c>
      <c r="E18" s="31">
        <f t="shared" ca="1" si="1"/>
        <v>0</v>
      </c>
      <c r="F18" s="29" t="s">
        <v>21</v>
      </c>
      <c r="G18" s="29">
        <v>6.25</v>
      </c>
      <c r="H18" s="29">
        <v>1</v>
      </c>
      <c r="I18" s="29"/>
    </row>
    <row r="19" spans="1:9" x14ac:dyDescent="0.25">
      <c r="A19" s="55" t="s">
        <v>150</v>
      </c>
      <c r="B19" s="40">
        <v>43153</v>
      </c>
      <c r="C19" s="39" t="s">
        <v>24</v>
      </c>
      <c r="D19" s="39" t="s">
        <v>123</v>
      </c>
      <c r="E19" s="41">
        <f t="shared" ca="1" si="1"/>
        <v>0</v>
      </c>
      <c r="F19" s="39" t="s">
        <v>114</v>
      </c>
      <c r="G19" s="39">
        <v>2.25</v>
      </c>
      <c r="H19" s="39">
        <v>0.2</v>
      </c>
      <c r="I19" s="39"/>
    </row>
    <row r="20" spans="1:9" x14ac:dyDescent="0.25">
      <c r="A20" s="54" t="s">
        <v>151</v>
      </c>
      <c r="B20" s="30">
        <v>43154</v>
      </c>
      <c r="C20" s="29" t="s">
        <v>106</v>
      </c>
      <c r="D20" s="29" t="s">
        <v>6</v>
      </c>
      <c r="E20" s="31">
        <f t="shared" ca="1" si="1"/>
        <v>0</v>
      </c>
      <c r="F20" s="29" t="s">
        <v>154</v>
      </c>
      <c r="G20" s="29">
        <v>12.5</v>
      </c>
      <c r="H20" s="29">
        <v>1</v>
      </c>
      <c r="I20" s="29"/>
    </row>
    <row r="21" spans="1:9" x14ac:dyDescent="0.25">
      <c r="A21" s="54" t="s">
        <v>151</v>
      </c>
      <c r="B21" s="30">
        <v>43157</v>
      </c>
      <c r="C21" s="29" t="s">
        <v>22</v>
      </c>
      <c r="D21" s="29" t="s">
        <v>6</v>
      </c>
      <c r="E21" s="31">
        <f t="shared" ca="1" si="1"/>
        <v>0</v>
      </c>
      <c r="F21" s="29" t="s">
        <v>82</v>
      </c>
      <c r="G21" s="29">
        <v>4</v>
      </c>
      <c r="H21" s="29"/>
      <c r="I21" s="29"/>
    </row>
    <row r="22" spans="1:9" s="33" customFormat="1" x14ac:dyDescent="0.25">
      <c r="A22" s="54" t="s">
        <v>152</v>
      </c>
      <c r="B22" s="30">
        <v>43158</v>
      </c>
      <c r="C22" s="29" t="s">
        <v>22</v>
      </c>
      <c r="D22" s="29" t="s">
        <v>6</v>
      </c>
      <c r="E22" s="31">
        <f t="shared" ca="1" si="1"/>
        <v>0</v>
      </c>
      <c r="F22" s="29" t="s">
        <v>77</v>
      </c>
      <c r="G22" s="29">
        <v>3</v>
      </c>
      <c r="H22" s="29"/>
      <c r="I22" s="29"/>
    </row>
    <row r="23" spans="1:9" s="33" customFormat="1" x14ac:dyDescent="0.25">
      <c r="A23" s="54" t="s">
        <v>149</v>
      </c>
      <c r="B23" s="30">
        <v>43160</v>
      </c>
      <c r="C23" s="29" t="s">
        <v>124</v>
      </c>
      <c r="D23" s="29" t="s">
        <v>6</v>
      </c>
      <c r="E23" s="31">
        <f t="shared" ca="1" si="1"/>
        <v>0</v>
      </c>
      <c r="F23" s="29" t="s">
        <v>18</v>
      </c>
      <c r="G23" s="29">
        <v>8.5</v>
      </c>
      <c r="H23" s="29"/>
      <c r="I23" s="29"/>
    </row>
    <row r="24" spans="1:9" s="33" customFormat="1" x14ac:dyDescent="0.25">
      <c r="A24" s="54" t="s">
        <v>151</v>
      </c>
      <c r="B24" s="30">
        <v>43160</v>
      </c>
      <c r="C24" s="29" t="s">
        <v>120</v>
      </c>
      <c r="D24" s="29" t="s">
        <v>6</v>
      </c>
      <c r="E24" s="31">
        <f t="shared" ca="1" si="1"/>
        <v>0</v>
      </c>
      <c r="F24" s="29" t="s">
        <v>77</v>
      </c>
      <c r="G24" s="29">
        <v>1.5</v>
      </c>
      <c r="H24" s="29"/>
      <c r="I24" s="29"/>
    </row>
    <row r="25" spans="1:9" s="33" customFormat="1" x14ac:dyDescent="0.25">
      <c r="A25" s="54" t="s">
        <v>150</v>
      </c>
      <c r="B25" s="30">
        <v>43160</v>
      </c>
      <c r="C25" s="29" t="s">
        <v>34</v>
      </c>
      <c r="D25" s="29" t="s">
        <v>6</v>
      </c>
      <c r="E25" s="31">
        <f t="shared" ca="1" si="1"/>
        <v>0</v>
      </c>
      <c r="F25" s="29" t="s">
        <v>114</v>
      </c>
      <c r="G25" s="29">
        <v>4</v>
      </c>
      <c r="H25" s="29"/>
      <c r="I25" s="29"/>
    </row>
    <row r="26" spans="1:9" s="33" customFormat="1" x14ac:dyDescent="0.25">
      <c r="A26" s="54" t="s">
        <v>152</v>
      </c>
      <c r="B26" s="30">
        <v>43172</v>
      </c>
      <c r="C26" s="29" t="s">
        <v>112</v>
      </c>
      <c r="D26" s="29" t="s">
        <v>6</v>
      </c>
      <c r="E26" s="31">
        <f t="shared" ca="1" si="1"/>
        <v>0</v>
      </c>
      <c r="F26" s="29" t="s">
        <v>18</v>
      </c>
      <c r="G26" s="29">
        <v>1</v>
      </c>
      <c r="H26" s="29"/>
      <c r="I26" s="29"/>
    </row>
    <row r="27" spans="1:9" s="33" customFormat="1" x14ac:dyDescent="0.25">
      <c r="A27" s="54" t="s">
        <v>152</v>
      </c>
      <c r="B27" s="30">
        <v>43172</v>
      </c>
      <c r="C27" s="29" t="s">
        <v>24</v>
      </c>
      <c r="D27" s="29" t="s">
        <v>6</v>
      </c>
      <c r="E27" s="31">
        <f t="shared" ca="1" si="1"/>
        <v>0</v>
      </c>
      <c r="F27" s="29" t="s">
        <v>18</v>
      </c>
      <c r="G27" s="29">
        <v>4</v>
      </c>
      <c r="H27" s="29"/>
      <c r="I27" s="29"/>
    </row>
    <row r="28" spans="1:9" s="33" customFormat="1" x14ac:dyDescent="0.25">
      <c r="A28" s="55" t="s">
        <v>151</v>
      </c>
      <c r="B28" s="40">
        <v>43172</v>
      </c>
      <c r="C28" s="39" t="s">
        <v>127</v>
      </c>
      <c r="D28" s="39" t="s">
        <v>11</v>
      </c>
      <c r="E28" s="41">
        <f t="shared" ca="1" si="1"/>
        <v>0</v>
      </c>
      <c r="F28" s="39" t="s">
        <v>21</v>
      </c>
      <c r="G28" s="39">
        <v>0</v>
      </c>
      <c r="H28" s="39"/>
      <c r="I28" s="39"/>
    </row>
    <row r="29" spans="1:9" x14ac:dyDescent="0.25">
      <c r="A29" s="54" t="s">
        <v>149</v>
      </c>
      <c r="B29" s="30">
        <v>43174</v>
      </c>
      <c r="C29" s="29" t="s">
        <v>75</v>
      </c>
      <c r="D29" s="29" t="s">
        <v>6</v>
      </c>
      <c r="E29" s="31">
        <f t="shared" ca="1" si="0"/>
        <v>0</v>
      </c>
      <c r="F29" s="29" t="s">
        <v>77</v>
      </c>
      <c r="G29" s="29">
        <v>5</v>
      </c>
      <c r="H29" s="29"/>
      <c r="I29" s="29"/>
    </row>
    <row r="30" spans="1:9" x14ac:dyDescent="0.25">
      <c r="A30" s="54" t="s">
        <v>151</v>
      </c>
      <c r="B30" s="30">
        <v>43175</v>
      </c>
      <c r="C30" s="29" t="s">
        <v>128</v>
      </c>
      <c r="D30" s="29" t="s">
        <v>6</v>
      </c>
      <c r="E30" s="31">
        <f t="shared" ca="1" si="0"/>
        <v>0</v>
      </c>
      <c r="F30" s="29" t="s">
        <v>21</v>
      </c>
      <c r="G30" s="29">
        <v>2</v>
      </c>
      <c r="H30" s="29"/>
      <c r="I30" s="29"/>
    </row>
    <row r="31" spans="1:9" s="33" customFormat="1" x14ac:dyDescent="0.25">
      <c r="A31" s="54" t="s">
        <v>151</v>
      </c>
      <c r="B31" s="30">
        <v>43178</v>
      </c>
      <c r="C31" s="29" t="s">
        <v>129</v>
      </c>
      <c r="D31" s="29" t="s">
        <v>6</v>
      </c>
      <c r="E31" s="31">
        <f t="shared" ca="1" si="0"/>
        <v>0</v>
      </c>
      <c r="F31" s="29" t="s">
        <v>82</v>
      </c>
      <c r="G31" s="29">
        <v>4</v>
      </c>
      <c r="H31" s="29"/>
      <c r="I31" s="29"/>
    </row>
    <row r="32" spans="1:9" x14ac:dyDescent="0.25">
      <c r="A32" s="54" t="s">
        <v>149</v>
      </c>
      <c r="B32" s="30">
        <v>43179</v>
      </c>
      <c r="C32" s="29" t="s">
        <v>125</v>
      </c>
      <c r="D32" s="29" t="s">
        <v>6</v>
      </c>
      <c r="E32" s="31">
        <f t="shared" ca="1" si="0"/>
        <v>0</v>
      </c>
      <c r="F32" s="29" t="s">
        <v>18</v>
      </c>
      <c r="G32" s="29">
        <v>6</v>
      </c>
      <c r="H32" s="29"/>
      <c r="I32" s="29"/>
    </row>
    <row r="33" spans="1:9" x14ac:dyDescent="0.25">
      <c r="A33" s="54" t="s">
        <v>152</v>
      </c>
      <c r="B33" s="30">
        <v>43179</v>
      </c>
      <c r="C33" s="29" t="s">
        <v>75</v>
      </c>
      <c r="D33" s="29" t="s">
        <v>6</v>
      </c>
      <c r="E33" s="31">
        <f t="shared" ca="1" si="0"/>
        <v>0</v>
      </c>
      <c r="F33" s="29" t="s">
        <v>77</v>
      </c>
      <c r="G33" s="29">
        <v>3</v>
      </c>
      <c r="H33" s="29"/>
      <c r="I33" s="29"/>
    </row>
    <row r="34" spans="1:9" x14ac:dyDescent="0.25">
      <c r="A34" s="54" t="s">
        <v>150</v>
      </c>
      <c r="B34" s="30">
        <v>43181</v>
      </c>
      <c r="C34" s="29" t="s">
        <v>37</v>
      </c>
      <c r="D34" s="29" t="s">
        <v>6</v>
      </c>
      <c r="E34" s="31">
        <f t="shared" ca="1" si="0"/>
        <v>0</v>
      </c>
      <c r="F34" s="29" t="s">
        <v>18</v>
      </c>
      <c r="G34" s="29">
        <v>4</v>
      </c>
      <c r="H34" s="29"/>
      <c r="I34" s="29"/>
    </row>
    <row r="35" spans="1:9" x14ac:dyDescent="0.25">
      <c r="A35" s="54" t="s">
        <v>151</v>
      </c>
      <c r="B35" s="30">
        <v>43181</v>
      </c>
      <c r="C35" s="29" t="s">
        <v>129</v>
      </c>
      <c r="D35" s="29" t="s">
        <v>6</v>
      </c>
      <c r="E35" s="31">
        <f ca="1">MAX(0, _xlfn.DAYS(B35, TODAY()))</f>
        <v>0</v>
      </c>
      <c r="F35" s="29" t="s">
        <v>21</v>
      </c>
      <c r="G35" s="29">
        <v>11.5</v>
      </c>
      <c r="H35" s="29"/>
      <c r="I35" s="29"/>
    </row>
    <row r="36" spans="1:9" x14ac:dyDescent="0.25">
      <c r="A36" s="54" t="s">
        <v>153</v>
      </c>
      <c r="B36" s="30">
        <v>43185</v>
      </c>
      <c r="C36" s="29" t="s">
        <v>72</v>
      </c>
      <c r="D36" s="29" t="s">
        <v>6</v>
      </c>
      <c r="E36" s="31">
        <f ca="1">MAX(0, _xlfn.DAYS(B36, TODAY()))</f>
        <v>0</v>
      </c>
      <c r="F36" s="29" t="s">
        <v>77</v>
      </c>
      <c r="G36" s="29">
        <v>4</v>
      </c>
      <c r="H36" s="29"/>
      <c r="I36" s="29"/>
    </row>
    <row r="37" spans="1:9" x14ac:dyDescent="0.25">
      <c r="A37" s="54" t="s">
        <v>150</v>
      </c>
      <c r="B37" s="30">
        <v>43186</v>
      </c>
      <c r="C37" s="29" t="s">
        <v>72</v>
      </c>
      <c r="D37" s="29" t="s">
        <v>6</v>
      </c>
      <c r="E37" s="31">
        <f ca="1">MAX(0, _xlfn.DAYS(B37, TODAY()))</f>
        <v>0</v>
      </c>
      <c r="F37" s="29" t="s">
        <v>154</v>
      </c>
      <c r="G37" s="29">
        <v>7</v>
      </c>
      <c r="H37" s="29"/>
      <c r="I37" s="29"/>
    </row>
    <row r="38" spans="1:9" x14ac:dyDescent="0.25">
      <c r="A38" s="54" t="s">
        <v>151</v>
      </c>
      <c r="B38" s="30">
        <v>43186</v>
      </c>
      <c r="C38" s="29" t="s">
        <v>24</v>
      </c>
      <c r="D38" s="29" t="s">
        <v>6</v>
      </c>
      <c r="E38" s="31">
        <f t="shared" ca="1" si="0"/>
        <v>0</v>
      </c>
      <c r="F38" s="29" t="s">
        <v>155</v>
      </c>
      <c r="G38" s="29">
        <v>15</v>
      </c>
      <c r="H38" s="29"/>
      <c r="I38" s="29"/>
    </row>
    <row r="39" spans="1:9" x14ac:dyDescent="0.25">
      <c r="A39" s="54" t="s">
        <v>149</v>
      </c>
      <c r="B39" s="30">
        <v>43188</v>
      </c>
      <c r="C39" s="29" t="s">
        <v>134</v>
      </c>
      <c r="D39" s="29" t="s">
        <v>6</v>
      </c>
      <c r="E39" s="31">
        <f t="shared" ca="1" si="0"/>
        <v>0</v>
      </c>
      <c r="F39" s="29" t="s">
        <v>82</v>
      </c>
      <c r="G39" s="29">
        <v>5</v>
      </c>
      <c r="H39" s="29"/>
      <c r="I39" s="29"/>
    </row>
    <row r="40" spans="1:9" s="33" customFormat="1" x14ac:dyDescent="0.25">
      <c r="A40" s="62" t="s">
        <v>151</v>
      </c>
      <c r="B40" s="36">
        <v>43194</v>
      </c>
      <c r="C40" s="32" t="s">
        <v>129</v>
      </c>
      <c r="D40" s="32" t="s">
        <v>78</v>
      </c>
      <c r="E40" s="63">
        <f t="shared" ca="1" si="0"/>
        <v>0</v>
      </c>
      <c r="F40" s="32" t="s">
        <v>82</v>
      </c>
      <c r="G40" s="32">
        <v>0.5</v>
      </c>
      <c r="H40" s="32"/>
      <c r="I40" s="32"/>
    </row>
    <row r="41" spans="1:9" s="33" customFormat="1" x14ac:dyDescent="0.25">
      <c r="A41" s="62" t="s">
        <v>149</v>
      </c>
      <c r="B41" s="36">
        <v>43195</v>
      </c>
      <c r="C41" s="32" t="s">
        <v>141</v>
      </c>
      <c r="D41" s="32" t="s">
        <v>78</v>
      </c>
      <c r="E41" s="63">
        <f t="shared" ca="1" si="0"/>
        <v>1</v>
      </c>
      <c r="F41" s="32" t="s">
        <v>82</v>
      </c>
      <c r="G41" s="32">
        <v>4</v>
      </c>
      <c r="H41" s="32"/>
      <c r="I41" s="32"/>
    </row>
    <row r="42" spans="1:9" s="33" customFormat="1" x14ac:dyDescent="0.25">
      <c r="A42" s="58" t="s">
        <v>151</v>
      </c>
      <c r="B42" s="48">
        <v>43196</v>
      </c>
      <c r="C42" s="33" t="s">
        <v>140</v>
      </c>
      <c r="D42" s="33" t="s">
        <v>8</v>
      </c>
      <c r="E42" s="49">
        <f t="shared" ca="1" si="0"/>
        <v>2</v>
      </c>
      <c r="F42" s="33" t="s">
        <v>82</v>
      </c>
    </row>
    <row r="43" spans="1:9" s="33" customFormat="1" x14ac:dyDescent="0.25">
      <c r="A43" s="58" t="s">
        <v>150</v>
      </c>
      <c r="B43" s="48">
        <v>43202</v>
      </c>
      <c r="C43" s="33" t="s">
        <v>45</v>
      </c>
      <c r="D43" s="33" t="s">
        <v>8</v>
      </c>
      <c r="E43" s="49">
        <f t="shared" ca="1" si="0"/>
        <v>8</v>
      </c>
      <c r="F43" s="33" t="s">
        <v>154</v>
      </c>
    </row>
    <row r="44" spans="1:9" s="33" customFormat="1" x14ac:dyDescent="0.25">
      <c r="A44" s="62" t="s">
        <v>151</v>
      </c>
      <c r="B44" s="36">
        <v>43203</v>
      </c>
      <c r="C44" s="32" t="s">
        <v>34</v>
      </c>
      <c r="D44" s="32" t="s">
        <v>78</v>
      </c>
      <c r="E44" s="63">
        <f t="shared" ca="1" si="0"/>
        <v>9</v>
      </c>
      <c r="F44" s="32" t="s">
        <v>155</v>
      </c>
      <c r="G44" s="32">
        <v>1</v>
      </c>
      <c r="H44" s="32"/>
      <c r="I44" s="32"/>
    </row>
    <row r="45" spans="1:9" x14ac:dyDescent="0.25">
      <c r="A45" s="59" t="s">
        <v>152</v>
      </c>
      <c r="B45" s="27">
        <v>43214</v>
      </c>
      <c r="C45" s="26" t="s">
        <v>56</v>
      </c>
      <c r="D45" s="26" t="s">
        <v>8</v>
      </c>
      <c r="E45" s="28">
        <f t="shared" ca="1" si="0"/>
        <v>20</v>
      </c>
      <c r="F45" s="26" t="s">
        <v>71</v>
      </c>
    </row>
    <row r="46" spans="1:9" x14ac:dyDescent="0.25">
      <c r="A46" s="59" t="s">
        <v>149</v>
      </c>
      <c r="B46" s="27">
        <v>43220</v>
      </c>
      <c r="C46" s="26" t="s">
        <v>73</v>
      </c>
      <c r="D46" s="26" t="s">
        <v>8</v>
      </c>
      <c r="E46" s="28">
        <f t="shared" ca="1" si="0"/>
        <v>26</v>
      </c>
      <c r="F46" s="26" t="s">
        <v>71</v>
      </c>
    </row>
    <row r="47" spans="1:9" s="33" customFormat="1" x14ac:dyDescent="0.25">
      <c r="A47" s="58" t="s">
        <v>150</v>
      </c>
      <c r="B47" s="48">
        <v>43227</v>
      </c>
      <c r="C47" s="33" t="s">
        <v>53</v>
      </c>
      <c r="D47" s="33" t="s">
        <v>8</v>
      </c>
      <c r="E47" s="49">
        <f t="shared" ca="1" si="0"/>
        <v>33</v>
      </c>
      <c r="F47" s="33" t="s">
        <v>144</v>
      </c>
    </row>
    <row r="48" spans="1:9" x14ac:dyDescent="0.25">
      <c r="A48" s="59" t="s">
        <v>153</v>
      </c>
      <c r="B48" s="27">
        <v>43228</v>
      </c>
      <c r="C48" s="26" t="s">
        <v>73</v>
      </c>
      <c r="D48" s="26" t="s">
        <v>8</v>
      </c>
      <c r="E48" s="28">
        <f t="shared" ca="1" si="0"/>
        <v>34</v>
      </c>
      <c r="F48" s="26" t="s">
        <v>71</v>
      </c>
    </row>
  </sheetData>
  <sortState ref="A2:H2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51A0-FC32-431A-9EE7-B5456C2DA0CD}">
  <dimension ref="A3:B10"/>
  <sheetViews>
    <sheetView workbookViewId="0">
      <selection activeCell="B14" sqref="B14"/>
    </sheetView>
  </sheetViews>
  <sheetFormatPr defaultRowHeight="15" x14ac:dyDescent="0.25"/>
  <cols>
    <col min="1" max="1" width="9" bestFit="1" customWidth="1"/>
    <col min="2" max="2" width="22.7109375" bestFit="1" customWidth="1"/>
  </cols>
  <sheetData>
    <row r="3" spans="1:2" x14ac:dyDescent="0.25">
      <c r="A3" s="51" t="s">
        <v>0</v>
      </c>
      <c r="B3" t="s">
        <v>142</v>
      </c>
    </row>
    <row r="4" spans="1:2" x14ac:dyDescent="0.25">
      <c r="A4" s="50" t="s">
        <v>149</v>
      </c>
      <c r="B4" s="52">
        <v>69.25</v>
      </c>
    </row>
    <row r="5" spans="1:2" x14ac:dyDescent="0.25">
      <c r="A5" s="50" t="s">
        <v>150</v>
      </c>
      <c r="B5" s="52">
        <v>34.75</v>
      </c>
    </row>
    <row r="6" spans="1:2" x14ac:dyDescent="0.25">
      <c r="A6" s="50" t="s">
        <v>151</v>
      </c>
      <c r="B6" s="52">
        <v>72.5</v>
      </c>
    </row>
    <row r="7" spans="1:2" x14ac:dyDescent="0.25">
      <c r="A7" s="50" t="s">
        <v>152</v>
      </c>
      <c r="B7" s="52">
        <v>18</v>
      </c>
    </row>
    <row r="8" spans="1:2" x14ac:dyDescent="0.25">
      <c r="A8" s="50" t="s">
        <v>153</v>
      </c>
      <c r="B8" s="52">
        <v>5.5</v>
      </c>
    </row>
    <row r="10" spans="1:2" x14ac:dyDescent="0.25">
      <c r="A10" t="s">
        <v>143</v>
      </c>
      <c r="B10">
        <f>SUM(B4:B8)</f>
        <v>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2119-2A97-4B55-AA4E-3E5AB33C216D}">
  <dimension ref="A1:I26"/>
  <sheetViews>
    <sheetView workbookViewId="0">
      <selection activeCell="B13" sqref="B13"/>
    </sheetView>
  </sheetViews>
  <sheetFormatPr defaultRowHeight="15" x14ac:dyDescent="0.25"/>
  <cols>
    <col min="1" max="1" width="31.42578125" bestFit="1" customWidth="1"/>
    <col min="2" max="2" width="23.140625" bestFit="1" customWidth="1"/>
    <col min="3" max="3" width="9.7109375" bestFit="1" customWidth="1"/>
    <col min="4" max="4" width="13.140625" bestFit="1" customWidth="1"/>
    <col min="5" max="5" width="24.28515625" bestFit="1" customWidth="1"/>
    <col min="6" max="6" width="14.85546875" bestFit="1" customWidth="1"/>
    <col min="7" max="7" width="9" bestFit="1" customWidth="1"/>
    <col min="8" max="8" width="15.85546875" bestFit="1" customWidth="1"/>
    <col min="9" max="9" width="43.5703125" bestFit="1" customWidth="1"/>
  </cols>
  <sheetData>
    <row r="1" spans="1:9" ht="15.75" thickBot="1" x14ac:dyDescent="0.3">
      <c r="A1" s="1" t="s">
        <v>88</v>
      </c>
      <c r="B1" s="3" t="s">
        <v>85</v>
      </c>
      <c r="C1" s="2" t="s">
        <v>1</v>
      </c>
      <c r="D1" s="3" t="s">
        <v>86</v>
      </c>
      <c r="E1" s="3" t="s">
        <v>87</v>
      </c>
      <c r="F1" s="3" t="s">
        <v>5</v>
      </c>
      <c r="G1" s="4" t="s">
        <v>12</v>
      </c>
      <c r="H1" s="3" t="s">
        <v>74</v>
      </c>
      <c r="I1" s="5" t="s">
        <v>89</v>
      </c>
    </row>
    <row r="2" spans="1:9" s="64" customFormat="1" x14ac:dyDescent="0.25">
      <c r="A2" s="60" t="s">
        <v>146</v>
      </c>
      <c r="B2" s="60" t="s">
        <v>147</v>
      </c>
      <c r="C2" s="61">
        <v>43194</v>
      </c>
      <c r="D2" s="60">
        <v>5</v>
      </c>
      <c r="E2" s="60">
        <v>3</v>
      </c>
      <c r="F2" s="60" t="s">
        <v>8</v>
      </c>
      <c r="G2" s="33">
        <f ca="1">MAX(0, _xlfn.DAYS(C2, TODAY()))</f>
        <v>0</v>
      </c>
      <c r="H2" s="60"/>
      <c r="I2" s="60" t="s">
        <v>148</v>
      </c>
    </row>
    <row r="3" spans="1:9" s="33" customFormat="1" x14ac:dyDescent="0.25">
      <c r="A3" s="37" t="s">
        <v>117</v>
      </c>
      <c r="B3" s="37" t="s">
        <v>97</v>
      </c>
      <c r="C3" s="38"/>
      <c r="D3" s="37">
        <v>5</v>
      </c>
      <c r="E3" s="37">
        <v>5</v>
      </c>
      <c r="F3" s="37" t="s">
        <v>78</v>
      </c>
      <c r="G3" s="32"/>
      <c r="H3" s="37">
        <v>0.2</v>
      </c>
      <c r="I3" s="37" t="s">
        <v>138</v>
      </c>
    </row>
    <row r="4" spans="1:9" x14ac:dyDescent="0.25">
      <c r="A4" s="32" t="s">
        <v>105</v>
      </c>
      <c r="B4" s="32" t="s">
        <v>102</v>
      </c>
      <c r="C4" s="36"/>
      <c r="D4" s="32">
        <v>2</v>
      </c>
      <c r="E4" s="32">
        <v>4</v>
      </c>
      <c r="F4" s="32" t="s">
        <v>78</v>
      </c>
      <c r="G4" s="32"/>
      <c r="H4" s="32">
        <v>2</v>
      </c>
      <c r="I4" s="32"/>
    </row>
    <row r="5" spans="1:9" s="33" customFormat="1" x14ac:dyDescent="0.25">
      <c r="A5" s="32" t="s">
        <v>101</v>
      </c>
      <c r="B5" s="32" t="s">
        <v>102</v>
      </c>
      <c r="C5" s="36">
        <v>43155</v>
      </c>
      <c r="D5" s="32">
        <v>1</v>
      </c>
      <c r="E5" s="32">
        <v>4</v>
      </c>
      <c r="F5" s="32" t="s">
        <v>78</v>
      </c>
      <c r="G5" s="32">
        <f t="shared" ref="G5:G18" ca="1" si="0">MAX(0, _xlfn.DAYS(C5, TODAY()))</f>
        <v>0</v>
      </c>
      <c r="H5" s="32">
        <v>5.5</v>
      </c>
      <c r="I5" s="32"/>
    </row>
    <row r="6" spans="1:9" x14ac:dyDescent="0.25">
      <c r="A6" s="29" t="s">
        <v>95</v>
      </c>
      <c r="B6" s="29" t="s">
        <v>96</v>
      </c>
      <c r="C6" s="30">
        <v>43141</v>
      </c>
      <c r="D6" s="29">
        <v>0</v>
      </c>
      <c r="E6" s="29">
        <v>1</v>
      </c>
      <c r="F6" s="29" t="s">
        <v>6</v>
      </c>
      <c r="G6" s="29">
        <f t="shared" ca="1" si="0"/>
        <v>0</v>
      </c>
      <c r="H6" s="29">
        <v>0.1</v>
      </c>
      <c r="I6" s="29"/>
    </row>
    <row r="7" spans="1:9" x14ac:dyDescent="0.25">
      <c r="A7" s="29" t="s">
        <v>100</v>
      </c>
      <c r="B7" s="29" t="s">
        <v>96</v>
      </c>
      <c r="C7" s="30">
        <v>43146</v>
      </c>
      <c r="D7" s="29">
        <v>0</v>
      </c>
      <c r="E7" s="29">
        <v>1</v>
      </c>
      <c r="F7" s="29" t="s">
        <v>6</v>
      </c>
      <c r="G7" s="29">
        <f t="shared" ca="1" si="0"/>
        <v>0</v>
      </c>
      <c r="H7" s="29">
        <v>0.01</v>
      </c>
      <c r="I7" s="29"/>
    </row>
    <row r="8" spans="1:9" x14ac:dyDescent="0.25">
      <c r="A8" s="42" t="s">
        <v>110</v>
      </c>
      <c r="B8" s="42" t="s">
        <v>96</v>
      </c>
      <c r="C8" s="43">
        <v>43152</v>
      </c>
      <c r="D8" s="42">
        <v>0</v>
      </c>
      <c r="E8" s="42">
        <v>2</v>
      </c>
      <c r="F8" s="42" t="s">
        <v>6</v>
      </c>
      <c r="G8" s="29">
        <f t="shared" ca="1" si="0"/>
        <v>0</v>
      </c>
      <c r="H8" s="42"/>
      <c r="I8" s="42"/>
    </row>
    <row r="9" spans="1:9" x14ac:dyDescent="0.25">
      <c r="A9" s="29" t="s">
        <v>91</v>
      </c>
      <c r="B9" s="29" t="s">
        <v>90</v>
      </c>
      <c r="C9" s="30">
        <v>43140</v>
      </c>
      <c r="D9" s="29">
        <v>0</v>
      </c>
      <c r="E9" s="29">
        <v>2</v>
      </c>
      <c r="F9" s="29" t="s">
        <v>6</v>
      </c>
      <c r="G9" s="29">
        <f t="shared" ca="1" si="0"/>
        <v>0</v>
      </c>
      <c r="H9" s="29">
        <v>0.01</v>
      </c>
      <c r="I9" s="34"/>
    </row>
    <row r="10" spans="1:9" x14ac:dyDescent="0.25">
      <c r="A10" s="42" t="s">
        <v>136</v>
      </c>
      <c r="B10" s="42" t="s">
        <v>97</v>
      </c>
      <c r="C10" s="43">
        <v>43185</v>
      </c>
      <c r="D10" s="42">
        <v>0</v>
      </c>
      <c r="E10" s="42">
        <v>2</v>
      </c>
      <c r="F10" s="42" t="s">
        <v>6</v>
      </c>
      <c r="G10" s="29">
        <f t="shared" ca="1" si="0"/>
        <v>0</v>
      </c>
      <c r="H10" s="42">
        <v>3</v>
      </c>
      <c r="I10" s="42" t="s">
        <v>137</v>
      </c>
    </row>
    <row r="11" spans="1:9" s="33" customFormat="1" x14ac:dyDescent="0.25">
      <c r="A11" s="42" t="s">
        <v>145</v>
      </c>
      <c r="B11" s="42" t="s">
        <v>97</v>
      </c>
      <c r="C11" s="43">
        <v>43192</v>
      </c>
      <c r="D11" s="42">
        <v>0</v>
      </c>
      <c r="E11" s="42">
        <v>3</v>
      </c>
      <c r="F11" s="42" t="s">
        <v>6</v>
      </c>
      <c r="G11" s="29">
        <f t="shared" ca="1" si="0"/>
        <v>0</v>
      </c>
      <c r="H11" s="42">
        <v>5</v>
      </c>
      <c r="I11" s="42"/>
    </row>
    <row r="12" spans="1:9" s="33" customFormat="1" x14ac:dyDescent="0.25">
      <c r="A12" s="42" t="s">
        <v>130</v>
      </c>
      <c r="B12" s="42" t="s">
        <v>97</v>
      </c>
      <c r="C12" s="43">
        <v>43178</v>
      </c>
      <c r="D12" s="42">
        <v>0</v>
      </c>
      <c r="E12" s="42">
        <v>3</v>
      </c>
      <c r="F12" s="42" t="s">
        <v>6</v>
      </c>
      <c r="G12" s="29">
        <f t="shared" ca="1" si="0"/>
        <v>0</v>
      </c>
      <c r="H12" s="42">
        <v>0</v>
      </c>
      <c r="I12" s="42" t="s">
        <v>131</v>
      </c>
    </row>
    <row r="13" spans="1:9" x14ac:dyDescent="0.25">
      <c r="A13" s="42" t="s">
        <v>118</v>
      </c>
      <c r="B13" s="42" t="s">
        <v>97</v>
      </c>
      <c r="C13" s="43">
        <v>43152</v>
      </c>
      <c r="D13" s="42">
        <v>0</v>
      </c>
      <c r="E13" s="42">
        <v>3</v>
      </c>
      <c r="F13" s="42" t="s">
        <v>6</v>
      </c>
      <c r="G13" s="29">
        <f t="shared" ca="1" si="0"/>
        <v>0</v>
      </c>
      <c r="H13" s="42">
        <v>1</v>
      </c>
      <c r="I13" s="42"/>
    </row>
    <row r="14" spans="1:9" x14ac:dyDescent="0.25">
      <c r="A14" s="42" t="s">
        <v>121</v>
      </c>
      <c r="B14" s="42" t="s">
        <v>96</v>
      </c>
      <c r="C14" s="43">
        <v>43153</v>
      </c>
      <c r="D14" s="42">
        <v>0</v>
      </c>
      <c r="E14" s="42">
        <v>3</v>
      </c>
      <c r="F14" s="42" t="s">
        <v>6</v>
      </c>
      <c r="G14" s="29">
        <f t="shared" ca="1" si="0"/>
        <v>0</v>
      </c>
      <c r="H14" s="42">
        <v>0.2</v>
      </c>
      <c r="I14" s="42" t="s">
        <v>122</v>
      </c>
    </row>
    <row r="15" spans="1:9" x14ac:dyDescent="0.25">
      <c r="A15" s="42" t="s">
        <v>135</v>
      </c>
      <c r="B15" s="42" t="s">
        <v>97</v>
      </c>
      <c r="C15" s="43">
        <v>43185</v>
      </c>
      <c r="D15" s="42">
        <v>0</v>
      </c>
      <c r="E15" s="42">
        <v>4</v>
      </c>
      <c r="F15" s="42" t="s">
        <v>6</v>
      </c>
      <c r="G15" s="29">
        <f t="shared" ca="1" si="0"/>
        <v>0</v>
      </c>
      <c r="H15" s="42">
        <v>5</v>
      </c>
      <c r="I15" s="42" t="s">
        <v>139</v>
      </c>
    </row>
    <row r="16" spans="1:9" x14ac:dyDescent="0.25">
      <c r="A16" s="42" t="s">
        <v>132</v>
      </c>
      <c r="B16" s="42" t="s">
        <v>97</v>
      </c>
      <c r="C16" s="43">
        <v>43180</v>
      </c>
      <c r="D16" s="42">
        <v>0</v>
      </c>
      <c r="E16" s="42">
        <v>4</v>
      </c>
      <c r="F16" s="42" t="s">
        <v>6</v>
      </c>
      <c r="G16" s="25">
        <f t="shared" ca="1" si="0"/>
        <v>0</v>
      </c>
      <c r="H16" s="42">
        <v>0</v>
      </c>
      <c r="I16" s="42" t="s">
        <v>133</v>
      </c>
    </row>
    <row r="17" spans="1:9" x14ac:dyDescent="0.25">
      <c r="A17" s="42" t="s">
        <v>115</v>
      </c>
      <c r="B17" s="42" t="s">
        <v>92</v>
      </c>
      <c r="C17" s="43">
        <v>43159</v>
      </c>
      <c r="D17" s="42">
        <v>0</v>
      </c>
      <c r="E17" s="42">
        <v>4</v>
      </c>
      <c r="F17" s="42" t="s">
        <v>6</v>
      </c>
      <c r="G17" s="29">
        <f t="shared" ca="1" si="0"/>
        <v>0</v>
      </c>
      <c r="H17" s="42">
        <v>0.3</v>
      </c>
      <c r="I17" s="42" t="s">
        <v>116</v>
      </c>
    </row>
    <row r="18" spans="1:9" x14ac:dyDescent="0.25">
      <c r="A18" s="29" t="s">
        <v>94</v>
      </c>
      <c r="B18" s="29" t="s">
        <v>92</v>
      </c>
      <c r="C18" s="30">
        <v>43152</v>
      </c>
      <c r="D18" s="29">
        <v>0</v>
      </c>
      <c r="E18" s="29">
        <v>4</v>
      </c>
      <c r="F18" s="29" t="s">
        <v>6</v>
      </c>
      <c r="G18" s="29">
        <f t="shared" ca="1" si="0"/>
        <v>0</v>
      </c>
      <c r="H18" s="29">
        <v>3.5</v>
      </c>
      <c r="I18" s="29"/>
    </row>
    <row r="19" spans="1:9" x14ac:dyDescent="0.25">
      <c r="A19" s="42" t="s">
        <v>103</v>
      </c>
      <c r="B19" s="42" t="s">
        <v>96</v>
      </c>
      <c r="C19" s="43"/>
      <c r="D19" s="42">
        <v>0</v>
      </c>
      <c r="E19" s="42">
        <v>1</v>
      </c>
      <c r="F19" s="42" t="s">
        <v>6</v>
      </c>
      <c r="G19" s="29"/>
      <c r="H19" s="42"/>
      <c r="I19" s="42"/>
    </row>
    <row r="20" spans="1:9" x14ac:dyDescent="0.25">
      <c r="A20" s="29" t="s">
        <v>107</v>
      </c>
      <c r="B20" s="29" t="s">
        <v>90</v>
      </c>
      <c r="C20" s="29"/>
      <c r="D20" s="29">
        <v>0</v>
      </c>
      <c r="E20" s="29">
        <v>1</v>
      </c>
      <c r="F20" s="29" t="s">
        <v>6</v>
      </c>
      <c r="G20" s="29"/>
      <c r="H20" s="29">
        <v>0.02</v>
      </c>
      <c r="I20" s="29"/>
    </row>
    <row r="21" spans="1:9" x14ac:dyDescent="0.25">
      <c r="A21" s="29" t="s">
        <v>93</v>
      </c>
      <c r="B21" s="29" t="s">
        <v>92</v>
      </c>
      <c r="C21" s="29"/>
      <c r="D21" s="29">
        <v>0</v>
      </c>
      <c r="E21" s="29">
        <v>1</v>
      </c>
      <c r="F21" s="29" t="s">
        <v>6</v>
      </c>
      <c r="G21" s="29"/>
      <c r="H21" s="29">
        <v>1</v>
      </c>
      <c r="I21" s="29"/>
    </row>
    <row r="22" spans="1:9" x14ac:dyDescent="0.25">
      <c r="A22" s="29" t="s">
        <v>103</v>
      </c>
      <c r="B22" s="29" t="s">
        <v>96</v>
      </c>
      <c r="C22" s="29"/>
      <c r="D22" s="29">
        <v>0</v>
      </c>
      <c r="E22" s="29">
        <v>2</v>
      </c>
      <c r="F22" s="29" t="s">
        <v>6</v>
      </c>
      <c r="G22" s="29"/>
      <c r="H22" s="29">
        <v>0.25</v>
      </c>
      <c r="I22" s="29"/>
    </row>
    <row r="23" spans="1:9" x14ac:dyDescent="0.25">
      <c r="A23" s="29" t="s">
        <v>98</v>
      </c>
      <c r="B23" s="29" t="s">
        <v>97</v>
      </c>
      <c r="C23" s="29"/>
      <c r="D23" s="29">
        <v>0</v>
      </c>
      <c r="E23" s="29">
        <v>3</v>
      </c>
      <c r="F23" s="29" t="s">
        <v>6</v>
      </c>
      <c r="G23" s="29"/>
      <c r="H23" s="29">
        <v>0.5</v>
      </c>
      <c r="I23" s="29"/>
    </row>
    <row r="24" spans="1:9" x14ac:dyDescent="0.25">
      <c r="A24" s="29" t="s">
        <v>104</v>
      </c>
      <c r="B24" s="29" t="s">
        <v>96</v>
      </c>
      <c r="C24" s="29"/>
      <c r="D24" s="29">
        <v>0</v>
      </c>
      <c r="E24" s="29">
        <v>3</v>
      </c>
      <c r="F24" s="29" t="s">
        <v>6</v>
      </c>
      <c r="G24" s="29"/>
      <c r="H24" s="29">
        <v>0.25</v>
      </c>
      <c r="I24" s="29"/>
    </row>
    <row r="25" spans="1:9" x14ac:dyDescent="0.25">
      <c r="A25" s="29" t="s">
        <v>108</v>
      </c>
      <c r="B25" s="29" t="s">
        <v>97</v>
      </c>
      <c r="C25" s="29"/>
      <c r="D25" s="29">
        <v>0</v>
      </c>
      <c r="E25" s="29">
        <v>4</v>
      </c>
      <c r="F25" s="29" t="s">
        <v>6</v>
      </c>
      <c r="G25" s="29"/>
      <c r="H25" s="29">
        <v>1.5</v>
      </c>
      <c r="I25" s="29"/>
    </row>
    <row r="26" spans="1:9" x14ac:dyDescent="0.25">
      <c r="A26" s="29" t="s">
        <v>99</v>
      </c>
      <c r="B26" s="29" t="s">
        <v>97</v>
      </c>
      <c r="C26" s="29"/>
      <c r="D26" s="29">
        <v>0</v>
      </c>
      <c r="E26" s="29">
        <v>4</v>
      </c>
      <c r="F26" s="29" t="s">
        <v>6</v>
      </c>
      <c r="G26" s="29"/>
      <c r="H26" s="29">
        <v>0.25</v>
      </c>
      <c r="I26" s="29"/>
    </row>
  </sheetData>
  <sortState ref="A2:I26">
    <sortCondition descending="1" ref="D3:D26"/>
    <sortCondition ref="G3:G26"/>
    <sortCondition ref="E3:E2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workbookViewId="0">
      <selection activeCell="D16" sqref="D16"/>
    </sheetView>
  </sheetViews>
  <sheetFormatPr defaultRowHeight="15" x14ac:dyDescent="0.25"/>
  <cols>
    <col min="1" max="1" width="5.42578125" style="6" bestFit="1" customWidth="1"/>
    <col min="2" max="2" width="10.7109375" style="21" bestFit="1" customWidth="1"/>
    <col min="3" max="3" width="27.28515625" style="6" bestFit="1" customWidth="1"/>
    <col min="4" max="4" width="18.7109375" style="6" bestFit="1" customWidth="1"/>
    <col min="5" max="5" width="9" style="22" bestFit="1" customWidth="1"/>
    <col min="6" max="6" width="18.7109375" style="6" bestFit="1" customWidth="1"/>
    <col min="7" max="16384" width="9.140625" style="6"/>
  </cols>
  <sheetData>
    <row r="1" spans="1:6" ht="15.75" thickBot="1" x14ac:dyDescent="0.3">
      <c r="A1" s="1" t="s">
        <v>0</v>
      </c>
      <c r="B1" s="2" t="s">
        <v>1</v>
      </c>
      <c r="C1" s="3" t="s">
        <v>2</v>
      </c>
      <c r="D1" s="3" t="s">
        <v>5</v>
      </c>
      <c r="E1" s="4" t="s">
        <v>12</v>
      </c>
      <c r="F1" s="5" t="s">
        <v>13</v>
      </c>
    </row>
    <row r="2" spans="1:6" x14ac:dyDescent="0.25">
      <c r="A2" s="7">
        <v>196</v>
      </c>
      <c r="B2" s="8">
        <v>42984</v>
      </c>
      <c r="C2" s="7" t="s">
        <v>3</v>
      </c>
      <c r="D2" s="7" t="s">
        <v>6</v>
      </c>
      <c r="E2" s="9">
        <f t="shared" ref="E2:E14" ca="1" si="0">MAX(0, _xlfn.DAYS(B2,TODAY()))</f>
        <v>0</v>
      </c>
      <c r="F2" s="9" t="s">
        <v>18</v>
      </c>
    </row>
    <row r="3" spans="1:6" x14ac:dyDescent="0.25">
      <c r="A3" s="7">
        <v>320</v>
      </c>
      <c r="B3" s="8">
        <v>42984</v>
      </c>
      <c r="C3" s="7" t="s">
        <v>4</v>
      </c>
      <c r="D3" s="7" t="s">
        <v>6</v>
      </c>
      <c r="E3" s="9">
        <f t="shared" ca="1" si="0"/>
        <v>0</v>
      </c>
      <c r="F3" s="9" t="s">
        <v>18</v>
      </c>
    </row>
    <row r="4" spans="1:6" x14ac:dyDescent="0.25">
      <c r="A4" s="10">
        <v>233</v>
      </c>
      <c r="B4" s="11">
        <v>42985</v>
      </c>
      <c r="C4" s="10" t="s">
        <v>7</v>
      </c>
      <c r="D4" s="10" t="s">
        <v>11</v>
      </c>
      <c r="E4" s="12">
        <f t="shared" ca="1" si="0"/>
        <v>0</v>
      </c>
      <c r="F4" s="12" t="s">
        <v>11</v>
      </c>
    </row>
    <row r="5" spans="1:6" x14ac:dyDescent="0.25">
      <c r="A5" s="13">
        <v>121</v>
      </c>
      <c r="B5" s="14">
        <v>42991</v>
      </c>
      <c r="C5" s="13" t="s">
        <v>9</v>
      </c>
      <c r="D5" s="13" t="s">
        <v>6</v>
      </c>
      <c r="E5" s="9">
        <f t="shared" ca="1" si="0"/>
        <v>0</v>
      </c>
      <c r="F5" s="9" t="s">
        <v>16</v>
      </c>
    </row>
    <row r="6" spans="1:6" x14ac:dyDescent="0.25">
      <c r="A6" s="13">
        <v>196</v>
      </c>
      <c r="B6" s="14">
        <v>42991</v>
      </c>
      <c r="C6" s="13" t="s">
        <v>4</v>
      </c>
      <c r="D6" s="13" t="s">
        <v>6</v>
      </c>
      <c r="E6" s="9">
        <f t="shared" ca="1" si="0"/>
        <v>0</v>
      </c>
      <c r="F6" s="13" t="s">
        <v>15</v>
      </c>
    </row>
    <row r="7" spans="1:6" x14ac:dyDescent="0.25">
      <c r="A7" s="10">
        <v>320</v>
      </c>
      <c r="B7" s="11">
        <v>42991</v>
      </c>
      <c r="C7" s="10" t="s">
        <v>10</v>
      </c>
      <c r="D7" s="10" t="s">
        <v>19</v>
      </c>
      <c r="E7" s="12">
        <f t="shared" ca="1" si="0"/>
        <v>0</v>
      </c>
      <c r="F7" s="10" t="s">
        <v>14</v>
      </c>
    </row>
    <row r="8" spans="1:6" x14ac:dyDescent="0.25">
      <c r="A8" s="13">
        <v>681</v>
      </c>
      <c r="B8" s="14">
        <v>42991</v>
      </c>
      <c r="C8" s="13" t="s">
        <v>28</v>
      </c>
      <c r="D8" s="13" t="s">
        <v>6</v>
      </c>
      <c r="E8" s="13">
        <f t="shared" ca="1" si="0"/>
        <v>0</v>
      </c>
      <c r="F8" s="13" t="s">
        <v>17</v>
      </c>
    </row>
    <row r="9" spans="1:6" x14ac:dyDescent="0.25">
      <c r="A9" s="13">
        <v>233</v>
      </c>
      <c r="B9" s="14">
        <v>42992</v>
      </c>
      <c r="C9" s="13" t="s">
        <v>20</v>
      </c>
      <c r="D9" s="13" t="s">
        <v>6</v>
      </c>
      <c r="E9" s="13">
        <v>0</v>
      </c>
      <c r="F9" s="13" t="s">
        <v>21</v>
      </c>
    </row>
    <row r="10" spans="1:6" x14ac:dyDescent="0.25">
      <c r="A10" s="13">
        <v>305</v>
      </c>
      <c r="B10" s="14">
        <v>42998</v>
      </c>
      <c r="C10" s="13" t="s">
        <v>4</v>
      </c>
      <c r="D10" s="13" t="s">
        <v>6</v>
      </c>
      <c r="E10" s="9">
        <f t="shared" ca="1" si="0"/>
        <v>0</v>
      </c>
      <c r="F10" s="13" t="s">
        <v>15</v>
      </c>
    </row>
    <row r="11" spans="1:6" x14ac:dyDescent="0.25">
      <c r="A11" s="13">
        <v>320</v>
      </c>
      <c r="B11" s="14">
        <v>42998</v>
      </c>
      <c r="C11" s="13" t="s">
        <v>22</v>
      </c>
      <c r="D11" s="13" t="s">
        <v>6</v>
      </c>
      <c r="E11" s="9">
        <f t="shared" ca="1" si="0"/>
        <v>0</v>
      </c>
      <c r="F11" s="13" t="s">
        <v>15</v>
      </c>
    </row>
    <row r="12" spans="1:6" x14ac:dyDescent="0.25">
      <c r="A12" s="15">
        <v>121</v>
      </c>
      <c r="B12" s="11">
        <v>42998</v>
      </c>
      <c r="C12" s="15" t="s">
        <v>10</v>
      </c>
      <c r="D12" s="10" t="s">
        <v>30</v>
      </c>
      <c r="E12" s="12">
        <f t="shared" ca="1" si="0"/>
        <v>0</v>
      </c>
      <c r="F12" s="15" t="s">
        <v>23</v>
      </c>
    </row>
    <row r="13" spans="1:6" x14ac:dyDescent="0.25">
      <c r="A13" s="13">
        <v>320</v>
      </c>
      <c r="B13" s="16">
        <v>43005</v>
      </c>
      <c r="C13" s="13" t="s">
        <v>24</v>
      </c>
      <c r="D13" s="13" t="s">
        <v>6</v>
      </c>
      <c r="E13" s="9">
        <f t="shared" ca="1" si="0"/>
        <v>0</v>
      </c>
      <c r="F13" s="17" t="s">
        <v>29</v>
      </c>
    </row>
    <row r="14" spans="1:6" x14ac:dyDescent="0.25">
      <c r="A14" s="13">
        <v>121</v>
      </c>
      <c r="B14" s="14">
        <v>43005</v>
      </c>
      <c r="C14" s="13" t="s">
        <v>31</v>
      </c>
      <c r="D14" s="13" t="s">
        <v>6</v>
      </c>
      <c r="E14" s="13">
        <f t="shared" ca="1" si="0"/>
        <v>0</v>
      </c>
      <c r="F14" s="13" t="s">
        <v>29</v>
      </c>
    </row>
    <row r="15" spans="1:6" x14ac:dyDescent="0.25">
      <c r="A15" s="13">
        <v>305</v>
      </c>
      <c r="B15" s="16">
        <v>43007</v>
      </c>
      <c r="C15" s="17" t="s">
        <v>10</v>
      </c>
      <c r="D15" s="17" t="s">
        <v>6</v>
      </c>
      <c r="E15" s="9">
        <f t="shared" ref="E15:E19" ca="1" si="1">MAX(0, _xlfn.DAYS(B15,TODAY()))</f>
        <v>0</v>
      </c>
      <c r="F15" s="17" t="s">
        <v>26</v>
      </c>
    </row>
    <row r="16" spans="1:6" x14ac:dyDescent="0.25">
      <c r="A16" s="10">
        <v>681</v>
      </c>
      <c r="B16" s="18">
        <v>43010</v>
      </c>
      <c r="C16" s="10" t="s">
        <v>27</v>
      </c>
      <c r="D16" s="10" t="s">
        <v>36</v>
      </c>
      <c r="E16" s="12">
        <f t="shared" ca="1" si="1"/>
        <v>0</v>
      </c>
      <c r="F16" s="15" t="s">
        <v>29</v>
      </c>
    </row>
    <row r="17" spans="1:6" x14ac:dyDescent="0.25">
      <c r="A17" s="17">
        <v>233</v>
      </c>
      <c r="B17" s="16">
        <v>43011</v>
      </c>
      <c r="C17" s="17" t="s">
        <v>25</v>
      </c>
      <c r="D17" s="17" t="s">
        <v>6</v>
      </c>
      <c r="E17" s="9">
        <f t="shared" ca="1" si="1"/>
        <v>0</v>
      </c>
      <c r="F17" s="17" t="s">
        <v>26</v>
      </c>
    </row>
    <row r="18" spans="1:6" x14ac:dyDescent="0.25">
      <c r="A18" s="13">
        <v>305</v>
      </c>
      <c r="B18" s="16">
        <v>43011</v>
      </c>
      <c r="C18" s="13" t="s">
        <v>32</v>
      </c>
      <c r="D18" s="13" t="s">
        <v>6</v>
      </c>
      <c r="E18" s="19">
        <f t="shared" ca="1" si="1"/>
        <v>0</v>
      </c>
      <c r="F18" s="17" t="s">
        <v>33</v>
      </c>
    </row>
    <row r="19" spans="1:6" x14ac:dyDescent="0.25">
      <c r="A19" s="10">
        <v>681</v>
      </c>
      <c r="B19" s="18">
        <v>43012</v>
      </c>
      <c r="C19" s="10" t="s">
        <v>32</v>
      </c>
      <c r="D19" s="10" t="s">
        <v>38</v>
      </c>
      <c r="E19" s="20">
        <f t="shared" ca="1" si="1"/>
        <v>0</v>
      </c>
      <c r="F19" s="15" t="s">
        <v>35</v>
      </c>
    </row>
    <row r="20" spans="1:6" x14ac:dyDescent="0.25">
      <c r="A20" s="13">
        <v>320</v>
      </c>
      <c r="B20" s="16">
        <v>43013</v>
      </c>
      <c r="C20" s="13" t="s">
        <v>34</v>
      </c>
      <c r="D20" s="13" t="s">
        <v>6</v>
      </c>
      <c r="E20" s="19">
        <f t="shared" ref="E20:E48" ca="1" si="2">MAX(0, _xlfn.DAYS(B20,TODAY()))</f>
        <v>0</v>
      </c>
      <c r="F20" s="17" t="s">
        <v>29</v>
      </c>
    </row>
    <row r="21" spans="1:6" x14ac:dyDescent="0.25">
      <c r="A21" s="15">
        <v>320</v>
      </c>
      <c r="B21" s="18">
        <v>43019</v>
      </c>
      <c r="C21" s="15" t="s">
        <v>37</v>
      </c>
      <c r="D21" s="15" t="s">
        <v>36</v>
      </c>
      <c r="E21" s="20">
        <f t="shared" ca="1" si="2"/>
        <v>0</v>
      </c>
      <c r="F21" s="15" t="s">
        <v>29</v>
      </c>
    </row>
    <row r="22" spans="1:6" x14ac:dyDescent="0.25">
      <c r="A22" s="15">
        <v>233</v>
      </c>
      <c r="B22" s="18">
        <v>43025</v>
      </c>
      <c r="C22" s="15" t="s">
        <v>41</v>
      </c>
      <c r="D22" s="15" t="s">
        <v>11</v>
      </c>
      <c r="E22" s="20">
        <f t="shared" ca="1" si="2"/>
        <v>0</v>
      </c>
      <c r="F22" s="15" t="s">
        <v>11</v>
      </c>
    </row>
    <row r="23" spans="1:6" x14ac:dyDescent="0.25">
      <c r="A23" s="17">
        <v>681</v>
      </c>
      <c r="B23" s="16">
        <v>43026</v>
      </c>
      <c r="C23" s="17" t="s">
        <v>39</v>
      </c>
      <c r="D23" s="17" t="s">
        <v>6</v>
      </c>
      <c r="E23" s="19">
        <f t="shared" ca="1" si="2"/>
        <v>0</v>
      </c>
      <c r="F23" s="17" t="s">
        <v>29</v>
      </c>
    </row>
    <row r="24" spans="1:6" x14ac:dyDescent="0.25">
      <c r="A24" s="15">
        <v>305</v>
      </c>
      <c r="B24" s="18">
        <v>43028</v>
      </c>
      <c r="C24" s="15" t="s">
        <v>22</v>
      </c>
      <c r="D24" s="15" t="s">
        <v>8</v>
      </c>
      <c r="E24" s="20">
        <f t="shared" ca="1" si="2"/>
        <v>0</v>
      </c>
      <c r="F24" s="25" t="s">
        <v>11</v>
      </c>
    </row>
    <row r="25" spans="1:6" x14ac:dyDescent="0.25">
      <c r="A25" s="17">
        <v>233</v>
      </c>
      <c r="B25" s="16">
        <v>43032</v>
      </c>
      <c r="C25" s="17" t="s">
        <v>40</v>
      </c>
      <c r="D25" s="23" t="s">
        <v>6</v>
      </c>
      <c r="E25" s="19">
        <f t="shared" ca="1" si="2"/>
        <v>0</v>
      </c>
      <c r="F25" s="17" t="s">
        <v>18</v>
      </c>
    </row>
    <row r="26" spans="1:6" x14ac:dyDescent="0.25">
      <c r="A26" s="17">
        <v>320</v>
      </c>
      <c r="B26" s="16">
        <v>43033</v>
      </c>
      <c r="C26" s="17" t="s">
        <v>45</v>
      </c>
      <c r="D26" s="23" t="s">
        <v>6</v>
      </c>
      <c r="E26" s="19">
        <f t="shared" ca="1" si="2"/>
        <v>0</v>
      </c>
      <c r="F26" s="17" t="s">
        <v>29</v>
      </c>
    </row>
    <row r="27" spans="1:6" x14ac:dyDescent="0.25">
      <c r="A27" s="17">
        <v>681</v>
      </c>
      <c r="B27" s="16">
        <v>43038</v>
      </c>
      <c r="C27" s="17" t="s">
        <v>46</v>
      </c>
      <c r="D27" s="23" t="s">
        <v>6</v>
      </c>
      <c r="E27" s="19">
        <f t="shared" ca="1" si="2"/>
        <v>0</v>
      </c>
      <c r="F27" s="17" t="s">
        <v>29</v>
      </c>
    </row>
    <row r="28" spans="1:6" x14ac:dyDescent="0.25">
      <c r="A28" s="17">
        <v>320</v>
      </c>
      <c r="B28" s="16">
        <v>43040</v>
      </c>
      <c r="C28" s="23" t="s">
        <v>49</v>
      </c>
      <c r="D28" s="23" t="s">
        <v>6</v>
      </c>
      <c r="E28" s="19">
        <f t="shared" ca="1" si="2"/>
        <v>0</v>
      </c>
      <c r="F28" s="23" t="s">
        <v>29</v>
      </c>
    </row>
    <row r="29" spans="1:6" x14ac:dyDescent="0.25">
      <c r="A29" s="17">
        <v>233</v>
      </c>
      <c r="B29" s="16">
        <v>43041</v>
      </c>
      <c r="C29" s="17" t="s">
        <v>42</v>
      </c>
      <c r="D29" s="23" t="s">
        <v>6</v>
      </c>
      <c r="E29" s="19">
        <f t="shared" ca="1" si="2"/>
        <v>0</v>
      </c>
      <c r="F29" s="17" t="s">
        <v>18</v>
      </c>
    </row>
    <row r="30" spans="1:6" s="24" customFormat="1" x14ac:dyDescent="0.25">
      <c r="A30" s="23">
        <v>233</v>
      </c>
      <c r="B30" s="16">
        <v>43043</v>
      </c>
      <c r="C30" s="23" t="s">
        <v>51</v>
      </c>
      <c r="D30" s="23" t="s">
        <v>6</v>
      </c>
      <c r="E30" s="19">
        <f t="shared" ca="1" si="2"/>
        <v>0</v>
      </c>
      <c r="F30" s="23" t="s">
        <v>52</v>
      </c>
    </row>
    <row r="31" spans="1:6" s="24" customFormat="1" x14ac:dyDescent="0.25">
      <c r="A31" s="23">
        <v>305</v>
      </c>
      <c r="B31" s="16">
        <v>43046</v>
      </c>
      <c r="C31" s="23" t="s">
        <v>24</v>
      </c>
      <c r="D31" s="23" t="s">
        <v>6</v>
      </c>
      <c r="E31" s="19">
        <f t="shared" ca="1" si="2"/>
        <v>0</v>
      </c>
      <c r="F31" s="23" t="s">
        <v>55</v>
      </c>
    </row>
    <row r="32" spans="1:6" s="24" customFormat="1" x14ac:dyDescent="0.25">
      <c r="A32" s="23">
        <v>320</v>
      </c>
      <c r="B32" s="16">
        <v>43047</v>
      </c>
      <c r="C32" s="23" t="s">
        <v>54</v>
      </c>
      <c r="D32" s="23" t="s">
        <v>6</v>
      </c>
      <c r="E32" s="19">
        <f t="shared" ca="1" si="2"/>
        <v>0</v>
      </c>
      <c r="F32" s="23" t="s">
        <v>29</v>
      </c>
    </row>
    <row r="33" spans="1:6" s="24" customFormat="1" x14ac:dyDescent="0.25">
      <c r="A33" s="23">
        <v>681</v>
      </c>
      <c r="B33" s="16">
        <v>43047</v>
      </c>
      <c r="C33" s="23" t="s">
        <v>50</v>
      </c>
      <c r="D33" s="23" t="s">
        <v>6</v>
      </c>
      <c r="E33" s="19">
        <f t="shared" ca="1" si="2"/>
        <v>0</v>
      </c>
      <c r="F33" s="23" t="s">
        <v>29</v>
      </c>
    </row>
    <row r="34" spans="1:6" x14ac:dyDescent="0.25">
      <c r="A34" s="17">
        <v>233</v>
      </c>
      <c r="B34" s="16">
        <v>43048</v>
      </c>
      <c r="C34" s="17" t="s">
        <v>43</v>
      </c>
      <c r="D34" s="23" t="s">
        <v>6</v>
      </c>
      <c r="E34" s="19">
        <f t="shared" ca="1" si="2"/>
        <v>0</v>
      </c>
      <c r="F34" s="17" t="s">
        <v>18</v>
      </c>
    </row>
    <row r="35" spans="1:6" x14ac:dyDescent="0.25">
      <c r="A35" s="17">
        <v>681</v>
      </c>
      <c r="B35" s="16">
        <v>43054</v>
      </c>
      <c r="C35" s="17" t="s">
        <v>47</v>
      </c>
      <c r="D35" s="23" t="s">
        <v>6</v>
      </c>
      <c r="E35" s="19">
        <f t="shared" ca="1" si="2"/>
        <v>0</v>
      </c>
      <c r="F35" s="17" t="s">
        <v>48</v>
      </c>
    </row>
    <row r="36" spans="1:6" s="24" customFormat="1" x14ac:dyDescent="0.25">
      <c r="A36" s="23">
        <v>320</v>
      </c>
      <c r="B36" s="16">
        <v>43054</v>
      </c>
      <c r="C36" s="23" t="s">
        <v>58</v>
      </c>
      <c r="D36" s="23" t="s">
        <v>6</v>
      </c>
      <c r="E36" s="19">
        <f t="shared" ca="1" si="2"/>
        <v>0</v>
      </c>
      <c r="F36" s="23" t="s">
        <v>29</v>
      </c>
    </row>
    <row r="37" spans="1:6" s="24" customFormat="1" x14ac:dyDescent="0.25">
      <c r="A37" s="25">
        <v>233</v>
      </c>
      <c r="B37" s="18">
        <v>43055</v>
      </c>
      <c r="C37" s="25" t="s">
        <v>59</v>
      </c>
      <c r="D37" s="25" t="s">
        <v>11</v>
      </c>
      <c r="E37" s="20">
        <f t="shared" ca="1" si="2"/>
        <v>0</v>
      </c>
      <c r="F37" s="25" t="s">
        <v>18</v>
      </c>
    </row>
    <row r="38" spans="1:6" s="24" customFormat="1" x14ac:dyDescent="0.25">
      <c r="A38" s="25">
        <v>305</v>
      </c>
      <c r="B38" s="18">
        <v>43059</v>
      </c>
      <c r="C38" s="25" t="s">
        <v>34</v>
      </c>
      <c r="D38" s="25" t="s">
        <v>64</v>
      </c>
      <c r="E38" s="20">
        <f t="shared" ca="1" si="2"/>
        <v>0</v>
      </c>
      <c r="F38" s="25" t="s">
        <v>17</v>
      </c>
    </row>
    <row r="39" spans="1:6" s="24" customFormat="1" x14ac:dyDescent="0.25">
      <c r="A39" s="23">
        <v>320</v>
      </c>
      <c r="B39" s="16">
        <v>43060</v>
      </c>
      <c r="C39" s="23" t="s">
        <v>63</v>
      </c>
      <c r="D39" s="23" t="s">
        <v>6</v>
      </c>
      <c r="E39" s="19">
        <f t="shared" ca="1" si="2"/>
        <v>0</v>
      </c>
      <c r="F39" s="23" t="s">
        <v>29</v>
      </c>
    </row>
    <row r="40" spans="1:6" s="24" customFormat="1" x14ac:dyDescent="0.25">
      <c r="A40" s="23">
        <v>305</v>
      </c>
      <c r="B40" s="16">
        <v>43060</v>
      </c>
      <c r="C40" s="23" t="s">
        <v>62</v>
      </c>
      <c r="D40" s="23" t="s">
        <v>6</v>
      </c>
      <c r="E40" s="19">
        <f t="shared" ca="1" si="2"/>
        <v>0</v>
      </c>
      <c r="F40" s="23" t="s">
        <v>14</v>
      </c>
    </row>
    <row r="41" spans="1:6" s="24" customFormat="1" x14ac:dyDescent="0.25">
      <c r="A41" s="23">
        <v>320</v>
      </c>
      <c r="B41" s="16">
        <v>43068</v>
      </c>
      <c r="C41" s="23" t="s">
        <v>66</v>
      </c>
      <c r="D41" s="23" t="s">
        <v>6</v>
      </c>
      <c r="E41" s="19">
        <f t="shared" ca="1" si="2"/>
        <v>0</v>
      </c>
      <c r="F41" s="23" t="s">
        <v>29</v>
      </c>
    </row>
    <row r="42" spans="1:6" s="24" customFormat="1" x14ac:dyDescent="0.25">
      <c r="A42" s="23">
        <v>320</v>
      </c>
      <c r="B42" s="16">
        <v>43075</v>
      </c>
      <c r="C42" s="23" t="s">
        <v>65</v>
      </c>
      <c r="D42" s="23" t="s">
        <v>6</v>
      </c>
      <c r="E42" s="19">
        <f t="shared" ca="1" si="2"/>
        <v>0</v>
      </c>
      <c r="F42" s="23" t="s">
        <v>29</v>
      </c>
    </row>
    <row r="43" spans="1:6" s="24" customFormat="1" x14ac:dyDescent="0.25">
      <c r="A43" s="23">
        <v>681</v>
      </c>
      <c r="B43" s="16">
        <v>43080</v>
      </c>
      <c r="C43" s="23" t="s">
        <v>67</v>
      </c>
      <c r="D43" s="23" t="s">
        <v>8</v>
      </c>
      <c r="E43" s="19">
        <f t="shared" ca="1" si="2"/>
        <v>0</v>
      </c>
      <c r="F43" s="23" t="s">
        <v>29</v>
      </c>
    </row>
    <row r="44" spans="1:6" x14ac:dyDescent="0.25">
      <c r="A44" s="17">
        <v>233</v>
      </c>
      <c r="B44" s="16">
        <v>43080</v>
      </c>
      <c r="C44" s="17" t="s">
        <v>44</v>
      </c>
      <c r="D44" s="17" t="s">
        <v>8</v>
      </c>
      <c r="E44" s="19">
        <f t="shared" ca="1" si="2"/>
        <v>0</v>
      </c>
      <c r="F44" s="17" t="s">
        <v>26</v>
      </c>
    </row>
    <row r="45" spans="1:6" x14ac:dyDescent="0.25">
      <c r="A45" s="23">
        <v>320</v>
      </c>
      <c r="B45" s="16">
        <v>43080</v>
      </c>
      <c r="C45" s="23" t="s">
        <v>53</v>
      </c>
      <c r="D45" s="23" t="s">
        <v>8</v>
      </c>
      <c r="E45" s="19">
        <f t="shared" ca="1" si="2"/>
        <v>0</v>
      </c>
      <c r="F45" s="23" t="s">
        <v>61</v>
      </c>
    </row>
    <row r="46" spans="1:6" x14ac:dyDescent="0.25">
      <c r="A46" s="23">
        <v>305</v>
      </c>
      <c r="B46" s="16">
        <v>43080</v>
      </c>
      <c r="C46" s="23" t="s">
        <v>56</v>
      </c>
      <c r="D46" s="23" t="s">
        <v>8</v>
      </c>
      <c r="E46" s="19">
        <f t="shared" ca="1" si="2"/>
        <v>0</v>
      </c>
      <c r="F46" s="23" t="s">
        <v>57</v>
      </c>
    </row>
    <row r="47" spans="1:6" x14ac:dyDescent="0.25">
      <c r="A47" s="23">
        <v>681</v>
      </c>
      <c r="B47" s="16">
        <v>43084</v>
      </c>
      <c r="C47" s="23" t="s">
        <v>53</v>
      </c>
      <c r="D47" s="23" t="s">
        <v>8</v>
      </c>
      <c r="E47" s="19">
        <f t="shared" ca="1" si="2"/>
        <v>0</v>
      </c>
      <c r="F47" s="23" t="s">
        <v>60</v>
      </c>
    </row>
    <row r="48" spans="1:6" x14ac:dyDescent="0.25">
      <c r="A48" s="23">
        <v>305</v>
      </c>
      <c r="B48" s="16">
        <v>43088</v>
      </c>
      <c r="C48" s="23" t="s">
        <v>53</v>
      </c>
      <c r="D48" s="23" t="s">
        <v>8</v>
      </c>
      <c r="E48" s="19">
        <f t="shared" ca="1" si="2"/>
        <v>0</v>
      </c>
      <c r="F48" s="23" t="s">
        <v>57</v>
      </c>
    </row>
  </sheetData>
  <sortState ref="A22:F44">
    <sortCondition ref="E22:E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</vt:lpstr>
      <vt:lpstr>Chart of Hours Invested</vt:lpstr>
      <vt:lpstr>Other Responsibilities</vt:lpstr>
      <vt:lpstr>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2018-04-04T05:38:41Z</dcterms:modified>
</cp:coreProperties>
</file>