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BASES DE DATOS/"/>
    </mc:Choice>
  </mc:AlternateContent>
  <xr:revisionPtr revIDLastSave="686" documentId="13_ncr:40009_{5B7E9AC4-9002-4FAE-A61E-2B3DC3EC7F81}" xr6:coauthVersionLast="47" xr6:coauthVersionMax="47" xr10:uidLastSave="{082DD215-D12F-4C05-9E79-8B9063C9ABEE}"/>
  <bookViews>
    <workbookView xWindow="-120" yWindow="-120" windowWidth="20730" windowHeight="11040" activeTab="2" xr2:uid="{00000000-000D-0000-FFFF-FFFF00000000}"/>
  </bookViews>
  <sheets>
    <sheet name="Valores_PIB_T_PIB_ANUAL_CATEGOR" sheetId="1" r:id="rId1"/>
    <sheet name="Análisis" sheetId="4" r:id="rId2"/>
    <sheet name="Análisis 2" sheetId="5" r:id="rId3"/>
  </sheets>
  <definedNames>
    <definedName name="_xlnm._FilterDatabase" localSheetId="0" hidden="1">Valores_PIB_T_PIB_ANUAL_CATEGOR!$A$1:$O$337</definedName>
    <definedName name="_xlchart.v1.0" hidden="1">Análisis!$A$2:$A$8</definedName>
    <definedName name="_xlchart.v1.1" hidden="1">Análisis!$G$2:$G$8</definedName>
    <definedName name="_xlchart.v1.10" hidden="1">Análisis!$A$2:$A$8</definedName>
    <definedName name="_xlchart.v1.11" hidden="1">Análisis!$D$2:$D$8</definedName>
    <definedName name="_xlchart.v1.12" hidden="1">Análisis!$A$2:$A$8</definedName>
    <definedName name="_xlchart.v1.13" hidden="1">Análisis!$D$2:$D$8</definedName>
    <definedName name="_xlchart.v1.14" hidden="1">Análisis!$A$2:$A$8</definedName>
    <definedName name="_xlchart.v1.15" hidden="1">Análisis!$C$2:$C$8</definedName>
    <definedName name="_xlchart.v1.16" hidden="1">Análisis!$A$2:$A$8</definedName>
    <definedName name="_xlchart.v1.17" hidden="1">Análisis!$F$2:$F$8</definedName>
    <definedName name="_xlchart.v1.18" hidden="1">Análisis!$A$2:$A$8</definedName>
    <definedName name="_xlchart.v1.19" hidden="1">Análisis!$C$2:$C$8</definedName>
    <definedName name="_xlchart.v1.2" hidden="1">Análisis!$A$2:$A$8</definedName>
    <definedName name="_xlchart.v1.3" hidden="1">Análisis!$G$2:$G$8</definedName>
    <definedName name="_xlchart.v1.4" hidden="1">Análisis!$A$2:$A$8</definedName>
    <definedName name="_xlchart.v1.5" hidden="1">Análisis!$F$2:$F$8</definedName>
    <definedName name="_xlchart.v1.6" hidden="1">Análisis!$A$2:$A$8</definedName>
    <definedName name="_xlchart.v1.7" hidden="1">Análisis!$E$2:$E$8</definedName>
    <definedName name="_xlchart.v1.8" hidden="1">Análisis!$A$2:$A$8</definedName>
    <definedName name="_xlchart.v1.9" hidden="1">Análisis!$E$2:$E$8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C8" i="4"/>
  <c r="D8" i="4" s="1"/>
  <c r="B8" i="4"/>
  <c r="C7" i="4"/>
  <c r="D7" i="4" s="1"/>
  <c r="B7" i="4"/>
  <c r="C6" i="4"/>
  <c r="D6" i="4" s="1"/>
  <c r="B6" i="4"/>
  <c r="H6" i="4" s="1"/>
  <c r="C5" i="4"/>
  <c r="D5" i="4" s="1"/>
  <c r="B5" i="4"/>
  <c r="H5" i="4" s="1"/>
  <c r="C4" i="4"/>
  <c r="D4" i="4" s="1"/>
  <c r="B4" i="4"/>
  <c r="C3" i="4"/>
  <c r="D3" i="4" s="1"/>
  <c r="B3" i="4"/>
  <c r="C2" i="4"/>
  <c r="D2" i="4" s="1"/>
  <c r="B2" i="4"/>
  <c r="I3" i="4" l="1"/>
  <c r="J3" i="4" s="1"/>
  <c r="K3" i="4" s="1"/>
  <c r="L3" i="4" s="1"/>
  <c r="B9" i="4"/>
  <c r="B10" i="4" s="1"/>
  <c r="H4" i="4"/>
  <c r="H8" i="4"/>
  <c r="H7" i="4"/>
  <c r="I7" i="4" s="1"/>
  <c r="J7" i="4" s="1"/>
  <c r="K7" i="4" s="1"/>
  <c r="L7" i="4" s="1"/>
  <c r="I6" i="4"/>
  <c r="J6" i="4" s="1"/>
  <c r="K6" i="4" s="1"/>
  <c r="L6" i="4" s="1"/>
  <c r="I5" i="4"/>
  <c r="J5" i="4" s="1"/>
  <c r="K5" i="4" s="1"/>
  <c r="L5" i="4" s="1"/>
  <c r="I4" i="4"/>
  <c r="J4" i="4" s="1"/>
  <c r="K4" i="4" s="1"/>
  <c r="L4" i="4" s="1"/>
  <c r="C9" i="4"/>
  <c r="C10" i="4" s="1"/>
  <c r="H2" i="4"/>
  <c r="I2" i="4" s="1"/>
  <c r="J2" i="4" s="1"/>
  <c r="K2" i="4" s="1"/>
  <c r="L2" i="4" s="1"/>
  <c r="I8" i="4"/>
  <c r="J8" i="4" s="1"/>
  <c r="K8" i="4" s="1"/>
  <c r="L8" i="4" s="1"/>
  <c r="D9" i="4"/>
  <c r="D10" i="4" s="1"/>
  <c r="E2" i="4"/>
  <c r="E3" i="4"/>
  <c r="E4" i="4" s="1"/>
  <c r="E5" i="4" s="1"/>
  <c r="E6" i="4" s="1"/>
  <c r="E7" i="4" s="1"/>
  <c r="E8" i="4" s="1"/>
  <c r="F5" i="4" l="1"/>
  <c r="F8" i="4"/>
  <c r="F4" i="4"/>
  <c r="F7" i="4"/>
  <c r="F3" i="4"/>
  <c r="F6" i="4"/>
  <c r="F2" i="4"/>
  <c r="E9" i="4"/>
  <c r="E10" i="4" s="1"/>
  <c r="F9" i="4" l="1"/>
  <c r="F10" i="4" s="1"/>
  <c r="G2" i="4"/>
  <c r="G3" i="4" s="1"/>
  <c r="G4" i="4" l="1"/>
  <c r="G5" i="4" s="1"/>
  <c r="G6" i="4" s="1"/>
  <c r="G7" i="4" s="1"/>
  <c r="G8" i="4" s="1"/>
  <c r="G9" i="4" l="1"/>
  <c r="G10" i="4" s="1"/>
</calcChain>
</file>

<file path=xl/sharedStrings.xml><?xml version="1.0" encoding="utf-8"?>
<sst xmlns="http://schemas.openxmlformats.org/spreadsheetml/2006/main" count="2189" uniqueCount="1082">
  <si>
    <t>Categorías</t>
  </si>
  <si>
    <t>Años/Relación - Años</t>
  </si>
  <si>
    <t xml:space="preserve">Años/Relación - Años </t>
  </si>
  <si>
    <t>Año</t>
  </si>
  <si>
    <t>Años</t>
  </si>
  <si>
    <t>Relación - 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</si>
  <si>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</si>
  <si>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</si>
  <si>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</si>
  <si>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</si>
  <si>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</si>
  <si>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</si>
  <si>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</si>
  <si>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</si>
  <si>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</si>
  <si>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</si>
  <si>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</si>
  <si>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286.8</t>
  </si>
  <si>
    <t>285.1</t>
  </si>
  <si>
    <t>6.3</t>
  </si>
  <si>
    <t>J   INTERMEDIACIÓN   FINANCIERA</t>
  </si>
  <si>
    <t>2010-2009</t>
  </si>
  <si>
    <t>1885.8</t>
  </si>
  <si>
    <t>2243.6</t>
  </si>
  <si>
    <t>-7.4</t>
  </si>
  <si>
    <t>42.9</t>
  </si>
  <si>
    <t>-0.3909</t>
  </si>
  <si>
    <t>H   HOTELES Y RESTAURANTES</t>
  </si>
  <si>
    <t>2019 (P)</t>
  </si>
  <si>
    <t>2019-2018</t>
  </si>
  <si>
    <t>961.3</t>
  </si>
  <si>
    <t>-21.4</t>
  </si>
  <si>
    <t>-0.4144</t>
  </si>
  <si>
    <t>-0.8677</t>
  </si>
  <si>
    <t>B   PESCA</t>
  </si>
  <si>
    <t>2016-2015</t>
  </si>
  <si>
    <t>0.421706628</t>
  </si>
  <si>
    <t>0.529635955</t>
  </si>
  <si>
    <t>306.7</t>
  </si>
  <si>
    <t>-20.2</t>
  </si>
  <si>
    <t>-43.6</t>
  </si>
  <si>
    <t>D   INDUSTRIAS MANUFACTURERAS</t>
  </si>
  <si>
    <t>2009-2008</t>
  </si>
  <si>
    <t>1975.7</t>
  </si>
  <si>
    <t>-23.8</t>
  </si>
  <si>
    <t>196.3</t>
  </si>
  <si>
    <t>G   COMERCIO AL POR MAYOR Y AL POR MENOR; REPARACIÓN DE VEHÍCULOS AUTOMOTORES, MOTOCICLETAS, EFECTOS PERSONALES Y ENSERES DOMÉSTICOS</t>
  </si>
  <si>
    <t>120.8</t>
  </si>
  <si>
    <t>436.9</t>
  </si>
  <si>
    <t>E   SUMINISTRO DE ELECTRICIDAD, GAS Y AGUA</t>
  </si>
  <si>
    <t>679.3</t>
  </si>
  <si>
    <t>789.2</t>
  </si>
  <si>
    <t>71.3</t>
  </si>
  <si>
    <t>181.2</t>
  </si>
  <si>
    <t>P   ACTIVIDADES DE HOGARES PRIVADOS COMO EMPLEADORES Y ACTIVIDADES NO DIFERENCIADAS DE HOGARES PRIVADOS COMO PRODUCTORES (UFP)</t>
  </si>
  <si>
    <t>0.857438017</t>
  </si>
  <si>
    <t>182.6</t>
  </si>
  <si>
    <t>F   CONSTRUCCION (UFP)</t>
  </si>
  <si>
    <t>2013-2012</t>
  </si>
  <si>
    <t>491.4</t>
  </si>
  <si>
    <t>66.1</t>
  </si>
  <si>
    <t>139.6</t>
  </si>
  <si>
    <t>M   ENSEÑANZA  PRIVADA</t>
  </si>
  <si>
    <t>299.5</t>
  </si>
  <si>
    <t>28.6</t>
  </si>
  <si>
    <t>37.4</t>
  </si>
  <si>
    <t>K   ACTIVIDADES INMOBILIARIAS,  EMPRESARIALES Y DE ALQUILER</t>
  </si>
  <si>
    <t>2012-2011</t>
  </si>
  <si>
    <t>3088.7</t>
  </si>
  <si>
    <t>155.8</t>
  </si>
  <si>
    <t>348.6</t>
  </si>
  <si>
    <t>K   ACTIVIDADES INMOBILIARIAS,  EMPRESARIALES Y DE ALQUILER (UFP)</t>
  </si>
  <si>
    <t>2011-2010</t>
  </si>
  <si>
    <t>2209.2</t>
  </si>
  <si>
    <t>57.1</t>
  </si>
  <si>
    <t>198.7</t>
  </si>
  <si>
    <t>2783.7</t>
  </si>
  <si>
    <t>127.8</t>
  </si>
  <si>
    <t>487.1</t>
  </si>
  <si>
    <t>L   ADMINISTRACIÓN  PÚBLICA  Y  DEFENSA; PLANES    DE    SEGURIDAD    SOCIAL    DE AFILIACIÓN OBLIGATORIA (ONM)</t>
  </si>
  <si>
    <t>2014-2013</t>
  </si>
  <si>
    <t>1642.2</t>
  </si>
  <si>
    <t>70.5</t>
  </si>
  <si>
    <t>60.8</t>
  </si>
  <si>
    <t>I   TRANSPORTE,  ALMACENAMIENTO Y COMUNICACIONES</t>
  </si>
  <si>
    <t>360.3</t>
  </si>
  <si>
    <t>510.7</t>
  </si>
  <si>
    <t>O   OTRAS ACTIVIDADES COMUNITARIAS, SOCIALES Y  PERSONALES DE SERVICIOS (ONM)</t>
  </si>
  <si>
    <t>0.170418930</t>
  </si>
  <si>
    <t>0.141727492</t>
  </si>
  <si>
    <t>52.2</t>
  </si>
  <si>
    <t>57.3</t>
  </si>
  <si>
    <t>-6.2</t>
  </si>
  <si>
    <t>4.1</t>
  </si>
  <si>
    <t>2020 (E)</t>
  </si>
  <si>
    <t>2020-2019</t>
  </si>
  <si>
    <t>3118.1</t>
  </si>
  <si>
    <t>-419.5</t>
  </si>
  <si>
    <t>-715.6</t>
  </si>
  <si>
    <t>0.213722708</t>
  </si>
  <si>
    <t>0.207903514</t>
  </si>
  <si>
    <t>52.3</t>
  </si>
  <si>
    <t>8.1</t>
  </si>
  <si>
    <t>10.4</t>
  </si>
  <si>
    <t>1424.7</t>
  </si>
  <si>
    <t>31.7</t>
  </si>
  <si>
    <t>147.1</t>
  </si>
  <si>
    <t>7068.8</t>
  </si>
  <si>
    <t>-674.4</t>
  </si>
  <si>
    <t>-836.2</t>
  </si>
  <si>
    <t>6517.7</t>
  </si>
  <si>
    <t>87.1</t>
  </si>
  <si>
    <t>2015-2014</t>
  </si>
  <si>
    <t>818.5</t>
  </si>
  <si>
    <t>95.9</t>
  </si>
  <si>
    <t>VAB   VALOR AGREGADO</t>
  </si>
  <si>
    <t>38781.7</t>
  </si>
  <si>
    <t>5597.7</t>
  </si>
  <si>
    <t>20451.5</t>
  </si>
  <si>
    <t>1633.6</t>
  </si>
  <si>
    <t>A   AGRICULTURA, GANADERÍA, CAZA Y SILVICULTURA</t>
  </si>
  <si>
    <t>989.4</t>
  </si>
  <si>
    <t>12.9</t>
  </si>
  <si>
    <t>107.9</t>
  </si>
  <si>
    <t>4558.1</t>
  </si>
  <si>
    <t>42.4</t>
  </si>
  <si>
    <t>58.5</t>
  </si>
  <si>
    <t>O   OTRAS ACTIVIDADES COMUNITARIAS, SOCIALES Y  PERSONALES DE SERVICIOS</t>
  </si>
  <si>
    <t>717.8</t>
  </si>
  <si>
    <t>18.3</t>
  </si>
  <si>
    <t>39.7</t>
  </si>
  <si>
    <t>2017-2016</t>
  </si>
  <si>
    <t>0.208370542</t>
  </si>
  <si>
    <t>0.138739958</t>
  </si>
  <si>
    <t>86.3</t>
  </si>
  <si>
    <t>4.8</t>
  </si>
  <si>
    <t>5.3</t>
  </si>
  <si>
    <t>458.1</t>
  </si>
  <si>
    <t>9.1</t>
  </si>
  <si>
    <t>-0.2</t>
  </si>
  <si>
    <t>-0.0437</t>
  </si>
  <si>
    <t>745.7</t>
  </si>
  <si>
    <t>55.1</t>
  </si>
  <si>
    <t>135.2</t>
  </si>
  <si>
    <t>4240.8</t>
  </si>
  <si>
    <t>78.4</t>
  </si>
  <si>
    <t>IMP   IMPUESTOS</t>
  </si>
  <si>
    <t>1755.8</t>
  </si>
  <si>
    <t>144.4</t>
  </si>
  <si>
    <t>107.7</t>
  </si>
  <si>
    <t>2200.7</t>
  </si>
  <si>
    <t>371.9</t>
  </si>
  <si>
    <t>805.5</t>
  </si>
  <si>
    <t>0.5</t>
  </si>
  <si>
    <t>59.1</t>
  </si>
  <si>
    <t>0.0733</t>
  </si>
  <si>
    <t>1570.9</t>
  </si>
  <si>
    <t>4373.4</t>
  </si>
  <si>
    <t>70.6</t>
  </si>
  <si>
    <t>132.6</t>
  </si>
  <si>
    <t>C   EXPLOTACIÓN DE MINAS Y CANTERAS</t>
  </si>
  <si>
    <t>800.6</t>
  </si>
  <si>
    <t>95.1</t>
  </si>
  <si>
    <t>167.6</t>
  </si>
  <si>
    <t>775.3</t>
  </si>
  <si>
    <t>32.3</t>
  </si>
  <si>
    <t>65.8</t>
  </si>
  <si>
    <t>0.850305671</t>
  </si>
  <si>
    <t>0.851507932</t>
  </si>
  <si>
    <t>230.9</t>
  </si>
  <si>
    <t>13.5</t>
  </si>
  <si>
    <t>34.2</t>
  </si>
  <si>
    <t>675.5</t>
  </si>
  <si>
    <t>16.7</t>
  </si>
  <si>
    <t>27.6</t>
  </si>
  <si>
    <t>0.829410357</t>
  </si>
  <si>
    <t>0.827097550</t>
  </si>
  <si>
    <t>243.5</t>
  </si>
  <si>
    <t>15.7</t>
  </si>
  <si>
    <t>19.1</t>
  </si>
  <si>
    <t>0.873615189</t>
  </si>
  <si>
    <t>353.2</t>
  </si>
  <si>
    <t>27.9</t>
  </si>
  <si>
    <t>44.2</t>
  </si>
  <si>
    <t>F   CONSTRUCCION</t>
  </si>
  <si>
    <t>7566.3</t>
  </si>
  <si>
    <t>542.4</t>
  </si>
  <si>
    <t>1409.2</t>
  </si>
  <si>
    <t>2018-2017</t>
  </si>
  <si>
    <t>12090.2</t>
  </si>
  <si>
    <t>616.4</t>
  </si>
  <si>
    <t>0.774403913</t>
  </si>
  <si>
    <t>-310.6</t>
  </si>
  <si>
    <t>3768.1</t>
  </si>
  <si>
    <t>54.6</t>
  </si>
  <si>
    <t>192.3</t>
  </si>
  <si>
    <t>M   ENSEÑANZA  PRIVADA (ONM)</t>
  </si>
  <si>
    <t>1228.1</t>
  </si>
  <si>
    <t>70.3</t>
  </si>
  <si>
    <t>0.753662660</t>
  </si>
  <si>
    <t>160.5</t>
  </si>
  <si>
    <t>176.8</t>
  </si>
  <si>
    <t>112.5</t>
  </si>
  <si>
    <t>0.422263957</t>
  </si>
  <si>
    <t>0.395352491</t>
  </si>
  <si>
    <t>256.7</t>
  </si>
  <si>
    <t>4.5</t>
  </si>
  <si>
    <t>12.7</t>
  </si>
  <si>
    <t>158.2</t>
  </si>
  <si>
    <t>2466.4</t>
  </si>
  <si>
    <t>-30.3</t>
  </si>
  <si>
    <t>6.4</t>
  </si>
  <si>
    <t>0.2601</t>
  </si>
  <si>
    <t>0.196750563</t>
  </si>
  <si>
    <t>41.9</t>
  </si>
  <si>
    <t>924.6</t>
  </si>
  <si>
    <t>45.8</t>
  </si>
  <si>
    <t>1084.8</t>
  </si>
  <si>
    <t>55.7</t>
  </si>
  <si>
    <t>160.2</t>
  </si>
  <si>
    <t>3297.7</t>
  </si>
  <si>
    <t>68.2</t>
  </si>
  <si>
    <t>273.8</t>
  </si>
  <si>
    <t>0.476786392</t>
  </si>
  <si>
    <t>0.483539285</t>
  </si>
  <si>
    <t>-31.4</t>
  </si>
  <si>
    <t>3346.6</t>
  </si>
  <si>
    <t>-805.6</t>
  </si>
  <si>
    <t>-1211.5</t>
  </si>
  <si>
    <t>936.6</t>
  </si>
  <si>
    <t>40.3</t>
  </si>
  <si>
    <t>118.1</t>
  </si>
  <si>
    <t>0.927337815</t>
  </si>
  <si>
    <t>39.2</t>
  </si>
  <si>
    <t>66.9</t>
  </si>
  <si>
    <t>1971.2</t>
  </si>
  <si>
    <t>93.8</t>
  </si>
  <si>
    <t>215.4</t>
  </si>
  <si>
    <t>0.997853053</t>
  </si>
  <si>
    <t>647.9</t>
  </si>
  <si>
    <t>N   ACTIVIDADES DE SERVICIOS  SOCIALES Y DE SALUD  PRIVADA (ONM)</t>
  </si>
  <si>
    <t>1355.1</t>
  </si>
  <si>
    <t>24.3</t>
  </si>
  <si>
    <t>564.7</t>
  </si>
  <si>
    <t>1386.6</t>
  </si>
  <si>
    <t>51.6</t>
  </si>
  <si>
    <t>158.5</t>
  </si>
  <si>
    <t>259.6</t>
  </si>
  <si>
    <t>428.6</t>
  </si>
  <si>
    <t>0.541216138</t>
  </si>
  <si>
    <t>0.697495067</t>
  </si>
  <si>
    <t>348.2</t>
  </si>
  <si>
    <t>24.1</t>
  </si>
  <si>
    <t>72.6</t>
  </si>
  <si>
    <t>0.443446784</t>
  </si>
  <si>
    <t>0.404436716</t>
  </si>
  <si>
    <t>234.2</t>
  </si>
  <si>
    <t>-8.9</t>
  </si>
  <si>
    <t>-0.0854</t>
  </si>
  <si>
    <t>0.988703063</t>
  </si>
  <si>
    <t>38.8</t>
  </si>
  <si>
    <t>0.803169935</t>
  </si>
  <si>
    <t>0.781923922</t>
  </si>
  <si>
    <t>196.7</t>
  </si>
  <si>
    <t>40.9</t>
  </si>
  <si>
    <t>49.7</t>
  </si>
  <si>
    <t>PIBPC   PRODUCTO INTERNO BRUTO A PRECIOS DE COMPRADOR                         </t>
  </si>
  <si>
    <t>49921.5</t>
  </si>
  <si>
    <t>1659.1</t>
  </si>
  <si>
    <t>4321.5</t>
  </si>
  <si>
    <t>0.202160365</t>
  </si>
  <si>
    <t>0.137379985</t>
  </si>
  <si>
    <t>89.2</t>
  </si>
  <si>
    <t>2.9</t>
  </si>
  <si>
    <t>0.5952</t>
  </si>
  <si>
    <t>11473.8</t>
  </si>
  <si>
    <t>250.3</t>
  </si>
  <si>
    <t>477.8</t>
  </si>
  <si>
    <t>284.9</t>
  </si>
  <si>
    <t>8.9</t>
  </si>
  <si>
    <t>3023.9</t>
  </si>
  <si>
    <t>71.8</t>
  </si>
  <si>
    <t>504.5</t>
  </si>
  <si>
    <t>845.8</t>
  </si>
  <si>
    <t>22.1</t>
  </si>
  <si>
    <t>69.5</t>
  </si>
  <si>
    <t>978.3</t>
  </si>
  <si>
    <t>113.2</t>
  </si>
  <si>
    <t>133.8</t>
  </si>
  <si>
    <t>29440.3</t>
  </si>
  <si>
    <t>1380.4</t>
  </si>
  <si>
    <t>2323.7</t>
  </si>
  <si>
    <t>2743.5</t>
  </si>
  <si>
    <t>4999.2</t>
  </si>
  <si>
    <t>40429.7</t>
  </si>
  <si>
    <t>2728.5</t>
  </si>
  <si>
    <t>5743.5</t>
  </si>
  <si>
    <t>0.179569948</t>
  </si>
  <si>
    <t>0.147368421</t>
  </si>
  <si>
    <t>67.2</t>
  </si>
  <si>
    <t>6.6</t>
  </si>
  <si>
    <t>9.9</t>
  </si>
  <si>
    <t>0.890844197</t>
  </si>
  <si>
    <t>9.5</t>
  </si>
  <si>
    <t>2139.9</t>
  </si>
  <si>
    <t>57.8</t>
  </si>
  <si>
    <t>123.6</t>
  </si>
  <si>
    <t>6.13</t>
  </si>
  <si>
    <t>1716.8</t>
  </si>
  <si>
    <t>10.8</t>
  </si>
  <si>
    <t>83.2</t>
  </si>
  <si>
    <t>0.6611</t>
  </si>
  <si>
    <t>1120.8</t>
  </si>
  <si>
    <t>36.1</t>
  </si>
  <si>
    <t>47.3</t>
  </si>
  <si>
    <t>1128.4</t>
  </si>
  <si>
    <t>-523.6</t>
  </si>
  <si>
    <t>-1316.6</t>
  </si>
  <si>
    <t>1831.1</t>
  </si>
  <si>
    <t>7.5</t>
  </si>
  <si>
    <t>220.9</t>
  </si>
  <si>
    <t>0.8329</t>
  </si>
  <si>
    <t>0.995031749</t>
  </si>
  <si>
    <t>576.2</t>
  </si>
  <si>
    <t>9.7</t>
  </si>
  <si>
    <t>33.4</t>
  </si>
  <si>
    <t>0.882783117</t>
  </si>
  <si>
    <t>0.870152388</t>
  </si>
  <si>
    <t>351.8</t>
  </si>
  <si>
    <t>27.5</t>
  </si>
  <si>
    <t>55.2</t>
  </si>
  <si>
    <t>9834.9</t>
  </si>
  <si>
    <t>-1355.6</t>
  </si>
  <si>
    <t>-2452.2</t>
  </si>
  <si>
    <t>0.609635903</t>
  </si>
  <si>
    <t>0.561606633</t>
  </si>
  <si>
    <t>194.8</t>
  </si>
  <si>
    <t>6.5</t>
  </si>
  <si>
    <t>13.3</t>
  </si>
  <si>
    <t>0.411383983</t>
  </si>
  <si>
    <t>0.390166182</t>
  </si>
  <si>
    <t>210.6</t>
  </si>
  <si>
    <t>13.6</t>
  </si>
  <si>
    <t>-3.6</t>
  </si>
  <si>
    <t>854.3</t>
  </si>
  <si>
    <t>131.5</t>
  </si>
  <si>
    <t>86.9</t>
  </si>
  <si>
    <t>-140.2</t>
  </si>
  <si>
    <t>0.811463505</t>
  </si>
  <si>
    <t>0.827537376</t>
  </si>
  <si>
    <t>224.4</t>
  </si>
  <si>
    <t>8.5</t>
  </si>
  <si>
    <t>17.2</t>
  </si>
  <si>
    <t>2996.4</t>
  </si>
  <si>
    <t>487.8</t>
  </si>
  <si>
    <t>671.2</t>
  </si>
  <si>
    <t>0.255007262</t>
  </si>
  <si>
    <t>0.269207792</t>
  </si>
  <si>
    <t>20.7</t>
  </si>
  <si>
    <t>20.8</t>
  </si>
  <si>
    <t>151.8</t>
  </si>
  <si>
    <t>279.8</t>
  </si>
  <si>
    <t>0.464176192</t>
  </si>
  <si>
    <t>0.434429509</t>
  </si>
  <si>
    <t>23.3</t>
  </si>
  <si>
    <t>34.3</t>
  </si>
  <si>
    <t>64929.4</t>
  </si>
  <si>
    <t>1485.7</t>
  </si>
  <si>
    <t>2726.7</t>
  </si>
  <si>
    <t>501.2</t>
  </si>
  <si>
    <t>-9.9</t>
  </si>
  <si>
    <t>52.6</t>
  </si>
  <si>
    <t>59923.5</t>
  </si>
  <si>
    <t>2060.4</t>
  </si>
  <si>
    <t>4318.3</t>
  </si>
  <si>
    <t>746.4</t>
  </si>
  <si>
    <t>-116.4</t>
  </si>
  <si>
    <t>-99.4</t>
  </si>
  <si>
    <t>1270.7</t>
  </si>
  <si>
    <t>-28.5</t>
  </si>
  <si>
    <t>0.205499361</t>
  </si>
  <si>
    <t>0.128802219</t>
  </si>
  <si>
    <t>64.3</t>
  </si>
  <si>
    <t>11.9</t>
  </si>
  <si>
    <t>-2.9</t>
  </si>
  <si>
    <t>2296.6</t>
  </si>
  <si>
    <t>48.6</t>
  </si>
  <si>
    <t>87.4</t>
  </si>
  <si>
    <t>8692.8</t>
  </si>
  <si>
    <t>605.4</t>
  </si>
  <si>
    <t>1126.5</t>
  </si>
  <si>
    <t>1779.4</t>
  </si>
  <si>
    <t>255.3</t>
  </si>
  <si>
    <t>6036.1</t>
  </si>
  <si>
    <t>-3273.5</t>
  </si>
  <si>
    <t>-5978.7</t>
  </si>
  <si>
    <t>1156.7</t>
  </si>
  <si>
    <t>82.2</t>
  </si>
  <si>
    <t>0.8563</t>
  </si>
  <si>
    <t>7.65</t>
  </si>
  <si>
    <t>685.3</t>
  </si>
  <si>
    <t>13.4</t>
  </si>
  <si>
    <t>29.7</t>
  </si>
  <si>
    <t>3150.7</t>
  </si>
  <si>
    <t>72.4</t>
  </si>
  <si>
    <t>114.8</t>
  </si>
  <si>
    <t>29.9</t>
  </si>
  <si>
    <t>4683.1</t>
  </si>
  <si>
    <t>537.2</t>
  </si>
  <si>
    <t>957.1</t>
  </si>
  <si>
    <t>1215.2</t>
  </si>
  <si>
    <t>32.2</t>
  </si>
  <si>
    <t>39.9</t>
  </si>
  <si>
    <t>764.5</t>
  </si>
  <si>
    <t>49.1</t>
  </si>
  <si>
    <t>1338.1</t>
  </si>
  <si>
    <t>0.785217228</t>
  </si>
  <si>
    <t>0.823663634</t>
  </si>
  <si>
    <t>207.2</t>
  </si>
  <si>
    <t>23.2</t>
  </si>
  <si>
    <t>46.7</t>
  </si>
  <si>
    <t>-144.4</t>
  </si>
  <si>
    <t>5887.4</t>
  </si>
  <si>
    <t>86.1</t>
  </si>
  <si>
    <t>238.3</t>
  </si>
  <si>
    <t>11139.8</t>
  </si>
  <si>
    <t>472.1</t>
  </si>
  <si>
    <t>2740.1</t>
  </si>
  <si>
    <t>337.9</t>
  </si>
  <si>
    <t>2161.2</t>
  </si>
  <si>
    <t>43.1</t>
  </si>
  <si>
    <t>330.1</t>
  </si>
  <si>
    <t>1176.6</t>
  </si>
  <si>
    <t>-98.5</t>
  </si>
  <si>
    <t>-44.8</t>
  </si>
  <si>
    <t>939.1</t>
  </si>
  <si>
    <t>166.8</t>
  </si>
  <si>
    <t>598.3</t>
  </si>
  <si>
    <t>34.8</t>
  </si>
  <si>
    <t>1877.6</t>
  </si>
  <si>
    <t>163.2</t>
  </si>
  <si>
    <t>294.7</t>
  </si>
  <si>
    <t>1652.8</t>
  </si>
  <si>
    <t>287.3</t>
  </si>
  <si>
    <t>429.5</t>
  </si>
  <si>
    <t>3409.9</t>
  </si>
  <si>
    <t>184.4</t>
  </si>
  <si>
    <t>259.5</t>
  </si>
  <si>
    <t>827.7</t>
  </si>
  <si>
    <t>4018.3</t>
  </si>
  <si>
    <t>78.7</t>
  </si>
  <si>
    <t>177.8</t>
  </si>
  <si>
    <t>7394.3</t>
  </si>
  <si>
    <t>310.7</t>
  </si>
  <si>
    <t>332.4</t>
  </si>
  <si>
    <t>2402.2</t>
  </si>
  <si>
    <t>250.4</t>
  </si>
  <si>
    <t>359.3</t>
  </si>
  <si>
    <t>3065.4</t>
  </si>
  <si>
    <t>91.4</t>
  </si>
  <si>
    <t>321.9</t>
  </si>
  <si>
    <t>0.957456140</t>
  </si>
  <si>
    <t>436.6</t>
  </si>
  <si>
    <t>47.4</t>
  </si>
  <si>
    <t>591.9</t>
  </si>
  <si>
    <t>1056.7</t>
  </si>
  <si>
    <t>45.2</t>
  </si>
  <si>
    <t>120.1</t>
  </si>
  <si>
    <t>4087.2</t>
  </si>
  <si>
    <t>100.3</t>
  </si>
  <si>
    <t>109.5</t>
  </si>
  <si>
    <t>270.6</t>
  </si>
  <si>
    <t>1284.4</t>
  </si>
  <si>
    <t>33.7</t>
  </si>
  <si>
    <t>1468.7</t>
  </si>
  <si>
    <t>57.4</t>
  </si>
  <si>
    <t>0.974502900</t>
  </si>
  <si>
    <t>0.851973684</t>
  </si>
  <si>
    <t>388.5</t>
  </si>
  <si>
    <t>35.3</t>
  </si>
  <si>
    <t>985.1</t>
  </si>
  <si>
    <t>147.5</t>
  </si>
  <si>
    <t>2120.1</t>
  </si>
  <si>
    <t>-14.9</t>
  </si>
  <si>
    <t>-90.7</t>
  </si>
  <si>
    <t>-0.8389</t>
  </si>
  <si>
    <t>2469.8</t>
  </si>
  <si>
    <t>144.1</t>
  </si>
  <si>
    <t>226.2</t>
  </si>
  <si>
    <t>3525.3</t>
  </si>
  <si>
    <t>43.6</t>
  </si>
  <si>
    <t>1006.9</t>
  </si>
  <si>
    <t>61.1</t>
  </si>
  <si>
    <t>118.2</t>
  </si>
  <si>
    <t>62718.6</t>
  </si>
  <si>
    <t>1464.1</t>
  </si>
  <si>
    <t>2795.1</t>
  </si>
  <si>
    <t>644.5</t>
  </si>
  <si>
    <t>153.1</t>
  </si>
  <si>
    <t>0.199330917</t>
  </si>
  <si>
    <t>0.138539720</t>
  </si>
  <si>
    <t>92.8</t>
  </si>
  <si>
    <t>1.3</t>
  </si>
  <si>
    <t>3.6</t>
  </si>
  <si>
    <t>0.933882291</t>
  </si>
  <si>
    <t>580.9</t>
  </si>
  <si>
    <t>16.1</t>
  </si>
  <si>
    <t>43.9</t>
  </si>
  <si>
    <t>1582.9</t>
  </si>
  <si>
    <t>0.207448230</t>
  </si>
  <si>
    <t>0.139877771</t>
  </si>
  <si>
    <t>2.8</t>
  </si>
  <si>
    <t>152.5</t>
  </si>
  <si>
    <t>772.9</t>
  </si>
  <si>
    <t>15.3</t>
  </si>
  <si>
    <t>2210.8</t>
  </si>
  <si>
    <t>12.3</t>
  </si>
  <si>
    <t>-68.5</t>
  </si>
  <si>
    <t>0.6973</t>
  </si>
  <si>
    <t>10556.9</t>
  </si>
  <si>
    <t>196.8</t>
  </si>
  <si>
    <t>321.3</t>
  </si>
  <si>
    <t>2198.5</t>
  </si>
  <si>
    <t>91.2</t>
  </si>
  <si>
    <t>109.2</t>
  </si>
  <si>
    <t>-7724.2</t>
  </si>
  <si>
    <t>-13007.4</t>
  </si>
  <si>
    <t>0.968726521</t>
  </si>
  <si>
    <t>206.3</t>
  </si>
  <si>
    <t>989.7</t>
  </si>
  <si>
    <t>1524.9</t>
  </si>
  <si>
    <t>72.1</t>
  </si>
  <si>
    <t>311.3</t>
  </si>
  <si>
    <t>2472.9</t>
  </si>
  <si>
    <t>148.6</t>
  </si>
  <si>
    <t>339.9</t>
  </si>
  <si>
    <t>2023.5</t>
  </si>
  <si>
    <t>370.7</t>
  </si>
  <si>
    <t>1074.5</t>
  </si>
  <si>
    <t>-6.3</t>
  </si>
  <si>
    <t>7.4</t>
  </si>
  <si>
    <t>-0.8359</t>
  </si>
  <si>
    <t>0.6934</t>
  </si>
  <si>
    <t>12287.1</t>
  </si>
  <si>
    <t>156.1</t>
  </si>
  <si>
    <t>196.9</t>
  </si>
  <si>
    <t>1121.4</t>
  </si>
  <si>
    <t>20.2</t>
  </si>
  <si>
    <t>64.7</t>
  </si>
  <si>
    <t>715.4</t>
  </si>
  <si>
    <t>102.9</t>
  </si>
  <si>
    <t>16.8</t>
  </si>
  <si>
    <t>5655.1</t>
  </si>
  <si>
    <t>365.4</t>
  </si>
  <si>
    <t>535.1</t>
  </si>
  <si>
    <t>748.8</t>
  </si>
  <si>
    <t>23.9</t>
  </si>
  <si>
    <t>9714.4</t>
  </si>
  <si>
    <t>162.8</t>
  </si>
  <si>
    <t>469.2</t>
  </si>
  <si>
    <t>1828.8</t>
  </si>
  <si>
    <t>190.3</t>
  </si>
  <si>
    <t>257.9</t>
  </si>
  <si>
    <t>1581.4</t>
  </si>
  <si>
    <t>156.7</t>
  </si>
  <si>
    <t>3833.7</t>
  </si>
  <si>
    <t>-53.5</t>
  </si>
  <si>
    <t>17.6</t>
  </si>
  <si>
    <t>0.4612</t>
  </si>
  <si>
    <t>1277.6</t>
  </si>
  <si>
    <t>42.8</t>
  </si>
  <si>
    <t>127.4</t>
  </si>
  <si>
    <t>1255.5</t>
  </si>
  <si>
    <t>169.2</t>
  </si>
  <si>
    <t>175.2</t>
  </si>
  <si>
    <t>776.3</t>
  </si>
  <si>
    <t>255.9</t>
  </si>
  <si>
    <t>1175.3</t>
  </si>
  <si>
    <t>9.2</t>
  </si>
  <si>
    <t>0.870550034</t>
  </si>
  <si>
    <t>0.855095110</t>
  </si>
  <si>
    <t>296.6</t>
  </si>
  <si>
    <t>53.1</t>
  </si>
  <si>
    <t>542.8</t>
  </si>
  <si>
    <t>34.5</t>
  </si>
  <si>
    <t>64.1</t>
  </si>
  <si>
    <t>3314.1</t>
  </si>
  <si>
    <t>98.1</t>
  </si>
  <si>
    <t>163.4</t>
  </si>
  <si>
    <t>321.1</t>
  </si>
  <si>
    <t>90.2</t>
  </si>
  <si>
    <t>0.724487353</t>
  </si>
  <si>
    <t>0.877029106</t>
  </si>
  <si>
    <t>258.2</t>
  </si>
  <si>
    <t>-58.7</t>
  </si>
  <si>
    <t>749.8</t>
  </si>
  <si>
    <t>19.9</t>
  </si>
  <si>
    <t>64.5</t>
  </si>
  <si>
    <t>0.590916214</t>
  </si>
  <si>
    <t>0.534013361</t>
  </si>
  <si>
    <t>215.9</t>
  </si>
  <si>
    <t>10.9</t>
  </si>
  <si>
    <t>21.1</t>
  </si>
  <si>
    <t>709.5</t>
  </si>
  <si>
    <t>25.4</t>
  </si>
  <si>
    <t>64864.3</t>
  </si>
  <si>
    <t>1245.9</t>
  </si>
  <si>
    <t>2145.7</t>
  </si>
  <si>
    <t>980.8</t>
  </si>
  <si>
    <t>126.5</t>
  </si>
  <si>
    <t>0.489879399</t>
  </si>
  <si>
    <t>0.433338202</t>
  </si>
  <si>
    <t>234.4</t>
  </si>
  <si>
    <t>-5.3</t>
  </si>
  <si>
    <t>-1.5</t>
  </si>
  <si>
    <t>-0.6359</t>
  </si>
  <si>
    <t>2375.9</t>
  </si>
  <si>
    <t>21.2</t>
  </si>
  <si>
    <t>214.7</t>
  </si>
  <si>
    <t>7475.7</t>
  </si>
  <si>
    <t>879.8</t>
  </si>
  <si>
    <t>1820.6</t>
  </si>
  <si>
    <t>0.379439454</t>
  </si>
  <si>
    <t>0.376870878</t>
  </si>
  <si>
    <t>244.7</t>
  </si>
  <si>
    <t>-3.5</t>
  </si>
  <si>
    <t>-63.4</t>
  </si>
  <si>
    <t>2325.2</t>
  </si>
  <si>
    <t>185.3</t>
  </si>
  <si>
    <t>0.261709088</t>
  </si>
  <si>
    <t>0.239467668</t>
  </si>
  <si>
    <t>5.2</t>
  </si>
  <si>
    <t>-2.5</t>
  </si>
  <si>
    <t>863.3</t>
  </si>
  <si>
    <t>131.6</t>
  </si>
  <si>
    <t>-126.4</t>
  </si>
  <si>
    <t>-9.4</t>
  </si>
  <si>
    <t>-7.9</t>
  </si>
  <si>
    <t>0.788636791</t>
  </si>
  <si>
    <t>0.744159422</t>
  </si>
  <si>
    <t>187.2</t>
  </si>
  <si>
    <t>1.9</t>
  </si>
  <si>
    <t>4.6</t>
  </si>
  <si>
    <t>2010.5</t>
  </si>
  <si>
    <t>125.7</t>
  </si>
  <si>
    <t>1174.7</t>
  </si>
  <si>
    <t>12.4</t>
  </si>
  <si>
    <t>169.4</t>
  </si>
  <si>
    <t>307.4</t>
  </si>
  <si>
    <t>22.3</t>
  </si>
  <si>
    <t>0.210026858</t>
  </si>
  <si>
    <t>0.134956010</t>
  </si>
  <si>
    <t>5.7</t>
  </si>
  <si>
    <t>8.7</t>
  </si>
  <si>
    <t>813.9</t>
  </si>
  <si>
    <t>49.4</t>
  </si>
  <si>
    <t>1150.2</t>
  </si>
  <si>
    <t>14.1</t>
  </si>
  <si>
    <t>102.8</t>
  </si>
  <si>
    <t>1294.1</t>
  </si>
  <si>
    <t>119.4</t>
  </si>
  <si>
    <t>888.7</t>
  </si>
  <si>
    <t>50.4</t>
  </si>
  <si>
    <t>-0.366</t>
  </si>
  <si>
    <t>520.4</t>
  </si>
  <si>
    <t>23.6</t>
  </si>
  <si>
    <t>31.2</t>
  </si>
  <si>
    <t>4974.5</t>
  </si>
  <si>
    <t>386.3</t>
  </si>
  <si>
    <t>615.5</t>
  </si>
  <si>
    <t>57907.7</t>
  </si>
  <si>
    <t>1801.9</t>
  </si>
  <si>
    <t>1219.8</t>
  </si>
  <si>
    <t>53.7</t>
  </si>
  <si>
    <t>57.5</t>
  </si>
  <si>
    <t>0.209304743</t>
  </si>
  <si>
    <t>0.153375117</t>
  </si>
  <si>
    <t>53.2</t>
  </si>
  <si>
    <t>-7.2</t>
  </si>
  <si>
    <t>-17.3</t>
  </si>
  <si>
    <t>0.958028136</t>
  </si>
  <si>
    <t>0.857746662</t>
  </si>
  <si>
    <t>428.2</t>
  </si>
  <si>
    <t>10.5</t>
  </si>
  <si>
    <t>1162.3</t>
  </si>
  <si>
    <t>77.5</t>
  </si>
  <si>
    <t>0.553367333</t>
  </si>
  <si>
    <t>0.687881636</t>
  </si>
  <si>
    <t>238.6</t>
  </si>
  <si>
    <t>-27.2</t>
  </si>
  <si>
    <t>-19.6</t>
  </si>
  <si>
    <t>612.5</t>
  </si>
  <si>
    <t>20.6</t>
  </si>
  <si>
    <t>0.715202486</t>
  </si>
  <si>
    <t>0.652367922</t>
  </si>
  <si>
    <t>176.9</t>
  </si>
  <si>
    <t>-15.1</t>
  </si>
  <si>
    <t>-10.3</t>
  </si>
  <si>
    <t>678.1</t>
  </si>
  <si>
    <t>19.4</t>
  </si>
  <si>
    <t>44.3</t>
  </si>
  <si>
    <t>1067.1</t>
  </si>
  <si>
    <t>25.5</t>
  </si>
  <si>
    <t>77.7</t>
  </si>
  <si>
    <t>1756.6</t>
  </si>
  <si>
    <t>-512.3</t>
  </si>
  <si>
    <t>-363.5</t>
  </si>
  <si>
    <t>98.8</t>
  </si>
  <si>
    <t>4075.8</t>
  </si>
  <si>
    <t>132.2</t>
  </si>
  <si>
    <t>283.8</t>
  </si>
  <si>
    <t>1685.3</t>
  </si>
  <si>
    <t>114.1</t>
  </si>
  <si>
    <t>330.2</t>
  </si>
  <si>
    <t>70.1</t>
  </si>
  <si>
    <t>183.8</t>
  </si>
  <si>
    <t>7061.9</t>
  </si>
  <si>
    <t>547.8</t>
  </si>
  <si>
    <t>544.2</t>
  </si>
  <si>
    <t>40.6</t>
  </si>
  <si>
    <t>2279.3</t>
  </si>
  <si>
    <t>71.6</t>
  </si>
  <si>
    <t>-23.2</t>
  </si>
  <si>
    <t>9813.8</t>
  </si>
  <si>
    <t>423.5</t>
  </si>
  <si>
    <t>3816.1</t>
  </si>
  <si>
    <t>27.4</t>
  </si>
  <si>
    <t>0.652676933</t>
  </si>
  <si>
    <t>0.616501870</t>
  </si>
  <si>
    <t>181.5</t>
  </si>
  <si>
    <t>-5.8</t>
  </si>
  <si>
    <t>432.1</t>
  </si>
  <si>
    <t>2089.3</t>
  </si>
  <si>
    <t>65.5</t>
  </si>
  <si>
    <t>113.6</t>
  </si>
  <si>
    <t>25155.9</t>
  </si>
  <si>
    <t>2098.8</t>
  </si>
  <si>
    <t>3859.9</t>
  </si>
  <si>
    <t>1213.6</t>
  </si>
  <si>
    <t>102.6</t>
  </si>
  <si>
    <t>228.5</t>
  </si>
  <si>
    <t>1884.8</t>
  </si>
  <si>
    <t>61.5</t>
  </si>
  <si>
    <t>3524.2</t>
  </si>
  <si>
    <t>63.8</t>
  </si>
  <si>
    <t>210.1</t>
  </si>
  <si>
    <t>670.3</t>
  </si>
  <si>
    <t>29.2</t>
  </si>
  <si>
    <t>55.3</t>
  </si>
  <si>
    <t>1073.5</t>
  </si>
  <si>
    <t>92.7</t>
  </si>
  <si>
    <t>34686.2</t>
  </si>
  <si>
    <t>2835.9</t>
  </si>
  <si>
    <t>5245.9</t>
  </si>
  <si>
    <t>838.3</t>
  </si>
  <si>
    <t>25.6</t>
  </si>
  <si>
    <t>88.5</t>
  </si>
  <si>
    <t>0.958905482</t>
  </si>
  <si>
    <t>478.7</t>
  </si>
  <si>
    <t>19.2</t>
  </si>
  <si>
    <t>42.1</t>
  </si>
  <si>
    <t>0.498126527</t>
  </si>
  <si>
    <t>0.647603976</t>
  </si>
  <si>
    <t>350.3</t>
  </si>
  <si>
    <t>2.1</t>
  </si>
  <si>
    <t>0.6031</t>
  </si>
  <si>
    <t>279.5</t>
  </si>
  <si>
    <t>480.7</t>
  </si>
  <si>
    <t>6389.9</t>
  </si>
  <si>
    <t>124.7</t>
  </si>
  <si>
    <t>502.5</t>
  </si>
  <si>
    <t>1440.1</t>
  </si>
  <si>
    <t>142.6</t>
  </si>
  <si>
    <t>53.5</t>
  </si>
  <si>
    <t>10235.6</t>
  </si>
  <si>
    <t>72.5</t>
  </si>
  <si>
    <t>521.2</t>
  </si>
  <si>
    <t>126.2</t>
  </si>
  <si>
    <t>1610.2</t>
  </si>
  <si>
    <t>22.8</t>
  </si>
  <si>
    <t>85.3</t>
  </si>
  <si>
    <t>610.5</t>
  </si>
  <si>
    <t>3440.2</t>
  </si>
  <si>
    <t>130.5</t>
  </si>
  <si>
    <t>351.5</t>
  </si>
  <si>
    <t>0.830129276</t>
  </si>
  <si>
    <t>558.7</t>
  </si>
  <si>
    <t>-319.3</t>
  </si>
  <si>
    <t>-571.8</t>
  </si>
  <si>
    <t>3456.9</t>
  </si>
  <si>
    <t>68.5</t>
  </si>
  <si>
    <t>159.2</t>
  </si>
  <si>
    <t>551.3</t>
  </si>
  <si>
    <t>-57.1</t>
  </si>
  <si>
    <t>50.1</t>
  </si>
  <si>
    <t>1648.1</t>
  </si>
  <si>
    <t>145.8</t>
  </si>
  <si>
    <t>676.1</t>
  </si>
  <si>
    <t>27.1</t>
  </si>
  <si>
    <t>757.6</t>
  </si>
  <si>
    <t>11.7</t>
  </si>
  <si>
    <t>8.8</t>
  </si>
  <si>
    <t>2114.5</t>
  </si>
  <si>
    <t>5170.3</t>
  </si>
  <si>
    <t>0.426663491</t>
  </si>
  <si>
    <t>0.392265931</t>
  </si>
  <si>
    <t>2.7</t>
  </si>
  <si>
    <t>9.8</t>
  </si>
  <si>
    <t>655.6</t>
  </si>
  <si>
    <t>39.5</t>
  </si>
  <si>
    <t>1005.3</t>
  </si>
  <si>
    <t>38.7</t>
  </si>
  <si>
    <t>191.4</t>
  </si>
  <si>
    <t>9245.2</t>
  </si>
  <si>
    <t>645.7</t>
  </si>
  <si>
    <t>1769.5</t>
  </si>
  <si>
    <t>23.67</t>
  </si>
  <si>
    <t>439.1</t>
  </si>
  <si>
    <t>1199.1</t>
  </si>
  <si>
    <t>26.8</t>
  </si>
  <si>
    <t>47950.3</t>
  </si>
  <si>
    <t>1567.7</t>
  </si>
  <si>
    <t>4106.1</t>
  </si>
  <si>
    <t>190.4</t>
  </si>
  <si>
    <t>232.1</t>
  </si>
  <si>
    <t>1502.3</t>
  </si>
  <si>
    <t>91.1</t>
  </si>
  <si>
    <t>246.8</t>
  </si>
  <si>
    <t>1080.3</t>
  </si>
  <si>
    <t>-35.7</t>
  </si>
  <si>
    <t>52021.7</t>
  </si>
  <si>
    <t>1907.8</t>
  </si>
  <si>
    <t>4071.4</t>
  </si>
  <si>
    <t>0.690270473</t>
  </si>
  <si>
    <t>0.966566605</t>
  </si>
  <si>
    <t>262.1</t>
  </si>
  <si>
    <t>27.7</t>
  </si>
  <si>
    <t>1047.4</t>
  </si>
  <si>
    <t>24.8</t>
  </si>
  <si>
    <t>117.2</t>
  </si>
  <si>
    <t>3840.5</t>
  </si>
  <si>
    <t>80.7</t>
  </si>
  <si>
    <t>132.5</t>
  </si>
  <si>
    <t>2302.5</t>
  </si>
  <si>
    <t>232.5</t>
  </si>
  <si>
    <t>2016.3</t>
  </si>
  <si>
    <t>400.5</t>
  </si>
  <si>
    <t>678.2</t>
  </si>
  <si>
    <t>55605.2</t>
  </si>
  <si>
    <t>1707.8</t>
  </si>
  <si>
    <t>3583.5</t>
  </si>
  <si>
    <t>0.495038922</t>
  </si>
  <si>
    <t>0.604385965</t>
  </si>
  <si>
    <t>275.6</t>
  </si>
  <si>
    <t>32.8</t>
  </si>
  <si>
    <t>4499.6</t>
  </si>
  <si>
    <t>74.6</t>
  </si>
  <si>
    <t>633.8</t>
  </si>
  <si>
    <t>35.5</t>
  </si>
  <si>
    <t>0.305965988</t>
  </si>
  <si>
    <t>0.319775948</t>
  </si>
  <si>
    <t>214.2</t>
  </si>
  <si>
    <t>-26.9</t>
  </si>
  <si>
    <t>-30.5</t>
  </si>
  <si>
    <t>1853.2</t>
  </si>
  <si>
    <t>60.1</t>
  </si>
  <si>
    <t>2042.9</t>
  </si>
  <si>
    <t>74.1</t>
  </si>
  <si>
    <t>165.3</t>
  </si>
  <si>
    <t>0.950786179</t>
  </si>
  <si>
    <t>384.4</t>
  </si>
  <si>
    <t>16.3</t>
  </si>
  <si>
    <t>24.7</t>
  </si>
  <si>
    <t>0.978750208</t>
  </si>
  <si>
    <t>528.3</t>
  </si>
  <si>
    <t>-40.5</t>
  </si>
  <si>
    <t>-147.2</t>
  </si>
  <si>
    <t>1221.4</t>
  </si>
  <si>
    <t>100.6</t>
  </si>
  <si>
    <t>278.8</t>
  </si>
  <si>
    <t>27116.6</t>
  </si>
  <si>
    <t>290.8</t>
  </si>
  <si>
    <t>1960.7</t>
  </si>
  <si>
    <t>26036.4</t>
  </si>
  <si>
    <t>324.1</t>
  </si>
  <si>
    <t>1858.8</t>
  </si>
  <si>
    <t>5649.1</t>
  </si>
  <si>
    <t>103.7</t>
  </si>
  <si>
    <t>248.9</t>
  </si>
  <si>
    <t>0.229616249</t>
  </si>
  <si>
    <t>0.167664005</t>
  </si>
  <si>
    <t>90.5</t>
  </si>
  <si>
    <t>-4.7</t>
  </si>
  <si>
    <t>-2.3</t>
  </si>
  <si>
    <t>0.479262432</t>
  </si>
  <si>
    <t>0.600548607</t>
  </si>
  <si>
    <t>242.8</t>
  </si>
  <si>
    <t>-7.6</t>
  </si>
  <si>
    <t>4.2</t>
  </si>
  <si>
    <t>24177.6</t>
  </si>
  <si>
    <t>1985.6</t>
  </si>
  <si>
    <t>3726.1</t>
  </si>
  <si>
    <t>3892.3</t>
  </si>
  <si>
    <t>-43.1</t>
  </si>
  <si>
    <t>-194.9</t>
  </si>
  <si>
    <t>616.1</t>
  </si>
  <si>
    <t>51.4</t>
  </si>
  <si>
    <t>448.6</t>
  </si>
  <si>
    <t>15.1</t>
  </si>
  <si>
    <t>16.5</t>
  </si>
  <si>
    <t>4044.3</t>
  </si>
  <si>
    <t>93.1</t>
  </si>
  <si>
    <t>73.3</t>
  </si>
  <si>
    <t>11859.6</t>
  </si>
  <si>
    <t>196.2</t>
  </si>
  <si>
    <t>719.8</t>
  </si>
  <si>
    <t>1157.8</t>
  </si>
  <si>
    <t>12.6</t>
  </si>
  <si>
    <t>150.9</t>
  </si>
  <si>
    <t>3150.4</t>
  </si>
  <si>
    <t>94.6</t>
  </si>
  <si>
    <t>235.4</t>
  </si>
  <si>
    <t>12014.8</t>
  </si>
  <si>
    <t>5.8</t>
  </si>
  <si>
    <t>155.2</t>
  </si>
  <si>
    <t>0.0913</t>
  </si>
  <si>
    <t>4233.4</t>
  </si>
  <si>
    <t>796.6</t>
  </si>
  <si>
    <t>1130.5</t>
  </si>
  <si>
    <t>0.4</t>
  </si>
  <si>
    <t>0.0653</t>
  </si>
  <si>
    <t>0.8114</t>
  </si>
  <si>
    <t>0.402105535</t>
  </si>
  <si>
    <t>0.495316120</t>
  </si>
  <si>
    <t>308.1</t>
  </si>
  <si>
    <t>1.1</t>
  </si>
  <si>
    <t>1.4</t>
  </si>
  <si>
    <t>0.6832</t>
  </si>
  <si>
    <t>0.4564</t>
  </si>
  <si>
    <t>282.2</t>
  </si>
  <si>
    <t>-24.5</t>
  </si>
  <si>
    <t>-2.7</t>
  </si>
  <si>
    <t>-0.9478</t>
  </si>
  <si>
    <t>84.3</t>
  </si>
  <si>
    <t>182.8</t>
  </si>
  <si>
    <t>62202.7</t>
  </si>
  <si>
    <t>2134.6</t>
  </si>
  <si>
    <t>66984.4</t>
  </si>
  <si>
    <t>1245.5</t>
  </si>
  <si>
    <t>3575.8</t>
  </si>
  <si>
    <t>23.7</t>
  </si>
  <si>
    <t>118.9</t>
  </si>
  <si>
    <t>1.15</t>
  </si>
  <si>
    <t>43844.2</t>
  </si>
  <si>
    <t>1971.8</t>
  </si>
  <si>
    <t>5062.5</t>
  </si>
  <si>
    <t>2519.4</t>
  </si>
  <si>
    <t>320.9</t>
  </si>
  <si>
    <t>1223.3</t>
  </si>
  <si>
    <t>19.8</t>
  </si>
  <si>
    <t>3.5</t>
  </si>
  <si>
    <t>0.2869</t>
  </si>
  <si>
    <t>0.923709542</t>
  </si>
  <si>
    <t>0.884086835</t>
  </si>
  <si>
    <t>222.4</t>
  </si>
  <si>
    <t>23.4</t>
  </si>
  <si>
    <t>84.1</t>
  </si>
  <si>
    <t>3035.9</t>
  </si>
  <si>
    <t>128.8</t>
  </si>
  <si>
    <t>252.2</t>
  </si>
  <si>
    <t>0.986906310</t>
  </si>
  <si>
    <t>0.869079729</t>
  </si>
  <si>
    <t>470.1</t>
  </si>
  <si>
    <t>29.4</t>
  </si>
  <si>
    <t>54091.7</t>
  </si>
  <si>
    <t>1972.3</t>
  </si>
  <si>
    <t>4170.2</t>
  </si>
  <si>
    <t>6157.1</t>
  </si>
  <si>
    <t>864.8</t>
  </si>
  <si>
    <t>1923.7</t>
  </si>
  <si>
    <t>26.66</t>
  </si>
  <si>
    <t>339.5</t>
  </si>
  <si>
    <t>359.7</t>
  </si>
  <si>
    <t>16.9</t>
  </si>
  <si>
    <t>33867.5</t>
  </si>
  <si>
    <t>52220.4</t>
  </si>
  <si>
    <t>-7383.9</t>
  </si>
  <si>
    <t>-12643.9</t>
  </si>
  <si>
    <t>1250.7</t>
  </si>
  <si>
    <t>4418.8</t>
  </si>
  <si>
    <t>5400.2</t>
  </si>
  <si>
    <t>213.9</t>
  </si>
  <si>
    <t>425.7</t>
  </si>
  <si>
    <t>0.539626018</t>
  </si>
  <si>
    <t>0.470833333</t>
  </si>
  <si>
    <t>176.7</t>
  </si>
  <si>
    <t>-4.3</t>
  </si>
  <si>
    <t>-1.2</t>
  </si>
  <si>
    <t>-0.5559</t>
  </si>
  <si>
    <t>322.6</t>
  </si>
  <si>
    <t>351.7</t>
  </si>
  <si>
    <t>28.8</t>
  </si>
  <si>
    <t>458.3</t>
  </si>
  <si>
    <t>862.2</t>
  </si>
  <si>
    <t>930.2</t>
  </si>
  <si>
    <t>102.5</t>
  </si>
  <si>
    <t>837.6</t>
  </si>
  <si>
    <t>-4.6</t>
  </si>
  <si>
    <t>91.9</t>
  </si>
  <si>
    <t>-0.6912</t>
  </si>
  <si>
    <t>0.533368213</t>
  </si>
  <si>
    <t>0.472541891</t>
  </si>
  <si>
    <t>183.5</t>
  </si>
  <si>
    <t>235.9</t>
  </si>
  <si>
    <t>6.8</t>
  </si>
  <si>
    <t>477.6</t>
  </si>
  <si>
    <t>489.2</t>
  </si>
  <si>
    <t>10.2</t>
  </si>
  <si>
    <t>31.1</t>
  </si>
  <si>
    <t>450.2</t>
  </si>
  <si>
    <t>60.5</t>
  </si>
  <si>
    <t>129.1</t>
  </si>
  <si>
    <t>844.5</t>
  </si>
  <si>
    <t>2165.2</t>
  </si>
  <si>
    <t>2802.5</t>
  </si>
  <si>
    <t>135.3</t>
  </si>
  <si>
    <t>332.7</t>
  </si>
  <si>
    <t>1524.1</t>
  </si>
  <si>
    <t>715.3</t>
  </si>
  <si>
    <t>881.5</t>
  </si>
  <si>
    <t>23969.4</t>
  </si>
  <si>
    <t>28184.8</t>
  </si>
  <si>
    <t>1208.2</t>
  </si>
  <si>
    <t>2148.4</t>
  </si>
  <si>
    <t>2010-2011</t>
  </si>
  <si>
    <t>2012-2013</t>
  </si>
  <si>
    <t>2014-2015</t>
  </si>
  <si>
    <t>2016-2017</t>
  </si>
  <si>
    <t>2018-2019</t>
  </si>
  <si>
    <t>2007-2009</t>
  </si>
  <si>
    <t>Intervalos de años</t>
  </si>
  <si>
    <t>Total</t>
  </si>
  <si>
    <t>Frecuencia</t>
  </si>
  <si>
    <t>Frecuencia absoluta</t>
  </si>
  <si>
    <t>Frecuencia abs. Acumulativa</t>
  </si>
  <si>
    <t>Frecuencia Relativa</t>
  </si>
  <si>
    <t>Frecuencia Relativa Acumulativa</t>
  </si>
  <si>
    <t>Media</t>
  </si>
  <si>
    <t>Media por intervalo</t>
  </si>
  <si>
    <t>Desviación estándar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</si>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</sst>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11" borderId="0" xfId="20" applyAlignment="1"/>
    <xf numFmtId="0" fontId="10" fillId="6" borderId="5" xfId="10"/>
    <xf numFmtId="0" fontId="16" fillId="0" borderId="10" xfId="0" applyFont="1" applyBorder="1"/>
    <xf numFmtId="0" fontId="0" fillId="0" borderId="10" xfId="0" applyBorder="1"/>
    <xf numFmtId="0" fontId="1" fillId="11" borderId="0" xfId="20" applyAlignment="1">
      <alignment horizontal="center"/>
    </xf>
    <xf numFmtId="2" fontId="16" fillId="0" borderId="10" xfId="0" applyNumberFormat="1" applyFont="1" applyBorder="1"/>
    <xf numFmtId="2" fontId="16" fillId="0" borderId="10" xfId="0" applyNumberFormat="1" applyFont="1" applyBorder="1" applyAlignment="1">
      <alignment horizontal="right"/>
    </xf>
    <xf numFmtId="2" fontId="0" fillId="0" borderId="10" xfId="0" applyNumberFormat="1" applyBorder="1"/>
    <xf numFmtId="2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10" xfId="0" applyNumberFormat="1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del PIB de construcción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6-40EE-8E3E-FD01DA0A7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6-40EE-8E3E-FD01DA0A73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6-40EE-8E3E-FD01DA0A73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6-40EE-8E3E-FD01DA0A73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6-40EE-8E3E-FD01DA0A73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6-40EE-8E3E-FD01DA0A73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6-40EE-8E3E-FD01DA0A73D1}"/>
              </c:ext>
            </c:extLst>
          </c:dPt>
          <c:cat>
            <c:strRef>
              <c:f>Análisis!$A$2:$A$8</c:f>
              <c:strCache>
                <c:ptCount val="7"/>
                <c:pt idx="0">
                  <c:v>2007-2009</c:v>
                </c:pt>
                <c:pt idx="1">
                  <c:v>2010-2011</c:v>
                </c:pt>
                <c:pt idx="2">
                  <c:v>2012-2013</c:v>
                </c:pt>
                <c:pt idx="3">
                  <c:v>2014-2015</c:v>
                </c:pt>
                <c:pt idx="4">
                  <c:v>2016-2017</c:v>
                </c:pt>
                <c:pt idx="5">
                  <c:v>2018-2019</c:v>
                </c:pt>
                <c:pt idx="6">
                  <c:v>2020</c:v>
                </c:pt>
              </c:strCache>
            </c:strRef>
          </c:cat>
          <c:val>
            <c:numRef>
              <c:f>Análisis!$B$2:$B$8</c:f>
              <c:numCache>
                <c:formatCode>General</c:formatCode>
                <c:ptCount val="7"/>
                <c:pt idx="0">
                  <c:v>15858</c:v>
                </c:pt>
                <c:pt idx="1">
                  <c:v>45619</c:v>
                </c:pt>
                <c:pt idx="2">
                  <c:v>5449</c:v>
                </c:pt>
                <c:pt idx="3">
                  <c:v>79710</c:v>
                </c:pt>
                <c:pt idx="4">
                  <c:v>75222</c:v>
                </c:pt>
                <c:pt idx="5">
                  <c:v>60629</c:v>
                </c:pt>
                <c:pt idx="6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6-40EE-8E3E-FD01DA0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'Análisis 2'!$D$27:$D$337</c:f>
              <c:numCache>
                <c:formatCode>General</c:formatCode>
                <c:ptCount val="311"/>
                <c:pt idx="0">
                  <c:v>-127.76361855247711</c:v>
                </c:pt>
                <c:pt idx="1">
                  <c:v>-110.7496890805819</c:v>
                </c:pt>
                <c:pt idx="2">
                  <c:v>123.24867122884461</c:v>
                </c:pt>
                <c:pt idx="3">
                  <c:v>144.42492323940655</c:v>
                </c:pt>
                <c:pt idx="4">
                  <c:v>-71.34808049006233</c:v>
                </c:pt>
                <c:pt idx="5">
                  <c:v>-266.62182503803683</c:v>
                </c:pt>
                <c:pt idx="6">
                  <c:v>464.2804591100612</c:v>
                </c:pt>
                <c:pt idx="7">
                  <c:v>-165.61583093736624</c:v>
                </c:pt>
                <c:pt idx="8">
                  <c:v>-613.7207566382508</c:v>
                </c:pt>
                <c:pt idx="9">
                  <c:v>-164.40266293275815</c:v>
                </c:pt>
                <c:pt idx="10">
                  <c:v>-175.64901683758524</c:v>
                </c:pt>
                <c:pt idx="11">
                  <c:v>360.69867620071727</c:v>
                </c:pt>
                <c:pt idx="12">
                  <c:v>192.49805366861983</c:v>
                </c:pt>
                <c:pt idx="13">
                  <c:v>245.96705300222675</c:v>
                </c:pt>
                <c:pt idx="14">
                  <c:v>2673.5075535335782</c:v>
                </c:pt>
                <c:pt idx="15">
                  <c:v>6311.9179851469962</c:v>
                </c:pt>
                <c:pt idx="16">
                  <c:v>339.74882392988911</c:v>
                </c:pt>
                <c:pt idx="17">
                  <c:v>-125.89861035640524</c:v>
                </c:pt>
                <c:pt idx="18">
                  <c:v>-198.61314196537978</c:v>
                </c:pt>
                <c:pt idx="19">
                  <c:v>-25.395324346094185</c:v>
                </c:pt>
                <c:pt idx="20">
                  <c:v>-153.61220536409314</c:v>
                </c:pt>
                <c:pt idx="21">
                  <c:v>-24.015378186750297</c:v>
                </c:pt>
                <c:pt idx="22">
                  <c:v>-22.140801811807364</c:v>
                </c:pt>
                <c:pt idx="23">
                  <c:v>-169.6135003929503</c:v>
                </c:pt>
                <c:pt idx="24">
                  <c:v>64.230997897267571</c:v>
                </c:pt>
                <c:pt idx="25">
                  <c:v>212.22730884724047</c:v>
                </c:pt>
                <c:pt idx="26">
                  <c:v>-46.062291146919961</c:v>
                </c:pt>
                <c:pt idx="27">
                  <c:v>319.84995070767445</c:v>
                </c:pt>
                <c:pt idx="28">
                  <c:v>-189.5307158751566</c:v>
                </c:pt>
                <c:pt idx="29">
                  <c:v>-211.81738650240413</c:v>
                </c:pt>
                <c:pt idx="30">
                  <c:v>-140.94675639908712</c:v>
                </c:pt>
                <c:pt idx="31">
                  <c:v>-134.92102405735895</c:v>
                </c:pt>
                <c:pt idx="32">
                  <c:v>-181.21992302710976</c:v>
                </c:pt>
                <c:pt idx="33">
                  <c:v>-136.4426077155166</c:v>
                </c:pt>
                <c:pt idx="34">
                  <c:v>-109.60711345007263</c:v>
                </c:pt>
                <c:pt idx="35">
                  <c:v>183.50494485718627</c:v>
                </c:pt>
                <c:pt idx="36">
                  <c:v>-918.47768746709153</c:v>
                </c:pt>
                <c:pt idx="37">
                  <c:v>-89.841770789793429</c:v>
                </c:pt>
                <c:pt idx="38">
                  <c:v>-611.83259723730225</c:v>
                </c:pt>
                <c:pt idx="39">
                  <c:v>-218.64325089639522</c:v>
                </c:pt>
                <c:pt idx="40">
                  <c:v>156.93143178327455</c:v>
                </c:pt>
                <c:pt idx="41">
                  <c:v>173.42212770892911</c:v>
                </c:pt>
                <c:pt idx="42">
                  <c:v>-177.43297096113668</c:v>
                </c:pt>
                <c:pt idx="43">
                  <c:v>664.29920797811428</c:v>
                </c:pt>
                <c:pt idx="44">
                  <c:v>-897.04843891763358</c:v>
                </c:pt>
                <c:pt idx="45">
                  <c:v>-165.40327348317334</c:v>
                </c:pt>
                <c:pt idx="46">
                  <c:v>-250.66395301668456</c:v>
                </c:pt>
                <c:pt idx="47">
                  <c:v>-304.32185588432753</c:v>
                </c:pt>
                <c:pt idx="48">
                  <c:v>-437.52175136377332</c:v>
                </c:pt>
                <c:pt idx="49">
                  <c:v>-188.46829544509959</c:v>
                </c:pt>
                <c:pt idx="50">
                  <c:v>-177.20253444884065</c:v>
                </c:pt>
                <c:pt idx="51">
                  <c:v>-139.68390565136843</c:v>
                </c:pt>
                <c:pt idx="52">
                  <c:v>-147.07516929946593</c:v>
                </c:pt>
                <c:pt idx="53">
                  <c:v>10.991720258751229</c:v>
                </c:pt>
                <c:pt idx="54">
                  <c:v>-179.07923564167311</c:v>
                </c:pt>
                <c:pt idx="55">
                  <c:v>-569.23771821344053</c:v>
                </c:pt>
                <c:pt idx="56">
                  <c:v>1003.8062773614979</c:v>
                </c:pt>
                <c:pt idx="57">
                  <c:v>0.51587995500540273</c:v>
                </c:pt>
                <c:pt idx="58">
                  <c:v>-275.2406766424715</c:v>
                </c:pt>
                <c:pt idx="59">
                  <c:v>-709.72272722468688</c:v>
                </c:pt>
                <c:pt idx="60">
                  <c:v>-230.19394544546458</c:v>
                </c:pt>
                <c:pt idx="61">
                  <c:v>-169.27371494040023</c:v>
                </c:pt>
                <c:pt idx="62">
                  <c:v>-118.42059017135193</c:v>
                </c:pt>
                <c:pt idx="63">
                  <c:v>-125.07495490583958</c:v>
                </c:pt>
                <c:pt idx="64">
                  <c:v>147.20576598694606</c:v>
                </c:pt>
                <c:pt idx="65">
                  <c:v>-155.09184280676581</c:v>
                </c:pt>
                <c:pt idx="66">
                  <c:v>-782.80233585900442</c:v>
                </c:pt>
                <c:pt idx="67">
                  <c:v>-108.38323850712624</c:v>
                </c:pt>
                <c:pt idx="68">
                  <c:v>-318.81667143143477</c:v>
                </c:pt>
                <c:pt idx="69">
                  <c:v>42.327574735938924</c:v>
                </c:pt>
                <c:pt idx="70">
                  <c:v>111.1786226138247</c:v>
                </c:pt>
                <c:pt idx="71">
                  <c:v>4790.3610731827685</c:v>
                </c:pt>
                <c:pt idx="72">
                  <c:v>3881.6856614125099</c:v>
                </c:pt>
                <c:pt idx="73">
                  <c:v>2853.0273792147527</c:v>
                </c:pt>
                <c:pt idx="74">
                  <c:v>-165.77390358649023</c:v>
                </c:pt>
                <c:pt idx="75">
                  <c:v>-107.33470828933719</c:v>
                </c:pt>
                <c:pt idx="76">
                  <c:v>-137.02220742897131</c:v>
                </c:pt>
                <c:pt idx="77">
                  <c:v>293.75370833321062</c:v>
                </c:pt>
                <c:pt idx="78">
                  <c:v>754.9033344824943</c:v>
                </c:pt>
                <c:pt idx="79">
                  <c:v>-511.28468088451012</c:v>
                </c:pt>
                <c:pt idx="80">
                  <c:v>-520.77131225213009</c:v>
                </c:pt>
                <c:pt idx="81">
                  <c:v>-105.43440645559315</c:v>
                </c:pt>
                <c:pt idx="82">
                  <c:v>193.43942553249917</c:v>
                </c:pt>
                <c:pt idx="83">
                  <c:v>-578.43412730856744</c:v>
                </c:pt>
                <c:pt idx="84">
                  <c:v>-141.57795106408858</c:v>
                </c:pt>
                <c:pt idx="85">
                  <c:v>-177.16356195865006</c:v>
                </c:pt>
                <c:pt idx="86">
                  <c:v>644.12518912810515</c:v>
                </c:pt>
                <c:pt idx="87">
                  <c:v>144.46986739731312</c:v>
                </c:pt>
                <c:pt idx="88">
                  <c:v>223.05575259390935</c:v>
                </c:pt>
                <c:pt idx="89">
                  <c:v>-138.27005163790918</c:v>
                </c:pt>
                <c:pt idx="90">
                  <c:v>14.257845035099308</c:v>
                </c:pt>
                <c:pt idx="91">
                  <c:v>-168.13317847183563</c:v>
                </c:pt>
                <c:pt idx="92">
                  <c:v>-389.75839637036643</c:v>
                </c:pt>
                <c:pt idx="93">
                  <c:v>-177.54730347274807</c:v>
                </c:pt>
                <c:pt idx="94">
                  <c:v>-2703.1910532845868</c:v>
                </c:pt>
                <c:pt idx="95">
                  <c:v>-83.536886386471963</c:v>
                </c:pt>
                <c:pt idx="96">
                  <c:v>-2543.0955104310633</c:v>
                </c:pt>
                <c:pt idx="97">
                  <c:v>-6.2186453324524109</c:v>
                </c:pt>
                <c:pt idx="98">
                  <c:v>-24.623442295656105</c:v>
                </c:pt>
                <c:pt idx="99">
                  <c:v>-151.89426614381756</c:v>
                </c:pt>
                <c:pt idx="100">
                  <c:v>133.36274651885719</c:v>
                </c:pt>
                <c:pt idx="101">
                  <c:v>-148.45142640878242</c:v>
                </c:pt>
                <c:pt idx="102">
                  <c:v>186.42084491551736</c:v>
                </c:pt>
                <c:pt idx="103">
                  <c:v>175.2379882538703</c:v>
                </c:pt>
                <c:pt idx="104">
                  <c:v>-214.50321179059188</c:v>
                </c:pt>
                <c:pt idx="105">
                  <c:v>-8.8097323161415488</c:v>
                </c:pt>
                <c:pt idx="106">
                  <c:v>-120.67461202829554</c:v>
                </c:pt>
                <c:pt idx="107">
                  <c:v>247.72711510239571</c:v>
                </c:pt>
                <c:pt idx="108">
                  <c:v>887.65765791941794</c:v>
                </c:pt>
                <c:pt idx="109">
                  <c:v>-186.23727744450639</c:v>
                </c:pt>
                <c:pt idx="110">
                  <c:v>-308.17431350913375</c:v>
                </c:pt>
                <c:pt idx="111">
                  <c:v>-177.64707709744016</c:v>
                </c:pt>
                <c:pt idx="112">
                  <c:v>-273.14426983904468</c:v>
                </c:pt>
                <c:pt idx="113">
                  <c:v>622.14692013478953</c:v>
                </c:pt>
                <c:pt idx="114">
                  <c:v>410.96201232951535</c:v>
                </c:pt>
                <c:pt idx="115">
                  <c:v>-692.71154025778742</c:v>
                </c:pt>
                <c:pt idx="116">
                  <c:v>205.41474451012027</c:v>
                </c:pt>
                <c:pt idx="117">
                  <c:v>-703.00866391635577</c:v>
                </c:pt>
                <c:pt idx="118">
                  <c:v>695.31237955106815</c:v>
                </c:pt>
                <c:pt idx="119">
                  <c:v>128.53785976995198</c:v>
                </c:pt>
                <c:pt idx="120">
                  <c:v>-1.4206090359608652</c:v>
                </c:pt>
                <c:pt idx="121">
                  <c:v>285.68622530501466</c:v>
                </c:pt>
                <c:pt idx="122">
                  <c:v>-281.25774120780579</c:v>
                </c:pt>
                <c:pt idx="123">
                  <c:v>114.58675861282109</c:v>
                </c:pt>
                <c:pt idx="124">
                  <c:v>83.983242912620199</c:v>
                </c:pt>
                <c:pt idx="125">
                  <c:v>-321.52752418789078</c:v>
                </c:pt>
                <c:pt idx="126">
                  <c:v>452.6014391007302</c:v>
                </c:pt>
                <c:pt idx="127">
                  <c:v>252.07663826153453</c:v>
                </c:pt>
                <c:pt idx="128">
                  <c:v>-676.7459658696821</c:v>
                </c:pt>
                <c:pt idx="129">
                  <c:v>-73.538755766935537</c:v>
                </c:pt>
                <c:pt idx="130">
                  <c:v>-208.15828139853966</c:v>
                </c:pt>
                <c:pt idx="131">
                  <c:v>162.23902070861004</c:v>
                </c:pt>
                <c:pt idx="132">
                  <c:v>-548.40620973301384</c:v>
                </c:pt>
                <c:pt idx="133">
                  <c:v>-125.37552262828228</c:v>
                </c:pt>
                <c:pt idx="134">
                  <c:v>-131.28489527813645</c:v>
                </c:pt>
                <c:pt idx="135">
                  <c:v>-124.80407956260569</c:v>
                </c:pt>
                <c:pt idx="136">
                  <c:v>-148.26328587244234</c:v>
                </c:pt>
                <c:pt idx="137">
                  <c:v>135.34757708152256</c:v>
                </c:pt>
                <c:pt idx="138">
                  <c:v>165.23060683923313</c:v>
                </c:pt>
                <c:pt idx="139">
                  <c:v>940.11084106646649</c:v>
                </c:pt>
                <c:pt idx="140">
                  <c:v>6579.9339091686888</c:v>
                </c:pt>
                <c:pt idx="141">
                  <c:v>-12.806276524349528</c:v>
                </c:pt>
                <c:pt idx="142">
                  <c:v>-124.24469837253366</c:v>
                </c:pt>
                <c:pt idx="143">
                  <c:v>-2987.024688367077</c:v>
                </c:pt>
                <c:pt idx="144">
                  <c:v>-231.03652795890105</c:v>
                </c:pt>
                <c:pt idx="145">
                  <c:v>-156.24932377008366</c:v>
                </c:pt>
                <c:pt idx="146">
                  <c:v>-160.94278437992483</c:v>
                </c:pt>
                <c:pt idx="147">
                  <c:v>323.65834749661508</c:v>
                </c:pt>
                <c:pt idx="148">
                  <c:v>-154.79424727920855</c:v>
                </c:pt>
                <c:pt idx="149">
                  <c:v>-73.847540299328557</c:v>
                </c:pt>
                <c:pt idx="150">
                  <c:v>-12.108435756875224</c:v>
                </c:pt>
                <c:pt idx="151">
                  <c:v>88.332709477931758</c:v>
                </c:pt>
                <c:pt idx="152">
                  <c:v>-678.19558717397467</c:v>
                </c:pt>
                <c:pt idx="153">
                  <c:v>33.229102769267911</c:v>
                </c:pt>
                <c:pt idx="154">
                  <c:v>-1705.4148025506656</c:v>
                </c:pt>
                <c:pt idx="155">
                  <c:v>-113.22823747468715</c:v>
                </c:pt>
                <c:pt idx="156">
                  <c:v>288.59659956331825</c:v>
                </c:pt>
                <c:pt idx="157">
                  <c:v>-342.04890364993128</c:v>
                </c:pt>
                <c:pt idx="158">
                  <c:v>-473.18555732362415</c:v>
                </c:pt>
                <c:pt idx="159">
                  <c:v>-214.31001706944926</c:v>
                </c:pt>
                <c:pt idx="160">
                  <c:v>-164.79072979483487</c:v>
                </c:pt>
                <c:pt idx="161">
                  <c:v>-896.78824348855778</c:v>
                </c:pt>
                <c:pt idx="162">
                  <c:v>-856.29829169598815</c:v>
                </c:pt>
                <c:pt idx="163">
                  <c:v>-242.65700370388231</c:v>
                </c:pt>
                <c:pt idx="164">
                  <c:v>710.33779782360625</c:v>
                </c:pt>
                <c:pt idx="165">
                  <c:v>-22.656965974664217</c:v>
                </c:pt>
                <c:pt idx="166">
                  <c:v>-372.37677839751177</c:v>
                </c:pt>
                <c:pt idx="167">
                  <c:v>334.09874502998969</c:v>
                </c:pt>
                <c:pt idx="168">
                  <c:v>-295.61770210200245</c:v>
                </c:pt>
                <c:pt idx="169">
                  <c:v>-682.71336145776013</c:v>
                </c:pt>
                <c:pt idx="170">
                  <c:v>-106.93361414201524</c:v>
                </c:pt>
                <c:pt idx="171">
                  <c:v>55.45258843835245</c:v>
                </c:pt>
                <c:pt idx="172">
                  <c:v>67.670609999991257</c:v>
                </c:pt>
                <c:pt idx="173">
                  <c:v>-97.486864080399386</c:v>
                </c:pt>
                <c:pt idx="174">
                  <c:v>-191.20019676773393</c:v>
                </c:pt>
                <c:pt idx="175">
                  <c:v>-271.35555622774393</c:v>
                </c:pt>
                <c:pt idx="176">
                  <c:v>-92.334444184811218</c:v>
                </c:pt>
                <c:pt idx="177">
                  <c:v>-134.1169424188879</c:v>
                </c:pt>
                <c:pt idx="178">
                  <c:v>-124.39457486048877</c:v>
                </c:pt>
                <c:pt idx="179">
                  <c:v>-173.3569213625191</c:v>
                </c:pt>
                <c:pt idx="180">
                  <c:v>-32.93959957558593</c:v>
                </c:pt>
                <c:pt idx="181">
                  <c:v>-145.08152004353468</c:v>
                </c:pt>
                <c:pt idx="182">
                  <c:v>-128.3294654584447</c:v>
                </c:pt>
                <c:pt idx="183">
                  <c:v>-3205.851605864591</c:v>
                </c:pt>
                <c:pt idx="184">
                  <c:v>700.77203861152066</c:v>
                </c:pt>
                <c:pt idx="185">
                  <c:v>-160.5102416605846</c:v>
                </c:pt>
                <c:pt idx="186">
                  <c:v>-828.37009803422711</c:v>
                </c:pt>
                <c:pt idx="187">
                  <c:v>347.33506398571171</c:v>
                </c:pt>
                <c:pt idx="188">
                  <c:v>-187.14136775007725</c:v>
                </c:pt>
                <c:pt idx="189">
                  <c:v>-1198.030558329121</c:v>
                </c:pt>
                <c:pt idx="190">
                  <c:v>-161.22659446953159</c:v>
                </c:pt>
                <c:pt idx="191">
                  <c:v>506.48148671981062</c:v>
                </c:pt>
                <c:pt idx="192">
                  <c:v>-16.115630309594508</c:v>
                </c:pt>
                <c:pt idx="193">
                  <c:v>-121.98993569708426</c:v>
                </c:pt>
                <c:pt idx="194">
                  <c:v>222.96421974253167</c:v>
                </c:pt>
                <c:pt idx="195">
                  <c:v>-504.8906166071809</c:v>
                </c:pt>
                <c:pt idx="196">
                  <c:v>-94.742494527862561</c:v>
                </c:pt>
                <c:pt idx="197">
                  <c:v>-152.13317847183563</c:v>
                </c:pt>
                <c:pt idx="198">
                  <c:v>-309.69641339466148</c:v>
                </c:pt>
                <c:pt idx="199">
                  <c:v>-62.766093384601277</c:v>
                </c:pt>
                <c:pt idx="200">
                  <c:v>-551.89706855722193</c:v>
                </c:pt>
                <c:pt idx="201">
                  <c:v>-104.65740674359847</c:v>
                </c:pt>
                <c:pt idx="202">
                  <c:v>-32.743451524166915</c:v>
                </c:pt>
                <c:pt idx="203">
                  <c:v>630.43822661085915</c:v>
                </c:pt>
                <c:pt idx="204">
                  <c:v>-1530.2426976932693</c:v>
                </c:pt>
                <c:pt idx="205">
                  <c:v>-292.77739200874578</c:v>
                </c:pt>
                <c:pt idx="206">
                  <c:v>-156.6170331735876</c:v>
                </c:pt>
                <c:pt idx="207">
                  <c:v>-141.40463351919391</c:v>
                </c:pt>
                <c:pt idx="208">
                  <c:v>-307.22595995575284</c:v>
                </c:pt>
                <c:pt idx="209">
                  <c:v>-187.17730278445535</c:v>
                </c:pt>
                <c:pt idx="210">
                  <c:v>-187.41400616904787</c:v>
                </c:pt>
                <c:pt idx="211">
                  <c:v>-130.0588096075916</c:v>
                </c:pt>
                <c:pt idx="212">
                  <c:v>-16.594770389506039</c:v>
                </c:pt>
                <c:pt idx="213">
                  <c:v>-153.43924114801484</c:v>
                </c:pt>
                <c:pt idx="214">
                  <c:v>-128.8151089834696</c:v>
                </c:pt>
                <c:pt idx="215">
                  <c:v>4.6475204876956013</c:v>
                </c:pt>
                <c:pt idx="216">
                  <c:v>-135.37895624088378</c:v>
                </c:pt>
                <c:pt idx="217">
                  <c:v>-680.54333323775847</c:v>
                </c:pt>
                <c:pt idx="218">
                  <c:v>-269.10631782191285</c:v>
                </c:pt>
                <c:pt idx="219">
                  <c:v>368.80884804707603</c:v>
                </c:pt>
                <c:pt idx="220">
                  <c:v>-178.55175399006254</c:v>
                </c:pt>
                <c:pt idx="221">
                  <c:v>29.272307814801025</c:v>
                </c:pt>
                <c:pt idx="222">
                  <c:v>-1631.1027131511846</c:v>
                </c:pt>
                <c:pt idx="223">
                  <c:v>-617.19901008153965</c:v>
                </c:pt>
                <c:pt idx="224">
                  <c:v>-138.99892417183108</c:v>
                </c:pt>
                <c:pt idx="225">
                  <c:v>-41.566904562788238</c:v>
                </c:pt>
                <c:pt idx="226">
                  <c:v>16.572691989908208</c:v>
                </c:pt>
                <c:pt idx="227">
                  <c:v>6043.8364729713394</c:v>
                </c:pt>
                <c:pt idx="228">
                  <c:v>-201.64506368303171</c:v>
                </c:pt>
                <c:pt idx="229">
                  <c:v>240.57126337837917</c:v>
                </c:pt>
                <c:pt idx="230">
                  <c:v>-213.73826197251992</c:v>
                </c:pt>
                <c:pt idx="231">
                  <c:v>-126.97022830231725</c:v>
                </c:pt>
                <c:pt idx="232">
                  <c:v>751.09190380608663</c:v>
                </c:pt>
                <c:pt idx="233">
                  <c:v>4045.2334661080604</c:v>
                </c:pt>
                <c:pt idx="234">
                  <c:v>-67.752673257148899</c:v>
                </c:pt>
                <c:pt idx="235">
                  <c:v>-83.077630365735615</c:v>
                </c:pt>
                <c:pt idx="236">
                  <c:v>-236.62747600739999</c:v>
                </c:pt>
                <c:pt idx="237">
                  <c:v>891.46886910344529</c:v>
                </c:pt>
                <c:pt idx="238">
                  <c:v>192.63862786640311</c:v>
                </c:pt>
                <c:pt idx="239">
                  <c:v>-169.16157429177781</c:v>
                </c:pt>
                <c:pt idx="240">
                  <c:v>-655.66541119785961</c:v>
                </c:pt>
                <c:pt idx="241">
                  <c:v>48.161045135701897</c:v>
                </c:pt>
                <c:pt idx="242">
                  <c:v>-377.47754980854518</c:v>
                </c:pt>
                <c:pt idx="243">
                  <c:v>15.05126103279531</c:v>
                </c:pt>
                <c:pt idx="244">
                  <c:v>13.802960504896419</c:v>
                </c:pt>
                <c:pt idx="245">
                  <c:v>-308.13985169843022</c:v>
                </c:pt>
                <c:pt idx="246">
                  <c:v>-477.69702063049453</c:v>
                </c:pt>
                <c:pt idx="247">
                  <c:v>-174.83682979264501</c:v>
                </c:pt>
                <c:pt idx="248">
                  <c:v>-6.6493632834742584</c:v>
                </c:pt>
                <c:pt idx="249">
                  <c:v>141.27049681233723</c:v>
                </c:pt>
                <c:pt idx="250">
                  <c:v>-16.964141662774523</c:v>
                </c:pt>
                <c:pt idx="251">
                  <c:v>1438.1068723697172</c:v>
                </c:pt>
                <c:pt idx="252">
                  <c:v>-173.26352422943211</c:v>
                </c:pt>
                <c:pt idx="253">
                  <c:v>-1.9355143687696454</c:v>
                </c:pt>
                <c:pt idx="254">
                  <c:v>-401.65248461105892</c:v>
                </c:pt>
                <c:pt idx="255">
                  <c:v>-214.88509284509018</c:v>
                </c:pt>
                <c:pt idx="256">
                  <c:v>-706.94000133865666</c:v>
                </c:pt>
                <c:pt idx="257">
                  <c:v>-216.64687646966831</c:v>
                </c:pt>
                <c:pt idx="258">
                  <c:v>-45.786879876366584</c:v>
                </c:pt>
                <c:pt idx="259">
                  <c:v>146.54749983891406</c:v>
                </c:pt>
                <c:pt idx="260">
                  <c:v>-21.921384269102646</c:v>
                </c:pt>
                <c:pt idx="261">
                  <c:v>5.8499953198197545</c:v>
                </c:pt>
                <c:pt idx="262">
                  <c:v>-917.26132266862987</c:v>
                </c:pt>
                <c:pt idx="263">
                  <c:v>-132.04806494003526</c:v>
                </c:pt>
                <c:pt idx="264">
                  <c:v>-113.81919240611336</c:v>
                </c:pt>
                <c:pt idx="265">
                  <c:v>-6.6913592098591153</c:v>
                </c:pt>
                <c:pt idx="266">
                  <c:v>-278.85526994402699</c:v>
                </c:pt>
                <c:pt idx="267">
                  <c:v>-58.164791726580461</c:v>
                </c:pt>
                <c:pt idx="268">
                  <c:v>-332.10624567805871</c:v>
                </c:pt>
                <c:pt idx="269">
                  <c:v>-1655.6788315712402</c:v>
                </c:pt>
                <c:pt idx="270">
                  <c:v>-204.73474601855523</c:v>
                </c:pt>
                <c:pt idx="271">
                  <c:v>-201.07907631146509</c:v>
                </c:pt>
                <c:pt idx="272">
                  <c:v>-5.7541018686782763</c:v>
                </c:pt>
                <c:pt idx="273">
                  <c:v>-193.22104292196792</c:v>
                </c:pt>
                <c:pt idx="274">
                  <c:v>-350.55751483249787</c:v>
                </c:pt>
                <c:pt idx="275">
                  <c:v>246.94689107267141</c:v>
                </c:pt>
                <c:pt idx="276">
                  <c:v>-85.305281798827082</c:v>
                </c:pt>
                <c:pt idx="277">
                  <c:v>-121.23625697144769</c:v>
                </c:pt>
                <c:pt idx="278">
                  <c:v>763.23039422977956</c:v>
                </c:pt>
                <c:pt idx="279">
                  <c:v>-90.219173541504404</c:v>
                </c:pt>
                <c:pt idx="280">
                  <c:v>4996.1967716443287</c:v>
                </c:pt>
                <c:pt idx="281">
                  <c:v>4809.1775873598599</c:v>
                </c:pt>
                <c:pt idx="282">
                  <c:v>487.5335994291363</c:v>
                </c:pt>
                <c:pt idx="283">
                  <c:v>-159.37926648796392</c:v>
                </c:pt>
                <c:pt idx="284">
                  <c:v>-197.64436390832617</c:v>
                </c:pt>
                <c:pt idx="285">
                  <c:v>5753.956924752958</c:v>
                </c:pt>
                <c:pt idx="286">
                  <c:v>252.18430952823292</c:v>
                </c:pt>
                <c:pt idx="287">
                  <c:v>6.0285128676341628</c:v>
                </c:pt>
                <c:pt idx="288">
                  <c:v>-37.730358977994968</c:v>
                </c:pt>
                <c:pt idx="289">
                  <c:v>91.224002188147097</c:v>
                </c:pt>
                <c:pt idx="290">
                  <c:v>-1926.2623790945663</c:v>
                </c:pt>
                <c:pt idx="291">
                  <c:v>-214.65410875160558</c:v>
                </c:pt>
                <c:pt idx="292">
                  <c:v>107.33017805198051</c:v>
                </c:pt>
                <c:pt idx="293">
                  <c:v>-2026.4071139576008</c:v>
                </c:pt>
                <c:pt idx="294">
                  <c:v>-337.91821144644541</c:v>
                </c:pt>
                <c:pt idx="295">
                  <c:v>-1218.6456041275296</c:v>
                </c:pt>
                <c:pt idx="296">
                  <c:v>-226.92033804850777</c:v>
                </c:pt>
                <c:pt idx="297">
                  <c:v>-131.04012778463783</c:v>
                </c:pt>
                <c:pt idx="298">
                  <c:v>-192.50799498794112</c:v>
                </c:pt>
                <c:pt idx="299">
                  <c:v>-2327.5540136516065</c:v>
                </c:pt>
                <c:pt idx="300">
                  <c:v>-2860.5031031785038</c:v>
                </c:pt>
                <c:pt idx="301">
                  <c:v>-535.16215578007541</c:v>
                </c:pt>
                <c:pt idx="302">
                  <c:v>1189.4749488678935</c:v>
                </c:pt>
                <c:pt idx="303">
                  <c:v>-46.228019766479292</c:v>
                </c:pt>
                <c:pt idx="304">
                  <c:v>-275.36660961197151</c:v>
                </c:pt>
                <c:pt idx="305">
                  <c:v>-114.41863844952516</c:v>
                </c:pt>
                <c:pt idx="306">
                  <c:v>-862.37958387173501</c:v>
                </c:pt>
                <c:pt idx="307">
                  <c:v>-114.70827464249396</c:v>
                </c:pt>
                <c:pt idx="308">
                  <c:v>-140.6069813978097</c:v>
                </c:pt>
                <c:pt idx="309">
                  <c:v>-727.21287657637731</c:v>
                </c:pt>
                <c:pt idx="310">
                  <c:v>-266.88831843946497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F-4891-AE5F-0CE8A0A0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1999"/>
        <c:axId val="344421519"/>
      </c:scatterChart>
      <c:valAx>
        <c:axId val="34442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21519"/>
        <c:crosses val="autoZero"/>
        <c:crossBetween val="midCat"/>
      </c:valAx>
      <c:valAx>
        <c:axId val="34442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2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Valores_PIB_T_PIB_ANUAL_CATEGOR!$I$10:$I$320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183.7</c:v>
                </c:pt>
                <c:pt idx="3">
                  <c:v>1738.6</c:v>
                </c:pt>
                <c:pt idx="4">
                  <c:v>1796.4</c:v>
                </c:pt>
                <c:pt idx="5">
                  <c:v>192.2</c:v>
                </c:pt>
                <c:pt idx="6">
                  <c:v>207.9</c:v>
                </c:pt>
                <c:pt idx="7">
                  <c:v>1959.4</c:v>
                </c:pt>
                <c:pt idx="8">
                  <c:v>2447.1999999999998</c:v>
                </c:pt>
                <c:pt idx="9">
                  <c:v>242.9</c:v>
                </c:pt>
                <c:pt idx="10">
                  <c:v>270.39999999999998</c:v>
                </c:pt>
                <c:pt idx="11">
                  <c:v>3243.8</c:v>
                </c:pt>
                <c:pt idx="12">
                  <c:v>336.5</c:v>
                </c:pt>
                <c:pt idx="13">
                  <c:v>4108.6000000000004</c:v>
                </c:pt>
                <c:pt idx="14">
                  <c:v>4651</c:v>
                </c:pt>
                <c:pt idx="15">
                  <c:v>410.5</c:v>
                </c:pt>
                <c:pt idx="16">
                  <c:v>506.4</c:v>
                </c:pt>
                <c:pt idx="17">
                  <c:v>5256.4</c:v>
                </c:pt>
                <c:pt idx="18">
                  <c:v>546.70000000000005</c:v>
                </c:pt>
                <c:pt idx="19">
                  <c:v>5679.9</c:v>
                </c:pt>
                <c:pt idx="20">
                  <c:v>6152</c:v>
                </c:pt>
                <c:pt idx="21">
                  <c:v>591.9</c:v>
                </c:pt>
                <c:pt idx="22">
                  <c:v>612.1</c:v>
                </c:pt>
                <c:pt idx="23">
                  <c:v>6348.2</c:v>
                </c:pt>
                <c:pt idx="24">
                  <c:v>6354</c:v>
                </c:pt>
                <c:pt idx="25">
                  <c:v>612.5</c:v>
                </c:pt>
                <c:pt idx="26">
                  <c:v>3080.5</c:v>
                </c:pt>
                <c:pt idx="27">
                  <c:v>293.2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8-482F-89CE-A596F984AC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Valores_PIB_T_PIB_ANUAL_CATEGOR!$J$10:$J$320</c:f>
              <c:numCache>
                <c:formatCode>0.00</c:formatCode>
                <c:ptCount val="28"/>
                <c:pt idx="0">
                  <c:v>160.5</c:v>
                </c:pt>
                <c:pt idx="1">
                  <c:v>1338.1</c:v>
                </c:pt>
                <c:pt idx="2">
                  <c:v>207.2</c:v>
                </c:pt>
                <c:pt idx="3">
                  <c:v>2016.3</c:v>
                </c:pt>
                <c:pt idx="4">
                  <c:v>2139.9</c:v>
                </c:pt>
                <c:pt idx="5">
                  <c:v>224.4</c:v>
                </c:pt>
                <c:pt idx="6">
                  <c:v>243.5</c:v>
                </c:pt>
                <c:pt idx="7">
                  <c:v>2325.1999999999998</c:v>
                </c:pt>
                <c:pt idx="8">
                  <c:v>2996.4</c:v>
                </c:pt>
                <c:pt idx="9">
                  <c:v>296.60000000000002</c:v>
                </c:pt>
                <c:pt idx="10">
                  <c:v>351.8</c:v>
                </c:pt>
                <c:pt idx="11">
                  <c:v>4233.3999999999996</c:v>
                </c:pt>
                <c:pt idx="12">
                  <c:v>491.4</c:v>
                </c:pt>
                <c:pt idx="13">
                  <c:v>6157.1</c:v>
                </c:pt>
                <c:pt idx="14">
                  <c:v>7566.3</c:v>
                </c:pt>
                <c:pt idx="15">
                  <c:v>644.5</c:v>
                </c:pt>
                <c:pt idx="16">
                  <c:v>818.5</c:v>
                </c:pt>
                <c:pt idx="17">
                  <c:v>8692.7999999999993</c:v>
                </c:pt>
                <c:pt idx="18">
                  <c:v>936.6</c:v>
                </c:pt>
                <c:pt idx="19">
                  <c:v>9813.7999999999993</c:v>
                </c:pt>
                <c:pt idx="20">
                  <c:v>11139.8</c:v>
                </c:pt>
                <c:pt idx="21">
                  <c:v>1056.7</c:v>
                </c:pt>
                <c:pt idx="22">
                  <c:v>1121.4000000000001</c:v>
                </c:pt>
                <c:pt idx="23">
                  <c:v>11859.6</c:v>
                </c:pt>
                <c:pt idx="24">
                  <c:v>12014.8</c:v>
                </c:pt>
                <c:pt idx="25">
                  <c:v>1130.5</c:v>
                </c:pt>
                <c:pt idx="26">
                  <c:v>6036.1</c:v>
                </c:pt>
                <c:pt idx="27">
                  <c:v>558.70000000000005</c:v>
                </c:pt>
              </c:numCache>
            </c:numRef>
          </c:xVal>
          <c:yVal>
            <c:numRef>
              <c:f>'Análisis 2'!$C$27:$C$337</c:f>
              <c:numCache>
                <c:formatCode>General</c:formatCode>
                <c:ptCount val="311"/>
                <c:pt idx="0">
                  <c:v>288.26361855247711</c:v>
                </c:pt>
                <c:pt idx="1">
                  <c:v>383.14968908058188</c:v>
                </c:pt>
                <c:pt idx="2">
                  <c:v>2287.1513287711555</c:v>
                </c:pt>
                <c:pt idx="3">
                  <c:v>1686.7750767605935</c:v>
                </c:pt>
                <c:pt idx="4">
                  <c:v>2078.9480804900622</c:v>
                </c:pt>
                <c:pt idx="5">
                  <c:v>1299.7218250380367</c:v>
                </c:pt>
                <c:pt idx="6">
                  <c:v>5574.9195408899386</c:v>
                </c:pt>
                <c:pt idx="7">
                  <c:v>217.81583093736623</c:v>
                </c:pt>
                <c:pt idx="8">
                  <c:v>2307.2207566382508</c:v>
                </c:pt>
                <c:pt idx="9">
                  <c:v>214.40266293275815</c:v>
                </c:pt>
                <c:pt idx="10">
                  <c:v>1151.2490168375853</c:v>
                </c:pt>
                <c:pt idx="11">
                  <c:v>5004.1013237992829</c:v>
                </c:pt>
                <c:pt idx="12">
                  <c:v>4627.9019463313798</c:v>
                </c:pt>
                <c:pt idx="13">
                  <c:v>1092.1329469977732</c:v>
                </c:pt>
                <c:pt idx="14">
                  <c:v>26652.392446466423</c:v>
                </c:pt>
                <c:pt idx="15">
                  <c:v>14139.582014853004</c:v>
                </c:pt>
                <c:pt idx="16">
                  <c:v>1293.8511760701108</c:v>
                </c:pt>
                <c:pt idx="17">
                  <c:v>854.09861035640529</c:v>
                </c:pt>
                <c:pt idx="18">
                  <c:v>3290.2131419653797</c:v>
                </c:pt>
                <c:pt idx="19">
                  <c:v>668.69532434609414</c:v>
                </c:pt>
                <c:pt idx="20">
                  <c:v>237.61220536409314</c:v>
                </c:pt>
                <c:pt idx="21">
                  <c:v>491.41537818675027</c:v>
                </c:pt>
                <c:pt idx="22">
                  <c:v>687.74080181180739</c:v>
                </c:pt>
                <c:pt idx="23">
                  <c:v>3073.6135003929503</c:v>
                </c:pt>
                <c:pt idx="24">
                  <c:v>1377.2690021027324</c:v>
                </c:pt>
                <c:pt idx="25">
                  <c:v>1680.9726911527596</c:v>
                </c:pt>
                <c:pt idx="26">
                  <c:v>728.56229114691996</c:v>
                </c:pt>
                <c:pt idx="27">
                  <c:v>1251.0500492923256</c:v>
                </c:pt>
                <c:pt idx="28">
                  <c:v>3164.1307158751565</c:v>
                </c:pt>
                <c:pt idx="29">
                  <c:v>725.21738650240411</c:v>
                </c:pt>
                <c:pt idx="30">
                  <c:v>707.94675639908712</c:v>
                </c:pt>
                <c:pt idx="31">
                  <c:v>336.32102405735895</c:v>
                </c:pt>
                <c:pt idx="32">
                  <c:v>639.81992302710978</c:v>
                </c:pt>
                <c:pt idx="33">
                  <c:v>320.14260771551659</c:v>
                </c:pt>
                <c:pt idx="34">
                  <c:v>419.80711345007262</c:v>
                </c:pt>
                <c:pt idx="35">
                  <c:v>1555.0950551428136</c:v>
                </c:pt>
                <c:pt idx="36">
                  <c:v>8431.8776874670912</c:v>
                </c:pt>
                <c:pt idx="37">
                  <c:v>464.04177078979342</c:v>
                </c:pt>
                <c:pt idx="38">
                  <c:v>2750.9325972373022</c:v>
                </c:pt>
                <c:pt idx="39">
                  <c:v>1017.0432508963952</c:v>
                </c:pt>
                <c:pt idx="40">
                  <c:v>1639.4685682167255</c:v>
                </c:pt>
                <c:pt idx="41">
                  <c:v>2168.5778722910709</c:v>
                </c:pt>
                <c:pt idx="42">
                  <c:v>353.93297096113668</c:v>
                </c:pt>
                <c:pt idx="43">
                  <c:v>3154.3007920218856</c:v>
                </c:pt>
                <c:pt idx="44">
                  <c:v>1862.3484389176335</c:v>
                </c:pt>
                <c:pt idx="45">
                  <c:v>207.30327348317334</c:v>
                </c:pt>
                <c:pt idx="46">
                  <c:v>809.8639530166846</c:v>
                </c:pt>
                <c:pt idx="47">
                  <c:v>919.22185588432751</c:v>
                </c:pt>
                <c:pt idx="48">
                  <c:v>2429.8217513637733</c:v>
                </c:pt>
                <c:pt idx="49">
                  <c:v>356.86829544509959</c:v>
                </c:pt>
                <c:pt idx="50">
                  <c:v>2463.2025344488407</c:v>
                </c:pt>
                <c:pt idx="51">
                  <c:v>331.88390565136842</c:v>
                </c:pt>
                <c:pt idx="52">
                  <c:v>545.27516929946592</c:v>
                </c:pt>
                <c:pt idx="53">
                  <c:v>1524.3082797412487</c:v>
                </c:pt>
                <c:pt idx="54">
                  <c:v>620.97923564167309</c:v>
                </c:pt>
                <c:pt idx="55">
                  <c:v>1103.7377182134405</c:v>
                </c:pt>
                <c:pt idx="56">
                  <c:v>2722.1937226385021</c:v>
                </c:pt>
                <c:pt idx="57">
                  <c:v>564.18412004499464</c:v>
                </c:pt>
                <c:pt idx="58">
                  <c:v>1125.2406766424715</c:v>
                </c:pt>
                <c:pt idx="59">
                  <c:v>2563.8227272246868</c:v>
                </c:pt>
                <c:pt idx="60">
                  <c:v>416.39394544546457</c:v>
                </c:pt>
                <c:pt idx="61">
                  <c:v>338.57371494040024</c:v>
                </c:pt>
                <c:pt idx="62">
                  <c:v>598.52059017135196</c:v>
                </c:pt>
                <c:pt idx="63">
                  <c:v>312.97495490583958</c:v>
                </c:pt>
                <c:pt idx="64">
                  <c:v>34256.794234013054</c:v>
                </c:pt>
                <c:pt idx="65">
                  <c:v>239.59184280676581</c:v>
                </c:pt>
                <c:pt idx="66">
                  <c:v>8011.1023358590046</c:v>
                </c:pt>
                <c:pt idx="67">
                  <c:v>373.18323850712625</c:v>
                </c:pt>
                <c:pt idx="68">
                  <c:v>2242.9166714314347</c:v>
                </c:pt>
                <c:pt idx="69">
                  <c:v>756.07242526406105</c:v>
                </c:pt>
                <c:pt idx="70">
                  <c:v>846.52137738617535</c:v>
                </c:pt>
                <c:pt idx="71">
                  <c:v>20275.638926817232</c:v>
                </c:pt>
                <c:pt idx="72">
                  <c:v>22831.214338587492</c:v>
                </c:pt>
                <c:pt idx="73">
                  <c:v>27777.372620785249</c:v>
                </c:pt>
                <c:pt idx="74">
                  <c:v>224.57390358649025</c:v>
                </c:pt>
                <c:pt idx="75">
                  <c:v>389.6347082893372</c:v>
                </c:pt>
                <c:pt idx="76">
                  <c:v>344.92220742897132</c:v>
                </c:pt>
                <c:pt idx="77">
                  <c:v>1350.6462916667895</c:v>
                </c:pt>
                <c:pt idx="78">
                  <c:v>943.79666551750574</c:v>
                </c:pt>
                <c:pt idx="79">
                  <c:v>948.98468088451011</c:v>
                </c:pt>
                <c:pt idx="80">
                  <c:v>1428.6713122521301</c:v>
                </c:pt>
                <c:pt idx="81">
                  <c:v>572.03440645559317</c:v>
                </c:pt>
                <c:pt idx="82">
                  <c:v>1765.9605744675009</c:v>
                </c:pt>
                <c:pt idx="83">
                  <c:v>6892.3341273085671</c:v>
                </c:pt>
                <c:pt idx="84">
                  <c:v>311.67795106408857</c:v>
                </c:pt>
                <c:pt idx="85">
                  <c:v>322.46356195865008</c:v>
                </c:pt>
                <c:pt idx="86">
                  <c:v>761.87481087189485</c:v>
                </c:pt>
                <c:pt idx="87">
                  <c:v>621.73013260268692</c:v>
                </c:pt>
                <c:pt idx="88">
                  <c:v>2224.1442474060905</c:v>
                </c:pt>
                <c:pt idx="89">
                  <c:v>381.17005163790918</c:v>
                </c:pt>
                <c:pt idx="90">
                  <c:v>593.74215496490069</c:v>
                </c:pt>
                <c:pt idx="91">
                  <c:v>228.53317847183564</c:v>
                </c:pt>
                <c:pt idx="92">
                  <c:v>1634.7583963703664</c:v>
                </c:pt>
                <c:pt idx="93">
                  <c:v>377.34730347274808</c:v>
                </c:pt>
                <c:pt idx="94">
                  <c:v>44501.691053284587</c:v>
                </c:pt>
                <c:pt idx="95">
                  <c:v>520.83688638647197</c:v>
                </c:pt>
                <c:pt idx="96">
                  <c:v>41084.495510431065</c:v>
                </c:pt>
                <c:pt idx="97">
                  <c:v>688.21864533245241</c:v>
                </c:pt>
                <c:pt idx="98">
                  <c:v>1046.1234422956561</c:v>
                </c:pt>
                <c:pt idx="99">
                  <c:v>222.59426614381755</c:v>
                </c:pt>
                <c:pt idx="100">
                  <c:v>1746.4372534811428</c:v>
                </c:pt>
                <c:pt idx="101">
                  <c:v>418.8514264087824</c:v>
                </c:pt>
                <c:pt idx="102">
                  <c:v>1393.3791550844826</c:v>
                </c:pt>
                <c:pt idx="103">
                  <c:v>3068.5620117461299</c:v>
                </c:pt>
                <c:pt idx="104">
                  <c:v>968.30321179059183</c:v>
                </c:pt>
                <c:pt idx="105">
                  <c:v>646.50973231614159</c:v>
                </c:pt>
                <c:pt idx="106">
                  <c:v>2329.4746120282957</c:v>
                </c:pt>
                <c:pt idx="107">
                  <c:v>840.17288489760438</c:v>
                </c:pt>
                <c:pt idx="108">
                  <c:v>3375.5423420805819</c:v>
                </c:pt>
                <c:pt idx="109">
                  <c:v>1008.2372774445064</c:v>
                </c:pt>
                <c:pt idx="110">
                  <c:v>700.57431350913373</c:v>
                </c:pt>
                <c:pt idx="111">
                  <c:v>514.14707709744016</c:v>
                </c:pt>
                <c:pt idx="112">
                  <c:v>4381.744269839045</c:v>
                </c:pt>
                <c:pt idx="113">
                  <c:v>3038.2530798652106</c:v>
                </c:pt>
                <c:pt idx="114">
                  <c:v>4197.637987670485</c:v>
                </c:pt>
                <c:pt idx="115">
                  <c:v>5343.7115402577874</c:v>
                </c:pt>
                <c:pt idx="116">
                  <c:v>2049.1852554898796</c:v>
                </c:pt>
                <c:pt idx="117">
                  <c:v>1654.0086639163558</c:v>
                </c:pt>
                <c:pt idx="118">
                  <c:v>981.8876204489319</c:v>
                </c:pt>
                <c:pt idx="119">
                  <c:v>819.76214023004798</c:v>
                </c:pt>
                <c:pt idx="120">
                  <c:v>587.12060903596091</c:v>
                </c:pt>
                <c:pt idx="121">
                  <c:v>1460.4137746949852</c:v>
                </c:pt>
                <c:pt idx="122">
                  <c:v>1306.9577412078058</c:v>
                </c:pt>
                <c:pt idx="123">
                  <c:v>2506.4132413871789</c:v>
                </c:pt>
                <c:pt idx="124">
                  <c:v>743.71675708737985</c:v>
                </c:pt>
                <c:pt idx="125">
                  <c:v>2921.7275241878906</c:v>
                </c:pt>
                <c:pt idx="126">
                  <c:v>5226.2985608992694</c:v>
                </c:pt>
                <c:pt idx="127">
                  <c:v>1818.5233617384654</c:v>
                </c:pt>
                <c:pt idx="128">
                  <c:v>2271.2459658696821</c:v>
                </c:pt>
                <c:pt idx="129">
                  <c:v>476.73875576693553</c:v>
                </c:pt>
                <c:pt idx="130">
                  <c:v>618.65828139853966</c:v>
                </c:pt>
                <c:pt idx="131">
                  <c:v>2968.76097929139</c:v>
                </c:pt>
                <c:pt idx="132">
                  <c:v>2051.5062097330137</c:v>
                </c:pt>
                <c:pt idx="133">
                  <c:v>1055.4755226282823</c:v>
                </c:pt>
                <c:pt idx="134">
                  <c:v>1181.2848952781364</c:v>
                </c:pt>
                <c:pt idx="135">
                  <c:v>443.90407956260572</c:v>
                </c:pt>
                <c:pt idx="136">
                  <c:v>851.16328587244232</c:v>
                </c:pt>
                <c:pt idx="137">
                  <c:v>1625.9524229184774</c:v>
                </c:pt>
                <c:pt idx="138">
                  <c:v>1864.669393160767</c:v>
                </c:pt>
                <c:pt idx="139">
                  <c:v>2585.1891589335337</c:v>
                </c:pt>
                <c:pt idx="140">
                  <c:v>14716.066090831311</c:v>
                </c:pt>
                <c:pt idx="141">
                  <c:v>563.70627652434951</c:v>
                </c:pt>
                <c:pt idx="142">
                  <c:v>866.04469837253362</c:v>
                </c:pt>
                <c:pt idx="143">
                  <c:v>42992.524688367077</c:v>
                </c:pt>
                <c:pt idx="144">
                  <c:v>737.43652795890102</c:v>
                </c:pt>
                <c:pt idx="145">
                  <c:v>242.04932377008365</c:v>
                </c:pt>
                <c:pt idx="146">
                  <c:v>575.24278437992484</c:v>
                </c:pt>
                <c:pt idx="147">
                  <c:v>1259.241652503385</c:v>
                </c:pt>
                <c:pt idx="148">
                  <c:v>233.99424727920857</c:v>
                </c:pt>
                <c:pt idx="149">
                  <c:v>2767.2475402993286</c:v>
                </c:pt>
                <c:pt idx="150">
                  <c:v>706.30843575687527</c:v>
                </c:pt>
                <c:pt idx="151">
                  <c:v>1687.8672905220683</c:v>
                </c:pt>
                <c:pt idx="152">
                  <c:v>7385.1955871739747</c:v>
                </c:pt>
                <c:pt idx="153">
                  <c:v>1679.4708972307321</c:v>
                </c:pt>
                <c:pt idx="154">
                  <c:v>37025.214802550669</c:v>
                </c:pt>
                <c:pt idx="155">
                  <c:v>319.52823747468716</c:v>
                </c:pt>
                <c:pt idx="156">
                  <c:v>854.30340043668184</c:v>
                </c:pt>
                <c:pt idx="157">
                  <c:v>1219.6489036499313</c:v>
                </c:pt>
                <c:pt idx="158">
                  <c:v>1866.7855573236241</c:v>
                </c:pt>
                <c:pt idx="159">
                  <c:v>1560.0100170694493</c:v>
                </c:pt>
                <c:pt idx="160">
                  <c:v>912.19072979483485</c:v>
                </c:pt>
                <c:pt idx="161">
                  <c:v>8566.2882434885578</c:v>
                </c:pt>
                <c:pt idx="162">
                  <c:v>6112.6982916959878</c:v>
                </c:pt>
                <c:pt idx="163">
                  <c:v>667.05700370388229</c:v>
                </c:pt>
                <c:pt idx="164">
                  <c:v>4039.0622021763934</c:v>
                </c:pt>
                <c:pt idx="165">
                  <c:v>689.85696597466426</c:v>
                </c:pt>
                <c:pt idx="166">
                  <c:v>6810.0767783975116</c:v>
                </c:pt>
                <c:pt idx="167">
                  <c:v>1427.1012549700104</c:v>
                </c:pt>
                <c:pt idx="168">
                  <c:v>1258.2177021020025</c:v>
                </c:pt>
                <c:pt idx="169">
                  <c:v>2795.7133614577601</c:v>
                </c:pt>
                <c:pt idx="170">
                  <c:v>1050.8336141420152</c:v>
                </c:pt>
                <c:pt idx="171">
                  <c:v>1035.7474115616476</c:v>
                </c:pt>
                <c:pt idx="172">
                  <c:v>708.6293900000087</c:v>
                </c:pt>
                <c:pt idx="173">
                  <c:v>353.38686408039939</c:v>
                </c:pt>
                <c:pt idx="174">
                  <c:v>981.00019676773388</c:v>
                </c:pt>
                <c:pt idx="175">
                  <c:v>818.05555622774398</c:v>
                </c:pt>
                <c:pt idx="176">
                  <c:v>549.2344441848112</c:v>
                </c:pt>
                <c:pt idx="177">
                  <c:v>2441.016942418888</c:v>
                </c:pt>
                <c:pt idx="178">
                  <c:v>397.89457486048877</c:v>
                </c:pt>
                <c:pt idx="179">
                  <c:v>354.9569213625191</c:v>
                </c:pt>
                <c:pt idx="180">
                  <c:v>690.53959957558595</c:v>
                </c:pt>
                <c:pt idx="181">
                  <c:v>326.08152004353468</c:v>
                </c:pt>
                <c:pt idx="182">
                  <c:v>663.02946545844475</c:v>
                </c:pt>
                <c:pt idx="183">
                  <c:v>44457.251605864592</c:v>
                </c:pt>
                <c:pt idx="184">
                  <c:v>848.22796138847934</c:v>
                </c:pt>
                <c:pt idx="185">
                  <c:v>338.71024166058459</c:v>
                </c:pt>
                <c:pt idx="186">
                  <c:v>1800.5700980342272</c:v>
                </c:pt>
                <c:pt idx="187">
                  <c:v>5281.8649360142881</c:v>
                </c:pt>
                <c:pt idx="188">
                  <c:v>345.74136775007725</c:v>
                </c:pt>
                <c:pt idx="189">
                  <c:v>6877.9305583291207</c:v>
                </c:pt>
                <c:pt idx="190">
                  <c:v>226.82659446953159</c:v>
                </c:pt>
                <c:pt idx="191">
                  <c:v>768.01851328018938</c:v>
                </c:pt>
                <c:pt idx="192">
                  <c:v>700.91563030959446</c:v>
                </c:pt>
                <c:pt idx="193">
                  <c:v>306.48993569708426</c:v>
                </c:pt>
                <c:pt idx="194">
                  <c:v>1551.1357802574682</c:v>
                </c:pt>
                <c:pt idx="195">
                  <c:v>980.59061660718089</c:v>
                </c:pt>
                <c:pt idx="196">
                  <c:v>388.54249452786257</c:v>
                </c:pt>
                <c:pt idx="197">
                  <c:v>228.53317847183564</c:v>
                </c:pt>
                <c:pt idx="198">
                  <c:v>734.2964133946615</c:v>
                </c:pt>
                <c:pt idx="199">
                  <c:v>963.8660933846013</c:v>
                </c:pt>
                <c:pt idx="200">
                  <c:v>1062.097068557222</c:v>
                </c:pt>
                <c:pt idx="201">
                  <c:v>785.35740674359852</c:v>
                </c:pt>
                <c:pt idx="202">
                  <c:v>533.9434515241669</c:v>
                </c:pt>
                <c:pt idx="203">
                  <c:v>3574.4617733891405</c:v>
                </c:pt>
                <c:pt idx="204">
                  <c:v>39708.442697693266</c:v>
                </c:pt>
                <c:pt idx="205">
                  <c:v>1011.3773920087458</c:v>
                </c:pt>
                <c:pt idx="206">
                  <c:v>215.01703317358761</c:v>
                </c:pt>
                <c:pt idx="207">
                  <c:v>471.00463351919393</c:v>
                </c:pt>
                <c:pt idx="208">
                  <c:v>972.12595995575282</c:v>
                </c:pt>
                <c:pt idx="209">
                  <c:v>341.57730278445536</c:v>
                </c:pt>
                <c:pt idx="210">
                  <c:v>596.81400616904784</c:v>
                </c:pt>
                <c:pt idx="211">
                  <c:v>299.4588096075916</c:v>
                </c:pt>
                <c:pt idx="212">
                  <c:v>641.59477038950604</c:v>
                </c:pt>
                <c:pt idx="213">
                  <c:v>907.13924114801489</c:v>
                </c:pt>
                <c:pt idx="214">
                  <c:v>1377.8151089834696</c:v>
                </c:pt>
                <c:pt idx="215">
                  <c:v>1591.7524795123045</c:v>
                </c:pt>
                <c:pt idx="216">
                  <c:v>2960.9789562408837</c:v>
                </c:pt>
                <c:pt idx="217">
                  <c:v>1329.1433332377585</c:v>
                </c:pt>
                <c:pt idx="218">
                  <c:v>2709.906317821913</c:v>
                </c:pt>
                <c:pt idx="219">
                  <c:v>4999.3911519529238</c:v>
                </c:pt>
                <c:pt idx="220">
                  <c:v>582.75175399006253</c:v>
                </c:pt>
                <c:pt idx="221">
                  <c:v>1734.6276921851991</c:v>
                </c:pt>
                <c:pt idx="222">
                  <c:v>7783.1027131511846</c:v>
                </c:pt>
                <c:pt idx="223">
                  <c:v>2783.6990100815397</c:v>
                </c:pt>
                <c:pt idx="224">
                  <c:v>302.59892417183107</c:v>
                </c:pt>
                <c:pt idx="225">
                  <c:v>473.66690456278826</c:v>
                </c:pt>
                <c:pt idx="226">
                  <c:v>1604.9273080100918</c:v>
                </c:pt>
                <c:pt idx="227">
                  <c:v>17350.96352702866</c:v>
                </c:pt>
                <c:pt idx="228">
                  <c:v>1007.1450636830317</c:v>
                </c:pt>
                <c:pt idx="229">
                  <c:v>1465.3287366216209</c:v>
                </c:pt>
                <c:pt idx="230">
                  <c:v>2584.4382619725197</c:v>
                </c:pt>
                <c:pt idx="231">
                  <c:v>636.27022830231726</c:v>
                </c:pt>
                <c:pt idx="232">
                  <c:v>911.50809619391327</c:v>
                </c:pt>
                <c:pt idx="233">
                  <c:v>23856.666533891941</c:v>
                </c:pt>
                <c:pt idx="234">
                  <c:v>750.95267325714894</c:v>
                </c:pt>
                <c:pt idx="235">
                  <c:v>505.47763036573559</c:v>
                </c:pt>
                <c:pt idx="236">
                  <c:v>417.82747600739998</c:v>
                </c:pt>
                <c:pt idx="237">
                  <c:v>2913.3311308965549</c:v>
                </c:pt>
                <c:pt idx="238">
                  <c:v>4540.6613721335971</c:v>
                </c:pt>
                <c:pt idx="239">
                  <c:v>1161.7615742917778</c:v>
                </c:pt>
                <c:pt idx="240">
                  <c:v>7165.8654111978594</c:v>
                </c:pt>
                <c:pt idx="241">
                  <c:v>2889.438954864298</c:v>
                </c:pt>
                <c:pt idx="242">
                  <c:v>1277.8775498085452</c:v>
                </c:pt>
                <c:pt idx="243">
                  <c:v>595.44873896720469</c:v>
                </c:pt>
                <c:pt idx="244">
                  <c:v>2527.0970394951037</c:v>
                </c:pt>
                <c:pt idx="245">
                  <c:v>900.0398516984302</c:v>
                </c:pt>
                <c:pt idx="246">
                  <c:v>2538.4970206304947</c:v>
                </c:pt>
                <c:pt idx="247">
                  <c:v>555.03682979264499</c:v>
                </c:pt>
                <c:pt idx="248">
                  <c:v>1303.7493632834742</c:v>
                </c:pt>
                <c:pt idx="249">
                  <c:v>640.22950318766277</c:v>
                </c:pt>
                <c:pt idx="250">
                  <c:v>695.8641416627745</c:v>
                </c:pt>
                <c:pt idx="251">
                  <c:v>31306.793127630284</c:v>
                </c:pt>
                <c:pt idx="252">
                  <c:v>345.26352422943211</c:v>
                </c:pt>
                <c:pt idx="253">
                  <c:v>626.2355143687696</c:v>
                </c:pt>
                <c:pt idx="254">
                  <c:v>864.95248461105894</c:v>
                </c:pt>
                <c:pt idx="255">
                  <c:v>6489.7850928450898</c:v>
                </c:pt>
                <c:pt idx="256">
                  <c:v>7684.9400013386567</c:v>
                </c:pt>
                <c:pt idx="257">
                  <c:v>997.24687646966834</c:v>
                </c:pt>
                <c:pt idx="258">
                  <c:v>32911.186879876368</c:v>
                </c:pt>
                <c:pt idx="259">
                  <c:v>2664.852500161086</c:v>
                </c:pt>
                <c:pt idx="260">
                  <c:v>1204.2213842691026</c:v>
                </c:pt>
                <c:pt idx="261">
                  <c:v>916.15000468018025</c:v>
                </c:pt>
                <c:pt idx="262">
                  <c:v>35690.461322668627</c:v>
                </c:pt>
                <c:pt idx="263">
                  <c:v>279.04806494003526</c:v>
                </c:pt>
                <c:pt idx="264">
                  <c:v>357.61919240611337</c:v>
                </c:pt>
                <c:pt idx="265">
                  <c:v>893.69135920985912</c:v>
                </c:pt>
                <c:pt idx="266">
                  <c:v>2800.355269944027</c:v>
                </c:pt>
                <c:pt idx="267">
                  <c:v>1750.4647917265804</c:v>
                </c:pt>
                <c:pt idx="268">
                  <c:v>944.20624567805874</c:v>
                </c:pt>
                <c:pt idx="269">
                  <c:v>38136.67883157124</c:v>
                </c:pt>
                <c:pt idx="270">
                  <c:v>366.83474601855522</c:v>
                </c:pt>
                <c:pt idx="271">
                  <c:v>3250.2790763114649</c:v>
                </c:pt>
                <c:pt idx="272">
                  <c:v>611.3541018686783</c:v>
                </c:pt>
                <c:pt idx="273">
                  <c:v>324.92104292196791</c:v>
                </c:pt>
                <c:pt idx="274">
                  <c:v>1443.7575148324979</c:v>
                </c:pt>
                <c:pt idx="275">
                  <c:v>1573.2531089273286</c:v>
                </c:pt>
                <c:pt idx="276">
                  <c:v>441.10528179882709</c:v>
                </c:pt>
                <c:pt idx="277">
                  <c:v>539.33625697144771</c:v>
                </c:pt>
                <c:pt idx="278">
                  <c:v>1012.4696057702205</c:v>
                </c:pt>
                <c:pt idx="279">
                  <c:v>369.01917354150441</c:v>
                </c:pt>
                <c:pt idx="280">
                  <c:v>18689.40322835567</c:v>
                </c:pt>
                <c:pt idx="281">
                  <c:v>17952.022412640141</c:v>
                </c:pt>
                <c:pt idx="282">
                  <c:v>4034.9664005708637</c:v>
                </c:pt>
                <c:pt idx="283">
                  <c:v>240.47926648796391</c:v>
                </c:pt>
                <c:pt idx="284">
                  <c:v>344.44436390832618</c:v>
                </c:pt>
                <c:pt idx="285">
                  <c:v>16683.143075247041</c:v>
                </c:pt>
                <c:pt idx="286">
                  <c:v>2835.7156904717672</c:v>
                </c:pt>
                <c:pt idx="287">
                  <c:v>599.27148713236579</c:v>
                </c:pt>
                <c:pt idx="288">
                  <c:v>484.93035897799496</c:v>
                </c:pt>
                <c:pt idx="289">
                  <c:v>2939.4759978118527</c:v>
                </c:pt>
                <c:pt idx="290">
                  <c:v>8274.4623790945661</c:v>
                </c:pt>
                <c:pt idx="291">
                  <c:v>969.05410875160555</c:v>
                </c:pt>
                <c:pt idx="292">
                  <c:v>2329.2698219480194</c:v>
                </c:pt>
                <c:pt idx="293">
                  <c:v>8380.4071139576008</c:v>
                </c:pt>
                <c:pt idx="294">
                  <c:v>950.41821144644541</c:v>
                </c:pt>
                <c:pt idx="295">
                  <c:v>4299.1456041275296</c:v>
                </c:pt>
                <c:pt idx="296">
                  <c:v>389.02033804850777</c:v>
                </c:pt>
                <c:pt idx="297">
                  <c:v>371.34012778463784</c:v>
                </c:pt>
                <c:pt idx="298">
                  <c:v>610.80799498794113</c:v>
                </c:pt>
                <c:pt idx="299">
                  <c:v>42640.354013651609</c:v>
                </c:pt>
                <c:pt idx="300">
                  <c:v>45904.503103178504</c:v>
                </c:pt>
                <c:pt idx="301">
                  <c:v>2619.6621557800754</c:v>
                </c:pt>
                <c:pt idx="302">
                  <c:v>30108.225051132107</c:v>
                </c:pt>
                <c:pt idx="303">
                  <c:v>1898.5280197664792</c:v>
                </c:pt>
                <c:pt idx="304">
                  <c:v>1013.7666096119715</c:v>
                </c:pt>
                <c:pt idx="305">
                  <c:v>330.51863844952516</c:v>
                </c:pt>
                <c:pt idx="306">
                  <c:v>1857.979583871735</c:v>
                </c:pt>
                <c:pt idx="307">
                  <c:v>2251.1082746424941</c:v>
                </c:pt>
                <c:pt idx="308">
                  <c:v>499.6069813978097</c:v>
                </c:pt>
                <c:pt idx="309">
                  <c:v>37103.51287657638</c:v>
                </c:pt>
                <c:pt idx="310">
                  <c:v>560.08831843946496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8-482F-89CE-A596F9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8159"/>
        <c:axId val="344420559"/>
      </c:scatterChart>
      <c:valAx>
        <c:axId val="34441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20559"/>
        <c:crosses val="autoZero"/>
        <c:crossBetween val="midCat"/>
      </c:valAx>
      <c:valAx>
        <c:axId val="34442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418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'Análisis 2'!$G$27:$G$337</c:f>
              <c:numCache>
                <c:formatCode>General</c:formatCode>
                <c:ptCount val="311"/>
                <c:pt idx="0">
                  <c:v>0.16077170418006431</c:v>
                </c:pt>
                <c:pt idx="1">
                  <c:v>0.48231511254019294</c:v>
                </c:pt>
                <c:pt idx="2">
                  <c:v>0.8038585209003215</c:v>
                </c:pt>
                <c:pt idx="3">
                  <c:v>1.1254019292604502</c:v>
                </c:pt>
                <c:pt idx="4">
                  <c:v>1.4469453376205788</c:v>
                </c:pt>
                <c:pt idx="5">
                  <c:v>1.7684887459807073</c:v>
                </c:pt>
                <c:pt idx="6">
                  <c:v>2.090032154340836</c:v>
                </c:pt>
                <c:pt idx="7">
                  <c:v>2.411575562700965</c:v>
                </c:pt>
                <c:pt idx="8">
                  <c:v>2.7331189710610935</c:v>
                </c:pt>
                <c:pt idx="9">
                  <c:v>3.054662379421222</c:v>
                </c:pt>
                <c:pt idx="10">
                  <c:v>3.3762057877813505</c:v>
                </c:pt>
                <c:pt idx="11">
                  <c:v>3.6977491961414795</c:v>
                </c:pt>
                <c:pt idx="12">
                  <c:v>4.019292604501608</c:v>
                </c:pt>
                <c:pt idx="13">
                  <c:v>4.340836012861736</c:v>
                </c:pt>
                <c:pt idx="14">
                  <c:v>4.662379421221865</c:v>
                </c:pt>
                <c:pt idx="15">
                  <c:v>4.9839228295819931</c:v>
                </c:pt>
                <c:pt idx="16">
                  <c:v>5.305466237942122</c:v>
                </c:pt>
                <c:pt idx="17">
                  <c:v>5.627009646302251</c:v>
                </c:pt>
                <c:pt idx="18">
                  <c:v>5.948553054662379</c:v>
                </c:pt>
                <c:pt idx="19">
                  <c:v>6.270096463022508</c:v>
                </c:pt>
                <c:pt idx="20">
                  <c:v>6.5916398713826361</c:v>
                </c:pt>
                <c:pt idx="21">
                  <c:v>6.913183279742765</c:v>
                </c:pt>
                <c:pt idx="22">
                  <c:v>7.234726688102894</c:v>
                </c:pt>
                <c:pt idx="23">
                  <c:v>7.5562700964630221</c:v>
                </c:pt>
                <c:pt idx="24">
                  <c:v>7.877813504823151</c:v>
                </c:pt>
                <c:pt idx="25">
                  <c:v>8.19935691318328</c:v>
                </c:pt>
                <c:pt idx="26">
                  <c:v>8.520900321543408</c:v>
                </c:pt>
                <c:pt idx="27">
                  <c:v>8.8424437299035361</c:v>
                </c:pt>
                <c:pt idx="28">
                  <c:v>9.163987138263666</c:v>
                </c:pt>
                <c:pt idx="29">
                  <c:v>9.485530546623794</c:v>
                </c:pt>
                <c:pt idx="30">
                  <c:v>9.8070739549839221</c:v>
                </c:pt>
                <c:pt idx="31">
                  <c:v>10.128617363344052</c:v>
                </c:pt>
                <c:pt idx="32">
                  <c:v>10.45016077170418</c:v>
                </c:pt>
                <c:pt idx="33">
                  <c:v>10.771704180064308</c:v>
                </c:pt>
                <c:pt idx="34">
                  <c:v>11.093247588424438</c:v>
                </c:pt>
                <c:pt idx="35">
                  <c:v>11.414790996784566</c:v>
                </c:pt>
                <c:pt idx="36">
                  <c:v>11.736334405144694</c:v>
                </c:pt>
                <c:pt idx="37">
                  <c:v>12.057877813504824</c:v>
                </c:pt>
                <c:pt idx="38">
                  <c:v>12.379421221864952</c:v>
                </c:pt>
                <c:pt idx="39">
                  <c:v>12.70096463022508</c:v>
                </c:pt>
                <c:pt idx="40">
                  <c:v>13.022508038585208</c:v>
                </c:pt>
                <c:pt idx="41">
                  <c:v>13.344051446945338</c:v>
                </c:pt>
                <c:pt idx="42">
                  <c:v>13.665594855305466</c:v>
                </c:pt>
                <c:pt idx="43">
                  <c:v>13.987138263665594</c:v>
                </c:pt>
                <c:pt idx="44">
                  <c:v>14.308681672025724</c:v>
                </c:pt>
                <c:pt idx="45">
                  <c:v>14.630225080385852</c:v>
                </c:pt>
                <c:pt idx="46">
                  <c:v>14.95176848874598</c:v>
                </c:pt>
                <c:pt idx="47">
                  <c:v>15.27331189710611</c:v>
                </c:pt>
                <c:pt idx="48">
                  <c:v>15.594855305466238</c:v>
                </c:pt>
                <c:pt idx="49">
                  <c:v>15.916398713826366</c:v>
                </c:pt>
                <c:pt idx="50">
                  <c:v>16.237942122186496</c:v>
                </c:pt>
                <c:pt idx="51">
                  <c:v>16.559485530546624</c:v>
                </c:pt>
                <c:pt idx="52">
                  <c:v>16.881028938906752</c:v>
                </c:pt>
                <c:pt idx="53">
                  <c:v>17.20257234726688</c:v>
                </c:pt>
                <c:pt idx="54">
                  <c:v>17.524115755627008</c:v>
                </c:pt>
                <c:pt idx="55">
                  <c:v>17.84565916398714</c:v>
                </c:pt>
                <c:pt idx="56">
                  <c:v>18.167202572347268</c:v>
                </c:pt>
                <c:pt idx="57">
                  <c:v>18.488745980707396</c:v>
                </c:pt>
                <c:pt idx="58">
                  <c:v>18.810289389067524</c:v>
                </c:pt>
                <c:pt idx="59">
                  <c:v>19.131832797427652</c:v>
                </c:pt>
                <c:pt idx="60">
                  <c:v>19.45337620578778</c:v>
                </c:pt>
                <c:pt idx="61">
                  <c:v>19.774919614147912</c:v>
                </c:pt>
                <c:pt idx="62">
                  <c:v>20.09646302250804</c:v>
                </c:pt>
                <c:pt idx="63">
                  <c:v>20.418006430868168</c:v>
                </c:pt>
                <c:pt idx="64">
                  <c:v>20.739549839228296</c:v>
                </c:pt>
                <c:pt idx="65">
                  <c:v>21.061093247588424</c:v>
                </c:pt>
                <c:pt idx="66">
                  <c:v>21.382636655948552</c:v>
                </c:pt>
                <c:pt idx="67">
                  <c:v>21.70418006430868</c:v>
                </c:pt>
                <c:pt idx="68">
                  <c:v>22.025723472668812</c:v>
                </c:pt>
                <c:pt idx="69">
                  <c:v>22.34726688102894</c:v>
                </c:pt>
                <c:pt idx="70">
                  <c:v>22.668810289389068</c:v>
                </c:pt>
                <c:pt idx="71">
                  <c:v>22.990353697749196</c:v>
                </c:pt>
                <c:pt idx="72">
                  <c:v>23.311897106109324</c:v>
                </c:pt>
                <c:pt idx="73">
                  <c:v>23.633440514469452</c:v>
                </c:pt>
                <c:pt idx="74">
                  <c:v>23.954983922829584</c:v>
                </c:pt>
                <c:pt idx="75">
                  <c:v>24.276527331189712</c:v>
                </c:pt>
                <c:pt idx="76">
                  <c:v>24.59807073954984</c:v>
                </c:pt>
                <c:pt idx="77">
                  <c:v>24.919614147909968</c:v>
                </c:pt>
                <c:pt idx="78">
                  <c:v>25.241157556270096</c:v>
                </c:pt>
                <c:pt idx="79">
                  <c:v>25.562700964630224</c:v>
                </c:pt>
                <c:pt idx="80">
                  <c:v>25.884244372990352</c:v>
                </c:pt>
                <c:pt idx="81">
                  <c:v>26.205787781350484</c:v>
                </c:pt>
                <c:pt idx="82">
                  <c:v>26.527331189710612</c:v>
                </c:pt>
                <c:pt idx="83">
                  <c:v>26.84887459807074</c:v>
                </c:pt>
                <c:pt idx="84">
                  <c:v>27.170418006430868</c:v>
                </c:pt>
                <c:pt idx="85">
                  <c:v>27.491961414790996</c:v>
                </c:pt>
                <c:pt idx="86">
                  <c:v>27.813504823151124</c:v>
                </c:pt>
                <c:pt idx="87">
                  <c:v>28.135048231511256</c:v>
                </c:pt>
                <c:pt idx="88">
                  <c:v>28.456591639871384</c:v>
                </c:pt>
                <c:pt idx="89">
                  <c:v>28.778135048231512</c:v>
                </c:pt>
                <c:pt idx="90">
                  <c:v>29.09967845659164</c:v>
                </c:pt>
                <c:pt idx="91">
                  <c:v>29.421221864951768</c:v>
                </c:pt>
                <c:pt idx="92">
                  <c:v>29.742765273311896</c:v>
                </c:pt>
                <c:pt idx="93">
                  <c:v>30.064308681672028</c:v>
                </c:pt>
                <c:pt idx="94">
                  <c:v>30.385852090032156</c:v>
                </c:pt>
                <c:pt idx="95">
                  <c:v>30.707395498392284</c:v>
                </c:pt>
                <c:pt idx="96">
                  <c:v>31.028938906752412</c:v>
                </c:pt>
                <c:pt idx="97">
                  <c:v>31.35048231511254</c:v>
                </c:pt>
                <c:pt idx="98">
                  <c:v>31.672025723472668</c:v>
                </c:pt>
                <c:pt idx="99">
                  <c:v>31.993569131832796</c:v>
                </c:pt>
                <c:pt idx="100">
                  <c:v>32.315112540192928</c:v>
                </c:pt>
                <c:pt idx="101">
                  <c:v>32.636655948553056</c:v>
                </c:pt>
                <c:pt idx="102">
                  <c:v>32.958199356913184</c:v>
                </c:pt>
                <c:pt idx="103">
                  <c:v>33.279742765273312</c:v>
                </c:pt>
                <c:pt idx="104">
                  <c:v>33.60128617363344</c:v>
                </c:pt>
                <c:pt idx="105">
                  <c:v>33.922829581993568</c:v>
                </c:pt>
                <c:pt idx="106">
                  <c:v>34.244372990353696</c:v>
                </c:pt>
                <c:pt idx="107">
                  <c:v>34.565916398713824</c:v>
                </c:pt>
                <c:pt idx="108">
                  <c:v>34.887459807073952</c:v>
                </c:pt>
                <c:pt idx="109">
                  <c:v>35.209003215434088</c:v>
                </c:pt>
                <c:pt idx="110">
                  <c:v>35.530546623794216</c:v>
                </c:pt>
                <c:pt idx="111">
                  <c:v>35.852090032154344</c:v>
                </c:pt>
                <c:pt idx="112">
                  <c:v>36.173633440514472</c:v>
                </c:pt>
                <c:pt idx="113">
                  <c:v>36.4951768488746</c:v>
                </c:pt>
                <c:pt idx="114">
                  <c:v>36.816720257234728</c:v>
                </c:pt>
                <c:pt idx="115">
                  <c:v>37.138263665594856</c:v>
                </c:pt>
                <c:pt idx="116">
                  <c:v>37.459807073954984</c:v>
                </c:pt>
                <c:pt idx="117">
                  <c:v>37.781350482315112</c:v>
                </c:pt>
                <c:pt idx="118">
                  <c:v>38.10289389067524</c:v>
                </c:pt>
                <c:pt idx="119">
                  <c:v>38.424437299035368</c:v>
                </c:pt>
                <c:pt idx="120">
                  <c:v>38.745980707395496</c:v>
                </c:pt>
                <c:pt idx="121">
                  <c:v>39.067524115755624</c:v>
                </c:pt>
                <c:pt idx="122">
                  <c:v>39.38906752411576</c:v>
                </c:pt>
                <c:pt idx="123">
                  <c:v>39.710610932475888</c:v>
                </c:pt>
                <c:pt idx="124">
                  <c:v>40.032154340836016</c:v>
                </c:pt>
                <c:pt idx="125">
                  <c:v>40.353697749196144</c:v>
                </c:pt>
                <c:pt idx="126">
                  <c:v>40.675241157556272</c:v>
                </c:pt>
                <c:pt idx="127">
                  <c:v>40.9967845659164</c:v>
                </c:pt>
                <c:pt idx="128">
                  <c:v>41.318327974276528</c:v>
                </c:pt>
                <c:pt idx="129">
                  <c:v>41.639871382636656</c:v>
                </c:pt>
                <c:pt idx="130">
                  <c:v>41.961414790996784</c:v>
                </c:pt>
                <c:pt idx="131">
                  <c:v>42.282958199356912</c:v>
                </c:pt>
                <c:pt idx="132">
                  <c:v>42.60450160771704</c:v>
                </c:pt>
                <c:pt idx="133">
                  <c:v>42.926045016077168</c:v>
                </c:pt>
                <c:pt idx="134">
                  <c:v>43.247588424437296</c:v>
                </c:pt>
                <c:pt idx="135">
                  <c:v>43.569131832797432</c:v>
                </c:pt>
                <c:pt idx="136">
                  <c:v>43.89067524115756</c:v>
                </c:pt>
                <c:pt idx="137">
                  <c:v>44.212218649517688</c:v>
                </c:pt>
                <c:pt idx="138">
                  <c:v>44.533762057877816</c:v>
                </c:pt>
                <c:pt idx="139">
                  <c:v>44.855305466237944</c:v>
                </c:pt>
                <c:pt idx="140">
                  <c:v>45.176848874598072</c:v>
                </c:pt>
                <c:pt idx="141">
                  <c:v>45.4983922829582</c:v>
                </c:pt>
                <c:pt idx="142">
                  <c:v>45.819935691318328</c:v>
                </c:pt>
                <c:pt idx="143">
                  <c:v>46.141479099678456</c:v>
                </c:pt>
                <c:pt idx="144">
                  <c:v>46.463022508038584</c:v>
                </c:pt>
                <c:pt idx="145">
                  <c:v>46.784565916398712</c:v>
                </c:pt>
                <c:pt idx="146">
                  <c:v>47.10610932475884</c:v>
                </c:pt>
                <c:pt idx="147">
                  <c:v>47.427652733118968</c:v>
                </c:pt>
                <c:pt idx="148">
                  <c:v>47.749196141479104</c:v>
                </c:pt>
                <c:pt idx="149">
                  <c:v>48.070739549839232</c:v>
                </c:pt>
                <c:pt idx="150">
                  <c:v>48.39228295819936</c:v>
                </c:pt>
                <c:pt idx="151">
                  <c:v>48.713826366559488</c:v>
                </c:pt>
                <c:pt idx="152">
                  <c:v>49.035369774919616</c:v>
                </c:pt>
                <c:pt idx="153">
                  <c:v>49.356913183279744</c:v>
                </c:pt>
                <c:pt idx="154">
                  <c:v>49.678456591639872</c:v>
                </c:pt>
                <c:pt idx="155">
                  <c:v>50</c:v>
                </c:pt>
                <c:pt idx="156">
                  <c:v>50.321543408360128</c:v>
                </c:pt>
                <c:pt idx="157">
                  <c:v>50.643086816720256</c:v>
                </c:pt>
                <c:pt idx="158">
                  <c:v>50.964630225080384</c:v>
                </c:pt>
                <c:pt idx="159">
                  <c:v>51.286173633440512</c:v>
                </c:pt>
                <c:pt idx="160">
                  <c:v>51.60771704180064</c:v>
                </c:pt>
                <c:pt idx="161">
                  <c:v>51.929260450160776</c:v>
                </c:pt>
                <c:pt idx="162">
                  <c:v>52.250803858520904</c:v>
                </c:pt>
                <c:pt idx="163">
                  <c:v>52.572347266881032</c:v>
                </c:pt>
                <c:pt idx="164">
                  <c:v>52.89389067524116</c:v>
                </c:pt>
                <c:pt idx="165">
                  <c:v>53.215434083601288</c:v>
                </c:pt>
                <c:pt idx="166">
                  <c:v>53.536977491961416</c:v>
                </c:pt>
                <c:pt idx="167">
                  <c:v>53.858520900321544</c:v>
                </c:pt>
                <c:pt idx="168">
                  <c:v>54.180064308681672</c:v>
                </c:pt>
                <c:pt idx="169">
                  <c:v>54.5016077170418</c:v>
                </c:pt>
                <c:pt idx="170">
                  <c:v>54.823151125401928</c:v>
                </c:pt>
                <c:pt idx="171">
                  <c:v>55.144694533762056</c:v>
                </c:pt>
                <c:pt idx="172">
                  <c:v>55.466237942122184</c:v>
                </c:pt>
                <c:pt idx="173">
                  <c:v>55.787781350482319</c:v>
                </c:pt>
                <c:pt idx="174">
                  <c:v>56.109324758842448</c:v>
                </c:pt>
                <c:pt idx="175">
                  <c:v>56.430868167202576</c:v>
                </c:pt>
                <c:pt idx="176">
                  <c:v>56.752411575562704</c:v>
                </c:pt>
                <c:pt idx="177">
                  <c:v>57.073954983922832</c:v>
                </c:pt>
                <c:pt idx="178">
                  <c:v>57.39549839228296</c:v>
                </c:pt>
                <c:pt idx="179">
                  <c:v>57.717041800643088</c:v>
                </c:pt>
                <c:pt idx="180">
                  <c:v>58.038585209003216</c:v>
                </c:pt>
                <c:pt idx="181">
                  <c:v>58.360128617363344</c:v>
                </c:pt>
                <c:pt idx="182">
                  <c:v>58.681672025723472</c:v>
                </c:pt>
                <c:pt idx="183">
                  <c:v>59.0032154340836</c:v>
                </c:pt>
                <c:pt idx="184">
                  <c:v>59.324758842443728</c:v>
                </c:pt>
                <c:pt idx="185">
                  <c:v>59.646302250803856</c:v>
                </c:pt>
                <c:pt idx="186">
                  <c:v>59.967845659163991</c:v>
                </c:pt>
                <c:pt idx="187">
                  <c:v>60.28938906752412</c:v>
                </c:pt>
                <c:pt idx="188">
                  <c:v>60.610932475884248</c:v>
                </c:pt>
                <c:pt idx="189">
                  <c:v>60.932475884244376</c:v>
                </c:pt>
                <c:pt idx="190">
                  <c:v>61.254019292604504</c:v>
                </c:pt>
                <c:pt idx="191">
                  <c:v>61.575562700964632</c:v>
                </c:pt>
                <c:pt idx="192">
                  <c:v>61.89710610932476</c:v>
                </c:pt>
                <c:pt idx="193">
                  <c:v>62.218649517684888</c:v>
                </c:pt>
                <c:pt idx="194">
                  <c:v>62.540192926045016</c:v>
                </c:pt>
                <c:pt idx="195">
                  <c:v>62.861736334405144</c:v>
                </c:pt>
                <c:pt idx="196">
                  <c:v>63.183279742765272</c:v>
                </c:pt>
                <c:pt idx="197">
                  <c:v>63.5048231511254</c:v>
                </c:pt>
                <c:pt idx="198">
                  <c:v>63.826366559485528</c:v>
                </c:pt>
                <c:pt idx="199">
                  <c:v>64.147909967845663</c:v>
                </c:pt>
                <c:pt idx="200">
                  <c:v>64.469453376205792</c:v>
                </c:pt>
                <c:pt idx="201">
                  <c:v>64.79099678456592</c:v>
                </c:pt>
                <c:pt idx="202">
                  <c:v>65.112540192926048</c:v>
                </c:pt>
                <c:pt idx="203">
                  <c:v>65.434083601286176</c:v>
                </c:pt>
                <c:pt idx="204">
                  <c:v>65.755627009646304</c:v>
                </c:pt>
                <c:pt idx="205">
                  <c:v>66.077170418006432</c:v>
                </c:pt>
                <c:pt idx="206">
                  <c:v>66.39871382636656</c:v>
                </c:pt>
                <c:pt idx="207">
                  <c:v>66.720257234726688</c:v>
                </c:pt>
                <c:pt idx="208">
                  <c:v>67.041800643086816</c:v>
                </c:pt>
                <c:pt idx="209">
                  <c:v>67.363344051446944</c:v>
                </c:pt>
                <c:pt idx="210">
                  <c:v>67.684887459807072</c:v>
                </c:pt>
                <c:pt idx="211">
                  <c:v>68.0064308681672</c:v>
                </c:pt>
                <c:pt idx="212">
                  <c:v>68.327974276527328</c:v>
                </c:pt>
                <c:pt idx="213">
                  <c:v>68.649517684887456</c:v>
                </c:pt>
                <c:pt idx="214">
                  <c:v>68.971061093247584</c:v>
                </c:pt>
                <c:pt idx="215">
                  <c:v>69.292604501607713</c:v>
                </c:pt>
                <c:pt idx="216">
                  <c:v>69.614147909967841</c:v>
                </c:pt>
                <c:pt idx="217">
                  <c:v>69.935691318327969</c:v>
                </c:pt>
                <c:pt idx="218">
                  <c:v>70.257234726688111</c:v>
                </c:pt>
                <c:pt idx="219">
                  <c:v>70.578778135048239</c:v>
                </c:pt>
                <c:pt idx="220">
                  <c:v>70.900321543408367</c:v>
                </c:pt>
                <c:pt idx="221">
                  <c:v>71.221864951768495</c:v>
                </c:pt>
                <c:pt idx="222">
                  <c:v>71.543408360128623</c:v>
                </c:pt>
                <c:pt idx="223">
                  <c:v>71.864951768488751</c:v>
                </c:pt>
                <c:pt idx="224">
                  <c:v>72.186495176848879</c:v>
                </c:pt>
                <c:pt idx="225">
                  <c:v>72.508038585209007</c:v>
                </c:pt>
                <c:pt idx="226">
                  <c:v>72.829581993569136</c:v>
                </c:pt>
                <c:pt idx="227">
                  <c:v>73.151125401929264</c:v>
                </c:pt>
                <c:pt idx="228">
                  <c:v>73.472668810289392</c:v>
                </c:pt>
                <c:pt idx="229">
                  <c:v>73.79421221864952</c:v>
                </c:pt>
                <c:pt idx="230">
                  <c:v>74.115755627009648</c:v>
                </c:pt>
                <c:pt idx="231">
                  <c:v>74.437299035369776</c:v>
                </c:pt>
                <c:pt idx="232">
                  <c:v>74.758842443729904</c:v>
                </c:pt>
                <c:pt idx="233">
                  <c:v>75.080385852090032</c:v>
                </c:pt>
                <c:pt idx="234">
                  <c:v>75.40192926045016</c:v>
                </c:pt>
                <c:pt idx="235">
                  <c:v>75.723472668810288</c:v>
                </c:pt>
                <c:pt idx="236">
                  <c:v>76.045016077170416</c:v>
                </c:pt>
                <c:pt idx="237">
                  <c:v>76.366559485530544</c:v>
                </c:pt>
                <c:pt idx="238">
                  <c:v>76.688102893890672</c:v>
                </c:pt>
                <c:pt idx="239">
                  <c:v>77.0096463022508</c:v>
                </c:pt>
                <c:pt idx="240">
                  <c:v>77.331189710610929</c:v>
                </c:pt>
                <c:pt idx="241">
                  <c:v>77.652733118971057</c:v>
                </c:pt>
                <c:pt idx="242">
                  <c:v>77.974276527331185</c:v>
                </c:pt>
                <c:pt idx="243">
                  <c:v>78.295819935691313</c:v>
                </c:pt>
                <c:pt idx="244">
                  <c:v>78.617363344051455</c:v>
                </c:pt>
                <c:pt idx="245">
                  <c:v>78.938906752411583</c:v>
                </c:pt>
                <c:pt idx="246">
                  <c:v>79.260450160771711</c:v>
                </c:pt>
                <c:pt idx="247">
                  <c:v>79.581993569131839</c:v>
                </c:pt>
                <c:pt idx="248">
                  <c:v>79.903536977491967</c:v>
                </c:pt>
                <c:pt idx="249">
                  <c:v>80.225080385852095</c:v>
                </c:pt>
                <c:pt idx="250">
                  <c:v>80.546623794212223</c:v>
                </c:pt>
                <c:pt idx="251">
                  <c:v>80.868167202572351</c:v>
                </c:pt>
                <c:pt idx="252">
                  <c:v>81.18971061093248</c:v>
                </c:pt>
                <c:pt idx="253">
                  <c:v>81.511254019292608</c:v>
                </c:pt>
                <c:pt idx="254">
                  <c:v>81.832797427652736</c:v>
                </c:pt>
                <c:pt idx="255">
                  <c:v>82.154340836012864</c:v>
                </c:pt>
                <c:pt idx="256">
                  <c:v>82.475884244372992</c:v>
                </c:pt>
                <c:pt idx="257">
                  <c:v>82.79742765273312</c:v>
                </c:pt>
                <c:pt idx="258">
                  <c:v>83.118971061093248</c:v>
                </c:pt>
                <c:pt idx="259">
                  <c:v>83.440514469453376</c:v>
                </c:pt>
                <c:pt idx="260">
                  <c:v>83.762057877813504</c:v>
                </c:pt>
                <c:pt idx="261">
                  <c:v>84.083601286173632</c:v>
                </c:pt>
                <c:pt idx="262">
                  <c:v>84.40514469453376</c:v>
                </c:pt>
                <c:pt idx="263">
                  <c:v>84.726688102893888</c:v>
                </c:pt>
                <c:pt idx="264">
                  <c:v>85.048231511254016</c:v>
                </c:pt>
                <c:pt idx="265">
                  <c:v>85.369774919614144</c:v>
                </c:pt>
                <c:pt idx="266">
                  <c:v>85.691318327974273</c:v>
                </c:pt>
                <c:pt idx="267">
                  <c:v>86.012861736334401</c:v>
                </c:pt>
                <c:pt idx="268">
                  <c:v>86.334405144694529</c:v>
                </c:pt>
                <c:pt idx="269">
                  <c:v>86.655948553054671</c:v>
                </c:pt>
                <c:pt idx="270">
                  <c:v>86.977491961414799</c:v>
                </c:pt>
                <c:pt idx="271">
                  <c:v>87.299035369774927</c:v>
                </c:pt>
                <c:pt idx="272">
                  <c:v>87.620578778135055</c:v>
                </c:pt>
                <c:pt idx="273">
                  <c:v>87.942122186495183</c:v>
                </c:pt>
                <c:pt idx="274">
                  <c:v>88.263665594855311</c:v>
                </c:pt>
                <c:pt idx="275">
                  <c:v>88.585209003215439</c:v>
                </c:pt>
                <c:pt idx="276">
                  <c:v>88.906752411575567</c:v>
                </c:pt>
                <c:pt idx="277">
                  <c:v>89.228295819935695</c:v>
                </c:pt>
                <c:pt idx="278">
                  <c:v>89.549839228295824</c:v>
                </c:pt>
                <c:pt idx="279">
                  <c:v>89.871382636655952</c:v>
                </c:pt>
                <c:pt idx="280">
                  <c:v>90.19292604501608</c:v>
                </c:pt>
                <c:pt idx="281">
                  <c:v>90.514469453376208</c:v>
                </c:pt>
                <c:pt idx="282">
                  <c:v>90.836012861736336</c:v>
                </c:pt>
                <c:pt idx="283">
                  <c:v>91.157556270096464</c:v>
                </c:pt>
                <c:pt idx="284">
                  <c:v>91.479099678456592</c:v>
                </c:pt>
                <c:pt idx="285">
                  <c:v>91.80064308681672</c:v>
                </c:pt>
                <c:pt idx="286">
                  <c:v>92.122186495176848</c:v>
                </c:pt>
                <c:pt idx="287">
                  <c:v>92.443729903536976</c:v>
                </c:pt>
                <c:pt idx="288">
                  <c:v>92.765273311897104</c:v>
                </c:pt>
                <c:pt idx="289">
                  <c:v>93.086816720257232</c:v>
                </c:pt>
                <c:pt idx="290">
                  <c:v>93.40836012861736</c:v>
                </c:pt>
                <c:pt idx="291">
                  <c:v>93.729903536977488</c:v>
                </c:pt>
                <c:pt idx="292">
                  <c:v>94.051446945337617</c:v>
                </c:pt>
                <c:pt idx="293">
                  <c:v>94.372990353697745</c:v>
                </c:pt>
                <c:pt idx="294">
                  <c:v>94.694533762057873</c:v>
                </c:pt>
                <c:pt idx="295">
                  <c:v>95.016077170418015</c:v>
                </c:pt>
                <c:pt idx="296">
                  <c:v>95.337620578778143</c:v>
                </c:pt>
                <c:pt idx="297">
                  <c:v>95.659163987138271</c:v>
                </c:pt>
                <c:pt idx="298">
                  <c:v>95.980707395498399</c:v>
                </c:pt>
                <c:pt idx="299">
                  <c:v>96.302250803858527</c:v>
                </c:pt>
                <c:pt idx="300">
                  <c:v>96.623794212218655</c:v>
                </c:pt>
                <c:pt idx="301">
                  <c:v>96.945337620578783</c:v>
                </c:pt>
                <c:pt idx="302">
                  <c:v>97.266881028938911</c:v>
                </c:pt>
                <c:pt idx="303">
                  <c:v>97.588424437299039</c:v>
                </c:pt>
                <c:pt idx="304">
                  <c:v>97.909967845659168</c:v>
                </c:pt>
                <c:pt idx="305">
                  <c:v>98.231511254019296</c:v>
                </c:pt>
                <c:pt idx="306">
                  <c:v>98.553054662379424</c:v>
                </c:pt>
                <c:pt idx="307">
                  <c:v>98.874598070739552</c:v>
                </c:pt>
                <c:pt idx="308">
                  <c:v>99.19614147909968</c:v>
                </c:pt>
                <c:pt idx="309">
                  <c:v>99.517684887459808</c:v>
                </c:pt>
                <c:pt idx="310">
                  <c:v>99.839228295819936</c:v>
                </c:pt>
              </c:numCache>
            </c:numRef>
          </c:xVal>
          <c:yVal>
            <c:numRef>
              <c:f>'Análisis 2'!$H$27:$H$337</c:f>
              <c:numCache>
                <c:formatCode>General</c:formatCode>
                <c:ptCount val="311"/>
                <c:pt idx="0">
                  <c:v>41.9</c:v>
                </c:pt>
                <c:pt idx="1">
                  <c:v>50</c:v>
                </c:pt>
                <c:pt idx="2">
                  <c:v>52.2</c:v>
                </c:pt>
                <c:pt idx="3">
                  <c:v>58.4</c:v>
                </c:pt>
                <c:pt idx="4">
                  <c:v>58.8</c:v>
                </c:pt>
                <c:pt idx="5">
                  <c:v>60.4</c:v>
                </c:pt>
                <c:pt idx="6">
                  <c:v>65.599999999999994</c:v>
                </c:pt>
                <c:pt idx="7">
                  <c:v>70.7</c:v>
                </c:pt>
                <c:pt idx="8">
                  <c:v>76.400000000000006</c:v>
                </c:pt>
                <c:pt idx="9">
                  <c:v>79.2</c:v>
                </c:pt>
                <c:pt idx="10">
                  <c:v>81.099999999999994</c:v>
                </c:pt>
                <c:pt idx="11">
                  <c:v>84</c:v>
                </c:pt>
                <c:pt idx="12">
                  <c:v>84.5</c:v>
                </c:pt>
                <c:pt idx="13">
                  <c:v>85.8</c:v>
                </c:pt>
                <c:pt idx="14">
                  <c:v>131.69999999999999</c:v>
                </c:pt>
                <c:pt idx="15">
                  <c:v>145.30000000000001</c:v>
                </c:pt>
                <c:pt idx="16">
                  <c:v>146.80000000000001</c:v>
                </c:pt>
                <c:pt idx="17">
                  <c:v>147</c:v>
                </c:pt>
                <c:pt idx="18">
                  <c:v>154.4</c:v>
                </c:pt>
                <c:pt idx="19">
                  <c:v>158.6</c:v>
                </c:pt>
                <c:pt idx="20">
                  <c:v>160.5</c:v>
                </c:pt>
                <c:pt idx="21">
                  <c:v>162.1</c:v>
                </c:pt>
                <c:pt idx="22">
                  <c:v>162.1</c:v>
                </c:pt>
                <c:pt idx="23">
                  <c:v>163.6</c:v>
                </c:pt>
                <c:pt idx="24">
                  <c:v>168.4</c:v>
                </c:pt>
                <c:pt idx="25">
                  <c:v>169.3</c:v>
                </c:pt>
                <c:pt idx="26">
                  <c:v>169.4</c:v>
                </c:pt>
                <c:pt idx="27">
                  <c:v>170.1</c:v>
                </c:pt>
                <c:pt idx="28">
                  <c:v>172</c:v>
                </c:pt>
                <c:pt idx="29">
                  <c:v>176.5</c:v>
                </c:pt>
                <c:pt idx="30">
                  <c:v>178.2</c:v>
                </c:pt>
                <c:pt idx="31">
                  <c:v>181</c:v>
                </c:pt>
                <c:pt idx="32">
                  <c:v>181.2</c:v>
                </c:pt>
                <c:pt idx="33">
                  <c:v>181.6</c:v>
                </c:pt>
                <c:pt idx="34">
                  <c:v>183.7</c:v>
                </c:pt>
                <c:pt idx="35">
                  <c:v>184.5</c:v>
                </c:pt>
                <c:pt idx="36">
                  <c:v>186.2</c:v>
                </c:pt>
                <c:pt idx="37">
                  <c:v>187.9</c:v>
                </c:pt>
                <c:pt idx="38">
                  <c:v>192.2</c:v>
                </c:pt>
                <c:pt idx="39">
                  <c:v>199.8</c:v>
                </c:pt>
                <c:pt idx="40">
                  <c:v>201.4</c:v>
                </c:pt>
                <c:pt idx="41">
                  <c:v>206.3</c:v>
                </c:pt>
                <c:pt idx="42">
                  <c:v>207.9</c:v>
                </c:pt>
                <c:pt idx="43">
                  <c:v>216.1</c:v>
                </c:pt>
                <c:pt idx="44">
                  <c:v>240.3</c:v>
                </c:pt>
                <c:pt idx="45">
                  <c:v>242.9</c:v>
                </c:pt>
                <c:pt idx="46">
                  <c:v>243.8</c:v>
                </c:pt>
                <c:pt idx="47">
                  <c:v>255.9</c:v>
                </c:pt>
                <c:pt idx="48">
                  <c:v>264.8</c:v>
                </c:pt>
                <c:pt idx="49">
                  <c:v>270.39999999999998</c:v>
                </c:pt>
                <c:pt idx="50">
                  <c:v>272.39999999999998</c:v>
                </c:pt>
                <c:pt idx="51">
                  <c:v>273.5</c:v>
                </c:pt>
                <c:pt idx="52">
                  <c:v>278.8</c:v>
                </c:pt>
                <c:pt idx="53">
                  <c:v>282.3</c:v>
                </c:pt>
                <c:pt idx="54">
                  <c:v>293.2</c:v>
                </c:pt>
                <c:pt idx="55">
                  <c:v>293.8</c:v>
                </c:pt>
                <c:pt idx="56">
                  <c:v>310.2</c:v>
                </c:pt>
                <c:pt idx="57">
                  <c:v>319.10000000000002</c:v>
                </c:pt>
                <c:pt idx="58">
                  <c:v>329.6</c:v>
                </c:pt>
                <c:pt idx="59">
                  <c:v>336.5</c:v>
                </c:pt>
                <c:pt idx="60">
                  <c:v>355.8</c:v>
                </c:pt>
                <c:pt idx="61">
                  <c:v>359</c:v>
                </c:pt>
                <c:pt idx="62">
                  <c:v>374.2</c:v>
                </c:pt>
                <c:pt idx="63">
                  <c:v>380.2</c:v>
                </c:pt>
                <c:pt idx="64">
                  <c:v>392.4</c:v>
                </c:pt>
                <c:pt idx="65">
                  <c:v>398.2</c:v>
                </c:pt>
                <c:pt idx="66">
                  <c:v>403.2</c:v>
                </c:pt>
                <c:pt idx="67">
                  <c:v>404.2</c:v>
                </c:pt>
                <c:pt idx="68">
                  <c:v>409.4</c:v>
                </c:pt>
                <c:pt idx="69">
                  <c:v>410.5</c:v>
                </c:pt>
                <c:pt idx="70">
                  <c:v>414.3</c:v>
                </c:pt>
                <c:pt idx="71">
                  <c:v>418.1</c:v>
                </c:pt>
                <c:pt idx="72">
                  <c:v>418.3</c:v>
                </c:pt>
                <c:pt idx="73">
                  <c:v>422.4</c:v>
                </c:pt>
                <c:pt idx="74">
                  <c:v>424.4</c:v>
                </c:pt>
                <c:pt idx="75">
                  <c:v>424.6</c:v>
                </c:pt>
                <c:pt idx="76">
                  <c:v>432.1</c:v>
                </c:pt>
                <c:pt idx="77">
                  <c:v>437.3</c:v>
                </c:pt>
                <c:pt idx="78">
                  <c:v>437.7</c:v>
                </c:pt>
                <c:pt idx="79">
                  <c:v>441.9</c:v>
                </c:pt>
                <c:pt idx="80">
                  <c:v>447.2</c:v>
                </c:pt>
                <c:pt idx="81">
                  <c:v>456.9</c:v>
                </c:pt>
                <c:pt idx="82">
                  <c:v>458.6</c:v>
                </c:pt>
                <c:pt idx="83">
                  <c:v>463.3</c:v>
                </c:pt>
                <c:pt idx="84">
                  <c:v>466.6</c:v>
                </c:pt>
                <c:pt idx="85">
                  <c:v>467.4</c:v>
                </c:pt>
                <c:pt idx="86">
                  <c:v>475.7</c:v>
                </c:pt>
                <c:pt idx="87">
                  <c:v>480.1</c:v>
                </c:pt>
                <c:pt idx="88">
                  <c:v>501.2</c:v>
                </c:pt>
                <c:pt idx="89">
                  <c:v>506.4</c:v>
                </c:pt>
                <c:pt idx="90">
                  <c:v>509.3</c:v>
                </c:pt>
                <c:pt idx="91">
                  <c:v>510.2</c:v>
                </c:pt>
                <c:pt idx="92">
                  <c:v>513.4</c:v>
                </c:pt>
                <c:pt idx="93">
                  <c:v>534.5</c:v>
                </c:pt>
                <c:pt idx="94">
                  <c:v>534.70000000000005</c:v>
                </c:pt>
                <c:pt idx="95">
                  <c:v>546.70000000000005</c:v>
                </c:pt>
                <c:pt idx="96">
                  <c:v>550.9</c:v>
                </c:pt>
                <c:pt idx="97">
                  <c:v>559.20000000000005</c:v>
                </c:pt>
                <c:pt idx="98">
                  <c:v>564.70000000000005</c:v>
                </c:pt>
                <c:pt idx="99">
                  <c:v>567</c:v>
                </c:pt>
                <c:pt idx="100">
                  <c:v>585.70000000000005</c:v>
                </c:pt>
                <c:pt idx="101">
                  <c:v>591.9</c:v>
                </c:pt>
                <c:pt idx="102">
                  <c:v>605.29999999999995</c:v>
                </c:pt>
                <c:pt idx="103">
                  <c:v>605.6</c:v>
                </c:pt>
                <c:pt idx="104">
                  <c:v>608</c:v>
                </c:pt>
                <c:pt idx="105">
                  <c:v>610.5</c:v>
                </c:pt>
                <c:pt idx="106">
                  <c:v>612.1</c:v>
                </c:pt>
                <c:pt idx="107">
                  <c:v>612.5</c:v>
                </c:pt>
                <c:pt idx="108">
                  <c:v>614.9</c:v>
                </c:pt>
                <c:pt idx="109">
                  <c:v>624.29999999999995</c:v>
                </c:pt>
                <c:pt idx="110">
                  <c:v>625</c:v>
                </c:pt>
                <c:pt idx="111">
                  <c:v>637.70000000000005</c:v>
                </c:pt>
                <c:pt idx="112">
                  <c:v>643.29999999999995</c:v>
                </c:pt>
                <c:pt idx="113">
                  <c:v>648.6</c:v>
                </c:pt>
                <c:pt idx="114">
                  <c:v>657.6</c:v>
                </c:pt>
                <c:pt idx="115">
                  <c:v>664.9</c:v>
                </c:pt>
                <c:pt idx="116">
                  <c:v>665.6</c:v>
                </c:pt>
                <c:pt idx="117">
                  <c:v>667.2</c:v>
                </c:pt>
                <c:pt idx="118">
                  <c:v>678.9</c:v>
                </c:pt>
                <c:pt idx="119">
                  <c:v>680.7</c:v>
                </c:pt>
                <c:pt idx="120">
                  <c:v>682</c:v>
                </c:pt>
                <c:pt idx="121">
                  <c:v>682.5</c:v>
                </c:pt>
                <c:pt idx="122">
                  <c:v>683.2</c:v>
                </c:pt>
                <c:pt idx="123">
                  <c:v>684.8</c:v>
                </c:pt>
                <c:pt idx="124">
                  <c:v>694.2</c:v>
                </c:pt>
                <c:pt idx="125">
                  <c:v>702.9</c:v>
                </c:pt>
                <c:pt idx="126">
                  <c:v>718.6</c:v>
                </c:pt>
                <c:pt idx="127">
                  <c:v>728.2</c:v>
                </c:pt>
                <c:pt idx="128">
                  <c:v>738.4</c:v>
                </c:pt>
                <c:pt idx="129">
                  <c:v>741.8</c:v>
                </c:pt>
                <c:pt idx="130">
                  <c:v>747.4</c:v>
                </c:pt>
                <c:pt idx="131">
                  <c:v>753.7</c:v>
                </c:pt>
                <c:pt idx="132">
                  <c:v>753.8</c:v>
                </c:pt>
                <c:pt idx="133">
                  <c:v>754.4</c:v>
                </c:pt>
                <c:pt idx="134">
                  <c:v>766.2</c:v>
                </c:pt>
                <c:pt idx="135">
                  <c:v>776.3</c:v>
                </c:pt>
                <c:pt idx="136">
                  <c:v>780.6</c:v>
                </c:pt>
                <c:pt idx="137">
                  <c:v>781.5</c:v>
                </c:pt>
                <c:pt idx="138">
                  <c:v>789.8</c:v>
                </c:pt>
                <c:pt idx="139">
                  <c:v>798.4</c:v>
                </c:pt>
                <c:pt idx="140">
                  <c:v>798.4</c:v>
                </c:pt>
                <c:pt idx="141">
                  <c:v>805.5</c:v>
                </c:pt>
                <c:pt idx="142">
                  <c:v>822</c:v>
                </c:pt>
                <c:pt idx="143">
                  <c:v>827.7</c:v>
                </c:pt>
                <c:pt idx="144">
                  <c:v>850</c:v>
                </c:pt>
                <c:pt idx="145">
                  <c:v>877.6</c:v>
                </c:pt>
                <c:pt idx="146">
                  <c:v>887</c:v>
                </c:pt>
                <c:pt idx="147">
                  <c:v>900.4</c:v>
                </c:pt>
                <c:pt idx="148">
                  <c:v>901.1</c:v>
                </c:pt>
                <c:pt idx="149">
                  <c:v>907.9</c:v>
                </c:pt>
                <c:pt idx="150">
                  <c:v>922</c:v>
                </c:pt>
                <c:pt idx="151">
                  <c:v>930.1</c:v>
                </c:pt>
                <c:pt idx="152">
                  <c:v>943.9</c:v>
                </c:pt>
                <c:pt idx="153">
                  <c:v>948.3</c:v>
                </c:pt>
                <c:pt idx="154">
                  <c:v>951</c:v>
                </c:pt>
                <c:pt idx="155">
                  <c:v>957.7</c:v>
                </c:pt>
                <c:pt idx="156">
                  <c:v>962.6</c:v>
                </c:pt>
                <c:pt idx="157">
                  <c:v>965.3</c:v>
                </c:pt>
                <c:pt idx="158">
                  <c:v>972.2</c:v>
                </c:pt>
                <c:pt idx="159">
                  <c:v>975.6</c:v>
                </c:pt>
                <c:pt idx="160">
                  <c:v>992.6</c:v>
                </c:pt>
                <c:pt idx="161">
                  <c:v>995.6</c:v>
                </c:pt>
                <c:pt idx="162">
                  <c:v>1021.5</c:v>
                </c:pt>
                <c:pt idx="163">
                  <c:v>1025.7</c:v>
                </c:pt>
                <c:pt idx="164">
                  <c:v>1033.0999999999999</c:v>
                </c:pt>
                <c:pt idx="165">
                  <c:v>1050</c:v>
                </c:pt>
                <c:pt idx="166">
                  <c:v>1087.9000000000001</c:v>
                </c:pt>
                <c:pt idx="167">
                  <c:v>1091.2</c:v>
                </c:pt>
                <c:pt idx="168">
                  <c:v>1093.2</c:v>
                </c:pt>
                <c:pt idx="169">
                  <c:v>1142.9000000000001</c:v>
                </c:pt>
                <c:pt idx="170">
                  <c:v>1182.3</c:v>
                </c:pt>
                <c:pt idx="171">
                  <c:v>1245</c:v>
                </c:pt>
                <c:pt idx="172">
                  <c:v>1249</c:v>
                </c:pt>
                <c:pt idx="173">
                  <c:v>1274.5</c:v>
                </c:pt>
                <c:pt idx="174">
                  <c:v>1297.0999999999999</c:v>
                </c:pt>
                <c:pt idx="175">
                  <c:v>1338.1</c:v>
                </c:pt>
                <c:pt idx="176">
                  <c:v>1345.7</c:v>
                </c:pt>
                <c:pt idx="177">
                  <c:v>1393.6</c:v>
                </c:pt>
                <c:pt idx="178">
                  <c:v>1406</c:v>
                </c:pt>
                <c:pt idx="179">
                  <c:v>1441.5</c:v>
                </c:pt>
                <c:pt idx="180">
                  <c:v>1503.1</c:v>
                </c:pt>
                <c:pt idx="181">
                  <c:v>1535.3</c:v>
                </c:pt>
                <c:pt idx="182">
                  <c:v>1549</c:v>
                </c:pt>
                <c:pt idx="183">
                  <c:v>1570.9</c:v>
                </c:pt>
                <c:pt idx="184">
                  <c:v>1579.8</c:v>
                </c:pt>
                <c:pt idx="185">
                  <c:v>1582.9</c:v>
                </c:pt>
                <c:pt idx="186">
                  <c:v>1594.5</c:v>
                </c:pt>
                <c:pt idx="187">
                  <c:v>1596.4</c:v>
                </c:pt>
                <c:pt idx="188">
                  <c:v>1621.5</c:v>
                </c:pt>
                <c:pt idx="189">
                  <c:v>1633.6</c:v>
                </c:pt>
                <c:pt idx="190">
                  <c:v>1644.4</c:v>
                </c:pt>
                <c:pt idx="191">
                  <c:v>1662.6</c:v>
                </c:pt>
                <c:pt idx="192">
                  <c:v>1677.2</c:v>
                </c:pt>
                <c:pt idx="193">
                  <c:v>1692.3</c:v>
                </c:pt>
                <c:pt idx="194">
                  <c:v>1693.5</c:v>
                </c:pt>
                <c:pt idx="195">
                  <c:v>1698.7</c:v>
                </c:pt>
                <c:pt idx="196">
                  <c:v>1705.9</c:v>
                </c:pt>
                <c:pt idx="197">
                  <c:v>1712.7</c:v>
                </c:pt>
                <c:pt idx="198">
                  <c:v>1738.6</c:v>
                </c:pt>
                <c:pt idx="199">
                  <c:v>1746.1</c:v>
                </c:pt>
                <c:pt idx="200">
                  <c:v>1761.2</c:v>
                </c:pt>
                <c:pt idx="201">
                  <c:v>1761.3</c:v>
                </c:pt>
                <c:pt idx="202">
                  <c:v>1763.9</c:v>
                </c:pt>
                <c:pt idx="203">
                  <c:v>1774.1</c:v>
                </c:pt>
                <c:pt idx="204">
                  <c:v>1775.7</c:v>
                </c:pt>
                <c:pt idx="205">
                  <c:v>1776.2</c:v>
                </c:pt>
                <c:pt idx="206">
                  <c:v>1796.4</c:v>
                </c:pt>
                <c:pt idx="207">
                  <c:v>1820.2</c:v>
                </c:pt>
                <c:pt idx="208">
                  <c:v>1831.2</c:v>
                </c:pt>
                <c:pt idx="209">
                  <c:v>1852.3</c:v>
                </c:pt>
                <c:pt idx="210">
                  <c:v>1854.1</c:v>
                </c:pt>
                <c:pt idx="211">
                  <c:v>1879.8</c:v>
                </c:pt>
                <c:pt idx="212">
                  <c:v>1893.2</c:v>
                </c:pt>
                <c:pt idx="213">
                  <c:v>1924.1</c:v>
                </c:pt>
                <c:pt idx="214">
                  <c:v>1959.4</c:v>
                </c:pt>
                <c:pt idx="215">
                  <c:v>1992.3</c:v>
                </c:pt>
                <c:pt idx="216">
                  <c:v>2007.6</c:v>
                </c:pt>
                <c:pt idx="217">
                  <c:v>2029.9</c:v>
                </c:pt>
                <c:pt idx="218">
                  <c:v>2060.8000000000002</c:v>
                </c:pt>
                <c:pt idx="219">
                  <c:v>2070.6</c:v>
                </c:pt>
                <c:pt idx="220">
                  <c:v>2084.5</c:v>
                </c:pt>
                <c:pt idx="221">
                  <c:v>2113</c:v>
                </c:pt>
                <c:pt idx="222">
                  <c:v>2136.4</c:v>
                </c:pt>
                <c:pt idx="223">
                  <c:v>2139.1</c:v>
                </c:pt>
                <c:pt idx="224">
                  <c:v>2166.5</c:v>
                </c:pt>
                <c:pt idx="225">
                  <c:v>2208.8000000000002</c:v>
                </c:pt>
                <c:pt idx="226">
                  <c:v>2254.6</c:v>
                </c:pt>
                <c:pt idx="227">
                  <c:v>2286</c:v>
                </c:pt>
                <c:pt idx="228">
                  <c:v>2306.9</c:v>
                </c:pt>
                <c:pt idx="229">
                  <c:v>2342</c:v>
                </c:pt>
                <c:pt idx="230">
                  <c:v>2370.6999999999998</c:v>
                </c:pt>
                <c:pt idx="231">
                  <c:v>2410.4</c:v>
                </c:pt>
                <c:pt idx="232">
                  <c:v>2436.6</c:v>
                </c:pt>
                <c:pt idx="233">
                  <c:v>2440.8000000000002</c:v>
                </c:pt>
                <c:pt idx="234">
                  <c:v>2447.1999999999998</c:v>
                </c:pt>
                <c:pt idx="235">
                  <c:v>2521.5</c:v>
                </c:pt>
                <c:pt idx="236">
                  <c:v>2540.9</c:v>
                </c:pt>
                <c:pt idx="237">
                  <c:v>2600.1999999999998</c:v>
                </c:pt>
                <c:pt idx="238">
                  <c:v>2621</c:v>
                </c:pt>
                <c:pt idx="239">
                  <c:v>2693.4</c:v>
                </c:pt>
                <c:pt idx="240">
                  <c:v>2811.4</c:v>
                </c:pt>
                <c:pt idx="241">
                  <c:v>2825.6</c:v>
                </c:pt>
                <c:pt idx="242">
                  <c:v>2904</c:v>
                </c:pt>
                <c:pt idx="243">
                  <c:v>2937.6</c:v>
                </c:pt>
                <c:pt idx="244">
                  <c:v>2974.6</c:v>
                </c:pt>
                <c:pt idx="245">
                  <c:v>3030.7</c:v>
                </c:pt>
                <c:pt idx="246">
                  <c:v>3049.2</c:v>
                </c:pt>
                <c:pt idx="247">
                  <c:v>3080.5</c:v>
                </c:pt>
                <c:pt idx="248">
                  <c:v>3087.9</c:v>
                </c:pt>
                <c:pt idx="249">
                  <c:v>3091.6</c:v>
                </c:pt>
                <c:pt idx="250">
                  <c:v>3131</c:v>
                </c:pt>
                <c:pt idx="251">
                  <c:v>3243.8</c:v>
                </c:pt>
                <c:pt idx="252">
                  <c:v>3525.3</c:v>
                </c:pt>
                <c:pt idx="253">
                  <c:v>3660.4</c:v>
                </c:pt>
                <c:pt idx="254">
                  <c:v>3726</c:v>
                </c:pt>
                <c:pt idx="255">
                  <c:v>3804.8</c:v>
                </c:pt>
                <c:pt idx="256">
                  <c:v>3818.6</c:v>
                </c:pt>
                <c:pt idx="257">
                  <c:v>4108.6000000000004</c:v>
                </c:pt>
                <c:pt idx="258">
                  <c:v>4204.8999999999996</c:v>
                </c:pt>
                <c:pt idx="259">
                  <c:v>4263.2</c:v>
                </c:pt>
                <c:pt idx="260">
                  <c:v>4522.5</c:v>
                </c:pt>
                <c:pt idx="261">
                  <c:v>4608.6000000000004</c:v>
                </c:pt>
                <c:pt idx="262">
                  <c:v>4651</c:v>
                </c:pt>
                <c:pt idx="263">
                  <c:v>4733.3</c:v>
                </c:pt>
                <c:pt idx="264">
                  <c:v>4749.3999999999996</c:v>
                </c:pt>
                <c:pt idx="265">
                  <c:v>4820.3999999999996</c:v>
                </c:pt>
                <c:pt idx="266">
                  <c:v>5256.4</c:v>
                </c:pt>
                <c:pt idx="267">
                  <c:v>5364.8</c:v>
                </c:pt>
                <c:pt idx="268">
                  <c:v>5368.2</c:v>
                </c:pt>
                <c:pt idx="269">
                  <c:v>5629.2</c:v>
                </c:pt>
                <c:pt idx="270">
                  <c:v>5678.9</c:v>
                </c:pt>
                <c:pt idx="271">
                  <c:v>5679.9</c:v>
                </c:pt>
                <c:pt idx="272">
                  <c:v>6039.2</c:v>
                </c:pt>
                <c:pt idx="273">
                  <c:v>6152</c:v>
                </c:pt>
                <c:pt idx="274">
                  <c:v>6274.9</c:v>
                </c:pt>
                <c:pt idx="275">
                  <c:v>6313.9</c:v>
                </c:pt>
                <c:pt idx="276">
                  <c:v>6348.2</c:v>
                </c:pt>
                <c:pt idx="277">
                  <c:v>6354</c:v>
                </c:pt>
                <c:pt idx="278">
                  <c:v>6437.7</c:v>
                </c:pt>
                <c:pt idx="279">
                  <c:v>6510.2</c:v>
                </c:pt>
                <c:pt idx="280">
                  <c:v>6707</c:v>
                </c:pt>
                <c:pt idx="281">
                  <c:v>6978</c:v>
                </c:pt>
                <c:pt idx="282">
                  <c:v>7228.3</c:v>
                </c:pt>
                <c:pt idx="283">
                  <c:v>7513.4</c:v>
                </c:pt>
                <c:pt idx="284">
                  <c:v>7669.5</c:v>
                </c:pt>
                <c:pt idx="285">
                  <c:v>20451.5</c:v>
                </c:pt>
                <c:pt idx="286">
                  <c:v>21296</c:v>
                </c:pt>
                <c:pt idx="287">
                  <c:v>22437.1</c:v>
                </c:pt>
                <c:pt idx="288">
                  <c:v>22761.200000000001</c:v>
                </c:pt>
                <c:pt idx="289">
                  <c:v>23394.799999999999</c:v>
                </c:pt>
                <c:pt idx="290">
                  <c:v>23685.599999999999</c:v>
                </c:pt>
                <c:pt idx="291">
                  <c:v>25066</c:v>
                </c:pt>
                <c:pt idx="292">
                  <c:v>26712.9</c:v>
                </c:pt>
                <c:pt idx="293">
                  <c:v>27901.9</c:v>
                </c:pt>
                <c:pt idx="294">
                  <c:v>29325.9</c:v>
                </c:pt>
                <c:pt idx="295">
                  <c:v>30630.400000000001</c:v>
                </c:pt>
                <c:pt idx="296">
                  <c:v>31297.7</c:v>
                </c:pt>
                <c:pt idx="297">
                  <c:v>32744.9</c:v>
                </c:pt>
                <c:pt idx="298">
                  <c:v>32865.4</c:v>
                </c:pt>
                <c:pt idx="299">
                  <c:v>34404</c:v>
                </c:pt>
                <c:pt idx="300">
                  <c:v>34773.199999999997</c:v>
                </c:pt>
                <c:pt idx="301">
                  <c:v>35319.800000000003</c:v>
                </c:pt>
                <c:pt idx="302">
                  <c:v>36376.300000000003</c:v>
                </c:pt>
                <c:pt idx="303">
                  <c:v>36481</c:v>
                </c:pt>
                <c:pt idx="304">
                  <c:v>38178.199999999997</c:v>
                </c:pt>
                <c:pt idx="305">
                  <c:v>38541.4</c:v>
                </c:pt>
                <c:pt idx="306">
                  <c:v>40005.5</c:v>
                </c:pt>
                <c:pt idx="307">
                  <c:v>40312.800000000003</c:v>
                </c:pt>
                <c:pt idx="308">
                  <c:v>41251.4</c:v>
                </c:pt>
                <c:pt idx="309">
                  <c:v>41798.5</c:v>
                </c:pt>
                <c:pt idx="310">
                  <c:v>43044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0-4CEC-8453-57B801CD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1999"/>
        <c:axId val="344403759"/>
      </c:scatterChart>
      <c:valAx>
        <c:axId val="34442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03759"/>
        <c:crosses val="autoZero"/>
        <c:crossBetween val="midCat"/>
      </c:valAx>
      <c:valAx>
        <c:axId val="34440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42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Pareto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  <cx:axisId val="0"/>
        </cx:series>
        <cx:series layoutId="paretoLine" ownerIdx="0" uniqueId="{DA31A460-D198-4057-BB92-B6F7B28EDD3B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Histograma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  <cx:axisId val="0"/>
        </cx:series>
        <cx:series layoutId="paretoLine" ownerIdx="0" uniqueId="{6A665A84-AFA7-4431-8C49-066D93D6BD84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  <cx:axisId val="0"/>
        </cx:series>
        <cx:series layoutId="paretoLine" ownerIdx="0" uniqueId="{B634DA8D-B8E2-441D-A444-F3448D379130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  <cx:axisId val="0"/>
        </cx:series>
        <cx:series layoutId="paretoLine" ownerIdx="0" uniqueId="{3FDFA1D9-C3A3-4196-AB1A-05AB8970A26C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  <cx:axisId val="0"/>
        </cx:series>
        <cx:series layoutId="paretoLine" ownerIdx="0" uniqueId="{7C475BF0-41FA-41C8-A443-014DD1A4F9B5}" formatIdx="11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133350</xdr:rowOff>
    </xdr:from>
    <xdr:to>
      <xdr:col>6</xdr:col>
      <xdr:colOff>552450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2CD09-68E6-4C59-B544-A9F27892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31</xdr:row>
      <xdr:rowOff>57150</xdr:rowOff>
    </xdr:from>
    <xdr:to>
      <xdr:col>6</xdr:col>
      <xdr:colOff>590550</xdr:colOff>
      <xdr:row>45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074EBC-CA97-48C0-84C4-E470E2371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596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664535</xdr:colOff>
      <xdr:row>46</xdr:row>
      <xdr:rowOff>110756</xdr:rowOff>
    </xdr:from>
    <xdr:to>
      <xdr:col>6</xdr:col>
      <xdr:colOff>664535</xdr:colOff>
      <xdr:row>60</xdr:row>
      <xdr:rowOff>186956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591B2D5-2F8A-415B-8A9E-B5F6BE99D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535" y="88737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9</xdr:row>
      <xdr:rowOff>90487</xdr:rowOff>
    </xdr:from>
    <xdr:to>
      <xdr:col>14</xdr:col>
      <xdr:colOff>38100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D4681BD-A787-9184-751E-70186F182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804987"/>
              <a:ext cx="474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351927-9042-444F-97E5-A8B769971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4762500"/>
              <a:ext cx="474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9</xdr:row>
      <xdr:rowOff>42862</xdr:rowOff>
    </xdr:from>
    <xdr:to>
      <xdr:col>20</xdr:col>
      <xdr:colOff>390525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4EA2DD8-400B-B5D7-30E0-DD9646CB5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75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381000</xdr:colOff>
      <xdr:row>25</xdr:row>
      <xdr:rowOff>19050</xdr:rowOff>
    </xdr:from>
    <xdr:to>
      <xdr:col>20</xdr:col>
      <xdr:colOff>381000</xdr:colOff>
      <xdr:row>39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7A44AA5-ACCC-41C3-A813-FDED8BDBA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478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47625</xdr:colOff>
      <xdr:row>9</xdr:row>
      <xdr:rowOff>14287</xdr:rowOff>
    </xdr:from>
    <xdr:to>
      <xdr:col>27</xdr:col>
      <xdr:colOff>47625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804511A-B88C-C866-CB0E-B8464A3F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1075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85725</xdr:colOff>
      <xdr:row>25</xdr:row>
      <xdr:rowOff>57150</xdr:rowOff>
    </xdr:from>
    <xdr:to>
      <xdr:col>27</xdr:col>
      <xdr:colOff>85725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C5B5A66-0210-4D93-8709-80221EFF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59175" y="481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400050</xdr:colOff>
      <xdr:row>9</xdr:row>
      <xdr:rowOff>23812</xdr:rowOff>
    </xdr:from>
    <xdr:to>
      <xdr:col>33</xdr:col>
      <xdr:colOff>400050</xdr:colOff>
      <xdr:row>23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74499DF3-7626-8025-8C02-B69B55886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0" y="1738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485775</xdr:colOff>
      <xdr:row>25</xdr:row>
      <xdr:rowOff>47625</xdr:rowOff>
    </xdr:from>
    <xdr:to>
      <xdr:col>33</xdr:col>
      <xdr:colOff>485775</xdr:colOff>
      <xdr:row>39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27BF331-0E7C-47D3-AC8C-58644C0E8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1225" y="4810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95250</xdr:rowOff>
    </xdr:from>
    <xdr:to>
      <xdr:col>16</xdr:col>
      <xdr:colOff>190500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ED7F-813A-3470-D710-27C581468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149087</xdr:colOff>
      <xdr:row>13</xdr:row>
      <xdr:rowOff>33129</xdr:rowOff>
    </xdr:from>
    <xdr:to>
      <xdr:col>16</xdr:col>
      <xdr:colOff>149088</xdr:colOff>
      <xdr:row>23</xdr:row>
      <xdr:rowOff>12423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B16D-CF6F-7C00-3620-F121090E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149086</xdr:colOff>
      <xdr:row>24</xdr:row>
      <xdr:rowOff>12424</xdr:rowOff>
    </xdr:from>
    <xdr:to>
      <xdr:col>16</xdr:col>
      <xdr:colOff>149087</xdr:colOff>
      <xdr:row>34</xdr:row>
      <xdr:rowOff>53837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50ECD-DD61-DE23-23C1-464D5E15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37"/>
  <sheetViews>
    <sheetView topLeftCell="D10" zoomScale="76" workbookViewId="0">
      <selection activeCell="J10" sqref="J10:J320"/>
    </sheetView>
  </sheetViews>
  <sheetFormatPr defaultColWidth="11.42578125" defaultRowHeight="15" x14ac:dyDescent="0.25"/>
  <cols>
    <col min="1" max="1" width="48.28515625" customWidth="1"/>
    <col min="2" max="2" width="11.5703125" bestFit="1" customWidth="1"/>
    <col min="4" max="5" width="11.5703125" bestFit="1" customWidth="1"/>
    <col min="7" max="8" width="15.5703125" style="2" bestFit="1" customWidth="1"/>
    <col min="9" max="9" width="21.140625" style="2" customWidth="1"/>
    <col min="10" max="10" width="22.5703125" style="2" customWidth="1"/>
    <col min="11" max="13" width="11.5703125" style="2" bestFit="1" customWidth="1"/>
    <col min="14" max="14" width="11.42578125" style="2"/>
    <col min="15" max="15" width="41.28515625" style="13" customWidth="1"/>
    <col min="16" max="16" width="31.855468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9" t="s">
        <v>6</v>
      </c>
      <c r="H1" s="9" t="s">
        <v>7</v>
      </c>
      <c r="I1" s="15" t="s">
        <v>8</v>
      </c>
      <c r="J1" s="15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</row>
    <row r="2" spans="1:15" hidden="1" x14ac:dyDescent="0.25">
      <c r="A2" t="s">
        <v>15</v>
      </c>
      <c r="B2">
        <v>2008</v>
      </c>
      <c r="C2" t="s">
        <v>16</v>
      </c>
      <c r="D2">
        <v>2008</v>
      </c>
      <c r="E2">
        <v>2008</v>
      </c>
      <c r="F2" t="s">
        <v>16</v>
      </c>
      <c r="G2" s="1">
        <v>1225913451</v>
      </c>
      <c r="H2" s="1">
        <v>1133332538</v>
      </c>
      <c r="I2" t="s">
        <v>17</v>
      </c>
      <c r="J2" t="s">
        <v>18</v>
      </c>
      <c r="K2" t="s">
        <v>18</v>
      </c>
      <c r="L2">
        <v>8</v>
      </c>
      <c r="M2" t="s">
        <v>19</v>
      </c>
      <c r="N2" s="1">
        <v>28694</v>
      </c>
      <c r="O2" s="1">
        <v>22596</v>
      </c>
    </row>
    <row r="3" spans="1:15" hidden="1" x14ac:dyDescent="0.25">
      <c r="A3" t="s">
        <v>20</v>
      </c>
      <c r="B3">
        <v>2010</v>
      </c>
      <c r="C3" t="s">
        <v>21</v>
      </c>
      <c r="D3">
        <v>2010</v>
      </c>
      <c r="E3">
        <v>2010</v>
      </c>
      <c r="F3" t="s">
        <v>21</v>
      </c>
      <c r="G3" s="1">
        <v>7523338387</v>
      </c>
      <c r="H3" s="1">
        <v>7620846255</v>
      </c>
      <c r="I3" t="s">
        <v>22</v>
      </c>
      <c r="J3" t="s">
        <v>23</v>
      </c>
      <c r="K3" t="s">
        <v>23</v>
      </c>
      <c r="L3" t="s">
        <v>24</v>
      </c>
      <c r="M3" t="s">
        <v>25</v>
      </c>
      <c r="N3" t="s">
        <v>26</v>
      </c>
      <c r="O3" s="1">
        <v>19493</v>
      </c>
    </row>
    <row r="4" spans="1:15" hidden="1" x14ac:dyDescent="0.25">
      <c r="A4" t="s">
        <v>27</v>
      </c>
      <c r="B4" t="s">
        <v>28</v>
      </c>
      <c r="C4" t="s">
        <v>29</v>
      </c>
      <c r="D4">
        <v>2019</v>
      </c>
      <c r="E4" t="s">
        <v>28</v>
      </c>
      <c r="F4" t="s">
        <v>29</v>
      </c>
      <c r="G4" s="1">
        <v>2233296162</v>
      </c>
      <c r="H4" s="1">
        <v>3650103606</v>
      </c>
      <c r="I4" t="s">
        <v>30</v>
      </c>
      <c r="J4">
        <v>2445</v>
      </c>
      <c r="K4">
        <v>2445</v>
      </c>
      <c r="L4">
        <v>-4</v>
      </c>
      <c r="M4" t="s">
        <v>31</v>
      </c>
      <c r="N4" t="s">
        <v>32</v>
      </c>
      <c r="O4" t="s">
        <v>33</v>
      </c>
    </row>
    <row r="5" spans="1:15" hidden="1" x14ac:dyDescent="0.25">
      <c r="A5" t="s">
        <v>34</v>
      </c>
      <c r="B5">
        <v>2016</v>
      </c>
      <c r="C5" t="s">
        <v>35</v>
      </c>
      <c r="D5">
        <v>2016</v>
      </c>
      <c r="E5">
        <v>2016</v>
      </c>
      <c r="F5" t="s">
        <v>35</v>
      </c>
      <c r="G5" t="s">
        <v>36</v>
      </c>
      <c r="H5" t="s">
        <v>37</v>
      </c>
      <c r="I5">
        <v>161</v>
      </c>
      <c r="J5" t="s">
        <v>38</v>
      </c>
      <c r="K5" t="s">
        <v>38</v>
      </c>
      <c r="L5" t="s">
        <v>39</v>
      </c>
      <c r="M5" t="s">
        <v>40</v>
      </c>
      <c r="N5" s="1">
        <v>-11148</v>
      </c>
      <c r="O5" s="1">
        <v>-124465</v>
      </c>
    </row>
    <row r="6" spans="1:15" hidden="1" x14ac:dyDescent="0.25">
      <c r="A6" t="s">
        <v>41</v>
      </c>
      <c r="B6">
        <v>2009</v>
      </c>
      <c r="C6" t="s">
        <v>42</v>
      </c>
      <c r="D6">
        <v>2009</v>
      </c>
      <c r="E6">
        <v>2009</v>
      </c>
      <c r="F6" t="s">
        <v>42</v>
      </c>
      <c r="G6" s="1">
        <v>6569392373</v>
      </c>
      <c r="H6" s="1">
        <v>7285942928</v>
      </c>
      <c r="I6">
        <v>1556</v>
      </c>
      <c r="J6" t="s">
        <v>43</v>
      </c>
      <c r="K6" t="s">
        <v>43</v>
      </c>
      <c r="L6" t="s">
        <v>44</v>
      </c>
      <c r="M6" t="s">
        <v>45</v>
      </c>
      <c r="N6" s="1">
        <v>-15066</v>
      </c>
      <c r="O6" s="1">
        <v>110318</v>
      </c>
    </row>
    <row r="7" spans="1:15" hidden="1" x14ac:dyDescent="0.25">
      <c r="A7" t="s">
        <v>46</v>
      </c>
      <c r="B7">
        <v>2009</v>
      </c>
      <c r="C7" t="s">
        <v>42</v>
      </c>
      <c r="D7">
        <v>2009</v>
      </c>
      <c r="E7">
        <v>2009</v>
      </c>
      <c r="F7" t="s">
        <v>42</v>
      </c>
      <c r="G7" s="1">
        <v>18509136353</v>
      </c>
      <c r="H7" s="1">
        <v>18881423187</v>
      </c>
      <c r="I7">
        <v>4384</v>
      </c>
      <c r="J7">
        <v>5120</v>
      </c>
      <c r="K7">
        <v>5120</v>
      </c>
      <c r="L7" t="s">
        <v>47</v>
      </c>
      <c r="M7" t="s">
        <v>48</v>
      </c>
      <c r="N7" s="1">
        <v>28335</v>
      </c>
      <c r="O7" s="1">
        <v>93292</v>
      </c>
    </row>
    <row r="8" spans="1:15" hidden="1" x14ac:dyDescent="0.25">
      <c r="A8" t="s">
        <v>49</v>
      </c>
      <c r="B8">
        <v>2008</v>
      </c>
      <c r="C8" t="s">
        <v>16</v>
      </c>
      <c r="D8">
        <v>2008</v>
      </c>
      <c r="E8">
        <v>2008</v>
      </c>
      <c r="F8" t="s">
        <v>16</v>
      </c>
      <c r="G8" s="1">
        <v>2903636706</v>
      </c>
      <c r="H8" s="1">
        <v>3137236195</v>
      </c>
      <c r="I8" t="s">
        <v>50</v>
      </c>
      <c r="J8" t="s">
        <v>51</v>
      </c>
      <c r="K8" t="s">
        <v>51</v>
      </c>
      <c r="L8" t="s">
        <v>52</v>
      </c>
      <c r="M8" t="s">
        <v>53</v>
      </c>
      <c r="N8" s="1">
        <v>117269</v>
      </c>
      <c r="O8" s="1">
        <v>298026</v>
      </c>
    </row>
    <row r="9" spans="1:15" hidden="1" x14ac:dyDescent="0.25">
      <c r="A9" t="s">
        <v>54</v>
      </c>
      <c r="B9">
        <v>2007</v>
      </c>
      <c r="D9">
        <v>2007</v>
      </c>
      <c r="E9">
        <v>2007</v>
      </c>
      <c r="G9" t="s">
        <v>55</v>
      </c>
      <c r="H9" t="s">
        <v>55</v>
      </c>
      <c r="I9" t="s">
        <v>56</v>
      </c>
      <c r="J9" t="s">
        <v>56</v>
      </c>
      <c r="K9" t="s">
        <v>56</v>
      </c>
      <c r="L9"/>
      <c r="M9"/>
      <c r="N9"/>
      <c r="O9"/>
    </row>
    <row r="10" spans="1:15" x14ac:dyDescent="0.25">
      <c r="A10" s="7" t="s">
        <v>57</v>
      </c>
      <c r="B10" s="7">
        <v>2007</v>
      </c>
      <c r="C10" s="7"/>
      <c r="D10" s="7">
        <v>2007</v>
      </c>
      <c r="E10" s="7">
        <v>2007</v>
      </c>
      <c r="F10" s="7"/>
      <c r="G10" s="11" t="s">
        <v>199</v>
      </c>
      <c r="H10" s="11" t="s">
        <v>199</v>
      </c>
      <c r="I10" s="11">
        <v>160.5</v>
      </c>
      <c r="J10" s="11">
        <v>160.5</v>
      </c>
      <c r="K10" s="11" t="s">
        <v>200</v>
      </c>
      <c r="L10" s="11"/>
      <c r="M10" s="11"/>
      <c r="N10" s="11"/>
      <c r="O10" s="12"/>
    </row>
    <row r="11" spans="1:15" hidden="1" x14ac:dyDescent="0.25">
      <c r="A11" t="s">
        <v>62</v>
      </c>
      <c r="B11">
        <v>2010</v>
      </c>
      <c r="C11" t="s">
        <v>21</v>
      </c>
      <c r="D11">
        <v>2010</v>
      </c>
      <c r="E11">
        <v>2010</v>
      </c>
      <c r="F11" t="s">
        <v>21</v>
      </c>
      <c r="G11" s="1">
        <v>1086731030</v>
      </c>
      <c r="H11" s="1">
        <v>1017313003</v>
      </c>
      <c r="I11" s="14">
        <v>272.39999999999998</v>
      </c>
      <c r="J11" s="14">
        <v>299.5</v>
      </c>
      <c r="K11" t="s">
        <v>63</v>
      </c>
      <c r="L11" t="s">
        <v>64</v>
      </c>
      <c r="M11" t="s">
        <v>65</v>
      </c>
      <c r="N11" s="1">
        <v>117309</v>
      </c>
      <c r="O11" s="1">
        <v>142693</v>
      </c>
    </row>
    <row r="12" spans="1:15" hidden="1" x14ac:dyDescent="0.25">
      <c r="A12" t="s">
        <v>66</v>
      </c>
      <c r="B12">
        <v>2012</v>
      </c>
      <c r="C12" t="s">
        <v>67</v>
      </c>
      <c r="D12">
        <v>2012</v>
      </c>
      <c r="E12">
        <v>2012</v>
      </c>
      <c r="F12" t="s">
        <v>67</v>
      </c>
      <c r="G12" s="1">
        <v>7869306310</v>
      </c>
      <c r="H12" s="1">
        <v>7639680730</v>
      </c>
      <c r="I12" s="14">
        <v>2410.4</v>
      </c>
      <c r="J12" s="14">
        <v>3088.7</v>
      </c>
      <c r="K12" t="s">
        <v>68</v>
      </c>
      <c r="L12" t="s">
        <v>69</v>
      </c>
      <c r="M12" t="s">
        <v>70</v>
      </c>
      <c r="N12" s="1">
        <v>69103</v>
      </c>
      <c r="O12" s="1">
        <v>127221</v>
      </c>
    </row>
    <row r="13" spans="1:15" hidden="1" x14ac:dyDescent="0.25">
      <c r="A13" t="s">
        <v>71</v>
      </c>
      <c r="B13">
        <v>2011</v>
      </c>
      <c r="C13" t="s">
        <v>72</v>
      </c>
      <c r="D13">
        <v>2011</v>
      </c>
      <c r="E13">
        <v>2011</v>
      </c>
      <c r="F13" t="s">
        <v>72</v>
      </c>
      <c r="G13" s="1">
        <v>6562993918</v>
      </c>
      <c r="H13" s="1">
        <v>6369103563</v>
      </c>
      <c r="I13" s="14">
        <v>1831.2</v>
      </c>
      <c r="J13" s="14">
        <v>2209.1999999999998</v>
      </c>
      <c r="K13" t="s">
        <v>73</v>
      </c>
      <c r="L13" t="s">
        <v>74</v>
      </c>
      <c r="M13" t="s">
        <v>75</v>
      </c>
      <c r="N13" s="1">
        <v>32185</v>
      </c>
      <c r="O13" s="1">
        <v>98831</v>
      </c>
    </row>
    <row r="14" spans="1:15" hidden="1" x14ac:dyDescent="0.25">
      <c r="A14" t="s">
        <v>71</v>
      </c>
      <c r="B14">
        <v>2013</v>
      </c>
      <c r="C14" t="s">
        <v>58</v>
      </c>
      <c r="D14">
        <v>2013</v>
      </c>
      <c r="E14">
        <v>2013</v>
      </c>
      <c r="F14" t="s">
        <v>58</v>
      </c>
      <c r="G14" s="1">
        <v>6131031092</v>
      </c>
      <c r="H14" s="1">
        <v>6104605263</v>
      </c>
      <c r="I14" s="14">
        <v>2007.6</v>
      </c>
      <c r="J14" s="14">
        <v>2783.7</v>
      </c>
      <c r="K14" t="s">
        <v>76</v>
      </c>
      <c r="L14" t="s">
        <v>77</v>
      </c>
      <c r="M14" t="s">
        <v>78</v>
      </c>
      <c r="N14" s="1">
        <v>67985</v>
      </c>
      <c r="O14" s="1">
        <v>212096</v>
      </c>
    </row>
    <row r="15" spans="1:15" hidden="1" x14ac:dyDescent="0.25">
      <c r="A15" t="s">
        <v>79</v>
      </c>
      <c r="B15">
        <v>2014</v>
      </c>
      <c r="C15" t="s">
        <v>80</v>
      </c>
      <c r="D15">
        <v>2014</v>
      </c>
      <c r="E15">
        <v>2014</v>
      </c>
      <c r="F15" t="s">
        <v>80</v>
      </c>
      <c r="G15" s="1">
        <v>3002848506</v>
      </c>
      <c r="H15" s="1">
        <v>3289564616</v>
      </c>
      <c r="I15" s="14">
        <v>1033.0999999999999</v>
      </c>
      <c r="J15" s="14">
        <v>1642.2</v>
      </c>
      <c r="K15" t="s">
        <v>81</v>
      </c>
      <c r="L15" t="s">
        <v>82</v>
      </c>
      <c r="M15" t="s">
        <v>83</v>
      </c>
      <c r="N15" s="1">
        <v>73239</v>
      </c>
      <c r="O15" s="1">
        <v>38446</v>
      </c>
    </row>
    <row r="16" spans="1:15" hidden="1" x14ac:dyDescent="0.25">
      <c r="A16" t="s">
        <v>84</v>
      </c>
      <c r="B16" t="s">
        <v>28</v>
      </c>
      <c r="C16" t="s">
        <v>29</v>
      </c>
      <c r="D16">
        <v>2019</v>
      </c>
      <c r="E16" t="s">
        <v>28</v>
      </c>
      <c r="F16" t="s">
        <v>29</v>
      </c>
      <c r="G16" s="1">
        <v>14030294582</v>
      </c>
      <c r="H16" s="1">
        <v>11801255218</v>
      </c>
      <c r="I16" s="14">
        <v>6039.2</v>
      </c>
      <c r="J16">
        <v>7905</v>
      </c>
      <c r="K16">
        <v>7905</v>
      </c>
      <c r="L16" t="s">
        <v>85</v>
      </c>
      <c r="M16" t="s">
        <v>86</v>
      </c>
      <c r="N16" s="1">
        <v>63445</v>
      </c>
      <c r="O16" s="1">
        <v>69066</v>
      </c>
    </row>
    <row r="17" spans="1:15" hidden="1" x14ac:dyDescent="0.25">
      <c r="A17" t="s">
        <v>87</v>
      </c>
      <c r="B17">
        <v>2012</v>
      </c>
      <c r="C17" t="s">
        <v>67</v>
      </c>
      <c r="D17">
        <v>2012</v>
      </c>
      <c r="E17">
        <v>2012</v>
      </c>
      <c r="F17" t="s">
        <v>67</v>
      </c>
      <c r="G17" t="s">
        <v>88</v>
      </c>
      <c r="H17" t="s">
        <v>89</v>
      </c>
      <c r="I17" s="14">
        <v>52.2</v>
      </c>
      <c r="J17" s="14">
        <v>57.3</v>
      </c>
      <c r="K17" t="s">
        <v>91</v>
      </c>
      <c r="L17" t="s">
        <v>92</v>
      </c>
      <c r="M17" t="s">
        <v>93</v>
      </c>
      <c r="N17" s="1">
        <v>-106165</v>
      </c>
      <c r="O17" s="1">
        <v>77067</v>
      </c>
    </row>
    <row r="18" spans="1:15" hidden="1" x14ac:dyDescent="0.25">
      <c r="A18" t="s">
        <v>41</v>
      </c>
      <c r="B18" t="s">
        <v>94</v>
      </c>
      <c r="C18" t="s">
        <v>95</v>
      </c>
      <c r="D18">
        <v>2020</v>
      </c>
      <c r="E18" t="s">
        <v>94</v>
      </c>
      <c r="F18" t="s">
        <v>95</v>
      </c>
      <c r="G18" s="1">
        <v>4794761012</v>
      </c>
      <c r="H18" s="1">
        <v>5776719714</v>
      </c>
      <c r="I18" s="14">
        <v>1693.5</v>
      </c>
      <c r="J18" s="14">
        <v>3118.1</v>
      </c>
      <c r="K18" t="s">
        <v>96</v>
      </c>
      <c r="L18" t="s">
        <v>97</v>
      </c>
      <c r="M18" t="s">
        <v>98</v>
      </c>
      <c r="N18" s="1">
        <v>-198533</v>
      </c>
      <c r="O18" s="1">
        <v>-186661</v>
      </c>
    </row>
    <row r="19" spans="1:15" hidden="1" x14ac:dyDescent="0.25">
      <c r="A19" t="s">
        <v>87</v>
      </c>
      <c r="B19">
        <v>2008</v>
      </c>
      <c r="C19" t="s">
        <v>16</v>
      </c>
      <c r="D19">
        <v>2008</v>
      </c>
      <c r="E19">
        <v>2008</v>
      </c>
      <c r="F19" t="s">
        <v>16</v>
      </c>
      <c r="G19" t="s">
        <v>99</v>
      </c>
      <c r="H19" t="s">
        <v>100</v>
      </c>
      <c r="I19">
        <v>50</v>
      </c>
      <c r="J19" s="14">
        <v>52.3</v>
      </c>
      <c r="K19" t="s">
        <v>101</v>
      </c>
      <c r="L19" t="s">
        <v>102</v>
      </c>
      <c r="M19" t="s">
        <v>103</v>
      </c>
      <c r="N19" s="1">
        <v>193317</v>
      </c>
      <c r="O19" s="1">
        <v>24821</v>
      </c>
    </row>
    <row r="20" spans="1:15" hidden="1" x14ac:dyDescent="0.25">
      <c r="A20" t="s">
        <v>79</v>
      </c>
      <c r="B20">
        <v>2012</v>
      </c>
      <c r="C20" t="s">
        <v>67</v>
      </c>
      <c r="D20">
        <v>2012</v>
      </c>
      <c r="E20">
        <v>2012</v>
      </c>
      <c r="F20" t="s">
        <v>67</v>
      </c>
      <c r="G20" s="1">
        <v>3185071041</v>
      </c>
      <c r="H20" s="1">
        <v>3523894563</v>
      </c>
      <c r="I20" s="14">
        <v>975.6</v>
      </c>
      <c r="J20" s="14">
        <v>1424.7</v>
      </c>
      <c r="K20" t="s">
        <v>104</v>
      </c>
      <c r="L20" t="s">
        <v>105</v>
      </c>
      <c r="M20" t="s">
        <v>106</v>
      </c>
      <c r="N20" s="1">
        <v>33584</v>
      </c>
      <c r="O20" s="1">
        <v>115137</v>
      </c>
    </row>
    <row r="21" spans="1:15" hidden="1" x14ac:dyDescent="0.25">
      <c r="A21" t="s">
        <v>84</v>
      </c>
      <c r="B21" t="s">
        <v>94</v>
      </c>
      <c r="C21" t="s">
        <v>95</v>
      </c>
      <c r="D21">
        <v>2020</v>
      </c>
      <c r="E21" t="s">
        <v>94</v>
      </c>
      <c r="F21" t="s">
        <v>95</v>
      </c>
      <c r="G21" s="1">
        <v>15189213982</v>
      </c>
      <c r="H21" s="1">
        <v>13095948274</v>
      </c>
      <c r="I21" s="14">
        <v>5364.8</v>
      </c>
      <c r="J21" s="14">
        <v>7068.8</v>
      </c>
      <c r="K21" t="s">
        <v>107</v>
      </c>
      <c r="L21" t="s">
        <v>108</v>
      </c>
      <c r="M21" t="s">
        <v>109</v>
      </c>
      <c r="N21" s="1">
        <v>-111671</v>
      </c>
      <c r="O21" s="1">
        <v>-105782</v>
      </c>
    </row>
    <row r="22" spans="1:15" hidden="1" x14ac:dyDescent="0.25">
      <c r="A22" t="s">
        <v>84</v>
      </c>
      <c r="B22">
        <v>2016</v>
      </c>
      <c r="C22" t="s">
        <v>35</v>
      </c>
      <c r="D22">
        <v>2016</v>
      </c>
      <c r="E22">
        <v>2016</v>
      </c>
      <c r="F22" t="s">
        <v>35</v>
      </c>
      <c r="G22" s="1">
        <v>12626053612</v>
      </c>
      <c r="H22" s="1">
        <v>11255325285</v>
      </c>
      <c r="I22" s="14">
        <v>4820.3999999999996</v>
      </c>
      <c r="J22" s="14">
        <v>6517.7</v>
      </c>
      <c r="K22" t="s">
        <v>110</v>
      </c>
      <c r="L22" t="s">
        <v>111</v>
      </c>
      <c r="M22" t="s">
        <v>77</v>
      </c>
      <c r="N22" s="1">
        <v>18401</v>
      </c>
      <c r="O22">
        <v>2</v>
      </c>
    </row>
    <row r="23" spans="1:15" x14ac:dyDescent="0.25">
      <c r="A23" s="7" t="s">
        <v>184</v>
      </c>
      <c r="B23" s="7">
        <v>2007</v>
      </c>
      <c r="C23" s="7"/>
      <c r="D23" s="7">
        <v>2007</v>
      </c>
      <c r="E23" s="7">
        <v>2007</v>
      </c>
      <c r="F23" s="7"/>
      <c r="G23" s="11">
        <v>6283339594</v>
      </c>
      <c r="H23" s="11">
        <v>6283339594</v>
      </c>
      <c r="I23" s="11">
        <v>1338.1</v>
      </c>
      <c r="J23" s="11">
        <v>1338.1</v>
      </c>
      <c r="K23" s="11" t="s">
        <v>415</v>
      </c>
      <c r="L23" s="11"/>
      <c r="M23" s="11"/>
      <c r="N23" s="11"/>
      <c r="O23" s="12"/>
    </row>
    <row r="24" spans="1:15" hidden="1" x14ac:dyDescent="0.25">
      <c r="A24" t="s">
        <v>115</v>
      </c>
      <c r="B24">
        <v>2012</v>
      </c>
      <c r="C24" t="s">
        <v>67</v>
      </c>
      <c r="D24">
        <v>2012</v>
      </c>
      <c r="E24">
        <v>2012</v>
      </c>
      <c r="F24" t="s">
        <v>67</v>
      </c>
      <c r="G24" s="1">
        <v>95741159110</v>
      </c>
      <c r="H24" s="1">
        <v>95923788700</v>
      </c>
      <c r="I24" s="14">
        <v>29325.9</v>
      </c>
      <c r="J24" s="14">
        <v>38781.699999999997</v>
      </c>
      <c r="K24" t="s">
        <v>116</v>
      </c>
      <c r="L24">
        <v>2613</v>
      </c>
      <c r="M24" t="s">
        <v>117</v>
      </c>
      <c r="N24" s="1">
        <v>97817</v>
      </c>
      <c r="O24" s="1">
        <v>168686</v>
      </c>
    </row>
    <row r="25" spans="1:15" hidden="1" x14ac:dyDescent="0.25">
      <c r="A25" t="s">
        <v>115</v>
      </c>
      <c r="B25">
        <v>2007</v>
      </c>
      <c r="D25">
        <v>2007</v>
      </c>
      <c r="E25">
        <v>2007</v>
      </c>
      <c r="G25" s="1">
        <v>96034466566</v>
      </c>
      <c r="H25" s="1">
        <v>96034466566</v>
      </c>
      <c r="I25" s="14">
        <v>20451.5</v>
      </c>
      <c r="J25" s="14">
        <v>20451.5</v>
      </c>
      <c r="K25" t="s">
        <v>118</v>
      </c>
      <c r="L25"/>
      <c r="M25"/>
      <c r="N25"/>
      <c r="O25"/>
    </row>
    <row r="26" spans="1:15" hidden="1" x14ac:dyDescent="0.25">
      <c r="A26" t="s">
        <v>71</v>
      </c>
      <c r="B26">
        <v>2007</v>
      </c>
      <c r="D26">
        <v>2007</v>
      </c>
      <c r="E26">
        <v>2007</v>
      </c>
      <c r="G26" s="1">
        <v>7670924117</v>
      </c>
      <c r="H26" s="1">
        <v>7670924117</v>
      </c>
      <c r="I26" s="14">
        <v>1633.6</v>
      </c>
      <c r="J26" s="14">
        <v>1633.6</v>
      </c>
      <c r="K26" t="s">
        <v>119</v>
      </c>
      <c r="L26"/>
      <c r="M26"/>
      <c r="N26"/>
      <c r="O26"/>
    </row>
    <row r="27" spans="1:15" hidden="1" x14ac:dyDescent="0.25">
      <c r="A27" t="s">
        <v>120</v>
      </c>
      <c r="B27">
        <v>2012</v>
      </c>
      <c r="C27" t="s">
        <v>67</v>
      </c>
      <c r="D27">
        <v>2012</v>
      </c>
      <c r="E27">
        <v>2012</v>
      </c>
      <c r="F27" t="s">
        <v>67</v>
      </c>
      <c r="G27" s="1">
        <v>2377376724</v>
      </c>
      <c r="H27" s="1">
        <v>2447210838</v>
      </c>
      <c r="I27" s="14">
        <v>728.2</v>
      </c>
      <c r="J27" s="14">
        <v>989.4</v>
      </c>
      <c r="K27" t="s">
        <v>121</v>
      </c>
      <c r="L27" t="s">
        <v>122</v>
      </c>
      <c r="M27" t="s">
        <v>123</v>
      </c>
      <c r="N27" s="1">
        <v>18034</v>
      </c>
      <c r="O27" s="1">
        <v>122404</v>
      </c>
    </row>
    <row r="28" spans="1:15" hidden="1" x14ac:dyDescent="0.25">
      <c r="A28" t="s">
        <v>66</v>
      </c>
      <c r="B28" t="s">
        <v>28</v>
      </c>
      <c r="C28" t="s">
        <v>29</v>
      </c>
      <c r="D28">
        <v>2019</v>
      </c>
      <c r="E28" t="s">
        <v>28</v>
      </c>
      <c r="F28" t="s">
        <v>29</v>
      </c>
      <c r="G28" s="1">
        <v>7182417991</v>
      </c>
      <c r="H28" s="1">
        <v>6804718711</v>
      </c>
      <c r="I28" s="14">
        <v>3091.6</v>
      </c>
      <c r="J28" s="14">
        <v>4558.1000000000004</v>
      </c>
      <c r="K28" t="s">
        <v>124</v>
      </c>
      <c r="L28" t="s">
        <v>125</v>
      </c>
      <c r="M28" t="s">
        <v>126</v>
      </c>
      <c r="N28" s="1">
        <v>13905</v>
      </c>
      <c r="O28" s="1">
        <v>13001</v>
      </c>
    </row>
    <row r="29" spans="1:15" hidden="1" x14ac:dyDescent="0.25">
      <c r="A29" t="s">
        <v>127</v>
      </c>
      <c r="B29">
        <v>2015</v>
      </c>
      <c r="C29" t="s">
        <v>112</v>
      </c>
      <c r="D29">
        <v>2015</v>
      </c>
      <c r="E29">
        <v>2015</v>
      </c>
      <c r="F29" t="s">
        <v>112</v>
      </c>
      <c r="G29" s="1">
        <v>1768459134</v>
      </c>
      <c r="H29" s="1">
        <v>1327005807</v>
      </c>
      <c r="I29" s="14">
        <v>643.29999999999995</v>
      </c>
      <c r="J29" s="14">
        <v>717.8</v>
      </c>
      <c r="K29" t="s">
        <v>128</v>
      </c>
      <c r="L29" t="s">
        <v>129</v>
      </c>
      <c r="M29" t="s">
        <v>130</v>
      </c>
      <c r="N29" s="1">
        <v>2928</v>
      </c>
      <c r="O29" s="1">
        <v>58545</v>
      </c>
    </row>
    <row r="30" spans="1:15" hidden="1" x14ac:dyDescent="0.25">
      <c r="A30" t="s">
        <v>87</v>
      </c>
      <c r="B30">
        <v>2017</v>
      </c>
      <c r="C30" t="s">
        <v>131</v>
      </c>
      <c r="D30">
        <v>2017</v>
      </c>
      <c r="E30">
        <v>2017</v>
      </c>
      <c r="F30" t="s">
        <v>131</v>
      </c>
      <c r="G30" t="s">
        <v>132</v>
      </c>
      <c r="H30" t="s">
        <v>133</v>
      </c>
      <c r="I30">
        <v>84</v>
      </c>
      <c r="J30" s="14">
        <v>86.3</v>
      </c>
      <c r="K30" t="s">
        <v>134</v>
      </c>
      <c r="L30" t="s">
        <v>135</v>
      </c>
      <c r="M30" t="s">
        <v>136</v>
      </c>
      <c r="N30" s="1">
        <v>60606</v>
      </c>
      <c r="O30" s="1">
        <v>65432</v>
      </c>
    </row>
    <row r="31" spans="1:15" hidden="1" x14ac:dyDescent="0.25">
      <c r="A31" t="s">
        <v>127</v>
      </c>
      <c r="B31">
        <v>2008</v>
      </c>
      <c r="C31" t="s">
        <v>16</v>
      </c>
      <c r="D31">
        <v>2008</v>
      </c>
      <c r="E31">
        <v>2008</v>
      </c>
      <c r="F31" t="s">
        <v>16</v>
      </c>
      <c r="G31" s="1">
        <v>1997879871</v>
      </c>
      <c r="H31" s="1">
        <v>1821043970</v>
      </c>
      <c r="I31" s="14">
        <v>467.4</v>
      </c>
      <c r="J31" s="14">
        <v>458.1</v>
      </c>
      <c r="K31" t="s">
        <v>137</v>
      </c>
      <c r="L31" t="s">
        <v>138</v>
      </c>
      <c r="M31" t="s">
        <v>139</v>
      </c>
      <c r="N31" s="1">
        <v>19855</v>
      </c>
      <c r="O31" t="s">
        <v>140</v>
      </c>
    </row>
    <row r="32" spans="1:15" hidden="1" x14ac:dyDescent="0.25">
      <c r="A32" t="s">
        <v>27</v>
      </c>
      <c r="B32">
        <v>2008</v>
      </c>
      <c r="C32" t="s">
        <v>16</v>
      </c>
      <c r="D32">
        <v>2008</v>
      </c>
      <c r="E32">
        <v>2008</v>
      </c>
      <c r="F32" t="s">
        <v>16</v>
      </c>
      <c r="G32" s="1">
        <v>2845076684</v>
      </c>
      <c r="H32" s="1">
        <v>2964314535</v>
      </c>
      <c r="I32" s="14">
        <v>665.6</v>
      </c>
      <c r="J32" s="14">
        <v>745.7</v>
      </c>
      <c r="K32" t="s">
        <v>141</v>
      </c>
      <c r="L32" t="s">
        <v>142</v>
      </c>
      <c r="M32" t="s">
        <v>143</v>
      </c>
      <c r="N32" s="1">
        <v>90253</v>
      </c>
      <c r="O32" s="1">
        <v>221457</v>
      </c>
    </row>
    <row r="33" spans="1:15" hidden="1" x14ac:dyDescent="0.25">
      <c r="A33" t="s">
        <v>66</v>
      </c>
      <c r="B33">
        <v>2016</v>
      </c>
      <c r="C33" t="s">
        <v>35</v>
      </c>
      <c r="D33">
        <v>2016</v>
      </c>
      <c r="E33">
        <v>2016</v>
      </c>
      <c r="F33" t="s">
        <v>35</v>
      </c>
      <c r="G33" s="1">
        <v>7606435086</v>
      </c>
      <c r="H33" s="1">
        <v>7323378411</v>
      </c>
      <c r="I33">
        <v>2904</v>
      </c>
      <c r="J33" s="14">
        <v>4240.8</v>
      </c>
      <c r="K33" t="s">
        <v>144</v>
      </c>
      <c r="L33" t="s">
        <v>145</v>
      </c>
      <c r="M33">
        <v>165</v>
      </c>
      <c r="N33" s="1">
        <v>27746</v>
      </c>
      <c r="O33" s="1">
        <v>40482</v>
      </c>
    </row>
    <row r="34" spans="1:15" hidden="1" x14ac:dyDescent="0.25">
      <c r="A34" t="s">
        <v>146</v>
      </c>
      <c r="B34">
        <v>2013</v>
      </c>
      <c r="C34" t="s">
        <v>58</v>
      </c>
      <c r="D34">
        <v>2013</v>
      </c>
      <c r="E34">
        <v>2013</v>
      </c>
      <c r="F34" t="s">
        <v>58</v>
      </c>
      <c r="G34" s="1">
        <v>4402212253</v>
      </c>
      <c r="H34" s="1">
        <v>3850438596</v>
      </c>
      <c r="I34" s="14">
        <v>1441.5</v>
      </c>
      <c r="J34" s="14">
        <v>1755.8</v>
      </c>
      <c r="K34" t="s">
        <v>147</v>
      </c>
      <c r="L34" t="s">
        <v>148</v>
      </c>
      <c r="M34" t="s">
        <v>149</v>
      </c>
      <c r="N34" s="1">
        <v>111325</v>
      </c>
      <c r="O34" s="1">
        <v>65347</v>
      </c>
    </row>
    <row r="35" spans="1:15" hidden="1" x14ac:dyDescent="0.25">
      <c r="A35" t="s">
        <v>20</v>
      </c>
      <c r="B35">
        <v>2009</v>
      </c>
      <c r="C35" t="s">
        <v>42</v>
      </c>
      <c r="D35">
        <v>2009</v>
      </c>
      <c r="E35">
        <v>2009</v>
      </c>
      <c r="F35" t="s">
        <v>42</v>
      </c>
      <c r="G35" s="1">
        <v>7993042186</v>
      </c>
      <c r="H35" s="1">
        <v>8115692970</v>
      </c>
      <c r="I35" s="14">
        <v>1893.2</v>
      </c>
      <c r="J35" s="14">
        <v>2200.6999999999998</v>
      </c>
      <c r="K35" t="s">
        <v>150</v>
      </c>
      <c r="L35">
        <v>132</v>
      </c>
      <c r="M35" t="s">
        <v>151</v>
      </c>
      <c r="N35" s="1">
        <v>74948</v>
      </c>
      <c r="O35" s="1">
        <v>203357</v>
      </c>
    </row>
    <row r="36" spans="1:15" hidden="1" x14ac:dyDescent="0.25">
      <c r="A36" t="s">
        <v>120</v>
      </c>
      <c r="B36">
        <v>2010</v>
      </c>
      <c r="C36" t="s">
        <v>21</v>
      </c>
      <c r="D36">
        <v>2010</v>
      </c>
      <c r="E36">
        <v>2010</v>
      </c>
      <c r="F36" t="s">
        <v>21</v>
      </c>
      <c r="G36" s="1">
        <v>2722811777</v>
      </c>
      <c r="H36" s="1">
        <v>2736045489</v>
      </c>
      <c r="I36" s="14">
        <v>682.5</v>
      </c>
      <c r="J36" s="14">
        <v>805.5</v>
      </c>
      <c r="K36" t="s">
        <v>152</v>
      </c>
      <c r="L36" t="s">
        <v>153</v>
      </c>
      <c r="M36" t="s">
        <v>154</v>
      </c>
      <c r="N36" t="s">
        <v>155</v>
      </c>
      <c r="O36" s="1">
        <v>7918</v>
      </c>
    </row>
    <row r="37" spans="1:15" hidden="1" x14ac:dyDescent="0.25">
      <c r="A37" t="s">
        <v>20</v>
      </c>
      <c r="B37">
        <v>2007</v>
      </c>
      <c r="D37">
        <v>2007</v>
      </c>
      <c r="E37">
        <v>2007</v>
      </c>
      <c r="G37" s="1">
        <v>7376502630</v>
      </c>
      <c r="H37" s="1">
        <v>7376502630</v>
      </c>
      <c r="I37" s="14">
        <v>1570.9</v>
      </c>
      <c r="J37" s="14">
        <v>1570.9</v>
      </c>
      <c r="K37" t="s">
        <v>156</v>
      </c>
      <c r="L37"/>
      <c r="M37"/>
      <c r="N37"/>
      <c r="O37"/>
    </row>
    <row r="38" spans="1:15" hidden="1" x14ac:dyDescent="0.25">
      <c r="A38" t="s">
        <v>66</v>
      </c>
      <c r="B38">
        <v>2017</v>
      </c>
      <c r="C38" t="s">
        <v>131</v>
      </c>
      <c r="D38">
        <v>2017</v>
      </c>
      <c r="E38">
        <v>2017</v>
      </c>
      <c r="F38" t="s">
        <v>131</v>
      </c>
      <c r="G38" s="1">
        <v>7378797801</v>
      </c>
      <c r="H38" s="1">
        <v>7030884511</v>
      </c>
      <c r="I38" s="14">
        <v>2974.6</v>
      </c>
      <c r="J38" s="14">
        <v>4373.3999999999996</v>
      </c>
      <c r="K38" t="s">
        <v>157</v>
      </c>
      <c r="L38" t="s">
        <v>158</v>
      </c>
      <c r="M38" t="s">
        <v>159</v>
      </c>
      <c r="N38" s="1">
        <v>24311</v>
      </c>
      <c r="O38" s="1">
        <v>31267</v>
      </c>
    </row>
    <row r="39" spans="1:15" hidden="1" x14ac:dyDescent="0.25">
      <c r="A39" t="s">
        <v>160</v>
      </c>
      <c r="B39">
        <v>2013</v>
      </c>
      <c r="C39" t="s">
        <v>58</v>
      </c>
      <c r="D39">
        <v>2013</v>
      </c>
      <c r="E39">
        <v>2013</v>
      </c>
      <c r="F39" t="s">
        <v>58</v>
      </c>
      <c r="G39" s="1">
        <v>1567877746</v>
      </c>
      <c r="H39" s="1">
        <v>1755701754</v>
      </c>
      <c r="I39" s="14">
        <v>513.4</v>
      </c>
      <c r="J39" s="14">
        <v>800.6</v>
      </c>
      <c r="K39" t="s">
        <v>161</v>
      </c>
      <c r="L39" t="s">
        <v>162</v>
      </c>
      <c r="M39" t="s">
        <v>163</v>
      </c>
      <c r="N39" s="1">
        <v>227348</v>
      </c>
      <c r="O39" s="1">
        <v>26477</v>
      </c>
    </row>
    <row r="40" spans="1:15" hidden="1" x14ac:dyDescent="0.25">
      <c r="A40" t="s">
        <v>15</v>
      </c>
      <c r="B40" t="s">
        <v>94</v>
      </c>
      <c r="C40" t="s">
        <v>95</v>
      </c>
      <c r="D40">
        <v>2020</v>
      </c>
      <c r="E40" t="s">
        <v>94</v>
      </c>
      <c r="F40" t="s">
        <v>95</v>
      </c>
      <c r="G40" s="1">
        <v>1605331854</v>
      </c>
      <c r="H40" s="1">
        <v>1436352521</v>
      </c>
      <c r="I40">
        <v>567</v>
      </c>
      <c r="J40" s="14">
        <v>775.3</v>
      </c>
      <c r="K40" t="s">
        <v>164</v>
      </c>
      <c r="L40" t="s">
        <v>165</v>
      </c>
      <c r="M40" t="s">
        <v>166</v>
      </c>
      <c r="N40" s="1">
        <v>60407</v>
      </c>
      <c r="O40" s="1">
        <v>92741</v>
      </c>
    </row>
    <row r="41" spans="1:15" hidden="1" x14ac:dyDescent="0.25">
      <c r="A41" t="s">
        <v>160</v>
      </c>
      <c r="B41">
        <v>2009</v>
      </c>
      <c r="C41" t="s">
        <v>42</v>
      </c>
      <c r="D41">
        <v>2009</v>
      </c>
      <c r="E41">
        <v>2009</v>
      </c>
      <c r="F41" t="s">
        <v>42</v>
      </c>
      <c r="G41" t="s">
        <v>167</v>
      </c>
      <c r="H41" t="s">
        <v>168</v>
      </c>
      <c r="I41" s="14">
        <v>201.4</v>
      </c>
      <c r="J41" s="14">
        <v>230.9</v>
      </c>
      <c r="K41" t="s">
        <v>169</v>
      </c>
      <c r="L41" t="s">
        <v>170</v>
      </c>
      <c r="M41" t="s">
        <v>171</v>
      </c>
      <c r="N41" s="1">
        <v>71846</v>
      </c>
      <c r="O41" s="1">
        <v>173868</v>
      </c>
    </row>
    <row r="42" spans="1:15" hidden="1" x14ac:dyDescent="0.25">
      <c r="A42" t="s">
        <v>62</v>
      </c>
      <c r="B42" t="s">
        <v>28</v>
      </c>
      <c r="C42" t="s">
        <v>29</v>
      </c>
      <c r="D42">
        <v>2019</v>
      </c>
      <c r="E42" t="s">
        <v>28</v>
      </c>
      <c r="F42" t="s">
        <v>29</v>
      </c>
      <c r="G42" s="1">
        <v>1065421429</v>
      </c>
      <c r="H42" s="1">
        <v>1008443757</v>
      </c>
      <c r="I42" s="14">
        <v>458.6</v>
      </c>
      <c r="J42" s="14">
        <v>675.5</v>
      </c>
      <c r="K42" t="s">
        <v>172</v>
      </c>
      <c r="L42" t="s">
        <v>173</v>
      </c>
      <c r="M42" t="s">
        <v>174</v>
      </c>
      <c r="N42" s="1">
        <v>37791</v>
      </c>
      <c r="O42" s="1">
        <v>42599</v>
      </c>
    </row>
    <row r="43" spans="1:15" x14ac:dyDescent="0.25">
      <c r="A43" s="7" t="s">
        <v>57</v>
      </c>
      <c r="B43" s="7">
        <v>2008</v>
      </c>
      <c r="C43" s="7" t="s">
        <v>16</v>
      </c>
      <c r="D43" s="7">
        <v>2008</v>
      </c>
      <c r="E43" s="7">
        <v>2008</v>
      </c>
      <c r="F43" s="7" t="s">
        <v>16</v>
      </c>
      <c r="G43" s="11" t="s">
        <v>416</v>
      </c>
      <c r="H43" s="11" t="s">
        <v>417</v>
      </c>
      <c r="I43" s="11">
        <v>183.7</v>
      </c>
      <c r="J43" s="11">
        <v>207.2</v>
      </c>
      <c r="K43" s="11" t="s">
        <v>418</v>
      </c>
      <c r="L43" s="11" t="s">
        <v>419</v>
      </c>
      <c r="M43" s="11" t="s">
        <v>420</v>
      </c>
      <c r="N43" s="11">
        <v>144548</v>
      </c>
      <c r="O43" s="12">
        <v>290965</v>
      </c>
    </row>
    <row r="44" spans="1:15" hidden="1" x14ac:dyDescent="0.25">
      <c r="A44" t="s">
        <v>62</v>
      </c>
      <c r="B44">
        <v>2012</v>
      </c>
      <c r="C44" t="s">
        <v>67</v>
      </c>
      <c r="D44">
        <v>2012</v>
      </c>
      <c r="E44">
        <v>2012</v>
      </c>
      <c r="F44" t="s">
        <v>67</v>
      </c>
      <c r="G44" s="1">
        <v>1012719390</v>
      </c>
      <c r="H44" t="s">
        <v>180</v>
      </c>
      <c r="I44" s="14">
        <v>310.2</v>
      </c>
      <c r="J44" s="14">
        <v>353.2</v>
      </c>
      <c r="K44" t="s">
        <v>181</v>
      </c>
      <c r="L44" t="s">
        <v>182</v>
      </c>
      <c r="M44" t="s">
        <v>183</v>
      </c>
      <c r="N44" s="1">
        <v>98831</v>
      </c>
      <c r="O44" s="1">
        <v>143042</v>
      </c>
    </row>
    <row r="45" spans="1:15" x14ac:dyDescent="0.25">
      <c r="A45" s="7" t="s">
        <v>184</v>
      </c>
      <c r="B45" s="7">
        <v>2008</v>
      </c>
      <c r="C45" s="7" t="s">
        <v>16</v>
      </c>
      <c r="D45" s="7">
        <v>2008</v>
      </c>
      <c r="E45" s="7">
        <v>2008</v>
      </c>
      <c r="F45" s="7" t="s">
        <v>16</v>
      </c>
      <c r="G45" s="11">
        <v>7431565989</v>
      </c>
      <c r="H45" s="11">
        <v>8015217106</v>
      </c>
      <c r="I45" s="11">
        <v>1738.6</v>
      </c>
      <c r="J45" s="11">
        <v>2016.3</v>
      </c>
      <c r="K45" s="11" t="s">
        <v>845</v>
      </c>
      <c r="L45" s="11" t="s">
        <v>846</v>
      </c>
      <c r="M45" s="11" t="s">
        <v>847</v>
      </c>
      <c r="N45" s="11">
        <v>299304</v>
      </c>
      <c r="O45" s="12">
        <v>506838</v>
      </c>
    </row>
    <row r="46" spans="1:15" hidden="1" x14ac:dyDescent="0.25">
      <c r="A46" t="s">
        <v>46</v>
      </c>
      <c r="B46">
        <v>2018</v>
      </c>
      <c r="C46" t="s">
        <v>188</v>
      </c>
      <c r="D46">
        <v>2018</v>
      </c>
      <c r="E46">
        <v>2018</v>
      </c>
      <c r="F46" t="s">
        <v>188</v>
      </c>
      <c r="G46" s="1">
        <v>17975286194</v>
      </c>
      <c r="H46" s="1">
        <v>18620532455</v>
      </c>
      <c r="I46" s="14">
        <v>7513.4</v>
      </c>
      <c r="J46" s="14">
        <v>12090.2</v>
      </c>
      <c r="K46" t="s">
        <v>189</v>
      </c>
      <c r="L46" t="s">
        <v>18</v>
      </c>
      <c r="M46" t="s">
        <v>190</v>
      </c>
      <c r="N46" s="1">
        <v>39442</v>
      </c>
      <c r="O46" s="1">
        <v>53722</v>
      </c>
    </row>
    <row r="47" spans="1:15" hidden="1" x14ac:dyDescent="0.25">
      <c r="A47" t="s">
        <v>127</v>
      </c>
      <c r="B47" t="s">
        <v>94</v>
      </c>
      <c r="C47" t="s">
        <v>95</v>
      </c>
      <c r="D47">
        <v>2020</v>
      </c>
      <c r="E47" t="s">
        <v>94</v>
      </c>
      <c r="F47" t="s">
        <v>95</v>
      </c>
      <c r="G47" s="1">
        <v>1059462398</v>
      </c>
      <c r="H47" t="s">
        <v>191</v>
      </c>
      <c r="I47" s="14">
        <v>374.2</v>
      </c>
      <c r="J47">
        <v>418</v>
      </c>
      <c r="K47">
        <v>418</v>
      </c>
      <c r="L47" t="s">
        <v>192</v>
      </c>
      <c r="M47">
        <v>-347</v>
      </c>
      <c r="N47" s="1">
        <v>-453564</v>
      </c>
      <c r="O47" s="1">
        <v>-453595</v>
      </c>
    </row>
    <row r="48" spans="1:15" hidden="1" x14ac:dyDescent="0.25">
      <c r="A48" t="s">
        <v>41</v>
      </c>
      <c r="B48">
        <v>2017</v>
      </c>
      <c r="C48" t="s">
        <v>131</v>
      </c>
      <c r="D48">
        <v>2017</v>
      </c>
      <c r="E48">
        <v>2017</v>
      </c>
      <c r="F48" t="s">
        <v>131</v>
      </c>
      <c r="G48" s="1">
        <v>5306255085</v>
      </c>
      <c r="H48" s="1">
        <v>6057775627</v>
      </c>
      <c r="I48" s="14">
        <v>2139.1</v>
      </c>
      <c r="J48" s="14">
        <v>3768.1</v>
      </c>
      <c r="K48" t="s">
        <v>193</v>
      </c>
      <c r="L48" t="s">
        <v>194</v>
      </c>
      <c r="M48" t="s">
        <v>195</v>
      </c>
      <c r="N48" s="1">
        <v>26193</v>
      </c>
      <c r="O48" s="1">
        <v>53778</v>
      </c>
    </row>
    <row r="49" spans="1:15" hidden="1" x14ac:dyDescent="0.25">
      <c r="A49" t="s">
        <v>196</v>
      </c>
      <c r="B49">
        <v>2016</v>
      </c>
      <c r="C49" t="s">
        <v>35</v>
      </c>
      <c r="D49">
        <v>2016</v>
      </c>
      <c r="E49">
        <v>2016</v>
      </c>
      <c r="F49" t="s">
        <v>35</v>
      </c>
      <c r="G49" s="1">
        <v>2091245789</v>
      </c>
      <c r="H49" s="1">
        <v>2120788772</v>
      </c>
      <c r="I49" s="14">
        <v>798.4</v>
      </c>
      <c r="J49" s="14">
        <v>1228.0999999999999</v>
      </c>
      <c r="K49" t="s">
        <v>197</v>
      </c>
      <c r="L49">
        <v>44</v>
      </c>
      <c r="M49" t="s">
        <v>198</v>
      </c>
      <c r="N49" s="1">
        <v>58324</v>
      </c>
      <c r="O49" s="1">
        <v>60718</v>
      </c>
    </row>
    <row r="50" spans="1:15" x14ac:dyDescent="0.25">
      <c r="A50" s="7" t="s">
        <v>184</v>
      </c>
      <c r="B50" s="7">
        <v>2009</v>
      </c>
      <c r="C50" s="7" t="s">
        <v>42</v>
      </c>
      <c r="D50" s="7">
        <v>2009</v>
      </c>
      <c r="E50" s="7">
        <v>2009</v>
      </c>
      <c r="F50" s="7" t="s">
        <v>42</v>
      </c>
      <c r="G50" s="11">
        <v>7584355051</v>
      </c>
      <c r="H50" s="11">
        <v>7891476070</v>
      </c>
      <c r="I50" s="11">
        <v>1796.4</v>
      </c>
      <c r="J50" s="11">
        <v>2139.9</v>
      </c>
      <c r="K50" s="11" t="s">
        <v>304</v>
      </c>
      <c r="L50" s="11" t="s">
        <v>305</v>
      </c>
      <c r="M50" s="11" t="s">
        <v>306</v>
      </c>
      <c r="N50" s="11">
        <v>33245</v>
      </c>
      <c r="O50" s="12" t="s">
        <v>307</v>
      </c>
    </row>
    <row r="51" spans="1:15" hidden="1" x14ac:dyDescent="0.25">
      <c r="A51" t="s">
        <v>20</v>
      </c>
      <c r="B51">
        <v>2013</v>
      </c>
      <c r="C51" t="s">
        <v>58</v>
      </c>
      <c r="D51">
        <v>2013</v>
      </c>
      <c r="E51">
        <v>2013</v>
      </c>
      <c r="F51" t="s">
        <v>58</v>
      </c>
      <c r="G51" s="1">
        <v>7152258825</v>
      </c>
      <c r="H51" s="1">
        <v>6392543860</v>
      </c>
      <c r="I51">
        <v>2342</v>
      </c>
      <c r="J51">
        <v>2915</v>
      </c>
      <c r="K51">
        <v>2915</v>
      </c>
      <c r="L51" t="s">
        <v>201</v>
      </c>
      <c r="M51" t="s">
        <v>202</v>
      </c>
      <c r="N51" s="1">
        <v>81655</v>
      </c>
      <c r="O51" s="1">
        <v>40142</v>
      </c>
    </row>
    <row r="52" spans="1:15" hidden="1" x14ac:dyDescent="0.25">
      <c r="A52" t="s">
        <v>54</v>
      </c>
      <c r="B52">
        <v>2018</v>
      </c>
      <c r="C52" t="s">
        <v>188</v>
      </c>
      <c r="D52">
        <v>2018</v>
      </c>
      <c r="E52">
        <v>2018</v>
      </c>
      <c r="F52" t="s">
        <v>188</v>
      </c>
      <c r="G52" t="s">
        <v>203</v>
      </c>
      <c r="H52" t="s">
        <v>204</v>
      </c>
      <c r="I52" s="14">
        <v>176.5</v>
      </c>
      <c r="J52" s="14">
        <v>256.7</v>
      </c>
      <c r="K52" t="s">
        <v>205</v>
      </c>
      <c r="L52" t="s">
        <v>206</v>
      </c>
      <c r="M52" t="s">
        <v>207</v>
      </c>
      <c r="N52" s="1">
        <v>26162</v>
      </c>
      <c r="O52" s="1">
        <v>52049</v>
      </c>
    </row>
    <row r="53" spans="1:15" hidden="1" x14ac:dyDescent="0.25">
      <c r="A53" t="s">
        <v>84</v>
      </c>
      <c r="B53">
        <v>2010</v>
      </c>
      <c r="C53" t="s">
        <v>21</v>
      </c>
      <c r="D53">
        <v>2010</v>
      </c>
      <c r="E53">
        <v>2010</v>
      </c>
      <c r="F53" t="s">
        <v>21</v>
      </c>
      <c r="G53" s="1">
        <v>15234181760</v>
      </c>
      <c r="H53" s="1">
        <v>14806234991</v>
      </c>
      <c r="I53" s="14">
        <v>3818.6</v>
      </c>
      <c r="J53">
        <v>4359</v>
      </c>
      <c r="K53">
        <v>4359</v>
      </c>
      <c r="L53" t="s">
        <v>208</v>
      </c>
      <c r="M53">
        <v>170</v>
      </c>
      <c r="N53" s="1">
        <v>43219</v>
      </c>
      <c r="O53" s="1">
        <v>40582</v>
      </c>
    </row>
    <row r="54" spans="1:15" hidden="1" x14ac:dyDescent="0.25">
      <c r="A54" t="s">
        <v>27</v>
      </c>
      <c r="B54">
        <v>2018</v>
      </c>
      <c r="C54" t="s">
        <v>188</v>
      </c>
      <c r="D54">
        <v>2018</v>
      </c>
      <c r="E54">
        <v>2018</v>
      </c>
      <c r="F54" t="s">
        <v>188</v>
      </c>
      <c r="G54" s="1">
        <v>2309413017</v>
      </c>
      <c r="H54" s="1">
        <v>3798587389</v>
      </c>
      <c r="I54" s="14">
        <v>965.3</v>
      </c>
      <c r="J54" s="14">
        <v>2466.4</v>
      </c>
      <c r="K54" t="s">
        <v>209</v>
      </c>
      <c r="L54" t="s">
        <v>210</v>
      </c>
      <c r="M54" t="s">
        <v>211</v>
      </c>
      <c r="N54" s="1">
        <v>-30434</v>
      </c>
      <c r="O54" t="s">
        <v>212</v>
      </c>
    </row>
    <row r="55" spans="1:15" hidden="1" x14ac:dyDescent="0.25">
      <c r="A55" t="s">
        <v>87</v>
      </c>
      <c r="B55">
        <v>2007</v>
      </c>
      <c r="D55">
        <v>2007</v>
      </c>
      <c r="E55">
        <v>2007</v>
      </c>
      <c r="G55" t="s">
        <v>213</v>
      </c>
      <c r="H55" t="s">
        <v>213</v>
      </c>
      <c r="I55" s="14">
        <v>41.9</v>
      </c>
      <c r="J55" s="14">
        <v>41.9</v>
      </c>
      <c r="K55" t="s">
        <v>214</v>
      </c>
      <c r="L55"/>
      <c r="M55"/>
      <c r="N55"/>
      <c r="O55"/>
    </row>
    <row r="56" spans="1:15" hidden="1" x14ac:dyDescent="0.25">
      <c r="A56" t="s">
        <v>160</v>
      </c>
      <c r="B56">
        <v>2014</v>
      </c>
      <c r="C56" t="s">
        <v>80</v>
      </c>
      <c r="D56">
        <v>2014</v>
      </c>
      <c r="E56">
        <v>2014</v>
      </c>
      <c r="F56" t="s">
        <v>80</v>
      </c>
      <c r="G56" s="1">
        <v>1625392396</v>
      </c>
      <c r="H56" s="1">
        <v>1852107809</v>
      </c>
      <c r="I56" s="14">
        <v>559.20000000000005</v>
      </c>
      <c r="J56" s="14">
        <v>924.6</v>
      </c>
      <c r="K56" t="s">
        <v>215</v>
      </c>
      <c r="L56" t="s">
        <v>216</v>
      </c>
      <c r="M56">
        <v>124</v>
      </c>
      <c r="N56" s="1">
        <v>89209</v>
      </c>
      <c r="O56" s="1">
        <v>154883</v>
      </c>
    </row>
    <row r="57" spans="1:15" hidden="1" x14ac:dyDescent="0.25">
      <c r="A57" t="s">
        <v>160</v>
      </c>
      <c r="B57">
        <v>2015</v>
      </c>
      <c r="C57" t="s">
        <v>112</v>
      </c>
      <c r="D57">
        <v>2015</v>
      </c>
      <c r="E57">
        <v>2015</v>
      </c>
      <c r="F57" t="s">
        <v>112</v>
      </c>
      <c r="G57" s="1">
        <v>1690386323</v>
      </c>
      <c r="H57" s="1">
        <v>2005483281</v>
      </c>
      <c r="I57" s="14">
        <v>614.9</v>
      </c>
      <c r="J57" s="14">
        <v>1084.8</v>
      </c>
      <c r="K57" t="s">
        <v>217</v>
      </c>
      <c r="L57" t="s">
        <v>218</v>
      </c>
      <c r="M57" t="s">
        <v>219</v>
      </c>
      <c r="N57" s="1">
        <v>99606</v>
      </c>
      <c r="O57" s="1">
        <v>173264</v>
      </c>
    </row>
    <row r="58" spans="1:15" hidden="1" x14ac:dyDescent="0.25">
      <c r="A58" t="s">
        <v>41</v>
      </c>
      <c r="B58">
        <v>2014</v>
      </c>
      <c r="C58" t="s">
        <v>80</v>
      </c>
      <c r="D58">
        <v>2014</v>
      </c>
      <c r="E58">
        <v>2014</v>
      </c>
      <c r="F58" t="s">
        <v>80</v>
      </c>
      <c r="G58" s="1">
        <v>5790896407</v>
      </c>
      <c r="H58" s="1">
        <v>6605771061</v>
      </c>
      <c r="I58" s="14">
        <v>1992.3</v>
      </c>
      <c r="J58" s="14">
        <v>3297.7</v>
      </c>
      <c r="K58" t="s">
        <v>220</v>
      </c>
      <c r="L58" t="s">
        <v>221</v>
      </c>
      <c r="M58" t="s">
        <v>222</v>
      </c>
      <c r="N58" s="1">
        <v>35445</v>
      </c>
      <c r="O58" s="1">
        <v>90545</v>
      </c>
    </row>
    <row r="59" spans="1:15" hidden="1" x14ac:dyDescent="0.25">
      <c r="A59" t="s">
        <v>54</v>
      </c>
      <c r="B59" t="s">
        <v>94</v>
      </c>
      <c r="C59" t="s">
        <v>95</v>
      </c>
      <c r="D59">
        <v>2020</v>
      </c>
      <c r="E59" t="s">
        <v>94</v>
      </c>
      <c r="F59" t="s">
        <v>95</v>
      </c>
      <c r="G59" t="s">
        <v>223</v>
      </c>
      <c r="H59" t="s">
        <v>224</v>
      </c>
      <c r="I59" s="14">
        <v>168.4</v>
      </c>
      <c r="J59">
        <v>261</v>
      </c>
      <c r="K59">
        <v>261</v>
      </c>
      <c r="L59" t="s">
        <v>225</v>
      </c>
      <c r="M59">
        <v>-30</v>
      </c>
      <c r="N59" s="1">
        <v>-157158</v>
      </c>
      <c r="O59" s="1">
        <v>-103093</v>
      </c>
    </row>
    <row r="60" spans="1:15" hidden="1" x14ac:dyDescent="0.25">
      <c r="A60" t="s">
        <v>66</v>
      </c>
      <c r="B60" t="s">
        <v>94</v>
      </c>
      <c r="C60" t="s">
        <v>95</v>
      </c>
      <c r="D60">
        <v>2020</v>
      </c>
      <c r="E60" t="s">
        <v>94</v>
      </c>
      <c r="F60" t="s">
        <v>95</v>
      </c>
      <c r="G60" s="1">
        <v>6472290330</v>
      </c>
      <c r="H60" s="1">
        <v>6200048169</v>
      </c>
      <c r="I60">
        <v>2286</v>
      </c>
      <c r="J60" s="14">
        <v>3346.6</v>
      </c>
      <c r="K60" t="s">
        <v>226</v>
      </c>
      <c r="L60" t="s">
        <v>227</v>
      </c>
      <c r="M60" t="s">
        <v>228</v>
      </c>
      <c r="N60" s="1">
        <v>-260578</v>
      </c>
      <c r="O60" s="1">
        <v>-265791</v>
      </c>
    </row>
    <row r="61" spans="1:15" x14ac:dyDescent="0.25">
      <c r="A61" s="7" t="s">
        <v>57</v>
      </c>
      <c r="B61" s="7">
        <v>2009</v>
      </c>
      <c r="C61" s="7" t="s">
        <v>42</v>
      </c>
      <c r="D61" s="7">
        <v>2009</v>
      </c>
      <c r="E61" s="7">
        <v>2009</v>
      </c>
      <c r="F61" s="7" t="s">
        <v>42</v>
      </c>
      <c r="G61" s="11" t="s">
        <v>348</v>
      </c>
      <c r="H61" s="11" t="s">
        <v>349</v>
      </c>
      <c r="I61" s="11">
        <v>192.2</v>
      </c>
      <c r="J61" s="11">
        <v>224.4</v>
      </c>
      <c r="K61" s="11" t="s">
        <v>350</v>
      </c>
      <c r="L61" s="11" t="s">
        <v>351</v>
      </c>
      <c r="M61" s="11" t="s">
        <v>352</v>
      </c>
      <c r="N61" s="11">
        <v>46271</v>
      </c>
      <c r="O61" s="12">
        <v>83011</v>
      </c>
    </row>
    <row r="62" spans="1:15" hidden="1" x14ac:dyDescent="0.25">
      <c r="A62" t="s">
        <v>62</v>
      </c>
      <c r="B62">
        <v>2016</v>
      </c>
      <c r="C62" t="s">
        <v>35</v>
      </c>
      <c r="D62">
        <v>2016</v>
      </c>
      <c r="E62">
        <v>2016</v>
      </c>
      <c r="F62" t="s">
        <v>35</v>
      </c>
      <c r="G62" s="1">
        <v>1043003599</v>
      </c>
      <c r="H62" t="s">
        <v>232</v>
      </c>
      <c r="I62" s="14">
        <v>398.2</v>
      </c>
      <c r="J62">
        <v>537</v>
      </c>
      <c r="K62">
        <v>537</v>
      </c>
      <c r="L62" t="s">
        <v>233</v>
      </c>
      <c r="M62" t="s">
        <v>234</v>
      </c>
      <c r="N62" s="1">
        <v>109192</v>
      </c>
      <c r="O62" s="1">
        <v>14231</v>
      </c>
    </row>
    <row r="63" spans="1:15" hidden="1" x14ac:dyDescent="0.25">
      <c r="A63" t="s">
        <v>146</v>
      </c>
      <c r="B63">
        <v>2014</v>
      </c>
      <c r="C63" t="s">
        <v>80</v>
      </c>
      <c r="D63">
        <v>2014</v>
      </c>
      <c r="E63">
        <v>2014</v>
      </c>
      <c r="F63" t="s">
        <v>80</v>
      </c>
      <c r="G63" s="1">
        <v>4462562493</v>
      </c>
      <c r="H63" s="1">
        <v>3948599301</v>
      </c>
      <c r="I63" s="14">
        <v>1535.3</v>
      </c>
      <c r="J63" s="14">
        <v>1971.2</v>
      </c>
      <c r="K63" t="s">
        <v>235</v>
      </c>
      <c r="L63" t="s">
        <v>236</v>
      </c>
      <c r="M63" t="s">
        <v>237</v>
      </c>
      <c r="N63" s="1">
        <v>65071</v>
      </c>
      <c r="O63" s="1">
        <v>122679</v>
      </c>
    </row>
    <row r="64" spans="1:15" hidden="1" x14ac:dyDescent="0.25">
      <c r="A64" t="s">
        <v>62</v>
      </c>
      <c r="B64">
        <v>2018</v>
      </c>
      <c r="C64" t="s">
        <v>188</v>
      </c>
      <c r="D64">
        <v>2018</v>
      </c>
      <c r="E64">
        <v>2018</v>
      </c>
      <c r="F64" t="s">
        <v>188</v>
      </c>
      <c r="G64" s="1">
        <v>1057214972</v>
      </c>
      <c r="H64" t="s">
        <v>238</v>
      </c>
      <c r="I64" s="14">
        <v>441.9</v>
      </c>
      <c r="J64" s="14">
        <v>647.9</v>
      </c>
      <c r="K64" t="s">
        <v>239</v>
      </c>
      <c r="L64" t="s">
        <v>174</v>
      </c>
      <c r="M64">
        <v>67</v>
      </c>
      <c r="N64" s="1">
        <v>66618</v>
      </c>
      <c r="O64" s="1">
        <v>115338</v>
      </c>
    </row>
    <row r="65" spans="1:15" hidden="1" x14ac:dyDescent="0.25">
      <c r="A65" t="s">
        <v>240</v>
      </c>
      <c r="B65" t="s">
        <v>28</v>
      </c>
      <c r="C65" t="s">
        <v>29</v>
      </c>
      <c r="D65">
        <v>2019</v>
      </c>
      <c r="E65" t="s">
        <v>28</v>
      </c>
      <c r="F65" t="s">
        <v>29</v>
      </c>
      <c r="G65" s="1">
        <v>1241752625</v>
      </c>
      <c r="H65" s="1">
        <v>2023008342</v>
      </c>
      <c r="I65" s="14">
        <v>534.5</v>
      </c>
      <c r="J65" s="14">
        <v>1355.1</v>
      </c>
      <c r="K65" t="s">
        <v>241</v>
      </c>
      <c r="L65" t="s">
        <v>242</v>
      </c>
      <c r="M65">
        <v>61</v>
      </c>
      <c r="N65" s="1">
        <v>47628</v>
      </c>
      <c r="O65" s="1">
        <v>47137</v>
      </c>
    </row>
    <row r="66" spans="1:15" hidden="1" x14ac:dyDescent="0.25">
      <c r="A66" t="s">
        <v>46</v>
      </c>
      <c r="B66">
        <v>2007</v>
      </c>
      <c r="D66">
        <v>2007</v>
      </c>
      <c r="E66">
        <v>2007</v>
      </c>
      <c r="G66" s="1">
        <v>17496243426</v>
      </c>
      <c r="H66" s="1">
        <v>17496243426</v>
      </c>
      <c r="I66">
        <v>3726</v>
      </c>
      <c r="J66">
        <v>3726</v>
      </c>
      <c r="K66">
        <v>3726</v>
      </c>
      <c r="L66"/>
      <c r="M66"/>
      <c r="N66"/>
      <c r="O66"/>
    </row>
    <row r="67" spans="1:15" hidden="1" x14ac:dyDescent="0.25">
      <c r="A67" t="s">
        <v>196</v>
      </c>
      <c r="B67">
        <v>2007</v>
      </c>
      <c r="D67">
        <v>2007</v>
      </c>
      <c r="E67">
        <v>2007</v>
      </c>
      <c r="G67" s="1">
        <v>2651671675</v>
      </c>
      <c r="H67" s="1">
        <v>2651671675</v>
      </c>
      <c r="I67" s="14">
        <v>564.70000000000005</v>
      </c>
      <c r="J67" s="14">
        <v>564.70000000000005</v>
      </c>
      <c r="K67" t="s">
        <v>243</v>
      </c>
      <c r="L67"/>
      <c r="M67"/>
      <c r="N67"/>
      <c r="O67"/>
    </row>
    <row r="68" spans="1:15" hidden="1" x14ac:dyDescent="0.25">
      <c r="A68" t="s">
        <v>196</v>
      </c>
      <c r="B68">
        <v>2017</v>
      </c>
      <c r="C68" t="s">
        <v>131</v>
      </c>
      <c r="D68">
        <v>2017</v>
      </c>
      <c r="E68">
        <v>2017</v>
      </c>
      <c r="F68" t="s">
        <v>131</v>
      </c>
      <c r="G68" s="1">
        <v>2108511441</v>
      </c>
      <c r="H68" s="1">
        <v>2229163686</v>
      </c>
      <c r="I68">
        <v>850</v>
      </c>
      <c r="J68" s="14">
        <v>1386.6</v>
      </c>
      <c r="K68" t="s">
        <v>244</v>
      </c>
      <c r="L68" t="s">
        <v>245</v>
      </c>
      <c r="M68" t="s">
        <v>246</v>
      </c>
      <c r="N68" s="1">
        <v>64629</v>
      </c>
      <c r="O68" s="1">
        <v>129061</v>
      </c>
    </row>
    <row r="69" spans="1:15" hidden="1" x14ac:dyDescent="0.25">
      <c r="A69" t="s">
        <v>79</v>
      </c>
      <c r="B69" t="s">
        <v>94</v>
      </c>
      <c r="C69" t="s">
        <v>95</v>
      </c>
      <c r="D69">
        <v>2020</v>
      </c>
      <c r="E69" t="s">
        <v>94</v>
      </c>
      <c r="F69" t="s">
        <v>95</v>
      </c>
      <c r="G69" s="1">
        <v>5249463474</v>
      </c>
      <c r="H69" s="1">
        <v>6473127443</v>
      </c>
      <c r="I69" s="14">
        <v>1854.1</v>
      </c>
      <c r="J69">
        <v>3494</v>
      </c>
      <c r="K69">
        <v>3494</v>
      </c>
      <c r="L69" t="s">
        <v>247</v>
      </c>
      <c r="M69" t="s">
        <v>248</v>
      </c>
      <c r="N69" s="1">
        <v>162809</v>
      </c>
      <c r="O69" s="1">
        <v>139818</v>
      </c>
    </row>
    <row r="70" spans="1:15" hidden="1" x14ac:dyDescent="0.25">
      <c r="A70" t="s">
        <v>34</v>
      </c>
      <c r="B70">
        <v>2014</v>
      </c>
      <c r="C70" t="s">
        <v>80</v>
      </c>
      <c r="D70">
        <v>2014</v>
      </c>
      <c r="E70">
        <v>2014</v>
      </c>
      <c r="F70" t="s">
        <v>80</v>
      </c>
      <c r="G70" t="s">
        <v>249</v>
      </c>
      <c r="H70" t="s">
        <v>250</v>
      </c>
      <c r="I70" s="14">
        <v>186.2</v>
      </c>
      <c r="J70" s="14">
        <v>348.2</v>
      </c>
      <c r="K70" t="s">
        <v>251</v>
      </c>
      <c r="L70" t="s">
        <v>252</v>
      </c>
      <c r="M70" t="s">
        <v>253</v>
      </c>
      <c r="N70" s="1">
        <v>148673</v>
      </c>
      <c r="O70" s="1">
        <v>263425</v>
      </c>
    </row>
    <row r="71" spans="1:15" hidden="1" x14ac:dyDescent="0.25">
      <c r="A71" t="s">
        <v>54</v>
      </c>
      <c r="B71">
        <v>2016</v>
      </c>
      <c r="C71" t="s">
        <v>35</v>
      </c>
      <c r="D71">
        <v>2016</v>
      </c>
      <c r="E71">
        <v>2016</v>
      </c>
      <c r="F71" t="s">
        <v>35</v>
      </c>
      <c r="G71" t="s">
        <v>254</v>
      </c>
      <c r="H71" t="s">
        <v>255</v>
      </c>
      <c r="I71" s="14">
        <v>169.3</v>
      </c>
      <c r="J71" s="14">
        <v>234.2</v>
      </c>
      <c r="K71" t="s">
        <v>256</v>
      </c>
      <c r="L71" t="s">
        <v>257</v>
      </c>
      <c r="M71" t="s">
        <v>139</v>
      </c>
      <c r="N71" s="1">
        <v>-49944</v>
      </c>
      <c r="O71" t="s">
        <v>258</v>
      </c>
    </row>
    <row r="72" spans="1:15" hidden="1" x14ac:dyDescent="0.25">
      <c r="A72" t="s">
        <v>15</v>
      </c>
      <c r="B72">
        <v>2017</v>
      </c>
      <c r="C72" t="s">
        <v>131</v>
      </c>
      <c r="D72">
        <v>2017</v>
      </c>
      <c r="E72">
        <v>2017</v>
      </c>
      <c r="F72" t="s">
        <v>131</v>
      </c>
      <c r="G72" s="1">
        <v>1190936874</v>
      </c>
      <c r="H72" t="s">
        <v>259</v>
      </c>
      <c r="I72" s="14">
        <v>480.1</v>
      </c>
      <c r="J72">
        <v>615</v>
      </c>
      <c r="K72">
        <v>615</v>
      </c>
      <c r="L72" t="s">
        <v>170</v>
      </c>
      <c r="M72" t="s">
        <v>260</v>
      </c>
      <c r="N72" s="1">
        <v>28932</v>
      </c>
      <c r="O72" s="1">
        <v>67337</v>
      </c>
    </row>
    <row r="73" spans="1:15" hidden="1" x14ac:dyDescent="0.25">
      <c r="A73" t="s">
        <v>160</v>
      </c>
      <c r="B73">
        <v>2008</v>
      </c>
      <c r="C73" t="s">
        <v>16</v>
      </c>
      <c r="D73">
        <v>2008</v>
      </c>
      <c r="E73">
        <v>2008</v>
      </c>
      <c r="F73" t="s">
        <v>16</v>
      </c>
      <c r="G73" t="s">
        <v>261</v>
      </c>
      <c r="H73" t="s">
        <v>262</v>
      </c>
      <c r="I73" s="14">
        <v>187.9</v>
      </c>
      <c r="J73" s="14">
        <v>196.7</v>
      </c>
      <c r="K73" t="s">
        <v>263</v>
      </c>
      <c r="L73" t="s">
        <v>264</v>
      </c>
      <c r="M73" t="s">
        <v>265</v>
      </c>
      <c r="N73" s="1">
        <v>278231</v>
      </c>
      <c r="O73" s="1">
        <v>338095</v>
      </c>
    </row>
    <row r="74" spans="1:15" hidden="1" x14ac:dyDescent="0.25">
      <c r="A74" t="s">
        <v>266</v>
      </c>
      <c r="B74">
        <v>2014</v>
      </c>
      <c r="C74" t="s">
        <v>80</v>
      </c>
      <c r="D74">
        <v>2014</v>
      </c>
      <c r="E74">
        <v>2014</v>
      </c>
      <c r="F74" t="s">
        <v>80</v>
      </c>
      <c r="G74">
        <v>100</v>
      </c>
      <c r="H74">
        <v>100</v>
      </c>
      <c r="I74">
        <v>34404</v>
      </c>
      <c r="J74" s="14">
        <v>49921.5</v>
      </c>
      <c r="K74" t="s">
        <v>267</v>
      </c>
      <c r="L74" t="s">
        <v>268</v>
      </c>
      <c r="M74" t="s">
        <v>269</v>
      </c>
      <c r="N74" s="1">
        <v>50667</v>
      </c>
      <c r="O74" s="1">
        <v>94769</v>
      </c>
    </row>
    <row r="75" spans="1:15" hidden="1" x14ac:dyDescent="0.25">
      <c r="A75" t="s">
        <v>87</v>
      </c>
      <c r="B75">
        <v>2018</v>
      </c>
      <c r="C75" t="s">
        <v>188</v>
      </c>
      <c r="D75">
        <v>2018</v>
      </c>
      <c r="E75">
        <v>2018</v>
      </c>
      <c r="F75" t="s">
        <v>188</v>
      </c>
      <c r="G75" t="s">
        <v>270</v>
      </c>
      <c r="H75" t="s">
        <v>271</v>
      </c>
      <c r="I75" s="14">
        <v>84.5</v>
      </c>
      <c r="J75" s="14">
        <v>89.2</v>
      </c>
      <c r="K75" t="s">
        <v>272</v>
      </c>
      <c r="L75" t="s">
        <v>153</v>
      </c>
      <c r="M75" t="s">
        <v>273</v>
      </c>
      <c r="N75" t="s">
        <v>274</v>
      </c>
      <c r="O75" s="1">
        <v>33603</v>
      </c>
    </row>
    <row r="76" spans="1:15" hidden="1" x14ac:dyDescent="0.25">
      <c r="A76" t="s">
        <v>46</v>
      </c>
      <c r="B76">
        <v>2017</v>
      </c>
      <c r="C76" t="s">
        <v>131</v>
      </c>
      <c r="D76">
        <v>2017</v>
      </c>
      <c r="E76">
        <v>2017</v>
      </c>
      <c r="F76" t="s">
        <v>131</v>
      </c>
      <c r="G76" s="1">
        <v>17930533230</v>
      </c>
      <c r="H76" s="1">
        <v>18445823091</v>
      </c>
      <c r="I76" s="14">
        <v>7228.3</v>
      </c>
      <c r="J76" s="14">
        <v>11473.8</v>
      </c>
      <c r="K76" t="s">
        <v>275</v>
      </c>
      <c r="L76" t="s">
        <v>276</v>
      </c>
      <c r="M76" t="s">
        <v>277</v>
      </c>
      <c r="N76" s="1">
        <v>35869</v>
      </c>
      <c r="O76" s="1">
        <v>43452</v>
      </c>
    </row>
    <row r="77" spans="1:15" hidden="1" x14ac:dyDescent="0.25">
      <c r="A77" t="s">
        <v>34</v>
      </c>
      <c r="B77">
        <v>2008</v>
      </c>
      <c r="C77" t="s">
        <v>16</v>
      </c>
      <c r="D77">
        <v>2008</v>
      </c>
      <c r="E77">
        <v>2008</v>
      </c>
      <c r="F77" t="s">
        <v>16</v>
      </c>
      <c r="G77" s="1">
        <v>1131875460</v>
      </c>
      <c r="H77" s="1">
        <v>1132537496</v>
      </c>
      <c r="I77" s="14">
        <v>264.8</v>
      </c>
      <c r="J77" s="14">
        <v>284.89999999999998</v>
      </c>
      <c r="K77" t="s">
        <v>278</v>
      </c>
      <c r="L77" t="s">
        <v>279</v>
      </c>
      <c r="M77">
        <v>29</v>
      </c>
      <c r="N77" s="1">
        <v>34779</v>
      </c>
      <c r="O77" s="1">
        <v>113325</v>
      </c>
    </row>
    <row r="78" spans="1:15" hidden="1" x14ac:dyDescent="0.25">
      <c r="A78" t="s">
        <v>41</v>
      </c>
      <c r="B78">
        <v>2013</v>
      </c>
      <c r="C78" t="s">
        <v>58</v>
      </c>
      <c r="D78">
        <v>2013</v>
      </c>
      <c r="E78">
        <v>2013</v>
      </c>
      <c r="F78" t="s">
        <v>58</v>
      </c>
      <c r="G78" s="1">
        <v>5876029550</v>
      </c>
      <c r="H78" s="1">
        <v>6631359649</v>
      </c>
      <c r="I78" s="14">
        <v>1924.1</v>
      </c>
      <c r="J78" s="14">
        <v>3023.9</v>
      </c>
      <c r="K78" t="s">
        <v>280</v>
      </c>
      <c r="L78" t="s">
        <v>281</v>
      </c>
      <c r="M78" t="s">
        <v>282</v>
      </c>
      <c r="N78" s="1">
        <v>38762</v>
      </c>
      <c r="O78" s="1">
        <v>200246</v>
      </c>
    </row>
    <row r="79" spans="1:15" hidden="1" x14ac:dyDescent="0.25">
      <c r="A79" t="s">
        <v>120</v>
      </c>
      <c r="B79">
        <v>2008</v>
      </c>
      <c r="C79" t="s">
        <v>16</v>
      </c>
      <c r="D79">
        <v>2008</v>
      </c>
      <c r="E79">
        <v>2008</v>
      </c>
      <c r="F79" t="s">
        <v>16</v>
      </c>
      <c r="G79" s="1">
        <v>3412724195</v>
      </c>
      <c r="H79" s="1">
        <v>3362233114</v>
      </c>
      <c r="I79" s="14">
        <v>798.4</v>
      </c>
      <c r="J79" s="14">
        <v>845.8</v>
      </c>
      <c r="K79" t="s">
        <v>283</v>
      </c>
      <c r="L79" t="s">
        <v>284</v>
      </c>
      <c r="M79" t="s">
        <v>285</v>
      </c>
      <c r="N79" s="1">
        <v>28468</v>
      </c>
      <c r="O79" s="1">
        <v>89527</v>
      </c>
    </row>
    <row r="80" spans="1:15" hidden="1" x14ac:dyDescent="0.25">
      <c r="A80" t="s">
        <v>146</v>
      </c>
      <c r="B80">
        <v>2008</v>
      </c>
      <c r="C80" t="s">
        <v>16</v>
      </c>
      <c r="D80">
        <v>2008</v>
      </c>
      <c r="E80">
        <v>2008</v>
      </c>
      <c r="F80" t="s">
        <v>16</v>
      </c>
      <c r="G80" s="1">
        <v>4093644742</v>
      </c>
      <c r="H80" s="1">
        <v>3888948517</v>
      </c>
      <c r="I80" s="14">
        <v>957.7</v>
      </c>
      <c r="J80" s="14">
        <v>978.3</v>
      </c>
      <c r="K80" t="s">
        <v>286</v>
      </c>
      <c r="L80" t="s">
        <v>287</v>
      </c>
      <c r="M80" t="s">
        <v>288</v>
      </c>
      <c r="N80" s="1">
        <v>134043</v>
      </c>
      <c r="O80" s="1">
        <v>158436</v>
      </c>
    </row>
    <row r="81" spans="1:15" hidden="1" x14ac:dyDescent="0.25">
      <c r="A81" t="s">
        <v>266</v>
      </c>
      <c r="B81">
        <v>2010</v>
      </c>
      <c r="C81" t="s">
        <v>21</v>
      </c>
      <c r="D81">
        <v>2010</v>
      </c>
      <c r="E81">
        <v>2010</v>
      </c>
      <c r="F81" t="s">
        <v>21</v>
      </c>
      <c r="G81">
        <v>100</v>
      </c>
      <c r="H81">
        <v>100</v>
      </c>
      <c r="I81">
        <v>25066</v>
      </c>
      <c r="J81" s="14">
        <v>29440.3</v>
      </c>
      <c r="K81" t="s">
        <v>289</v>
      </c>
      <c r="L81" t="s">
        <v>290</v>
      </c>
      <c r="M81" t="s">
        <v>291</v>
      </c>
      <c r="N81" s="1">
        <v>5828</v>
      </c>
      <c r="O81" s="1">
        <v>85692</v>
      </c>
    </row>
    <row r="82" spans="1:15" hidden="1" x14ac:dyDescent="0.25">
      <c r="A82" t="s">
        <v>115</v>
      </c>
      <c r="B82">
        <v>2011</v>
      </c>
      <c r="C82" t="s">
        <v>72</v>
      </c>
      <c r="D82">
        <v>2011</v>
      </c>
      <c r="E82">
        <v>2011</v>
      </c>
      <c r="F82" t="s">
        <v>72</v>
      </c>
      <c r="G82" s="1">
        <v>95738641455</v>
      </c>
      <c r="H82" s="1">
        <v>95669171025</v>
      </c>
      <c r="I82" s="14">
        <v>26712.9</v>
      </c>
      <c r="J82">
        <v>33184</v>
      </c>
      <c r="K82">
        <v>33184</v>
      </c>
      <c r="L82" t="s">
        <v>292</v>
      </c>
      <c r="M82" t="s">
        <v>293</v>
      </c>
      <c r="N82" s="1">
        <v>114458</v>
      </c>
      <c r="O82" s="1">
        <v>177372</v>
      </c>
    </row>
    <row r="83" spans="1:15" hidden="1" x14ac:dyDescent="0.25">
      <c r="A83" t="s">
        <v>266</v>
      </c>
      <c r="B83">
        <v>2012</v>
      </c>
      <c r="C83" t="s">
        <v>67</v>
      </c>
      <c r="D83">
        <v>2012</v>
      </c>
      <c r="E83">
        <v>2012</v>
      </c>
      <c r="F83" t="s">
        <v>67</v>
      </c>
      <c r="G83">
        <v>100</v>
      </c>
      <c r="H83">
        <v>100</v>
      </c>
      <c r="I83" s="14">
        <v>30630.400000000001</v>
      </c>
      <c r="J83" s="14">
        <v>40429.699999999997</v>
      </c>
      <c r="K83" t="s">
        <v>294</v>
      </c>
      <c r="L83" t="s">
        <v>295</v>
      </c>
      <c r="M83" t="s">
        <v>296</v>
      </c>
      <c r="N83" s="1">
        <v>97789</v>
      </c>
      <c r="O83" s="1">
        <v>165584</v>
      </c>
    </row>
    <row r="84" spans="1:15" hidden="1" x14ac:dyDescent="0.25">
      <c r="A84" t="s">
        <v>87</v>
      </c>
      <c r="B84">
        <v>2013</v>
      </c>
      <c r="C84" t="s">
        <v>58</v>
      </c>
      <c r="D84">
        <v>2013</v>
      </c>
      <c r="E84">
        <v>2013</v>
      </c>
      <c r="F84" t="s">
        <v>58</v>
      </c>
      <c r="G84" t="s">
        <v>297</v>
      </c>
      <c r="H84" t="s">
        <v>298</v>
      </c>
      <c r="I84" s="14">
        <v>58.8</v>
      </c>
      <c r="J84" s="14">
        <v>67.2</v>
      </c>
      <c r="K84" t="s">
        <v>299</v>
      </c>
      <c r="L84" t="s">
        <v>300</v>
      </c>
      <c r="M84" t="s">
        <v>301</v>
      </c>
      <c r="N84" s="1">
        <v>126436</v>
      </c>
      <c r="O84" s="1">
        <v>172774</v>
      </c>
    </row>
    <row r="85" spans="1:15" hidden="1" x14ac:dyDescent="0.25">
      <c r="A85" t="s">
        <v>62</v>
      </c>
      <c r="B85">
        <v>2011</v>
      </c>
      <c r="C85" t="s">
        <v>72</v>
      </c>
      <c r="D85">
        <v>2011</v>
      </c>
      <c r="E85">
        <v>2011</v>
      </c>
      <c r="F85" t="s">
        <v>72</v>
      </c>
      <c r="G85" s="1">
        <v>1011759056</v>
      </c>
      <c r="H85" t="s">
        <v>302</v>
      </c>
      <c r="I85" s="14">
        <v>282.3</v>
      </c>
      <c r="J85">
        <v>309</v>
      </c>
      <c r="K85">
        <v>309</v>
      </c>
      <c r="L85" t="s">
        <v>301</v>
      </c>
      <c r="M85" t="s">
        <v>303</v>
      </c>
      <c r="N85" s="1">
        <v>36343</v>
      </c>
      <c r="O85" s="1">
        <v>31719</v>
      </c>
    </row>
    <row r="86" spans="1:15" x14ac:dyDescent="0.25">
      <c r="A86" s="7" t="s">
        <v>57</v>
      </c>
      <c r="B86" s="7">
        <v>2010</v>
      </c>
      <c r="C86" s="7" t="s">
        <v>21</v>
      </c>
      <c r="D86" s="7">
        <v>2010</v>
      </c>
      <c r="E86" s="7">
        <v>2010</v>
      </c>
      <c r="F86" s="7" t="s">
        <v>21</v>
      </c>
      <c r="G86" s="11" t="s">
        <v>175</v>
      </c>
      <c r="H86" s="11" t="s">
        <v>176</v>
      </c>
      <c r="I86" s="11">
        <v>207.9</v>
      </c>
      <c r="J86" s="11">
        <v>243.5</v>
      </c>
      <c r="K86" s="11" t="s">
        <v>177</v>
      </c>
      <c r="L86" s="11" t="s">
        <v>178</v>
      </c>
      <c r="M86" s="11" t="s">
        <v>179</v>
      </c>
      <c r="N86" s="11">
        <v>81685</v>
      </c>
      <c r="O86" s="12">
        <v>85115</v>
      </c>
    </row>
    <row r="87" spans="1:15" hidden="1" x14ac:dyDescent="0.25">
      <c r="A87" t="s">
        <v>71</v>
      </c>
      <c r="B87">
        <v>2008</v>
      </c>
      <c r="C87" t="s">
        <v>16</v>
      </c>
      <c r="D87">
        <v>2008</v>
      </c>
      <c r="E87">
        <v>2008</v>
      </c>
      <c r="F87" t="s">
        <v>16</v>
      </c>
      <c r="G87" s="1">
        <v>7028912408</v>
      </c>
      <c r="H87" s="1">
        <v>6824641535</v>
      </c>
      <c r="I87" s="14">
        <v>1644.4</v>
      </c>
      <c r="J87" s="14">
        <v>1716.8</v>
      </c>
      <c r="K87" t="s">
        <v>308</v>
      </c>
      <c r="L87" t="s">
        <v>309</v>
      </c>
      <c r="M87" t="s">
        <v>310</v>
      </c>
      <c r="N87" t="s">
        <v>311</v>
      </c>
      <c r="O87" s="1">
        <v>5093</v>
      </c>
    </row>
    <row r="88" spans="1:15" hidden="1" x14ac:dyDescent="0.25">
      <c r="A88" t="s">
        <v>49</v>
      </c>
      <c r="B88">
        <v>2018</v>
      </c>
      <c r="C88" t="s">
        <v>188</v>
      </c>
      <c r="D88">
        <v>2018</v>
      </c>
      <c r="E88">
        <v>2018</v>
      </c>
      <c r="F88" t="s">
        <v>188</v>
      </c>
      <c r="G88" s="1">
        <v>4064021436</v>
      </c>
      <c r="H88" s="1">
        <v>1726182592</v>
      </c>
      <c r="I88" s="14">
        <v>1698.7</v>
      </c>
      <c r="J88" s="14">
        <v>1120.8</v>
      </c>
      <c r="K88" t="s">
        <v>312</v>
      </c>
      <c r="L88" t="s">
        <v>313</v>
      </c>
      <c r="M88" t="s">
        <v>314</v>
      </c>
      <c r="N88" s="1">
        <v>21712</v>
      </c>
      <c r="O88" s="1">
        <v>44061</v>
      </c>
    </row>
    <row r="89" spans="1:15" hidden="1" x14ac:dyDescent="0.25">
      <c r="A89" t="s">
        <v>27</v>
      </c>
      <c r="B89" t="s">
        <v>94</v>
      </c>
      <c r="C89" t="s">
        <v>95</v>
      </c>
      <c r="D89">
        <v>2020</v>
      </c>
      <c r="E89" t="s">
        <v>94</v>
      </c>
      <c r="F89" t="s">
        <v>95</v>
      </c>
      <c r="G89" s="1">
        <v>1239248240</v>
      </c>
      <c r="H89" s="1">
        <v>2090520036</v>
      </c>
      <c r="I89" s="14">
        <v>437.7</v>
      </c>
      <c r="J89" s="14">
        <v>1128.4000000000001</v>
      </c>
      <c r="K89" t="s">
        <v>315</v>
      </c>
      <c r="L89" t="s">
        <v>316</v>
      </c>
      <c r="M89" t="s">
        <v>317</v>
      </c>
      <c r="N89" s="1">
        <v>-54468</v>
      </c>
      <c r="O89" s="1">
        <v>-538487</v>
      </c>
    </row>
    <row r="90" spans="1:15" hidden="1" x14ac:dyDescent="0.25">
      <c r="A90" t="s">
        <v>27</v>
      </c>
      <c r="B90">
        <v>2014</v>
      </c>
      <c r="C90" t="s">
        <v>80</v>
      </c>
      <c r="D90">
        <v>2014</v>
      </c>
      <c r="E90">
        <v>2014</v>
      </c>
      <c r="F90" t="s">
        <v>80</v>
      </c>
      <c r="G90" s="1">
        <v>2638937333</v>
      </c>
      <c r="H90" s="1">
        <v>3667958695</v>
      </c>
      <c r="I90" s="14">
        <v>907.9</v>
      </c>
      <c r="J90" s="14">
        <v>1831.1</v>
      </c>
      <c r="K90" t="s">
        <v>318</v>
      </c>
      <c r="L90" t="s">
        <v>319</v>
      </c>
      <c r="M90" t="s">
        <v>320</v>
      </c>
      <c r="N90" t="s">
        <v>321</v>
      </c>
      <c r="O90" s="1">
        <v>137187</v>
      </c>
    </row>
    <row r="91" spans="1:15" hidden="1" x14ac:dyDescent="0.25">
      <c r="A91" t="s">
        <v>15</v>
      </c>
      <c r="B91">
        <v>2016</v>
      </c>
      <c r="C91" t="s">
        <v>35</v>
      </c>
      <c r="D91">
        <v>2016</v>
      </c>
      <c r="E91">
        <v>2016</v>
      </c>
      <c r="F91" t="s">
        <v>35</v>
      </c>
      <c r="G91" s="1">
        <v>1222163434</v>
      </c>
      <c r="H91" t="s">
        <v>322</v>
      </c>
      <c r="I91" s="14">
        <v>466.6</v>
      </c>
      <c r="J91" s="14">
        <v>576.20000000000005</v>
      </c>
      <c r="K91" t="s">
        <v>323</v>
      </c>
      <c r="L91" t="s">
        <v>324</v>
      </c>
      <c r="M91" t="s">
        <v>325</v>
      </c>
      <c r="N91" s="1">
        <v>2123</v>
      </c>
      <c r="O91" s="1">
        <v>61532</v>
      </c>
    </row>
    <row r="92" spans="1:15" x14ac:dyDescent="0.25">
      <c r="A92" s="7" t="s">
        <v>184</v>
      </c>
      <c r="B92" s="7">
        <v>2010</v>
      </c>
      <c r="C92" s="7" t="s">
        <v>21</v>
      </c>
      <c r="D92" s="7">
        <v>2010</v>
      </c>
      <c r="E92" s="7">
        <v>2010</v>
      </c>
      <c r="F92" s="7" t="s">
        <v>21</v>
      </c>
      <c r="G92" s="11">
        <v>7816963217</v>
      </c>
      <c r="H92" s="11">
        <v>7898017344</v>
      </c>
      <c r="I92" s="11">
        <v>1959.4</v>
      </c>
      <c r="J92" s="11">
        <v>2325.1999999999998</v>
      </c>
      <c r="K92" s="11" t="s">
        <v>627</v>
      </c>
      <c r="L92" s="11">
        <v>163</v>
      </c>
      <c r="M92" s="11" t="s">
        <v>628</v>
      </c>
      <c r="N92" s="11">
        <v>90737</v>
      </c>
      <c r="O92" s="12">
        <v>86592</v>
      </c>
    </row>
    <row r="93" spans="1:15" hidden="1" x14ac:dyDescent="0.25">
      <c r="A93" t="s">
        <v>46</v>
      </c>
      <c r="B93" t="s">
        <v>94</v>
      </c>
      <c r="C93" t="s">
        <v>95</v>
      </c>
      <c r="D93">
        <v>2020</v>
      </c>
      <c r="E93" t="s">
        <v>94</v>
      </c>
      <c r="F93" t="s">
        <v>95</v>
      </c>
      <c r="G93" s="1">
        <v>17876375291</v>
      </c>
      <c r="H93" s="1">
        <v>18220538377</v>
      </c>
      <c r="I93" s="14">
        <v>6313.9</v>
      </c>
      <c r="J93" s="14">
        <v>9834.9</v>
      </c>
      <c r="K93" t="s">
        <v>331</v>
      </c>
      <c r="L93" t="s">
        <v>332</v>
      </c>
      <c r="M93" t="s">
        <v>333</v>
      </c>
      <c r="N93" s="1">
        <v>-176753</v>
      </c>
      <c r="O93" s="1">
        <v>-199576</v>
      </c>
    </row>
    <row r="94" spans="1:15" hidden="1" x14ac:dyDescent="0.25">
      <c r="A94" t="s">
        <v>54</v>
      </c>
      <c r="B94">
        <v>2011</v>
      </c>
      <c r="C94" t="s">
        <v>72</v>
      </c>
      <c r="D94">
        <v>2011</v>
      </c>
      <c r="E94">
        <v>2011</v>
      </c>
      <c r="F94" t="s">
        <v>72</v>
      </c>
      <c r="G94" t="s">
        <v>334</v>
      </c>
      <c r="H94" t="s">
        <v>335</v>
      </c>
      <c r="I94" s="14">
        <v>170.1</v>
      </c>
      <c r="J94" s="14">
        <v>194.8</v>
      </c>
      <c r="K94" t="s">
        <v>336</v>
      </c>
      <c r="L94" t="s">
        <v>337</v>
      </c>
      <c r="M94" t="s">
        <v>338</v>
      </c>
      <c r="N94" s="1">
        <v>39731</v>
      </c>
      <c r="O94" s="1">
        <v>73278</v>
      </c>
    </row>
    <row r="95" spans="1:15" hidden="1" x14ac:dyDescent="0.25">
      <c r="A95" t="s">
        <v>34</v>
      </c>
      <c r="B95" t="s">
        <v>94</v>
      </c>
      <c r="C95" t="s">
        <v>95</v>
      </c>
      <c r="D95">
        <v>2020</v>
      </c>
      <c r="E95" t="s">
        <v>94</v>
      </c>
      <c r="F95" t="s">
        <v>95</v>
      </c>
      <c r="G95" t="s">
        <v>339</v>
      </c>
      <c r="H95" t="s">
        <v>340</v>
      </c>
      <c r="I95" s="14">
        <v>145.30000000000001</v>
      </c>
      <c r="J95" s="14">
        <v>210.6</v>
      </c>
      <c r="K95" t="s">
        <v>341</v>
      </c>
      <c r="L95" t="s">
        <v>342</v>
      </c>
      <c r="M95" t="s">
        <v>343</v>
      </c>
      <c r="N95" s="1">
        <v>103264</v>
      </c>
      <c r="O95" s="1">
        <v>-16807</v>
      </c>
    </row>
    <row r="96" spans="1:15" hidden="1" x14ac:dyDescent="0.25">
      <c r="A96" t="s">
        <v>49</v>
      </c>
      <c r="B96">
        <v>2015</v>
      </c>
      <c r="C96" t="s">
        <v>112</v>
      </c>
      <c r="D96">
        <v>2015</v>
      </c>
      <c r="E96">
        <v>2015</v>
      </c>
      <c r="F96" t="s">
        <v>112</v>
      </c>
      <c r="G96" s="1">
        <v>3865153960</v>
      </c>
      <c r="H96" s="1">
        <v>1579355058</v>
      </c>
      <c r="I96">
        <v>1406</v>
      </c>
      <c r="J96" s="14">
        <v>854.3</v>
      </c>
      <c r="K96" t="s">
        <v>344</v>
      </c>
      <c r="L96" t="s">
        <v>345</v>
      </c>
      <c r="M96">
        <v>-9</v>
      </c>
      <c r="N96" s="1">
        <v>103177</v>
      </c>
      <c r="O96" s="1">
        <v>-10426</v>
      </c>
    </row>
    <row r="97" spans="1:15" hidden="1" x14ac:dyDescent="0.25">
      <c r="A97" t="s">
        <v>49</v>
      </c>
      <c r="B97">
        <v>2009</v>
      </c>
      <c r="C97" t="s">
        <v>42</v>
      </c>
      <c r="D97">
        <v>2009</v>
      </c>
      <c r="E97">
        <v>2009</v>
      </c>
      <c r="F97" t="s">
        <v>42</v>
      </c>
      <c r="G97" s="1">
        <v>3234876887</v>
      </c>
      <c r="H97" s="1">
        <v>2393367900</v>
      </c>
      <c r="I97" s="14">
        <v>766.2</v>
      </c>
      <c r="J97">
        <v>649</v>
      </c>
      <c r="K97">
        <v>649</v>
      </c>
      <c r="L97" t="s">
        <v>346</v>
      </c>
      <c r="M97" t="s">
        <v>347</v>
      </c>
      <c r="N97" s="1">
        <v>127925</v>
      </c>
      <c r="O97" s="1">
        <v>-177649</v>
      </c>
    </row>
    <row r="98" spans="1:15" x14ac:dyDescent="0.25">
      <c r="A98" s="7" t="s">
        <v>184</v>
      </c>
      <c r="B98" s="7">
        <v>2011</v>
      </c>
      <c r="C98" s="7" t="s">
        <v>72</v>
      </c>
      <c r="D98" s="7">
        <v>2011</v>
      </c>
      <c r="E98" s="7">
        <v>2011</v>
      </c>
      <c r="F98" s="7" t="s">
        <v>72</v>
      </c>
      <c r="G98" s="11">
        <v>8770728875</v>
      </c>
      <c r="H98" s="11">
        <v>8638594023</v>
      </c>
      <c r="I98" s="11">
        <v>2447.1999999999998</v>
      </c>
      <c r="J98" s="11">
        <v>2996.4</v>
      </c>
      <c r="K98" s="11" t="s">
        <v>353</v>
      </c>
      <c r="L98" s="11" t="s">
        <v>354</v>
      </c>
      <c r="M98" s="11" t="s">
        <v>355</v>
      </c>
      <c r="N98" s="11">
        <v>248953</v>
      </c>
      <c r="O98" s="12">
        <v>288663</v>
      </c>
    </row>
    <row r="99" spans="1:15" x14ac:dyDescent="0.25">
      <c r="A99" s="7" t="s">
        <v>57</v>
      </c>
      <c r="B99" s="7">
        <v>2011</v>
      </c>
      <c r="C99" s="7" t="s">
        <v>72</v>
      </c>
      <c r="D99" s="7">
        <v>2011</v>
      </c>
      <c r="E99" s="7">
        <v>2011</v>
      </c>
      <c r="F99" s="7" t="s">
        <v>72</v>
      </c>
      <c r="G99" s="11" t="s">
        <v>579</v>
      </c>
      <c r="H99" s="11" t="s">
        <v>580</v>
      </c>
      <c r="I99" s="11">
        <v>242.9</v>
      </c>
      <c r="J99" s="11">
        <v>296.60000000000002</v>
      </c>
      <c r="K99" s="11" t="s">
        <v>581</v>
      </c>
      <c r="L99" s="11">
        <v>35</v>
      </c>
      <c r="M99" s="11" t="s">
        <v>582</v>
      </c>
      <c r="N99" s="11">
        <v>16835</v>
      </c>
      <c r="O99" s="12">
        <v>218069</v>
      </c>
    </row>
    <row r="100" spans="1:15" hidden="1" x14ac:dyDescent="0.25">
      <c r="A100" t="s">
        <v>49</v>
      </c>
      <c r="B100">
        <v>2007</v>
      </c>
      <c r="D100">
        <v>2007</v>
      </c>
      <c r="E100">
        <v>2007</v>
      </c>
      <c r="G100" s="1">
        <v>2854996243</v>
      </c>
      <c r="H100" s="1">
        <v>2854996243</v>
      </c>
      <c r="I100">
        <v>608</v>
      </c>
      <c r="J100">
        <v>608</v>
      </c>
      <c r="K100">
        <v>608</v>
      </c>
      <c r="L100"/>
      <c r="M100"/>
      <c r="N100"/>
      <c r="O100"/>
    </row>
    <row r="101" spans="1:15" hidden="1" x14ac:dyDescent="0.25">
      <c r="A101" t="s">
        <v>87</v>
      </c>
      <c r="B101">
        <v>2009</v>
      </c>
      <c r="C101" t="s">
        <v>42</v>
      </c>
      <c r="D101">
        <v>2009</v>
      </c>
      <c r="E101">
        <v>2009</v>
      </c>
      <c r="F101" t="s">
        <v>42</v>
      </c>
      <c r="G101" t="s">
        <v>356</v>
      </c>
      <c r="H101" t="s">
        <v>357</v>
      </c>
      <c r="I101" s="14">
        <v>60.4</v>
      </c>
      <c r="J101">
        <v>73</v>
      </c>
      <c r="K101">
        <v>73</v>
      </c>
      <c r="L101" t="s">
        <v>103</v>
      </c>
      <c r="M101" t="s">
        <v>358</v>
      </c>
      <c r="N101" t="s">
        <v>359</v>
      </c>
      <c r="O101" s="1">
        <v>395793</v>
      </c>
    </row>
    <row r="102" spans="1:15" hidden="1" x14ac:dyDescent="0.25">
      <c r="A102" t="s">
        <v>79</v>
      </c>
      <c r="B102">
        <v>2016</v>
      </c>
      <c r="C102" t="s">
        <v>35</v>
      </c>
      <c r="D102">
        <v>2016</v>
      </c>
      <c r="E102">
        <v>2016</v>
      </c>
      <c r="F102" t="s">
        <v>35</v>
      </c>
      <c r="G102" s="1">
        <v>3261023306</v>
      </c>
      <c r="H102" s="1">
        <v>3683447970</v>
      </c>
      <c r="I102">
        <v>1245</v>
      </c>
      <c r="J102">
        <v>2133</v>
      </c>
      <c r="K102">
        <v>2133</v>
      </c>
      <c r="L102" t="s">
        <v>360</v>
      </c>
      <c r="M102" t="s">
        <v>361</v>
      </c>
      <c r="N102" s="1">
        <v>138858</v>
      </c>
      <c r="O102" s="1">
        <v>150982</v>
      </c>
    </row>
    <row r="103" spans="1:15" hidden="1" x14ac:dyDescent="0.25">
      <c r="A103" t="s">
        <v>54</v>
      </c>
      <c r="B103" t="s">
        <v>28</v>
      </c>
      <c r="C103" t="s">
        <v>29</v>
      </c>
      <c r="D103">
        <v>2019</v>
      </c>
      <c r="E103" t="s">
        <v>28</v>
      </c>
      <c r="F103" t="s">
        <v>29</v>
      </c>
      <c r="G103" t="s">
        <v>362</v>
      </c>
      <c r="H103" t="s">
        <v>363</v>
      </c>
      <c r="I103" s="14">
        <v>199.8</v>
      </c>
      <c r="J103">
        <v>291</v>
      </c>
      <c r="K103">
        <v>291</v>
      </c>
      <c r="L103" t="s">
        <v>364</v>
      </c>
      <c r="M103" t="s">
        <v>365</v>
      </c>
      <c r="N103" s="1">
        <v>132011</v>
      </c>
      <c r="O103" s="1">
        <v>133619</v>
      </c>
    </row>
    <row r="104" spans="1:15" hidden="1" x14ac:dyDescent="0.25">
      <c r="A104" t="s">
        <v>266</v>
      </c>
      <c r="B104">
        <v>2018</v>
      </c>
      <c r="C104" t="s">
        <v>188</v>
      </c>
      <c r="D104">
        <v>2018</v>
      </c>
      <c r="E104">
        <v>2018</v>
      </c>
      <c r="F104" t="s">
        <v>188</v>
      </c>
      <c r="G104">
        <v>100</v>
      </c>
      <c r="H104">
        <v>100</v>
      </c>
      <c r="I104" s="14">
        <v>41798.5</v>
      </c>
      <c r="J104" s="14">
        <v>64929.4</v>
      </c>
      <c r="K104" t="s">
        <v>366</v>
      </c>
      <c r="L104" t="s">
        <v>367</v>
      </c>
      <c r="M104" t="s">
        <v>368</v>
      </c>
      <c r="N104" s="1">
        <v>36854</v>
      </c>
      <c r="O104" s="1">
        <v>43835</v>
      </c>
    </row>
    <row r="105" spans="1:15" hidden="1" x14ac:dyDescent="0.25">
      <c r="A105" t="s">
        <v>240</v>
      </c>
      <c r="B105">
        <v>2009</v>
      </c>
      <c r="C105" t="s">
        <v>42</v>
      </c>
      <c r="D105">
        <v>2009</v>
      </c>
      <c r="E105">
        <v>2009</v>
      </c>
      <c r="F105" t="s">
        <v>42</v>
      </c>
      <c r="G105" s="1">
        <v>1846269463</v>
      </c>
      <c r="H105" s="1">
        <v>1848314317</v>
      </c>
      <c r="I105" s="14">
        <v>437.3</v>
      </c>
      <c r="J105" s="14">
        <v>501.2</v>
      </c>
      <c r="K105" t="s">
        <v>369</v>
      </c>
      <c r="L105" t="s">
        <v>370</v>
      </c>
      <c r="M105" t="s">
        <v>371</v>
      </c>
      <c r="N105" s="1">
        <v>-22138</v>
      </c>
      <c r="O105" s="1">
        <v>117253</v>
      </c>
    </row>
    <row r="106" spans="1:15" hidden="1" x14ac:dyDescent="0.25">
      <c r="A106" t="s">
        <v>115</v>
      </c>
      <c r="B106">
        <v>2017</v>
      </c>
      <c r="C106" t="s">
        <v>131</v>
      </c>
      <c r="D106">
        <v>2017</v>
      </c>
      <c r="E106">
        <v>2017</v>
      </c>
      <c r="F106" t="s">
        <v>131</v>
      </c>
      <c r="G106" s="1">
        <v>95605862158</v>
      </c>
      <c r="H106" s="1">
        <v>96335850373</v>
      </c>
      <c r="I106" s="14">
        <v>38541.4</v>
      </c>
      <c r="J106" s="14">
        <v>59923.5</v>
      </c>
      <c r="K106" t="s">
        <v>372</v>
      </c>
      <c r="L106" t="s">
        <v>373</v>
      </c>
      <c r="M106" t="s">
        <v>374</v>
      </c>
      <c r="N106" s="1">
        <v>56478</v>
      </c>
      <c r="O106" s="1">
        <v>7766</v>
      </c>
    </row>
    <row r="107" spans="1:15" hidden="1" x14ac:dyDescent="0.25">
      <c r="A107" t="s">
        <v>120</v>
      </c>
      <c r="B107">
        <v>2009</v>
      </c>
      <c r="C107" t="s">
        <v>42</v>
      </c>
      <c r="D107">
        <v>2009</v>
      </c>
      <c r="E107">
        <v>2009</v>
      </c>
      <c r="F107" t="s">
        <v>42</v>
      </c>
      <c r="G107" s="1">
        <v>2879386632</v>
      </c>
      <c r="H107" s="1">
        <v>2752557474</v>
      </c>
      <c r="I107">
        <v>682</v>
      </c>
      <c r="J107" s="14">
        <v>746.4</v>
      </c>
      <c r="K107" t="s">
        <v>375</v>
      </c>
      <c r="L107" t="s">
        <v>376</v>
      </c>
      <c r="M107" t="s">
        <v>377</v>
      </c>
      <c r="N107" s="1">
        <v>-145792</v>
      </c>
      <c r="O107" s="1">
        <v>-117522</v>
      </c>
    </row>
    <row r="108" spans="1:15" hidden="1" x14ac:dyDescent="0.25">
      <c r="A108" t="s">
        <v>196</v>
      </c>
      <c r="B108" t="s">
        <v>94</v>
      </c>
      <c r="C108" t="s">
        <v>95</v>
      </c>
      <c r="D108">
        <v>2020</v>
      </c>
      <c r="E108" t="s">
        <v>94</v>
      </c>
      <c r="F108" t="s">
        <v>95</v>
      </c>
      <c r="G108" s="1">
        <v>2892145482</v>
      </c>
      <c r="H108" s="1">
        <v>2354150842</v>
      </c>
      <c r="I108" s="14">
        <v>1021.5</v>
      </c>
      <c r="J108" s="14">
        <v>1270.7</v>
      </c>
      <c r="K108" t="s">
        <v>378</v>
      </c>
      <c r="L108" t="s">
        <v>379</v>
      </c>
      <c r="M108">
        <v>-198</v>
      </c>
      <c r="N108" s="1">
        <v>-27143</v>
      </c>
      <c r="O108" s="1">
        <v>-134814</v>
      </c>
    </row>
    <row r="109" spans="1:15" hidden="1" x14ac:dyDescent="0.25">
      <c r="A109" t="s">
        <v>87</v>
      </c>
      <c r="B109">
        <v>2014</v>
      </c>
      <c r="C109" t="s">
        <v>80</v>
      </c>
      <c r="D109">
        <v>2014</v>
      </c>
      <c r="E109">
        <v>2014</v>
      </c>
      <c r="F109" t="s">
        <v>80</v>
      </c>
      <c r="G109" t="s">
        <v>380</v>
      </c>
      <c r="H109" t="s">
        <v>381</v>
      </c>
      <c r="I109" s="14">
        <v>70.7</v>
      </c>
      <c r="J109" s="14">
        <v>64.3</v>
      </c>
      <c r="K109" t="s">
        <v>382</v>
      </c>
      <c r="L109" t="s">
        <v>383</v>
      </c>
      <c r="M109" t="s">
        <v>384</v>
      </c>
      <c r="N109" s="1">
        <v>20238</v>
      </c>
      <c r="O109" s="1">
        <v>-43155</v>
      </c>
    </row>
    <row r="110" spans="1:15" hidden="1" x14ac:dyDescent="0.25">
      <c r="A110" t="s">
        <v>71</v>
      </c>
      <c r="B110">
        <v>2012</v>
      </c>
      <c r="C110" t="s">
        <v>67</v>
      </c>
      <c r="D110">
        <v>2012</v>
      </c>
      <c r="E110">
        <v>2012</v>
      </c>
      <c r="F110" t="s">
        <v>67</v>
      </c>
      <c r="G110" s="1">
        <v>6137040326</v>
      </c>
      <c r="H110" s="1">
        <v>5680477471</v>
      </c>
      <c r="I110" s="14">
        <v>1879.8</v>
      </c>
      <c r="J110" s="14">
        <v>2296.6</v>
      </c>
      <c r="K110" t="s">
        <v>385</v>
      </c>
      <c r="L110" t="s">
        <v>386</v>
      </c>
      <c r="M110" t="s">
        <v>387</v>
      </c>
      <c r="N110" s="1">
        <v>26539</v>
      </c>
      <c r="O110" s="1">
        <v>39561</v>
      </c>
    </row>
    <row r="111" spans="1:15" x14ac:dyDescent="0.25">
      <c r="A111" s="7" t="s">
        <v>57</v>
      </c>
      <c r="B111" s="7">
        <v>2012</v>
      </c>
      <c r="C111" s="7" t="s">
        <v>67</v>
      </c>
      <c r="D111" s="7">
        <v>2012</v>
      </c>
      <c r="E111" s="7">
        <v>2012</v>
      </c>
      <c r="F111" s="7" t="s">
        <v>67</v>
      </c>
      <c r="G111" s="11" t="s">
        <v>326</v>
      </c>
      <c r="H111" s="11" t="s">
        <v>327</v>
      </c>
      <c r="I111" s="11">
        <v>270.39999999999998</v>
      </c>
      <c r="J111" s="11">
        <v>351.8</v>
      </c>
      <c r="K111" s="11" t="s">
        <v>328</v>
      </c>
      <c r="L111" s="11" t="s">
        <v>329</v>
      </c>
      <c r="M111" s="11" t="s">
        <v>330</v>
      </c>
      <c r="N111" s="11">
        <v>113215</v>
      </c>
      <c r="O111" s="12">
        <v>186109</v>
      </c>
    </row>
    <row r="112" spans="1:15" hidden="1" x14ac:dyDescent="0.25">
      <c r="A112" t="s">
        <v>41</v>
      </c>
      <c r="B112">
        <v>2008</v>
      </c>
      <c r="C112" t="s">
        <v>16</v>
      </c>
      <c r="D112">
        <v>2008</v>
      </c>
      <c r="E112">
        <v>2008</v>
      </c>
      <c r="F112" t="s">
        <v>16</v>
      </c>
      <c r="G112" s="1">
        <v>6752782670</v>
      </c>
      <c r="H112" s="1">
        <v>7073489718</v>
      </c>
      <c r="I112" s="14">
        <v>1579.8</v>
      </c>
      <c r="J112" s="14">
        <v>1779.4</v>
      </c>
      <c r="K112" t="s">
        <v>391</v>
      </c>
      <c r="L112" t="s">
        <v>218</v>
      </c>
      <c r="M112" t="s">
        <v>392</v>
      </c>
      <c r="N112" s="1">
        <v>36546</v>
      </c>
      <c r="O112" s="1">
        <v>167508</v>
      </c>
    </row>
    <row r="113" spans="1:15" x14ac:dyDescent="0.25">
      <c r="A113" s="7" t="s">
        <v>184</v>
      </c>
      <c r="B113" s="7">
        <v>2012</v>
      </c>
      <c r="C113" s="7" t="s">
        <v>67</v>
      </c>
      <c r="D113" s="7">
        <v>2012</v>
      </c>
      <c r="E113" s="7">
        <v>2012</v>
      </c>
      <c r="F113" s="7" t="s">
        <v>67</v>
      </c>
      <c r="G113" s="11">
        <v>10590132679</v>
      </c>
      <c r="H113" s="11">
        <v>10471015120</v>
      </c>
      <c r="I113" s="11">
        <v>3243.8</v>
      </c>
      <c r="J113" s="11">
        <v>4233.3999999999996</v>
      </c>
      <c r="K113" s="11" t="s">
        <v>926</v>
      </c>
      <c r="L113" s="11" t="s">
        <v>927</v>
      </c>
      <c r="M113" s="11">
        <v>1237</v>
      </c>
      <c r="N113" s="11">
        <v>325514</v>
      </c>
      <c r="O113" s="12">
        <v>412828</v>
      </c>
    </row>
    <row r="114" spans="1:15" hidden="1" x14ac:dyDescent="0.25">
      <c r="A114" t="s">
        <v>120</v>
      </c>
      <c r="B114">
        <v>2015</v>
      </c>
      <c r="C114" t="s">
        <v>112</v>
      </c>
      <c r="D114">
        <v>2015</v>
      </c>
      <c r="E114">
        <v>2015</v>
      </c>
      <c r="F114" t="s">
        <v>112</v>
      </c>
      <c r="G114" s="1">
        <v>2072228346</v>
      </c>
      <c r="H114" s="1">
        <v>2138405707</v>
      </c>
      <c r="I114" s="14">
        <v>753.8</v>
      </c>
      <c r="J114" s="14">
        <v>1156.7</v>
      </c>
      <c r="K114" t="s">
        <v>396</v>
      </c>
      <c r="L114" t="s">
        <v>211</v>
      </c>
      <c r="M114" t="s">
        <v>397</v>
      </c>
      <c r="N114" t="s">
        <v>398</v>
      </c>
      <c r="O114" t="s">
        <v>399</v>
      </c>
    </row>
    <row r="115" spans="1:15" hidden="1" x14ac:dyDescent="0.25">
      <c r="A115" t="s">
        <v>196</v>
      </c>
      <c r="B115">
        <v>2010</v>
      </c>
      <c r="C115" t="s">
        <v>21</v>
      </c>
      <c r="D115">
        <v>2010</v>
      </c>
      <c r="E115">
        <v>2010</v>
      </c>
      <c r="F115" t="s">
        <v>21</v>
      </c>
      <c r="G115" s="1">
        <v>2544083619</v>
      </c>
      <c r="H115" s="1">
        <v>2327761606</v>
      </c>
      <c r="I115" s="14">
        <v>637.70000000000005</v>
      </c>
      <c r="J115" s="14">
        <v>685.3</v>
      </c>
      <c r="K115" t="s">
        <v>400</v>
      </c>
      <c r="L115" t="s">
        <v>401</v>
      </c>
      <c r="M115" t="s">
        <v>402</v>
      </c>
      <c r="N115" s="1">
        <v>21464</v>
      </c>
      <c r="O115" s="1">
        <v>45302</v>
      </c>
    </row>
    <row r="116" spans="1:15" hidden="1" x14ac:dyDescent="0.25">
      <c r="A116" t="s">
        <v>71</v>
      </c>
      <c r="B116">
        <v>2015</v>
      </c>
      <c r="C116" t="s">
        <v>112</v>
      </c>
      <c r="D116">
        <v>2015</v>
      </c>
      <c r="E116">
        <v>2015</v>
      </c>
      <c r="F116" t="s">
        <v>112</v>
      </c>
      <c r="G116" s="1">
        <v>6072085396</v>
      </c>
      <c r="H116" s="1">
        <v>5824738361</v>
      </c>
      <c r="I116" s="14">
        <v>2208.8000000000002</v>
      </c>
      <c r="J116" s="14">
        <v>3150.7</v>
      </c>
      <c r="K116" t="s">
        <v>403</v>
      </c>
      <c r="L116" t="s">
        <v>404</v>
      </c>
      <c r="M116" t="s">
        <v>405</v>
      </c>
      <c r="N116" s="1">
        <v>33888</v>
      </c>
      <c r="O116" s="1">
        <v>37814</v>
      </c>
    </row>
    <row r="117" spans="1:15" hidden="1" x14ac:dyDescent="0.25">
      <c r="A117" t="s">
        <v>49</v>
      </c>
      <c r="B117">
        <v>2012</v>
      </c>
      <c r="C117" t="s">
        <v>67</v>
      </c>
      <c r="D117">
        <v>2012</v>
      </c>
      <c r="E117">
        <v>2012</v>
      </c>
      <c r="F117" t="s">
        <v>67</v>
      </c>
      <c r="G117" s="1">
        <v>3551700272</v>
      </c>
      <c r="H117" s="1">
        <v>2396752882</v>
      </c>
      <c r="I117" s="14">
        <v>1087.9000000000001</v>
      </c>
      <c r="J117">
        <v>969</v>
      </c>
      <c r="K117">
        <v>969</v>
      </c>
      <c r="L117" t="s">
        <v>61</v>
      </c>
      <c r="M117" t="s">
        <v>406</v>
      </c>
      <c r="N117" s="1">
        <v>14721</v>
      </c>
      <c r="O117" s="1">
        <v>31838</v>
      </c>
    </row>
    <row r="118" spans="1:15" hidden="1" x14ac:dyDescent="0.25">
      <c r="A118" t="s">
        <v>46</v>
      </c>
      <c r="B118">
        <v>2008</v>
      </c>
      <c r="C118" t="s">
        <v>16</v>
      </c>
      <c r="D118">
        <v>2008</v>
      </c>
      <c r="E118">
        <v>2008</v>
      </c>
      <c r="F118" t="s">
        <v>16</v>
      </c>
      <c r="G118" s="1">
        <v>18222852942</v>
      </c>
      <c r="H118" s="1">
        <v>18616308699</v>
      </c>
      <c r="I118" s="14">
        <v>4263.2</v>
      </c>
      <c r="J118" s="14">
        <v>4683.1000000000004</v>
      </c>
      <c r="K118" t="s">
        <v>407</v>
      </c>
      <c r="L118" t="s">
        <v>408</v>
      </c>
      <c r="M118" t="s">
        <v>409</v>
      </c>
      <c r="N118" s="1">
        <v>144176</v>
      </c>
      <c r="O118" s="1">
        <v>25687</v>
      </c>
    </row>
    <row r="119" spans="1:15" hidden="1" x14ac:dyDescent="0.25">
      <c r="A119" t="s">
        <v>120</v>
      </c>
      <c r="B119">
        <v>2018</v>
      </c>
      <c r="C119" t="s">
        <v>188</v>
      </c>
      <c r="D119">
        <v>2018</v>
      </c>
      <c r="E119">
        <v>2018</v>
      </c>
      <c r="F119" t="s">
        <v>188</v>
      </c>
      <c r="G119" s="1">
        <v>1966577748</v>
      </c>
      <c r="H119" s="1">
        <v>1871571276</v>
      </c>
      <c r="I119">
        <v>822</v>
      </c>
      <c r="J119" s="14">
        <v>1215.2</v>
      </c>
      <c r="K119" t="s">
        <v>410</v>
      </c>
      <c r="L119" t="s">
        <v>411</v>
      </c>
      <c r="M119" t="s">
        <v>412</v>
      </c>
      <c r="N119" s="1">
        <v>40769</v>
      </c>
      <c r="O119" s="1">
        <v>33948</v>
      </c>
    </row>
    <row r="120" spans="1:15" hidden="1" x14ac:dyDescent="0.25">
      <c r="A120" t="s">
        <v>240</v>
      </c>
      <c r="B120">
        <v>2014</v>
      </c>
      <c r="C120" t="s">
        <v>80</v>
      </c>
      <c r="D120">
        <v>2014</v>
      </c>
      <c r="E120">
        <v>2014</v>
      </c>
      <c r="F120" t="s">
        <v>80</v>
      </c>
      <c r="G120" s="1">
        <v>1140565051</v>
      </c>
      <c r="H120" s="1">
        <v>1531404305</v>
      </c>
      <c r="I120" s="14">
        <v>392.4</v>
      </c>
      <c r="J120" s="14">
        <v>764.5</v>
      </c>
      <c r="K120" t="s">
        <v>413</v>
      </c>
      <c r="L120">
        <v>-32</v>
      </c>
      <c r="M120" t="s">
        <v>414</v>
      </c>
      <c r="N120" s="1">
        <v>-75401</v>
      </c>
      <c r="O120" s="1">
        <v>68632</v>
      </c>
    </row>
    <row r="121" spans="1:15" x14ac:dyDescent="0.25">
      <c r="A121" s="7" t="s">
        <v>57</v>
      </c>
      <c r="B121" s="7">
        <v>2013</v>
      </c>
      <c r="C121" s="7" t="s">
        <v>58</v>
      </c>
      <c r="D121" s="7">
        <v>2013</v>
      </c>
      <c r="E121" s="7">
        <v>2013</v>
      </c>
      <c r="F121" s="7" t="s">
        <v>58</v>
      </c>
      <c r="G121" s="11">
        <v>1027640946</v>
      </c>
      <c r="H121" s="11">
        <v>1077631579</v>
      </c>
      <c r="I121" s="11">
        <v>336.5</v>
      </c>
      <c r="J121" s="11">
        <v>491.4</v>
      </c>
      <c r="K121" s="11" t="s">
        <v>59</v>
      </c>
      <c r="L121" s="11" t="s">
        <v>60</v>
      </c>
      <c r="M121" s="11" t="s">
        <v>61</v>
      </c>
      <c r="N121" s="11">
        <v>244452</v>
      </c>
      <c r="O121" s="12">
        <v>396816</v>
      </c>
    </row>
    <row r="122" spans="1:15" x14ac:dyDescent="0.25">
      <c r="A122" s="7" t="s">
        <v>184</v>
      </c>
      <c r="B122" s="7">
        <v>2013</v>
      </c>
      <c r="C122" s="7" t="s">
        <v>58</v>
      </c>
      <c r="D122" s="7">
        <v>2013</v>
      </c>
      <c r="E122" s="7">
        <v>2013</v>
      </c>
      <c r="F122" s="7" t="s">
        <v>58</v>
      </c>
      <c r="G122" s="11">
        <v>12547297442</v>
      </c>
      <c r="H122" s="11">
        <v>13502412281</v>
      </c>
      <c r="I122" s="11">
        <v>4108.6000000000004</v>
      </c>
      <c r="J122" s="11">
        <v>6157.1</v>
      </c>
      <c r="K122" s="11" t="s">
        <v>977</v>
      </c>
      <c r="L122" s="11" t="s">
        <v>978</v>
      </c>
      <c r="M122" s="11" t="s">
        <v>979</v>
      </c>
      <c r="N122" s="11" t="s">
        <v>980</v>
      </c>
      <c r="O122" s="12">
        <v>45441</v>
      </c>
    </row>
    <row r="123" spans="1:15" hidden="1" x14ac:dyDescent="0.25">
      <c r="A123" t="s">
        <v>84</v>
      </c>
      <c r="B123">
        <v>2009</v>
      </c>
      <c r="C123" t="s">
        <v>42</v>
      </c>
      <c r="D123">
        <v>2009</v>
      </c>
      <c r="E123">
        <v>2009</v>
      </c>
      <c r="F123" t="s">
        <v>42</v>
      </c>
      <c r="G123" s="1">
        <v>15454115581</v>
      </c>
      <c r="H123" s="1">
        <v>15448101901</v>
      </c>
      <c r="I123" s="14">
        <v>3660.4</v>
      </c>
      <c r="J123">
        <v>4189</v>
      </c>
      <c r="K123">
        <v>4189</v>
      </c>
      <c r="L123" t="s">
        <v>421</v>
      </c>
      <c r="M123">
        <v>183</v>
      </c>
      <c r="N123" s="1">
        <v>-37953</v>
      </c>
      <c r="O123" s="1">
        <v>45681</v>
      </c>
    </row>
    <row r="124" spans="1:15" hidden="1" x14ac:dyDescent="0.25">
      <c r="A124" t="s">
        <v>84</v>
      </c>
      <c r="B124">
        <v>2014</v>
      </c>
      <c r="C124" t="s">
        <v>80</v>
      </c>
      <c r="D124">
        <v>2014</v>
      </c>
      <c r="E124">
        <v>2014</v>
      </c>
      <c r="F124" t="s">
        <v>80</v>
      </c>
      <c r="G124" s="1">
        <v>13395535403</v>
      </c>
      <c r="H124" s="1">
        <v>11793315505</v>
      </c>
      <c r="I124" s="14">
        <v>4608.6000000000004</v>
      </c>
      <c r="J124" s="14">
        <v>5887.4</v>
      </c>
      <c r="K124" t="s">
        <v>422</v>
      </c>
      <c r="L124" t="s">
        <v>423</v>
      </c>
      <c r="M124" t="s">
        <v>424</v>
      </c>
      <c r="N124" s="1">
        <v>19038</v>
      </c>
      <c r="O124" s="1">
        <v>42183</v>
      </c>
    </row>
    <row r="125" spans="1:15" x14ac:dyDescent="0.25">
      <c r="A125" s="7" t="s">
        <v>184</v>
      </c>
      <c r="B125" s="7">
        <v>2014</v>
      </c>
      <c r="C125" s="7" t="s">
        <v>80</v>
      </c>
      <c r="D125" s="7">
        <v>2014</v>
      </c>
      <c r="E125" s="7">
        <v>2014</v>
      </c>
      <c r="F125" s="7" t="s">
        <v>80</v>
      </c>
      <c r="G125" s="11">
        <v>13518776886</v>
      </c>
      <c r="H125" s="11">
        <v>15156395541</v>
      </c>
      <c r="I125" s="11">
        <v>4651</v>
      </c>
      <c r="J125" s="11">
        <v>7566.3</v>
      </c>
      <c r="K125" s="11" t="s">
        <v>185</v>
      </c>
      <c r="L125" s="11" t="s">
        <v>186</v>
      </c>
      <c r="M125" s="11" t="s">
        <v>187</v>
      </c>
      <c r="N125" s="11">
        <v>132015</v>
      </c>
      <c r="O125" s="12">
        <v>228873</v>
      </c>
    </row>
    <row r="126" spans="1:15" hidden="1" x14ac:dyDescent="0.25">
      <c r="A126" t="s">
        <v>66</v>
      </c>
      <c r="B126">
        <v>2011</v>
      </c>
      <c r="C126" t="s">
        <v>72</v>
      </c>
      <c r="D126">
        <v>2011</v>
      </c>
      <c r="E126">
        <v>2011</v>
      </c>
      <c r="F126" t="s">
        <v>72</v>
      </c>
      <c r="G126" s="1">
        <v>8080453302</v>
      </c>
      <c r="H126" s="1">
        <v>7899683448</v>
      </c>
      <c r="I126" s="14">
        <v>2254.6</v>
      </c>
      <c r="J126" s="14">
        <v>2740.1</v>
      </c>
      <c r="K126" t="s">
        <v>427</v>
      </c>
      <c r="L126">
        <v>184</v>
      </c>
      <c r="M126" t="s">
        <v>428</v>
      </c>
      <c r="N126" s="1">
        <v>88863</v>
      </c>
      <c r="O126" s="1">
        <v>140662</v>
      </c>
    </row>
    <row r="127" spans="1:15" hidden="1" x14ac:dyDescent="0.25">
      <c r="A127" t="s">
        <v>27</v>
      </c>
      <c r="B127">
        <v>2015</v>
      </c>
      <c r="C127" t="s">
        <v>112</v>
      </c>
      <c r="D127">
        <v>2015</v>
      </c>
      <c r="E127">
        <v>2015</v>
      </c>
      <c r="F127" t="s">
        <v>112</v>
      </c>
      <c r="G127" s="1">
        <v>2614339556</v>
      </c>
      <c r="H127" s="1">
        <v>3995437378</v>
      </c>
      <c r="I127">
        <v>951</v>
      </c>
      <c r="J127" s="14">
        <v>2161.1999999999998</v>
      </c>
      <c r="K127" t="s">
        <v>429</v>
      </c>
      <c r="L127" t="s">
        <v>430</v>
      </c>
      <c r="M127" t="s">
        <v>431</v>
      </c>
      <c r="N127" s="1">
        <v>47472</v>
      </c>
      <c r="O127" s="1">
        <v>180274</v>
      </c>
    </row>
    <row r="128" spans="1:15" hidden="1" x14ac:dyDescent="0.25">
      <c r="A128" t="s">
        <v>49</v>
      </c>
      <c r="B128" t="s">
        <v>94</v>
      </c>
      <c r="C128" t="s">
        <v>95</v>
      </c>
      <c r="D128">
        <v>2020</v>
      </c>
      <c r="E128" t="s">
        <v>94</v>
      </c>
      <c r="F128" t="s">
        <v>95</v>
      </c>
      <c r="G128" s="1">
        <v>4748611261</v>
      </c>
      <c r="H128" s="1">
        <v>2179817330</v>
      </c>
      <c r="I128" s="14">
        <v>1677.2</v>
      </c>
      <c r="J128" s="14">
        <v>1176.5999999999999</v>
      </c>
      <c r="K128" t="s">
        <v>432</v>
      </c>
      <c r="L128" t="s">
        <v>433</v>
      </c>
      <c r="M128" t="s">
        <v>434</v>
      </c>
      <c r="N128" s="1">
        <v>-55472</v>
      </c>
      <c r="O128" s="1">
        <v>-3668</v>
      </c>
    </row>
    <row r="129" spans="1:15" hidden="1" x14ac:dyDescent="0.25">
      <c r="A129" t="s">
        <v>49</v>
      </c>
      <c r="B129">
        <v>2011</v>
      </c>
      <c r="C129" t="s">
        <v>72</v>
      </c>
      <c r="D129">
        <v>2011</v>
      </c>
      <c r="E129">
        <v>2011</v>
      </c>
      <c r="F129" t="s">
        <v>72</v>
      </c>
      <c r="G129" s="1">
        <v>3398693279</v>
      </c>
      <c r="H129" s="1">
        <v>2707416782</v>
      </c>
      <c r="I129" s="14">
        <v>948.3</v>
      </c>
      <c r="J129" s="14">
        <v>939.1</v>
      </c>
      <c r="K129" t="s">
        <v>435</v>
      </c>
      <c r="L129" t="s">
        <v>436</v>
      </c>
      <c r="M129">
        <v>263</v>
      </c>
      <c r="N129" s="1">
        <v>213435</v>
      </c>
      <c r="O129" s="1">
        <v>388995</v>
      </c>
    </row>
    <row r="130" spans="1:15" hidden="1" x14ac:dyDescent="0.25">
      <c r="A130" t="s">
        <v>127</v>
      </c>
      <c r="B130">
        <v>2012</v>
      </c>
      <c r="C130" t="s">
        <v>67</v>
      </c>
      <c r="D130">
        <v>2012</v>
      </c>
      <c r="E130">
        <v>2012</v>
      </c>
      <c r="F130" t="s">
        <v>67</v>
      </c>
      <c r="G130" s="1">
        <v>1912152633</v>
      </c>
      <c r="H130" s="1">
        <v>1479852683</v>
      </c>
      <c r="I130" s="14">
        <v>585.70000000000005</v>
      </c>
      <c r="J130" s="14">
        <v>598.29999999999995</v>
      </c>
      <c r="K130" t="s">
        <v>437</v>
      </c>
      <c r="L130" t="s">
        <v>438</v>
      </c>
      <c r="M130" t="s">
        <v>365</v>
      </c>
      <c r="N130" s="1">
        <v>63169</v>
      </c>
      <c r="O130" s="1">
        <v>60815</v>
      </c>
    </row>
    <row r="131" spans="1:15" hidden="1" x14ac:dyDescent="0.25">
      <c r="A131" t="s">
        <v>66</v>
      </c>
      <c r="B131">
        <v>2008</v>
      </c>
      <c r="C131" t="s">
        <v>16</v>
      </c>
      <c r="D131">
        <v>2008</v>
      </c>
      <c r="E131">
        <v>2008</v>
      </c>
      <c r="F131" t="s">
        <v>16</v>
      </c>
      <c r="G131" s="1">
        <v>7463624395</v>
      </c>
      <c r="H131" s="1">
        <v>7463855398</v>
      </c>
      <c r="I131" s="14">
        <v>1746.1</v>
      </c>
      <c r="J131" s="14">
        <v>1877.6</v>
      </c>
      <c r="K131" t="s">
        <v>439</v>
      </c>
      <c r="L131" t="s">
        <v>440</v>
      </c>
      <c r="M131" t="s">
        <v>441</v>
      </c>
      <c r="N131" s="1">
        <v>103101</v>
      </c>
      <c r="O131" s="1">
        <v>186177</v>
      </c>
    </row>
    <row r="132" spans="1:15" hidden="1" x14ac:dyDescent="0.25">
      <c r="A132" t="s">
        <v>160</v>
      </c>
      <c r="B132" t="s">
        <v>28</v>
      </c>
      <c r="C132" t="s">
        <v>29</v>
      </c>
      <c r="D132">
        <v>2019</v>
      </c>
      <c r="E132" t="s">
        <v>28</v>
      </c>
      <c r="F132" t="s">
        <v>29</v>
      </c>
      <c r="G132" s="1">
        <v>2382910510</v>
      </c>
      <c r="H132" s="1">
        <v>2467440180</v>
      </c>
      <c r="I132" s="14">
        <v>1025.7</v>
      </c>
      <c r="J132" s="14">
        <v>1652.8</v>
      </c>
      <c r="K132" t="s">
        <v>442</v>
      </c>
      <c r="L132" t="s">
        <v>443</v>
      </c>
      <c r="M132" t="s">
        <v>444</v>
      </c>
      <c r="N132" s="1">
        <v>389084</v>
      </c>
      <c r="O132" s="1">
        <v>351099</v>
      </c>
    </row>
    <row r="133" spans="1:15" hidden="1" x14ac:dyDescent="0.25">
      <c r="A133" t="s">
        <v>20</v>
      </c>
      <c r="B133">
        <v>2015</v>
      </c>
      <c r="C133" t="s">
        <v>112</v>
      </c>
      <c r="D133">
        <v>2015</v>
      </c>
      <c r="E133">
        <v>2015</v>
      </c>
      <c r="F133" t="s">
        <v>112</v>
      </c>
      <c r="G133" s="1">
        <v>7205240775</v>
      </c>
      <c r="H133" s="1">
        <v>6303924632</v>
      </c>
      <c r="I133">
        <v>2621</v>
      </c>
      <c r="J133" s="14">
        <v>3409.9</v>
      </c>
      <c r="K133" t="s">
        <v>445</v>
      </c>
      <c r="L133" t="s">
        <v>446</v>
      </c>
      <c r="M133" t="s">
        <v>447</v>
      </c>
      <c r="N133" s="1">
        <v>75679</v>
      </c>
      <c r="O133" s="1">
        <v>8237</v>
      </c>
    </row>
    <row r="134" spans="1:15" hidden="1" x14ac:dyDescent="0.25">
      <c r="A134" t="s">
        <v>79</v>
      </c>
      <c r="B134">
        <v>2007</v>
      </c>
      <c r="D134">
        <v>2007</v>
      </c>
      <c r="E134">
        <v>2007</v>
      </c>
      <c r="G134" s="1">
        <v>3886645379</v>
      </c>
      <c r="H134" s="1">
        <v>3886645379</v>
      </c>
      <c r="I134" s="14">
        <v>827.7</v>
      </c>
      <c r="J134" s="14">
        <v>827.7</v>
      </c>
      <c r="K134" t="s">
        <v>448</v>
      </c>
      <c r="L134"/>
      <c r="M134"/>
      <c r="N134"/>
      <c r="O134"/>
    </row>
    <row r="135" spans="1:15" hidden="1" x14ac:dyDescent="0.25">
      <c r="A135" t="s">
        <v>71</v>
      </c>
      <c r="B135" t="s">
        <v>94</v>
      </c>
      <c r="C135" t="s">
        <v>95</v>
      </c>
      <c r="D135">
        <v>2020</v>
      </c>
      <c r="E135" t="s">
        <v>94</v>
      </c>
      <c r="F135" t="s">
        <v>95</v>
      </c>
      <c r="G135" s="1">
        <v>7361876341</v>
      </c>
      <c r="H135" s="1">
        <v>7444467088</v>
      </c>
      <c r="I135" s="14">
        <v>2600.1999999999998</v>
      </c>
      <c r="J135" s="14">
        <v>4018.3</v>
      </c>
      <c r="K135" t="s">
        <v>449</v>
      </c>
      <c r="L135" t="s">
        <v>450</v>
      </c>
      <c r="M135" t="s">
        <v>451</v>
      </c>
      <c r="N135" s="1">
        <v>31211</v>
      </c>
      <c r="O135" s="1">
        <v>46296</v>
      </c>
    </row>
    <row r="136" spans="1:15" hidden="1" x14ac:dyDescent="0.25">
      <c r="A136" t="s">
        <v>84</v>
      </c>
      <c r="B136">
        <v>2018</v>
      </c>
      <c r="C136" t="s">
        <v>188</v>
      </c>
      <c r="D136">
        <v>2018</v>
      </c>
      <c r="E136">
        <v>2018</v>
      </c>
      <c r="F136" t="s">
        <v>188</v>
      </c>
      <c r="G136" s="1">
        <v>13586372717</v>
      </c>
      <c r="H136" s="1">
        <v>11388215508</v>
      </c>
      <c r="I136" s="14">
        <v>5678.9</v>
      </c>
      <c r="J136" s="14">
        <v>7394.3</v>
      </c>
      <c r="K136" t="s">
        <v>452</v>
      </c>
      <c r="L136" t="s">
        <v>453</v>
      </c>
      <c r="M136" t="s">
        <v>454</v>
      </c>
      <c r="N136" s="1">
        <v>57877</v>
      </c>
      <c r="O136" s="1">
        <v>47069</v>
      </c>
    </row>
    <row r="137" spans="1:15" hidden="1" x14ac:dyDescent="0.25">
      <c r="A137" t="s">
        <v>66</v>
      </c>
      <c r="B137">
        <v>2010</v>
      </c>
      <c r="C137" t="s">
        <v>21</v>
      </c>
      <c r="D137">
        <v>2010</v>
      </c>
      <c r="E137">
        <v>2010</v>
      </c>
      <c r="F137" t="s">
        <v>21</v>
      </c>
      <c r="G137" s="1">
        <v>8260592037</v>
      </c>
      <c r="H137" s="1">
        <v>8159563591</v>
      </c>
      <c r="I137" s="14">
        <v>2070.6</v>
      </c>
      <c r="J137" s="14">
        <v>2402.1999999999998</v>
      </c>
      <c r="K137" t="s">
        <v>455</v>
      </c>
      <c r="L137" t="s">
        <v>456</v>
      </c>
      <c r="M137" t="s">
        <v>457</v>
      </c>
      <c r="N137" s="1">
        <v>137567</v>
      </c>
      <c r="O137" s="1">
        <v>175877</v>
      </c>
    </row>
    <row r="138" spans="1:15" hidden="1" x14ac:dyDescent="0.25">
      <c r="A138" t="s">
        <v>79</v>
      </c>
      <c r="B138" t="s">
        <v>28</v>
      </c>
      <c r="C138" t="s">
        <v>29</v>
      </c>
      <c r="D138">
        <v>2019</v>
      </c>
      <c r="E138" t="s">
        <v>28</v>
      </c>
      <c r="F138" t="s">
        <v>29</v>
      </c>
      <c r="G138" s="1">
        <v>3704349038</v>
      </c>
      <c r="H138" s="1">
        <v>4576289405</v>
      </c>
      <c r="I138" s="14">
        <v>1594.5</v>
      </c>
      <c r="J138" s="14">
        <v>3065.4</v>
      </c>
      <c r="K138" t="s">
        <v>458</v>
      </c>
      <c r="L138" t="s">
        <v>459</v>
      </c>
      <c r="M138" t="s">
        <v>460</v>
      </c>
      <c r="N138" s="1">
        <v>60807</v>
      </c>
      <c r="O138" s="1">
        <v>117331</v>
      </c>
    </row>
    <row r="139" spans="1:15" hidden="1" x14ac:dyDescent="0.25">
      <c r="A139" t="s">
        <v>15</v>
      </c>
      <c r="B139">
        <v>2013</v>
      </c>
      <c r="C139" t="s">
        <v>58</v>
      </c>
      <c r="D139">
        <v>2013</v>
      </c>
      <c r="E139">
        <v>2013</v>
      </c>
      <c r="F139" t="s">
        <v>58</v>
      </c>
      <c r="G139" s="1">
        <v>1231336788</v>
      </c>
      <c r="H139" t="s">
        <v>461</v>
      </c>
      <c r="I139" s="14">
        <v>403.2</v>
      </c>
      <c r="J139" s="14">
        <v>436.6</v>
      </c>
      <c r="K139" t="s">
        <v>462</v>
      </c>
      <c r="L139" t="s">
        <v>463</v>
      </c>
      <c r="M139" t="s">
        <v>90</v>
      </c>
      <c r="N139" s="1">
        <v>13322</v>
      </c>
      <c r="O139" s="1">
        <v>135796</v>
      </c>
    </row>
    <row r="140" spans="1:15" x14ac:dyDescent="0.25">
      <c r="A140" s="7" t="s">
        <v>57</v>
      </c>
      <c r="B140" s="7">
        <v>2014</v>
      </c>
      <c r="C140" s="7" t="s">
        <v>80</v>
      </c>
      <c r="D140" s="7">
        <v>2014</v>
      </c>
      <c r="E140" s="7">
        <v>2014</v>
      </c>
      <c r="F140" s="7" t="s">
        <v>80</v>
      </c>
      <c r="G140" s="11">
        <v>1193175212</v>
      </c>
      <c r="H140" s="11">
        <v>1291026912</v>
      </c>
      <c r="I140" s="11">
        <v>410.5</v>
      </c>
      <c r="J140" s="11">
        <v>644.5</v>
      </c>
      <c r="K140" s="11" t="s">
        <v>497</v>
      </c>
      <c r="L140" s="11">
        <v>74</v>
      </c>
      <c r="M140" s="11" t="s">
        <v>498</v>
      </c>
      <c r="N140" s="11">
        <v>21991</v>
      </c>
      <c r="O140" s="12">
        <v>311558</v>
      </c>
    </row>
    <row r="141" spans="1:15" hidden="1" x14ac:dyDescent="0.25">
      <c r="A141" t="s">
        <v>20</v>
      </c>
      <c r="B141" t="s">
        <v>28</v>
      </c>
      <c r="C141" t="s">
        <v>29</v>
      </c>
      <c r="D141">
        <v>2019</v>
      </c>
      <c r="E141" t="s">
        <v>28</v>
      </c>
      <c r="F141" t="s">
        <v>29</v>
      </c>
      <c r="G141" s="1">
        <v>7273952235</v>
      </c>
      <c r="H141" s="1">
        <v>6101719206</v>
      </c>
      <c r="I141">
        <v>3131</v>
      </c>
      <c r="J141" s="14">
        <v>4087.2</v>
      </c>
      <c r="K141" t="s">
        <v>468</v>
      </c>
      <c r="L141" t="s">
        <v>469</v>
      </c>
      <c r="M141" t="s">
        <v>25</v>
      </c>
      <c r="N141" s="1">
        <v>33094</v>
      </c>
      <c r="O141" s="1">
        <v>10607</v>
      </c>
    </row>
    <row r="142" spans="1:15" hidden="1" x14ac:dyDescent="0.25">
      <c r="A142" t="s">
        <v>79</v>
      </c>
      <c r="B142">
        <v>2018</v>
      </c>
      <c r="C142" t="s">
        <v>188</v>
      </c>
      <c r="D142">
        <v>2018</v>
      </c>
      <c r="E142">
        <v>2018</v>
      </c>
      <c r="F142" t="s">
        <v>188</v>
      </c>
      <c r="G142" s="1">
        <v>3596062060</v>
      </c>
      <c r="H142" s="1">
        <v>4225358620</v>
      </c>
      <c r="I142" s="14">
        <v>1503.1</v>
      </c>
      <c r="J142" s="14">
        <v>2743.5</v>
      </c>
      <c r="K142" t="s">
        <v>292</v>
      </c>
      <c r="L142" t="s">
        <v>470</v>
      </c>
      <c r="M142" t="s">
        <v>471</v>
      </c>
      <c r="N142" s="1">
        <v>78573</v>
      </c>
      <c r="O142" s="1">
        <v>109426</v>
      </c>
    </row>
    <row r="143" spans="1:15" hidden="1" x14ac:dyDescent="0.25">
      <c r="A143" t="s">
        <v>120</v>
      </c>
      <c r="B143" t="s">
        <v>94</v>
      </c>
      <c r="C143" t="s">
        <v>95</v>
      </c>
      <c r="D143">
        <v>2020</v>
      </c>
      <c r="E143" t="s">
        <v>94</v>
      </c>
      <c r="F143" t="s">
        <v>95</v>
      </c>
      <c r="G143" s="1">
        <v>2633367120</v>
      </c>
      <c r="H143" s="1">
        <v>2379532023</v>
      </c>
      <c r="I143" s="14">
        <v>930.1</v>
      </c>
      <c r="J143" s="14">
        <v>1284.4000000000001</v>
      </c>
      <c r="K143" t="s">
        <v>472</v>
      </c>
      <c r="L143" t="s">
        <v>284</v>
      </c>
      <c r="M143" t="s">
        <v>473</v>
      </c>
      <c r="N143" s="1">
        <v>24339</v>
      </c>
      <c r="O143" s="1">
        <v>26944</v>
      </c>
    </row>
    <row r="144" spans="1:15" hidden="1" x14ac:dyDescent="0.25">
      <c r="A144" t="s">
        <v>196</v>
      </c>
      <c r="B144" t="s">
        <v>28</v>
      </c>
      <c r="C144" t="s">
        <v>29</v>
      </c>
      <c r="D144">
        <v>2019</v>
      </c>
      <c r="E144" t="s">
        <v>28</v>
      </c>
      <c r="F144" t="s">
        <v>29</v>
      </c>
      <c r="G144" s="1">
        <v>2439364371</v>
      </c>
      <c r="H144" s="1">
        <v>2192600068</v>
      </c>
      <c r="I144">
        <v>1050</v>
      </c>
      <c r="J144" s="14">
        <v>1468.7</v>
      </c>
      <c r="K144" t="s">
        <v>474</v>
      </c>
      <c r="L144" t="s">
        <v>475</v>
      </c>
      <c r="M144" t="s">
        <v>64</v>
      </c>
      <c r="N144" s="1">
        <v>57827</v>
      </c>
      <c r="O144" s="1">
        <v>19859</v>
      </c>
    </row>
    <row r="145" spans="1:15" hidden="1" x14ac:dyDescent="0.25">
      <c r="A145" t="s">
        <v>62</v>
      </c>
      <c r="B145">
        <v>2013</v>
      </c>
      <c r="C145" t="s">
        <v>58</v>
      </c>
      <c r="D145">
        <v>2013</v>
      </c>
      <c r="E145">
        <v>2013</v>
      </c>
      <c r="F145" t="s">
        <v>58</v>
      </c>
      <c r="G145" t="s">
        <v>476</v>
      </c>
      <c r="H145" t="s">
        <v>477</v>
      </c>
      <c r="I145" s="14">
        <v>319.10000000000002</v>
      </c>
      <c r="J145" s="14">
        <v>388.5</v>
      </c>
      <c r="K145" t="s">
        <v>478</v>
      </c>
      <c r="L145" t="s">
        <v>279</v>
      </c>
      <c r="M145" t="s">
        <v>479</v>
      </c>
      <c r="N145" s="1">
        <v>28691</v>
      </c>
      <c r="O145" s="1">
        <v>99943</v>
      </c>
    </row>
    <row r="146" spans="1:15" hidden="1" x14ac:dyDescent="0.25">
      <c r="A146" t="s">
        <v>27</v>
      </c>
      <c r="B146">
        <v>2010</v>
      </c>
      <c r="C146" t="s">
        <v>21</v>
      </c>
      <c r="D146">
        <v>2010</v>
      </c>
      <c r="E146">
        <v>2010</v>
      </c>
      <c r="F146" t="s">
        <v>21</v>
      </c>
      <c r="G146" s="1">
        <v>2804196920</v>
      </c>
      <c r="H146" s="1">
        <v>3346093620</v>
      </c>
      <c r="I146" s="14">
        <v>702.9</v>
      </c>
      <c r="J146" s="14">
        <v>985.1</v>
      </c>
      <c r="K146" t="s">
        <v>480</v>
      </c>
      <c r="L146" t="s">
        <v>214</v>
      </c>
      <c r="M146" t="s">
        <v>481</v>
      </c>
      <c r="N146" s="1">
        <v>63388</v>
      </c>
      <c r="O146" s="1">
        <v>176098</v>
      </c>
    </row>
    <row r="147" spans="1:15" hidden="1" x14ac:dyDescent="0.25">
      <c r="A147" t="s">
        <v>146</v>
      </c>
      <c r="B147" t="s">
        <v>28</v>
      </c>
      <c r="C147" t="s">
        <v>29</v>
      </c>
      <c r="D147">
        <v>2019</v>
      </c>
      <c r="E147" t="s">
        <v>28</v>
      </c>
      <c r="F147" t="s">
        <v>29</v>
      </c>
      <c r="G147" s="1">
        <v>4091859493</v>
      </c>
      <c r="H147" s="1">
        <v>3165065299</v>
      </c>
      <c r="I147" s="14">
        <v>1761.3</v>
      </c>
      <c r="J147" s="14">
        <v>2120.1</v>
      </c>
      <c r="K147" t="s">
        <v>482</v>
      </c>
      <c r="L147" t="s">
        <v>483</v>
      </c>
      <c r="M147" t="s">
        <v>484</v>
      </c>
      <c r="N147" t="s">
        <v>485</v>
      </c>
      <c r="O147" s="1">
        <v>-41026</v>
      </c>
    </row>
    <row r="148" spans="1:15" hidden="1" x14ac:dyDescent="0.25">
      <c r="A148" t="s">
        <v>20</v>
      </c>
      <c r="B148">
        <v>2011</v>
      </c>
      <c r="C148" t="s">
        <v>72</v>
      </c>
      <c r="D148">
        <v>2011</v>
      </c>
      <c r="E148">
        <v>2011</v>
      </c>
      <c r="F148" t="s">
        <v>72</v>
      </c>
      <c r="G148" s="1">
        <v>7275131801</v>
      </c>
      <c r="H148" s="1">
        <v>7120410999</v>
      </c>
      <c r="I148" s="14">
        <v>2029.9</v>
      </c>
      <c r="J148" s="14">
        <v>2469.8000000000002</v>
      </c>
      <c r="K148" t="s">
        <v>486</v>
      </c>
      <c r="L148" t="s">
        <v>487</v>
      </c>
      <c r="M148" t="s">
        <v>488</v>
      </c>
      <c r="N148" s="1">
        <v>76413</v>
      </c>
      <c r="O148" s="1">
        <v>10082</v>
      </c>
    </row>
    <row r="149" spans="1:15" hidden="1" x14ac:dyDescent="0.25">
      <c r="A149" t="s">
        <v>84</v>
      </c>
      <c r="B149">
        <v>2007</v>
      </c>
      <c r="D149">
        <v>2007</v>
      </c>
      <c r="E149">
        <v>2007</v>
      </c>
      <c r="G149" s="1">
        <v>16553812923</v>
      </c>
      <c r="H149" s="1">
        <v>16553812923</v>
      </c>
      <c r="I149" s="14">
        <v>3525.3</v>
      </c>
      <c r="J149" s="14">
        <v>3525.3</v>
      </c>
      <c r="K149" t="s">
        <v>489</v>
      </c>
      <c r="L149"/>
      <c r="M149"/>
      <c r="N149"/>
      <c r="O149"/>
    </row>
    <row r="150" spans="1:15" hidden="1" x14ac:dyDescent="0.25">
      <c r="A150" t="s">
        <v>266</v>
      </c>
      <c r="B150">
        <v>2007</v>
      </c>
      <c r="D150">
        <v>2007</v>
      </c>
      <c r="E150">
        <v>2007</v>
      </c>
      <c r="G150">
        <v>100</v>
      </c>
      <c r="H150">
        <v>100</v>
      </c>
      <c r="I150">
        <v>21296</v>
      </c>
      <c r="J150">
        <v>21296</v>
      </c>
      <c r="K150">
        <v>21296</v>
      </c>
      <c r="L150"/>
      <c r="M150"/>
      <c r="N150"/>
      <c r="O150"/>
    </row>
    <row r="151" spans="1:15" hidden="1" x14ac:dyDescent="0.25">
      <c r="A151" t="s">
        <v>127</v>
      </c>
      <c r="B151">
        <v>2011</v>
      </c>
      <c r="C151" t="s">
        <v>72</v>
      </c>
      <c r="D151">
        <v>2011</v>
      </c>
      <c r="E151">
        <v>2011</v>
      </c>
      <c r="F151" t="s">
        <v>72</v>
      </c>
      <c r="G151" s="1">
        <v>1974417513</v>
      </c>
      <c r="H151" s="1">
        <v>1626006885</v>
      </c>
      <c r="I151" s="14">
        <v>550.9</v>
      </c>
      <c r="J151">
        <v>564</v>
      </c>
      <c r="K151">
        <v>564</v>
      </c>
      <c r="L151" t="s">
        <v>265</v>
      </c>
      <c r="M151" t="s">
        <v>490</v>
      </c>
      <c r="N151" s="1">
        <v>99162</v>
      </c>
      <c r="O151" s="1">
        <v>83781</v>
      </c>
    </row>
    <row r="152" spans="1:15" hidden="1" x14ac:dyDescent="0.25">
      <c r="A152" t="s">
        <v>196</v>
      </c>
      <c r="B152">
        <v>2014</v>
      </c>
      <c r="C152" t="s">
        <v>80</v>
      </c>
      <c r="D152">
        <v>2014</v>
      </c>
      <c r="E152">
        <v>2014</v>
      </c>
      <c r="F152" t="s">
        <v>80</v>
      </c>
      <c r="G152" s="1">
        <v>2156144634</v>
      </c>
      <c r="H152" s="1">
        <v>2016966638</v>
      </c>
      <c r="I152" s="14">
        <v>741.8</v>
      </c>
      <c r="J152" s="14">
        <v>1006.9</v>
      </c>
      <c r="K152" t="s">
        <v>491</v>
      </c>
      <c r="L152" t="s">
        <v>492</v>
      </c>
      <c r="M152" t="s">
        <v>493</v>
      </c>
      <c r="N152" s="1">
        <v>8976</v>
      </c>
      <c r="O152" s="1">
        <v>133003</v>
      </c>
    </row>
    <row r="153" spans="1:15" hidden="1" x14ac:dyDescent="0.25">
      <c r="A153" t="s">
        <v>115</v>
      </c>
      <c r="B153">
        <v>2018</v>
      </c>
      <c r="C153" t="s">
        <v>188</v>
      </c>
      <c r="D153">
        <v>2018</v>
      </c>
      <c r="E153">
        <v>2018</v>
      </c>
      <c r="F153" t="s">
        <v>188</v>
      </c>
      <c r="G153" s="1">
        <v>95710372382</v>
      </c>
      <c r="H153" s="1">
        <v>96595070954</v>
      </c>
      <c r="I153" s="14">
        <v>40005.5</v>
      </c>
      <c r="J153" s="14">
        <v>62718.6</v>
      </c>
      <c r="K153" t="s">
        <v>494</v>
      </c>
      <c r="L153" t="s">
        <v>495</v>
      </c>
      <c r="M153" t="s">
        <v>496</v>
      </c>
      <c r="N153" s="1">
        <v>37987</v>
      </c>
      <c r="O153" s="1">
        <v>46644</v>
      </c>
    </row>
    <row r="154" spans="1:15" x14ac:dyDescent="0.25">
      <c r="A154" s="7" t="s">
        <v>57</v>
      </c>
      <c r="B154" s="7">
        <v>2015</v>
      </c>
      <c r="C154" s="7" t="s">
        <v>112</v>
      </c>
      <c r="D154" s="7">
        <v>2015</v>
      </c>
      <c r="E154" s="7">
        <v>2015</v>
      </c>
      <c r="F154" s="7" t="s">
        <v>112</v>
      </c>
      <c r="G154" s="11">
        <v>1392115196</v>
      </c>
      <c r="H154" s="11">
        <v>1513171152</v>
      </c>
      <c r="I154" s="11">
        <v>506.4</v>
      </c>
      <c r="J154" s="11">
        <v>818.5</v>
      </c>
      <c r="K154" s="11" t="s">
        <v>113</v>
      </c>
      <c r="L154" s="11" t="s">
        <v>114</v>
      </c>
      <c r="M154" s="11">
        <v>174</v>
      </c>
      <c r="N154" s="11">
        <v>233617</v>
      </c>
      <c r="O154" s="12">
        <v>269976</v>
      </c>
    </row>
    <row r="155" spans="1:15" hidden="1" x14ac:dyDescent="0.25">
      <c r="A155" t="s">
        <v>87</v>
      </c>
      <c r="B155" t="s">
        <v>28</v>
      </c>
      <c r="C155" t="s">
        <v>29</v>
      </c>
      <c r="D155">
        <v>2019</v>
      </c>
      <c r="E155" t="s">
        <v>28</v>
      </c>
      <c r="F155" t="s">
        <v>29</v>
      </c>
      <c r="G155" t="s">
        <v>499</v>
      </c>
      <c r="H155" t="s">
        <v>500</v>
      </c>
      <c r="I155" s="14">
        <v>85.8</v>
      </c>
      <c r="J155" s="14">
        <v>92.8</v>
      </c>
      <c r="K155" t="s">
        <v>501</v>
      </c>
      <c r="L155" t="s">
        <v>502</v>
      </c>
      <c r="M155" t="s">
        <v>503</v>
      </c>
      <c r="N155" s="1">
        <v>15384</v>
      </c>
      <c r="O155" s="1">
        <v>40358</v>
      </c>
    </row>
    <row r="156" spans="1:15" hidden="1" x14ac:dyDescent="0.25">
      <c r="A156" t="s">
        <v>62</v>
      </c>
      <c r="B156">
        <v>2017</v>
      </c>
      <c r="C156" t="s">
        <v>131</v>
      </c>
      <c r="D156">
        <v>2017</v>
      </c>
      <c r="E156">
        <v>2017</v>
      </c>
      <c r="F156" t="s">
        <v>131</v>
      </c>
      <c r="G156" s="1">
        <v>1027713282</v>
      </c>
      <c r="H156" t="s">
        <v>504</v>
      </c>
      <c r="I156" s="14">
        <v>414.3</v>
      </c>
      <c r="J156" s="14">
        <v>580.9</v>
      </c>
      <c r="K156" t="s">
        <v>505</v>
      </c>
      <c r="L156" t="s">
        <v>506</v>
      </c>
      <c r="M156" t="s">
        <v>507</v>
      </c>
      <c r="N156" s="1">
        <v>40431</v>
      </c>
      <c r="O156" s="1">
        <v>8175</v>
      </c>
    </row>
    <row r="157" spans="1:15" hidden="1" x14ac:dyDescent="0.25">
      <c r="A157" t="s">
        <v>66</v>
      </c>
      <c r="B157">
        <v>2007</v>
      </c>
      <c r="D157">
        <v>2007</v>
      </c>
      <c r="E157">
        <v>2007</v>
      </c>
      <c r="G157" s="1">
        <v>7432851240</v>
      </c>
      <c r="H157" s="1">
        <v>7432851240</v>
      </c>
      <c r="I157" s="14">
        <v>1582.9</v>
      </c>
      <c r="J157" s="14">
        <v>1582.9</v>
      </c>
      <c r="K157" t="s">
        <v>508</v>
      </c>
      <c r="L157"/>
      <c r="M157"/>
      <c r="N157"/>
      <c r="O157"/>
    </row>
    <row r="158" spans="1:15" hidden="1" x14ac:dyDescent="0.25">
      <c r="A158" t="s">
        <v>87</v>
      </c>
      <c r="B158">
        <v>2016</v>
      </c>
      <c r="C158" t="s">
        <v>35</v>
      </c>
      <c r="D158">
        <v>2016</v>
      </c>
      <c r="E158">
        <v>2016</v>
      </c>
      <c r="F158" t="s">
        <v>35</v>
      </c>
      <c r="G158" t="s">
        <v>509</v>
      </c>
      <c r="H158" t="s">
        <v>510</v>
      </c>
      <c r="I158" s="14">
        <v>79.2</v>
      </c>
      <c r="J158">
        <v>81</v>
      </c>
      <c r="K158">
        <v>81</v>
      </c>
      <c r="L158" t="s">
        <v>511</v>
      </c>
      <c r="M158">
        <v>8</v>
      </c>
      <c r="N158" s="1">
        <v>36649</v>
      </c>
      <c r="O158" s="1">
        <v>109589</v>
      </c>
    </row>
    <row r="159" spans="1:15" hidden="1" x14ac:dyDescent="0.25">
      <c r="A159" t="s">
        <v>66</v>
      </c>
      <c r="B159">
        <v>2014</v>
      </c>
      <c r="C159" t="s">
        <v>80</v>
      </c>
      <c r="D159">
        <v>2014</v>
      </c>
      <c r="E159">
        <v>2014</v>
      </c>
      <c r="F159" t="s">
        <v>80</v>
      </c>
      <c r="G159" s="1">
        <v>7828740844</v>
      </c>
      <c r="H159" s="1">
        <v>7595925603</v>
      </c>
      <c r="I159" s="14">
        <v>2693.4</v>
      </c>
      <c r="J159">
        <v>3792</v>
      </c>
      <c r="K159">
        <v>3792</v>
      </c>
      <c r="L159" t="s">
        <v>512</v>
      </c>
      <c r="M159" t="s">
        <v>328</v>
      </c>
      <c r="N159" s="1">
        <v>60018</v>
      </c>
      <c r="O159" s="1">
        <v>102261</v>
      </c>
    </row>
    <row r="160" spans="1:15" hidden="1" x14ac:dyDescent="0.25">
      <c r="A160" t="s">
        <v>127</v>
      </c>
      <c r="B160">
        <v>2018</v>
      </c>
      <c r="C160" t="s">
        <v>188</v>
      </c>
      <c r="D160">
        <v>2018</v>
      </c>
      <c r="E160">
        <v>2018</v>
      </c>
      <c r="F160" t="s">
        <v>188</v>
      </c>
      <c r="G160" s="1">
        <v>1660825149</v>
      </c>
      <c r="H160" s="1">
        <v>1190369848</v>
      </c>
      <c r="I160" s="14">
        <v>694.2</v>
      </c>
      <c r="J160" s="14">
        <v>772.9</v>
      </c>
      <c r="K160" t="s">
        <v>513</v>
      </c>
      <c r="L160" t="s">
        <v>514</v>
      </c>
      <c r="M160" t="s">
        <v>514</v>
      </c>
      <c r="N160" s="1">
        <v>22536</v>
      </c>
      <c r="O160" s="1">
        <v>20195</v>
      </c>
    </row>
    <row r="161" spans="1:15" hidden="1" x14ac:dyDescent="0.25">
      <c r="A161" t="s">
        <v>146</v>
      </c>
      <c r="B161">
        <v>2018</v>
      </c>
      <c r="C161" t="s">
        <v>188</v>
      </c>
      <c r="D161">
        <v>2018</v>
      </c>
      <c r="E161">
        <v>2018</v>
      </c>
      <c r="F161" t="s">
        <v>188</v>
      </c>
      <c r="G161" s="1">
        <v>4249434788</v>
      </c>
      <c r="H161" s="1">
        <v>3404929046</v>
      </c>
      <c r="I161" s="14">
        <v>1776.2</v>
      </c>
      <c r="J161" s="14">
        <v>2210.8000000000002</v>
      </c>
      <c r="K161" t="s">
        <v>515</v>
      </c>
      <c r="L161" t="s">
        <v>516</v>
      </c>
      <c r="M161" t="s">
        <v>517</v>
      </c>
      <c r="N161" t="s">
        <v>518</v>
      </c>
      <c r="O161" s="1">
        <v>-30054</v>
      </c>
    </row>
    <row r="162" spans="1:15" hidden="1" x14ac:dyDescent="0.25">
      <c r="A162" t="s">
        <v>46</v>
      </c>
      <c r="B162">
        <v>2015</v>
      </c>
      <c r="C162" t="s">
        <v>112</v>
      </c>
      <c r="D162">
        <v>2015</v>
      </c>
      <c r="E162">
        <v>2015</v>
      </c>
      <c r="F162" t="s">
        <v>112</v>
      </c>
      <c r="G162" s="1">
        <v>18437829026</v>
      </c>
      <c r="H162" s="1">
        <v>19516672613</v>
      </c>
      <c r="I162">
        <v>6707</v>
      </c>
      <c r="J162" s="14">
        <v>10556.9</v>
      </c>
      <c r="K162" t="s">
        <v>519</v>
      </c>
      <c r="L162" t="s">
        <v>520</v>
      </c>
      <c r="M162" t="s">
        <v>521</v>
      </c>
      <c r="N162" s="1">
        <v>30229</v>
      </c>
      <c r="O162" s="1">
        <v>3139</v>
      </c>
    </row>
    <row r="163" spans="1:15" hidden="1" x14ac:dyDescent="0.25">
      <c r="A163" t="s">
        <v>41</v>
      </c>
      <c r="B163">
        <v>2011</v>
      </c>
      <c r="C163" t="s">
        <v>72</v>
      </c>
      <c r="D163">
        <v>2011</v>
      </c>
      <c r="E163">
        <v>2011</v>
      </c>
      <c r="F163" t="s">
        <v>72</v>
      </c>
      <c r="G163" s="1">
        <v>6138291658</v>
      </c>
      <c r="H163" s="1">
        <v>6338255560</v>
      </c>
      <c r="I163" s="14">
        <v>1712.7</v>
      </c>
      <c r="J163" s="14">
        <v>2198.5</v>
      </c>
      <c r="K163" t="s">
        <v>522</v>
      </c>
      <c r="L163" t="s">
        <v>523</v>
      </c>
      <c r="M163" t="s">
        <v>524</v>
      </c>
      <c r="N163" s="1">
        <v>56244</v>
      </c>
      <c r="O163" s="1">
        <v>52266</v>
      </c>
    </row>
    <row r="164" spans="1:15" hidden="1" x14ac:dyDescent="0.25">
      <c r="A164" t="s">
        <v>266</v>
      </c>
      <c r="B164" t="s">
        <v>94</v>
      </c>
      <c r="C164" t="s">
        <v>95</v>
      </c>
      <c r="D164">
        <v>2020</v>
      </c>
      <c r="E164" t="s">
        <v>94</v>
      </c>
      <c r="F164" t="s">
        <v>95</v>
      </c>
      <c r="G164">
        <v>100</v>
      </c>
      <c r="H164">
        <v>100</v>
      </c>
      <c r="I164" s="14">
        <v>35319.800000000003</v>
      </c>
      <c r="J164">
        <v>53977</v>
      </c>
      <c r="K164">
        <v>53977</v>
      </c>
      <c r="L164" t="s">
        <v>525</v>
      </c>
      <c r="M164" t="s">
        <v>526</v>
      </c>
      <c r="N164" s="1">
        <v>-179449</v>
      </c>
      <c r="O164" s="1">
        <v>-194186</v>
      </c>
    </row>
    <row r="165" spans="1:15" hidden="1" x14ac:dyDescent="0.25">
      <c r="A165" t="s">
        <v>62</v>
      </c>
      <c r="B165">
        <v>2007</v>
      </c>
      <c r="D165">
        <v>2007</v>
      </c>
      <c r="E165">
        <v>2007</v>
      </c>
      <c r="G165" t="s">
        <v>527</v>
      </c>
      <c r="H165" t="s">
        <v>527</v>
      </c>
      <c r="I165" s="14">
        <v>206.3</v>
      </c>
      <c r="J165" s="14">
        <v>206.3</v>
      </c>
      <c r="K165" t="s">
        <v>528</v>
      </c>
      <c r="L165"/>
      <c r="M165"/>
      <c r="N165"/>
      <c r="O165"/>
    </row>
    <row r="166" spans="1:15" hidden="1" x14ac:dyDescent="0.25">
      <c r="A166" t="s">
        <v>49</v>
      </c>
      <c r="B166">
        <v>2013</v>
      </c>
      <c r="C166" t="s">
        <v>58</v>
      </c>
      <c r="D166">
        <v>2013</v>
      </c>
      <c r="E166">
        <v>2013</v>
      </c>
      <c r="F166" t="s">
        <v>58</v>
      </c>
      <c r="G166" s="1">
        <v>3490314522</v>
      </c>
      <c r="H166" s="1">
        <v>2170394737</v>
      </c>
      <c r="I166" s="14">
        <v>1142.9000000000001</v>
      </c>
      <c r="J166" s="14">
        <v>989.7</v>
      </c>
      <c r="K166" t="s">
        <v>529</v>
      </c>
      <c r="L166">
        <v>55</v>
      </c>
      <c r="M166" t="s">
        <v>358</v>
      </c>
      <c r="N166" s="1">
        <v>50556</v>
      </c>
      <c r="O166" s="1">
        <v>21362</v>
      </c>
    </row>
    <row r="167" spans="1:15" hidden="1" x14ac:dyDescent="0.25">
      <c r="A167" t="s">
        <v>27</v>
      </c>
      <c r="B167">
        <v>2012</v>
      </c>
      <c r="C167" t="s">
        <v>67</v>
      </c>
      <c r="D167">
        <v>2012</v>
      </c>
      <c r="E167">
        <v>2012</v>
      </c>
      <c r="F167" t="s">
        <v>67</v>
      </c>
      <c r="G167" s="1">
        <v>2865127455</v>
      </c>
      <c r="H167" s="1">
        <v>3771732167</v>
      </c>
      <c r="I167" s="14">
        <v>877.6</v>
      </c>
      <c r="J167" s="14">
        <v>1524.9</v>
      </c>
      <c r="K167" t="s">
        <v>530</v>
      </c>
      <c r="L167" t="s">
        <v>531</v>
      </c>
      <c r="M167" t="s">
        <v>532</v>
      </c>
      <c r="N167" s="1">
        <v>89509</v>
      </c>
      <c r="O167" s="1">
        <v>256509</v>
      </c>
    </row>
    <row r="168" spans="1:15" hidden="1" x14ac:dyDescent="0.25">
      <c r="A168" t="s">
        <v>79</v>
      </c>
      <c r="B168">
        <v>2017</v>
      </c>
      <c r="C168" t="s">
        <v>131</v>
      </c>
      <c r="D168">
        <v>2017</v>
      </c>
      <c r="E168">
        <v>2017</v>
      </c>
      <c r="F168" t="s">
        <v>131</v>
      </c>
      <c r="G168" s="1">
        <v>3456966522</v>
      </c>
      <c r="H168" s="1">
        <v>3975550901</v>
      </c>
      <c r="I168" s="14">
        <v>1393.6</v>
      </c>
      <c r="J168" s="14">
        <v>2472.9</v>
      </c>
      <c r="K168" t="s">
        <v>533</v>
      </c>
      <c r="L168" t="s">
        <v>534</v>
      </c>
      <c r="M168" t="s">
        <v>535</v>
      </c>
      <c r="N168" s="1">
        <v>119357</v>
      </c>
      <c r="O168" s="1">
        <v>159353</v>
      </c>
    </row>
    <row r="169" spans="1:15" hidden="1" x14ac:dyDescent="0.25">
      <c r="A169" t="s">
        <v>160</v>
      </c>
      <c r="B169" t="s">
        <v>94</v>
      </c>
      <c r="C169" t="s">
        <v>95</v>
      </c>
      <c r="D169">
        <v>2020</v>
      </c>
      <c r="E169" t="s">
        <v>94</v>
      </c>
      <c r="F169" t="s">
        <v>95</v>
      </c>
      <c r="G169" s="1">
        <v>3810044224</v>
      </c>
      <c r="H169" s="1">
        <v>3748818941</v>
      </c>
      <c r="I169" s="14">
        <v>1345.7</v>
      </c>
      <c r="J169" s="14">
        <v>2023.5</v>
      </c>
      <c r="K169" t="s">
        <v>536</v>
      </c>
      <c r="L169">
        <v>320</v>
      </c>
      <c r="M169" t="s">
        <v>537</v>
      </c>
      <c r="N169" s="1">
        <v>311982</v>
      </c>
      <c r="O169" s="1">
        <v>224286</v>
      </c>
    </row>
    <row r="170" spans="1:15" hidden="1" x14ac:dyDescent="0.25">
      <c r="A170" t="s">
        <v>120</v>
      </c>
      <c r="B170">
        <v>2014</v>
      </c>
      <c r="C170" t="s">
        <v>80</v>
      </c>
      <c r="D170">
        <v>2014</v>
      </c>
      <c r="E170">
        <v>2014</v>
      </c>
      <c r="F170" t="s">
        <v>80</v>
      </c>
      <c r="G170" s="1">
        <v>2172421811</v>
      </c>
      <c r="H170" s="1">
        <v>2152379235</v>
      </c>
      <c r="I170" s="14">
        <v>747.4</v>
      </c>
      <c r="J170" s="14">
        <v>1074.5</v>
      </c>
      <c r="K170" t="s">
        <v>538</v>
      </c>
      <c r="L170" t="s">
        <v>539</v>
      </c>
      <c r="M170" t="s">
        <v>540</v>
      </c>
      <c r="N170" t="s">
        <v>541</v>
      </c>
      <c r="O170" t="s">
        <v>542</v>
      </c>
    </row>
    <row r="171" spans="1:15" hidden="1" x14ac:dyDescent="0.25">
      <c r="A171" t="s">
        <v>46</v>
      </c>
      <c r="B171" t="s">
        <v>28</v>
      </c>
      <c r="C171" t="s">
        <v>29</v>
      </c>
      <c r="D171">
        <v>2019</v>
      </c>
      <c r="E171" t="s">
        <v>28</v>
      </c>
      <c r="F171" t="s">
        <v>29</v>
      </c>
      <c r="G171" s="1">
        <v>17817814330</v>
      </c>
      <c r="H171" s="1">
        <v>18343226184</v>
      </c>
      <c r="I171" s="14">
        <v>7669.5</v>
      </c>
      <c r="J171" s="14">
        <v>12287.1</v>
      </c>
      <c r="K171" t="s">
        <v>543</v>
      </c>
      <c r="L171" t="s">
        <v>544</v>
      </c>
      <c r="M171" t="s">
        <v>545</v>
      </c>
      <c r="N171" s="1">
        <v>20776</v>
      </c>
      <c r="O171" s="1">
        <v>16285</v>
      </c>
    </row>
    <row r="172" spans="1:15" x14ac:dyDescent="0.25">
      <c r="A172" s="7" t="s">
        <v>184</v>
      </c>
      <c r="B172" s="7">
        <v>2015</v>
      </c>
      <c r="C172" s="7" t="s">
        <v>112</v>
      </c>
      <c r="D172" s="7">
        <v>2015</v>
      </c>
      <c r="E172" s="7">
        <v>2015</v>
      </c>
      <c r="F172" s="7" t="s">
        <v>112</v>
      </c>
      <c r="G172" s="11">
        <v>14450067764</v>
      </c>
      <c r="H172" s="11">
        <v>16070487709</v>
      </c>
      <c r="I172" s="11">
        <v>5256.4</v>
      </c>
      <c r="J172" s="11">
        <v>8692.7999999999993</v>
      </c>
      <c r="K172" s="11" t="s">
        <v>388</v>
      </c>
      <c r="L172" s="11" t="s">
        <v>389</v>
      </c>
      <c r="M172" s="11" t="s">
        <v>390</v>
      </c>
      <c r="N172" s="11">
        <v>130165</v>
      </c>
      <c r="O172" s="12">
        <v>148883</v>
      </c>
    </row>
    <row r="173" spans="1:15" hidden="1" x14ac:dyDescent="0.25">
      <c r="A173" t="s">
        <v>240</v>
      </c>
      <c r="B173">
        <v>2013</v>
      </c>
      <c r="C173" t="s">
        <v>58</v>
      </c>
      <c r="D173">
        <v>2013</v>
      </c>
      <c r="E173">
        <v>2013</v>
      </c>
      <c r="F173" t="s">
        <v>58</v>
      </c>
      <c r="G173" s="1">
        <v>1296079695</v>
      </c>
      <c r="H173" s="1">
        <v>1568859649</v>
      </c>
      <c r="I173" s="14">
        <v>424.4</v>
      </c>
      <c r="J173" s="14">
        <v>715.4</v>
      </c>
      <c r="K173" t="s">
        <v>549</v>
      </c>
      <c r="L173">
        <v>15</v>
      </c>
      <c r="M173" t="s">
        <v>550</v>
      </c>
      <c r="N173" s="1">
        <v>36638</v>
      </c>
      <c r="O173" t="s">
        <v>551</v>
      </c>
    </row>
    <row r="174" spans="1:15" hidden="1" x14ac:dyDescent="0.25">
      <c r="A174" t="s">
        <v>46</v>
      </c>
      <c r="B174">
        <v>2010</v>
      </c>
      <c r="C174" t="s">
        <v>21</v>
      </c>
      <c r="D174">
        <v>2010</v>
      </c>
      <c r="E174">
        <v>2010</v>
      </c>
      <c r="F174" t="s">
        <v>21</v>
      </c>
      <c r="G174" s="1">
        <v>18947578393</v>
      </c>
      <c r="H174" s="1">
        <v>19208703716</v>
      </c>
      <c r="I174" s="14">
        <v>4749.3999999999996</v>
      </c>
      <c r="J174" s="14">
        <v>5655.1</v>
      </c>
      <c r="K174" t="s">
        <v>552</v>
      </c>
      <c r="L174" t="s">
        <v>553</v>
      </c>
      <c r="M174" t="s">
        <v>554</v>
      </c>
      <c r="N174" s="1">
        <v>83348</v>
      </c>
      <c r="O174" s="1">
        <v>104511</v>
      </c>
    </row>
    <row r="175" spans="1:15" hidden="1" x14ac:dyDescent="0.25">
      <c r="A175" t="s">
        <v>127</v>
      </c>
      <c r="B175">
        <v>2016</v>
      </c>
      <c r="C175" t="s">
        <v>35</v>
      </c>
      <c r="D175">
        <v>2016</v>
      </c>
      <c r="E175">
        <v>2016</v>
      </c>
      <c r="F175" t="s">
        <v>35</v>
      </c>
      <c r="G175" s="1">
        <v>1747594177</v>
      </c>
      <c r="H175" s="1">
        <v>1293092283</v>
      </c>
      <c r="I175" s="14">
        <v>667.2</v>
      </c>
      <c r="J175" s="14">
        <v>748.8</v>
      </c>
      <c r="K175" t="s">
        <v>555</v>
      </c>
      <c r="L175" t="s">
        <v>556</v>
      </c>
      <c r="M175">
        <v>31</v>
      </c>
      <c r="N175" s="1">
        <v>37152</v>
      </c>
      <c r="O175" s="1">
        <v>43187</v>
      </c>
    </row>
    <row r="176" spans="1:15" hidden="1" x14ac:dyDescent="0.25">
      <c r="A176" t="s">
        <v>46</v>
      </c>
      <c r="B176">
        <v>2013</v>
      </c>
      <c r="C176" t="s">
        <v>58</v>
      </c>
      <c r="D176">
        <v>2013</v>
      </c>
      <c r="E176">
        <v>2013</v>
      </c>
      <c r="F176" t="s">
        <v>58</v>
      </c>
      <c r="G176" s="1">
        <v>19660160819</v>
      </c>
      <c r="H176" s="1">
        <v>21303508772</v>
      </c>
      <c r="I176" s="14">
        <v>6437.7</v>
      </c>
      <c r="J176" s="14">
        <v>9714.4</v>
      </c>
      <c r="K176" t="s">
        <v>557</v>
      </c>
      <c r="L176" t="s">
        <v>558</v>
      </c>
      <c r="M176" t="s">
        <v>559</v>
      </c>
      <c r="N176" s="1">
        <v>25944</v>
      </c>
      <c r="O176" s="1">
        <v>5075</v>
      </c>
    </row>
    <row r="177" spans="1:15" hidden="1" x14ac:dyDescent="0.25">
      <c r="A177" t="s">
        <v>20</v>
      </c>
      <c r="B177">
        <v>2008</v>
      </c>
      <c r="C177" t="s">
        <v>16</v>
      </c>
      <c r="D177">
        <v>2008</v>
      </c>
      <c r="E177">
        <v>2008</v>
      </c>
      <c r="F177" t="s">
        <v>16</v>
      </c>
      <c r="G177" s="1">
        <v>7528168653</v>
      </c>
      <c r="H177" s="1">
        <v>7269865121</v>
      </c>
      <c r="I177" s="14">
        <v>1761.2</v>
      </c>
      <c r="J177" s="14">
        <v>1828.8</v>
      </c>
      <c r="K177" t="s">
        <v>560</v>
      </c>
      <c r="L177" t="s">
        <v>561</v>
      </c>
      <c r="M177" t="s">
        <v>562</v>
      </c>
      <c r="N177" s="1">
        <v>12114</v>
      </c>
      <c r="O177" s="1">
        <v>164173</v>
      </c>
    </row>
    <row r="178" spans="1:15" hidden="1" x14ac:dyDescent="0.25">
      <c r="A178" t="s">
        <v>79</v>
      </c>
      <c r="B178">
        <v>2013</v>
      </c>
      <c r="C178" t="s">
        <v>58</v>
      </c>
      <c r="D178">
        <v>2013</v>
      </c>
      <c r="E178">
        <v>2013</v>
      </c>
      <c r="F178" t="s">
        <v>58</v>
      </c>
      <c r="G178" s="1">
        <v>2939694426</v>
      </c>
      <c r="H178" s="1">
        <v>3467982456</v>
      </c>
      <c r="I178" s="14">
        <v>962.6</v>
      </c>
      <c r="J178" s="14">
        <v>1581.4</v>
      </c>
      <c r="K178" t="s">
        <v>563</v>
      </c>
      <c r="L178">
        <v>-13</v>
      </c>
      <c r="M178" t="s">
        <v>564</v>
      </c>
      <c r="N178" s="1">
        <v>-13326</v>
      </c>
      <c r="O178" s="1">
        <v>109988</v>
      </c>
    </row>
    <row r="179" spans="1:15" hidden="1" x14ac:dyDescent="0.25">
      <c r="A179" t="s">
        <v>41</v>
      </c>
      <c r="B179" t="s">
        <v>28</v>
      </c>
      <c r="C179" t="s">
        <v>29</v>
      </c>
      <c r="D179">
        <v>2019</v>
      </c>
      <c r="E179" t="s">
        <v>28</v>
      </c>
      <c r="F179" t="s">
        <v>29</v>
      </c>
      <c r="G179" s="1">
        <v>4908930397</v>
      </c>
      <c r="H179" s="1">
        <v>5723272881</v>
      </c>
      <c r="I179">
        <v>2113</v>
      </c>
      <c r="J179" s="14">
        <v>3833.7</v>
      </c>
      <c r="K179" t="s">
        <v>565</v>
      </c>
      <c r="L179" t="s">
        <v>566</v>
      </c>
      <c r="M179" t="s">
        <v>567</v>
      </c>
      <c r="N179" s="1">
        <v>-24695</v>
      </c>
      <c r="O179" t="s">
        <v>568</v>
      </c>
    </row>
    <row r="180" spans="1:15" hidden="1" x14ac:dyDescent="0.25">
      <c r="A180" t="s">
        <v>79</v>
      </c>
      <c r="B180">
        <v>2011</v>
      </c>
      <c r="C180" t="s">
        <v>72</v>
      </c>
      <c r="D180">
        <v>2011</v>
      </c>
      <c r="E180">
        <v>2011</v>
      </c>
      <c r="F180" t="s">
        <v>72</v>
      </c>
      <c r="G180" s="1">
        <v>3382923744</v>
      </c>
      <c r="H180" s="1">
        <v>3683309212</v>
      </c>
      <c r="I180" s="14">
        <v>943.9</v>
      </c>
      <c r="J180" s="14">
        <v>1277.5999999999999</v>
      </c>
      <c r="K180" t="s">
        <v>569</v>
      </c>
      <c r="L180" t="s">
        <v>570</v>
      </c>
      <c r="M180" t="s">
        <v>571</v>
      </c>
      <c r="N180" s="1">
        <v>47497</v>
      </c>
      <c r="O180" s="1">
        <v>110763</v>
      </c>
    </row>
    <row r="181" spans="1:15" hidden="1" x14ac:dyDescent="0.25">
      <c r="A181" t="s">
        <v>146</v>
      </c>
      <c r="B181">
        <v>2010</v>
      </c>
      <c r="C181" t="s">
        <v>21</v>
      </c>
      <c r="D181">
        <v>2010</v>
      </c>
      <c r="E181">
        <v>2010</v>
      </c>
      <c r="F181" t="s">
        <v>21</v>
      </c>
      <c r="G181" s="1">
        <v>4353307269</v>
      </c>
      <c r="H181" s="1">
        <v>4264562521</v>
      </c>
      <c r="I181" s="14">
        <v>1091.2</v>
      </c>
      <c r="J181" s="14">
        <v>1255.5</v>
      </c>
      <c r="K181" t="s">
        <v>572</v>
      </c>
      <c r="L181" t="s">
        <v>573</v>
      </c>
      <c r="M181" t="s">
        <v>574</v>
      </c>
      <c r="N181" s="1">
        <v>183514</v>
      </c>
      <c r="O181" s="1">
        <v>162177</v>
      </c>
    </row>
    <row r="182" spans="1:15" hidden="1" x14ac:dyDescent="0.25">
      <c r="A182" t="s">
        <v>120</v>
      </c>
      <c r="B182">
        <v>2007</v>
      </c>
      <c r="D182">
        <v>2007</v>
      </c>
      <c r="E182">
        <v>2007</v>
      </c>
      <c r="G182" s="1">
        <v>3645285500</v>
      </c>
      <c r="H182" s="1">
        <v>3645285500</v>
      </c>
      <c r="I182" s="14">
        <v>776.3</v>
      </c>
      <c r="J182" s="14">
        <v>776.3</v>
      </c>
      <c r="K182" t="s">
        <v>575</v>
      </c>
      <c r="L182"/>
      <c r="M182"/>
      <c r="N182"/>
      <c r="O182"/>
    </row>
    <row r="183" spans="1:15" hidden="1" x14ac:dyDescent="0.25">
      <c r="A183" t="s">
        <v>34</v>
      </c>
      <c r="B183">
        <v>2007</v>
      </c>
      <c r="D183">
        <v>2007</v>
      </c>
      <c r="E183">
        <v>2007</v>
      </c>
      <c r="G183" s="1">
        <v>1201634110</v>
      </c>
      <c r="H183" s="1">
        <v>1201634110</v>
      </c>
      <c r="I183" s="14">
        <v>255.9</v>
      </c>
      <c r="J183" s="14">
        <v>255.9</v>
      </c>
      <c r="K183" t="s">
        <v>576</v>
      </c>
      <c r="L183"/>
      <c r="M183"/>
      <c r="N183"/>
      <c r="O183"/>
    </row>
    <row r="184" spans="1:15" hidden="1" x14ac:dyDescent="0.25">
      <c r="A184" t="s">
        <v>120</v>
      </c>
      <c r="B184">
        <v>2017</v>
      </c>
      <c r="C184" t="s">
        <v>131</v>
      </c>
      <c r="D184">
        <v>2017</v>
      </c>
      <c r="E184">
        <v>2017</v>
      </c>
      <c r="F184" t="s">
        <v>131</v>
      </c>
      <c r="G184" s="1">
        <v>1959179219</v>
      </c>
      <c r="H184" s="1">
        <v>1889467821</v>
      </c>
      <c r="I184" s="14">
        <v>789.8</v>
      </c>
      <c r="J184" s="14">
        <v>1175.3</v>
      </c>
      <c r="K184" t="s">
        <v>577</v>
      </c>
      <c r="L184" t="s">
        <v>578</v>
      </c>
      <c r="M184" t="s">
        <v>44</v>
      </c>
      <c r="N184" s="1">
        <v>11785</v>
      </c>
      <c r="O184" s="1">
        <v>-19849</v>
      </c>
    </row>
    <row r="185" spans="1:15" x14ac:dyDescent="0.25">
      <c r="A185" s="7" t="s">
        <v>57</v>
      </c>
      <c r="B185" s="7">
        <v>2016</v>
      </c>
      <c r="C185" s="7" t="s">
        <v>35</v>
      </c>
      <c r="D185" s="7">
        <v>2016</v>
      </c>
      <c r="E185" s="7">
        <v>2016</v>
      </c>
      <c r="F185" s="7" t="s">
        <v>35</v>
      </c>
      <c r="G185" s="11">
        <v>1431969029</v>
      </c>
      <c r="H185" s="11">
        <v>1617401485</v>
      </c>
      <c r="I185" s="11">
        <v>546.70000000000005</v>
      </c>
      <c r="J185" s="11">
        <v>936.6</v>
      </c>
      <c r="K185" s="11" t="s">
        <v>229</v>
      </c>
      <c r="L185" s="11" t="s">
        <v>230</v>
      </c>
      <c r="M185" s="11" t="s">
        <v>231</v>
      </c>
      <c r="N185" s="11">
        <v>79581</v>
      </c>
      <c r="O185" s="12">
        <v>144288</v>
      </c>
    </row>
    <row r="186" spans="1:15" hidden="1" x14ac:dyDescent="0.25">
      <c r="A186" t="s">
        <v>15</v>
      </c>
      <c r="B186">
        <v>2015</v>
      </c>
      <c r="C186" t="s">
        <v>112</v>
      </c>
      <c r="D186">
        <v>2015</v>
      </c>
      <c r="E186">
        <v>2015</v>
      </c>
      <c r="F186" t="s">
        <v>112</v>
      </c>
      <c r="G186" s="1">
        <v>1256037585</v>
      </c>
      <c r="H186" s="1">
        <v>1003481126</v>
      </c>
      <c r="I186" s="14">
        <v>456.9</v>
      </c>
      <c r="J186" s="14">
        <v>542.79999999999995</v>
      </c>
      <c r="K186" t="s">
        <v>583</v>
      </c>
      <c r="L186" t="s">
        <v>584</v>
      </c>
      <c r="M186" t="s">
        <v>585</v>
      </c>
      <c r="N186" s="1">
        <v>81676</v>
      </c>
      <c r="O186" s="1">
        <v>133904</v>
      </c>
    </row>
    <row r="187" spans="1:15" hidden="1" x14ac:dyDescent="0.25">
      <c r="A187" t="s">
        <v>71</v>
      </c>
      <c r="B187">
        <v>2016</v>
      </c>
      <c r="C187" t="s">
        <v>35</v>
      </c>
      <c r="D187">
        <v>2016</v>
      </c>
      <c r="E187">
        <v>2016</v>
      </c>
      <c r="F187" t="s">
        <v>35</v>
      </c>
      <c r="G187" s="1">
        <v>6042453547</v>
      </c>
      <c r="H187" s="1">
        <v>5723073097</v>
      </c>
      <c r="I187" s="14">
        <v>2306.9</v>
      </c>
      <c r="J187" s="14">
        <v>3314.1</v>
      </c>
      <c r="K187" t="s">
        <v>586</v>
      </c>
      <c r="L187" t="s">
        <v>587</v>
      </c>
      <c r="M187" t="s">
        <v>588</v>
      </c>
      <c r="N187" s="1">
        <v>44413</v>
      </c>
      <c r="O187" s="1">
        <v>51861</v>
      </c>
    </row>
    <row r="188" spans="1:15" hidden="1" x14ac:dyDescent="0.25">
      <c r="A188" t="s">
        <v>160</v>
      </c>
      <c r="B188">
        <v>2010</v>
      </c>
      <c r="C188" t="s">
        <v>21</v>
      </c>
      <c r="D188">
        <v>2010</v>
      </c>
      <c r="E188">
        <v>2010</v>
      </c>
      <c r="F188" t="s">
        <v>21</v>
      </c>
      <c r="G188" s="1">
        <v>1091119445</v>
      </c>
      <c r="H188" s="1">
        <v>1090681820</v>
      </c>
      <c r="I188" s="14">
        <v>273.5</v>
      </c>
      <c r="J188" s="14">
        <v>321.10000000000002</v>
      </c>
      <c r="K188" t="s">
        <v>589</v>
      </c>
      <c r="L188" t="s">
        <v>531</v>
      </c>
      <c r="M188" t="s">
        <v>590</v>
      </c>
      <c r="N188" s="1">
        <v>357994</v>
      </c>
      <c r="O188" s="1">
        <v>390645</v>
      </c>
    </row>
    <row r="189" spans="1:15" hidden="1" x14ac:dyDescent="0.25">
      <c r="A189" t="s">
        <v>34</v>
      </c>
      <c r="B189">
        <v>2010</v>
      </c>
      <c r="C189" t="s">
        <v>21</v>
      </c>
      <c r="D189">
        <v>2010</v>
      </c>
      <c r="E189">
        <v>2010</v>
      </c>
      <c r="F189" t="s">
        <v>21</v>
      </c>
      <c r="G189" t="s">
        <v>591</v>
      </c>
      <c r="H189" t="s">
        <v>592</v>
      </c>
      <c r="I189" s="14">
        <v>181.6</v>
      </c>
      <c r="J189" s="14">
        <v>258.2</v>
      </c>
      <c r="K189" t="s">
        <v>593</v>
      </c>
      <c r="L189" t="s">
        <v>594</v>
      </c>
      <c r="M189">
        <v>-24</v>
      </c>
      <c r="N189" s="1">
        <v>-244278</v>
      </c>
      <c r="O189" s="1">
        <v>-85047</v>
      </c>
    </row>
    <row r="190" spans="1:15" hidden="1" x14ac:dyDescent="0.25">
      <c r="A190" t="s">
        <v>196</v>
      </c>
      <c r="B190">
        <v>2011</v>
      </c>
      <c r="C190" t="s">
        <v>72</v>
      </c>
      <c r="D190">
        <v>2011</v>
      </c>
      <c r="E190">
        <v>2011</v>
      </c>
      <c r="F190" t="s">
        <v>72</v>
      </c>
      <c r="G190" s="1">
        <v>2356828746</v>
      </c>
      <c r="H190" s="1">
        <v>2161666599</v>
      </c>
      <c r="I190" s="14">
        <v>657.6</v>
      </c>
      <c r="J190" s="14">
        <v>749.8</v>
      </c>
      <c r="K190" t="s">
        <v>595</v>
      </c>
      <c r="L190" t="s">
        <v>596</v>
      </c>
      <c r="M190" t="s">
        <v>597</v>
      </c>
      <c r="N190" s="1">
        <v>31205</v>
      </c>
      <c r="O190" s="1">
        <v>94119</v>
      </c>
    </row>
    <row r="191" spans="1:15" hidden="1" x14ac:dyDescent="0.25">
      <c r="A191" t="s">
        <v>54</v>
      </c>
      <c r="B191">
        <v>2012</v>
      </c>
      <c r="C191" t="s">
        <v>67</v>
      </c>
      <c r="D191">
        <v>2012</v>
      </c>
      <c r="E191">
        <v>2012</v>
      </c>
      <c r="F191" t="s">
        <v>67</v>
      </c>
      <c r="G191" t="s">
        <v>598</v>
      </c>
      <c r="H191" t="s">
        <v>599</v>
      </c>
      <c r="I191">
        <v>181</v>
      </c>
      <c r="J191" s="14">
        <v>215.9</v>
      </c>
      <c r="K191" t="s">
        <v>600</v>
      </c>
      <c r="L191" t="s">
        <v>601</v>
      </c>
      <c r="M191" t="s">
        <v>602</v>
      </c>
      <c r="N191" s="1">
        <v>64079</v>
      </c>
      <c r="O191" s="1">
        <v>108316</v>
      </c>
    </row>
    <row r="192" spans="1:15" hidden="1" x14ac:dyDescent="0.25">
      <c r="A192" t="s">
        <v>15</v>
      </c>
      <c r="B192" t="s">
        <v>28</v>
      </c>
      <c r="C192" t="s">
        <v>29</v>
      </c>
      <c r="D192">
        <v>2019</v>
      </c>
      <c r="E192" t="s">
        <v>28</v>
      </c>
      <c r="F192" t="s">
        <v>29</v>
      </c>
      <c r="G192" s="1">
        <v>1242217266</v>
      </c>
      <c r="H192" s="1">
        <v>1059201844</v>
      </c>
      <c r="I192" s="14">
        <v>534.70000000000005</v>
      </c>
      <c r="J192" s="14">
        <v>709.5</v>
      </c>
      <c r="K192" t="s">
        <v>603</v>
      </c>
      <c r="L192" t="s">
        <v>604</v>
      </c>
      <c r="M192" t="s">
        <v>233</v>
      </c>
      <c r="N192" s="1">
        <v>49872</v>
      </c>
      <c r="O192" s="1">
        <v>58481</v>
      </c>
    </row>
    <row r="193" spans="1:15" hidden="1" x14ac:dyDescent="0.25">
      <c r="A193" t="s">
        <v>115</v>
      </c>
      <c r="B193" t="s">
        <v>28</v>
      </c>
      <c r="C193" t="s">
        <v>29</v>
      </c>
      <c r="D193">
        <v>2019</v>
      </c>
      <c r="E193" t="s">
        <v>28</v>
      </c>
      <c r="F193" t="s">
        <v>29</v>
      </c>
      <c r="G193" s="1">
        <v>95835424217</v>
      </c>
      <c r="H193" s="1">
        <v>96834934701</v>
      </c>
      <c r="I193" s="14">
        <v>41251.4</v>
      </c>
      <c r="J193" s="14">
        <v>64864.3</v>
      </c>
      <c r="K193" t="s">
        <v>605</v>
      </c>
      <c r="L193" t="s">
        <v>606</v>
      </c>
      <c r="M193" t="s">
        <v>607</v>
      </c>
      <c r="N193" s="1">
        <v>31143</v>
      </c>
      <c r="O193" s="1">
        <v>34211</v>
      </c>
    </row>
    <row r="194" spans="1:15" hidden="1" x14ac:dyDescent="0.25">
      <c r="A194" t="s">
        <v>49</v>
      </c>
      <c r="B194">
        <v>2016</v>
      </c>
      <c r="C194" t="s">
        <v>35</v>
      </c>
      <c r="D194">
        <v>2016</v>
      </c>
      <c r="E194">
        <v>2016</v>
      </c>
      <c r="F194" t="s">
        <v>35</v>
      </c>
      <c r="G194" s="1">
        <v>4057289238</v>
      </c>
      <c r="H194" s="1">
        <v>1693729849</v>
      </c>
      <c r="I194">
        <v>1549</v>
      </c>
      <c r="J194" s="14">
        <v>980.8</v>
      </c>
      <c r="K194" t="s">
        <v>608</v>
      </c>
      <c r="L194">
        <v>143</v>
      </c>
      <c r="M194" t="s">
        <v>609</v>
      </c>
      <c r="N194" s="1">
        <v>101706</v>
      </c>
      <c r="O194" s="1">
        <v>148074</v>
      </c>
    </row>
    <row r="195" spans="1:15" hidden="1" x14ac:dyDescent="0.25">
      <c r="A195" t="s">
        <v>54</v>
      </c>
      <c r="B195">
        <v>2015</v>
      </c>
      <c r="C195" t="s">
        <v>112</v>
      </c>
      <c r="D195">
        <v>2015</v>
      </c>
      <c r="E195">
        <v>2015</v>
      </c>
      <c r="F195" t="s">
        <v>112</v>
      </c>
      <c r="G195" t="s">
        <v>610</v>
      </c>
      <c r="H195" t="s">
        <v>611</v>
      </c>
      <c r="I195" s="14">
        <v>178.2</v>
      </c>
      <c r="J195" s="14">
        <v>234.4</v>
      </c>
      <c r="K195" t="s">
        <v>612</v>
      </c>
      <c r="L195" t="s">
        <v>613</v>
      </c>
      <c r="M195" t="s">
        <v>614</v>
      </c>
      <c r="N195" s="1">
        <v>-28883</v>
      </c>
      <c r="O195" t="s">
        <v>615</v>
      </c>
    </row>
    <row r="196" spans="1:15" hidden="1" x14ac:dyDescent="0.25">
      <c r="A196" t="s">
        <v>27</v>
      </c>
      <c r="B196">
        <v>2016</v>
      </c>
      <c r="C196" t="s">
        <v>35</v>
      </c>
      <c r="D196">
        <v>2016</v>
      </c>
      <c r="E196">
        <v>2016</v>
      </c>
      <c r="F196" t="s">
        <v>35</v>
      </c>
      <c r="G196" s="1">
        <v>2546479404</v>
      </c>
      <c r="H196" s="1">
        <v>4102908594</v>
      </c>
      <c r="I196" s="14">
        <v>972.2</v>
      </c>
      <c r="J196" s="14">
        <v>2375.9</v>
      </c>
      <c r="K196" t="s">
        <v>616</v>
      </c>
      <c r="L196" t="s">
        <v>617</v>
      </c>
      <c r="M196" t="s">
        <v>618</v>
      </c>
      <c r="N196" s="1">
        <v>22292</v>
      </c>
      <c r="O196" s="1">
        <v>99342</v>
      </c>
    </row>
    <row r="197" spans="1:15" hidden="1" x14ac:dyDescent="0.25">
      <c r="A197" t="s">
        <v>46</v>
      </c>
      <c r="B197">
        <v>2011</v>
      </c>
      <c r="C197" t="s">
        <v>72</v>
      </c>
      <c r="D197">
        <v>2011</v>
      </c>
      <c r="E197">
        <v>2011</v>
      </c>
      <c r="F197" t="s">
        <v>72</v>
      </c>
      <c r="G197" s="1">
        <v>20174970163</v>
      </c>
      <c r="H197" s="1">
        <v>21552375296</v>
      </c>
      <c r="I197" s="14">
        <v>5629.2</v>
      </c>
      <c r="J197" s="14">
        <v>7475.7</v>
      </c>
      <c r="K197" t="s">
        <v>619</v>
      </c>
      <c r="L197" t="s">
        <v>620</v>
      </c>
      <c r="M197" t="s">
        <v>621</v>
      </c>
      <c r="N197" s="1">
        <v>185244</v>
      </c>
      <c r="O197" s="1">
        <v>321939</v>
      </c>
    </row>
    <row r="198" spans="1:15" hidden="1" x14ac:dyDescent="0.25">
      <c r="A198" t="s">
        <v>34</v>
      </c>
      <c r="B198">
        <v>2018</v>
      </c>
      <c r="C198" t="s">
        <v>188</v>
      </c>
      <c r="D198">
        <v>2018</v>
      </c>
      <c r="E198">
        <v>2018</v>
      </c>
      <c r="F198" t="s">
        <v>188</v>
      </c>
      <c r="G198" t="s">
        <v>622</v>
      </c>
      <c r="H198" t="s">
        <v>623</v>
      </c>
      <c r="I198" s="14">
        <v>158.6</v>
      </c>
      <c r="J198" s="14">
        <v>244.7</v>
      </c>
      <c r="K198" t="s">
        <v>624</v>
      </c>
      <c r="L198" t="s">
        <v>625</v>
      </c>
      <c r="M198" t="s">
        <v>626</v>
      </c>
      <c r="N198" s="1">
        <v>-21592</v>
      </c>
      <c r="O198" s="1">
        <v>-205778</v>
      </c>
    </row>
    <row r="199" spans="1:15" x14ac:dyDescent="0.25">
      <c r="A199" s="7" t="s">
        <v>184</v>
      </c>
      <c r="B199" s="7">
        <v>2016</v>
      </c>
      <c r="C199" s="7" t="s">
        <v>35</v>
      </c>
      <c r="D199" s="7">
        <v>2016</v>
      </c>
      <c r="E199" s="7">
        <v>2016</v>
      </c>
      <c r="F199" s="7" t="s">
        <v>35</v>
      </c>
      <c r="G199" s="11">
        <v>14877338376</v>
      </c>
      <c r="H199" s="11">
        <v>16947314433</v>
      </c>
      <c r="I199" s="11">
        <v>5679.9</v>
      </c>
      <c r="J199" s="11">
        <v>9813.7999999999993</v>
      </c>
      <c r="K199" s="11" t="s">
        <v>723</v>
      </c>
      <c r="L199" s="11" t="s">
        <v>724</v>
      </c>
      <c r="M199" s="11">
        <v>1121</v>
      </c>
      <c r="N199" s="11">
        <v>80568</v>
      </c>
      <c r="O199" s="12">
        <v>128957</v>
      </c>
    </row>
    <row r="200" spans="1:15" hidden="1" x14ac:dyDescent="0.25">
      <c r="A200" t="s">
        <v>87</v>
      </c>
      <c r="B200">
        <v>2010</v>
      </c>
      <c r="C200" t="s">
        <v>21</v>
      </c>
      <c r="D200">
        <v>2010</v>
      </c>
      <c r="E200">
        <v>2010</v>
      </c>
      <c r="F200" t="s">
        <v>21</v>
      </c>
      <c r="G200" t="s">
        <v>629</v>
      </c>
      <c r="H200" t="s">
        <v>630</v>
      </c>
      <c r="I200" s="14">
        <v>65.599999999999994</v>
      </c>
      <c r="J200" s="14">
        <v>70.5</v>
      </c>
      <c r="K200" t="s">
        <v>82</v>
      </c>
      <c r="L200" t="s">
        <v>631</v>
      </c>
      <c r="M200" t="s">
        <v>632</v>
      </c>
      <c r="N200" s="1">
        <v>86092</v>
      </c>
      <c r="O200" s="1">
        <v>-34247</v>
      </c>
    </row>
    <row r="201" spans="1:15" hidden="1" x14ac:dyDescent="0.25">
      <c r="A201" t="s">
        <v>49</v>
      </c>
      <c r="B201">
        <v>2014</v>
      </c>
      <c r="C201" t="s">
        <v>80</v>
      </c>
      <c r="D201">
        <v>2014</v>
      </c>
      <c r="E201">
        <v>2014</v>
      </c>
      <c r="F201" t="s">
        <v>80</v>
      </c>
      <c r="G201" s="1">
        <v>3704511103</v>
      </c>
      <c r="H201" s="1">
        <v>1729315025</v>
      </c>
      <c r="I201" s="14">
        <v>1274.5</v>
      </c>
      <c r="J201" s="14">
        <v>863.3</v>
      </c>
      <c r="K201" t="s">
        <v>633</v>
      </c>
      <c r="L201" t="s">
        <v>634</v>
      </c>
      <c r="M201" t="s">
        <v>635</v>
      </c>
      <c r="N201" s="1">
        <v>115145</v>
      </c>
      <c r="O201" s="1">
        <v>-127716</v>
      </c>
    </row>
    <row r="202" spans="1:15" hidden="1" x14ac:dyDescent="0.25">
      <c r="A202" t="s">
        <v>127</v>
      </c>
      <c r="B202" t="s">
        <v>28</v>
      </c>
      <c r="C202" t="s">
        <v>29</v>
      </c>
      <c r="D202">
        <v>2019</v>
      </c>
      <c r="E202" t="s">
        <v>28</v>
      </c>
      <c r="F202" t="s">
        <v>29</v>
      </c>
      <c r="G202" s="1">
        <v>1590930211</v>
      </c>
      <c r="H202" s="1">
        <v>1142056957</v>
      </c>
      <c r="I202" s="14">
        <v>684.8</v>
      </c>
      <c r="J202">
        <v>765</v>
      </c>
      <c r="K202">
        <v>765</v>
      </c>
      <c r="L202" t="s">
        <v>636</v>
      </c>
      <c r="M202" t="s">
        <v>637</v>
      </c>
      <c r="N202" s="1">
        <v>-13541</v>
      </c>
      <c r="O202" s="1">
        <v>-10222</v>
      </c>
    </row>
    <row r="203" spans="1:15" hidden="1" x14ac:dyDescent="0.25">
      <c r="A203" t="s">
        <v>54</v>
      </c>
      <c r="B203">
        <v>2008</v>
      </c>
      <c r="C203" t="s">
        <v>16</v>
      </c>
      <c r="D203">
        <v>2008</v>
      </c>
      <c r="E203">
        <v>2008</v>
      </c>
      <c r="F203" t="s">
        <v>16</v>
      </c>
      <c r="G203" t="s">
        <v>638</v>
      </c>
      <c r="H203" t="s">
        <v>639</v>
      </c>
      <c r="I203" s="14">
        <v>184.5</v>
      </c>
      <c r="J203" s="14">
        <v>187.2</v>
      </c>
      <c r="K203" t="s">
        <v>640</v>
      </c>
      <c r="L203" t="s">
        <v>641</v>
      </c>
      <c r="M203" t="s">
        <v>642</v>
      </c>
      <c r="N203" s="1">
        <v>10405</v>
      </c>
      <c r="O203" s="1">
        <v>25191</v>
      </c>
    </row>
    <row r="204" spans="1:15" hidden="1" x14ac:dyDescent="0.25">
      <c r="A204" t="s">
        <v>71</v>
      </c>
      <c r="B204">
        <v>2010</v>
      </c>
      <c r="C204" t="s">
        <v>21</v>
      </c>
      <c r="D204">
        <v>2010</v>
      </c>
      <c r="E204">
        <v>2010</v>
      </c>
      <c r="F204" t="s">
        <v>21</v>
      </c>
      <c r="G204" s="1">
        <v>7077714833</v>
      </c>
      <c r="H204" s="1">
        <v>6829074432</v>
      </c>
      <c r="I204" s="14">
        <v>1774.1</v>
      </c>
      <c r="J204" s="14">
        <v>2010.5</v>
      </c>
      <c r="K204" t="s">
        <v>643</v>
      </c>
      <c r="L204" t="s">
        <v>221</v>
      </c>
      <c r="M204" t="s">
        <v>644</v>
      </c>
      <c r="N204" s="1">
        <v>39978</v>
      </c>
      <c r="O204" s="1">
        <v>66691</v>
      </c>
    </row>
    <row r="205" spans="1:15" hidden="1" x14ac:dyDescent="0.25">
      <c r="A205" t="s">
        <v>240</v>
      </c>
      <c r="B205">
        <v>2017</v>
      </c>
      <c r="C205" t="s">
        <v>131</v>
      </c>
      <c r="D205">
        <v>2017</v>
      </c>
      <c r="E205">
        <v>2017</v>
      </c>
      <c r="F205" t="s">
        <v>131</v>
      </c>
      <c r="G205" s="1">
        <v>1180022226</v>
      </c>
      <c r="H205" s="1">
        <v>1888503232</v>
      </c>
      <c r="I205" s="14">
        <v>475.7</v>
      </c>
      <c r="J205" s="14">
        <v>1174.7</v>
      </c>
      <c r="K205" t="s">
        <v>645</v>
      </c>
      <c r="L205" t="s">
        <v>646</v>
      </c>
      <c r="M205" t="s">
        <v>647</v>
      </c>
      <c r="N205" s="1">
        <v>26764</v>
      </c>
      <c r="O205" s="1">
        <v>168506</v>
      </c>
    </row>
    <row r="206" spans="1:15" hidden="1" x14ac:dyDescent="0.25">
      <c r="A206" t="s">
        <v>15</v>
      </c>
      <c r="B206">
        <v>2009</v>
      </c>
      <c r="C206" t="s">
        <v>42</v>
      </c>
      <c r="D206">
        <v>2009</v>
      </c>
      <c r="E206">
        <v>2009</v>
      </c>
      <c r="F206" t="s">
        <v>42</v>
      </c>
      <c r="G206" s="1">
        <v>1240416118</v>
      </c>
      <c r="H206" s="1">
        <v>1133622947</v>
      </c>
      <c r="I206" s="14">
        <v>293.8</v>
      </c>
      <c r="J206" s="14">
        <v>307.39999999999998</v>
      </c>
      <c r="K206" t="s">
        <v>648</v>
      </c>
      <c r="L206">
        <v>7</v>
      </c>
      <c r="M206" t="s">
        <v>649</v>
      </c>
      <c r="N206" s="1">
        <v>24407</v>
      </c>
      <c r="O206" s="1">
        <v>78218</v>
      </c>
    </row>
    <row r="207" spans="1:15" hidden="1" x14ac:dyDescent="0.25">
      <c r="A207" t="s">
        <v>87</v>
      </c>
      <c r="B207">
        <v>2015</v>
      </c>
      <c r="C207" t="s">
        <v>112</v>
      </c>
      <c r="D207">
        <v>2015</v>
      </c>
      <c r="E207">
        <v>2015</v>
      </c>
      <c r="F207" t="s">
        <v>112</v>
      </c>
      <c r="G207" t="s">
        <v>650</v>
      </c>
      <c r="H207" t="s">
        <v>651</v>
      </c>
      <c r="I207" s="14">
        <v>76.400000000000006</v>
      </c>
      <c r="J207">
        <v>73</v>
      </c>
      <c r="K207">
        <v>73</v>
      </c>
      <c r="L207" t="s">
        <v>652</v>
      </c>
      <c r="M207" t="s">
        <v>653</v>
      </c>
      <c r="N207" s="1">
        <v>80622</v>
      </c>
      <c r="O207" s="1">
        <v>135303</v>
      </c>
    </row>
    <row r="208" spans="1:15" hidden="1" x14ac:dyDescent="0.25">
      <c r="A208" t="s">
        <v>240</v>
      </c>
      <c r="B208">
        <v>2015</v>
      </c>
      <c r="C208" t="s">
        <v>112</v>
      </c>
      <c r="D208">
        <v>2015</v>
      </c>
      <c r="E208">
        <v>2015</v>
      </c>
      <c r="F208" t="s">
        <v>112</v>
      </c>
      <c r="G208" s="1">
        <v>1167243507</v>
      </c>
      <c r="H208" s="1">
        <v>1504667075</v>
      </c>
      <c r="I208" s="14">
        <v>424.6</v>
      </c>
      <c r="J208" s="14">
        <v>813.9</v>
      </c>
      <c r="K208" t="s">
        <v>654</v>
      </c>
      <c r="L208" t="s">
        <v>411</v>
      </c>
      <c r="M208" t="s">
        <v>655</v>
      </c>
      <c r="N208" s="1">
        <v>82059</v>
      </c>
      <c r="O208" s="1">
        <v>64617</v>
      </c>
    </row>
    <row r="209" spans="1:15" hidden="1" x14ac:dyDescent="0.25">
      <c r="A209" t="s">
        <v>79</v>
      </c>
      <c r="B209">
        <v>2010</v>
      </c>
      <c r="C209" t="s">
        <v>21</v>
      </c>
      <c r="D209">
        <v>2010</v>
      </c>
      <c r="E209">
        <v>2010</v>
      </c>
      <c r="F209" t="s">
        <v>21</v>
      </c>
      <c r="G209" s="1">
        <v>3594909439</v>
      </c>
      <c r="H209" s="1">
        <v>3906889536</v>
      </c>
      <c r="I209" s="14">
        <v>901.1</v>
      </c>
      <c r="J209" s="14">
        <v>1150.2</v>
      </c>
      <c r="K209" t="s">
        <v>656</v>
      </c>
      <c r="L209" t="s">
        <v>657</v>
      </c>
      <c r="M209" t="s">
        <v>658</v>
      </c>
      <c r="N209" s="1">
        <v>15896</v>
      </c>
      <c r="O209" s="1">
        <v>98147</v>
      </c>
    </row>
    <row r="210" spans="1:15" hidden="1" x14ac:dyDescent="0.25">
      <c r="A210" t="s">
        <v>240</v>
      </c>
      <c r="B210">
        <v>2018</v>
      </c>
      <c r="C210" t="s">
        <v>188</v>
      </c>
      <c r="D210">
        <v>2018</v>
      </c>
      <c r="E210">
        <v>2018</v>
      </c>
      <c r="F210" t="s">
        <v>188</v>
      </c>
      <c r="G210" s="1">
        <v>1220617965</v>
      </c>
      <c r="H210" s="1">
        <v>1993087877</v>
      </c>
      <c r="I210" s="14">
        <v>510.2</v>
      </c>
      <c r="J210" s="14">
        <v>1294.0999999999999</v>
      </c>
      <c r="K210" t="s">
        <v>659</v>
      </c>
      <c r="L210" t="s">
        <v>584</v>
      </c>
      <c r="M210" t="s">
        <v>660</v>
      </c>
      <c r="N210" s="1">
        <v>72524</v>
      </c>
      <c r="O210" s="1">
        <v>101642</v>
      </c>
    </row>
    <row r="211" spans="1:15" hidden="1" x14ac:dyDescent="0.25">
      <c r="A211" t="s">
        <v>196</v>
      </c>
      <c r="B211">
        <v>2013</v>
      </c>
      <c r="C211" t="s">
        <v>58</v>
      </c>
      <c r="D211">
        <v>2013</v>
      </c>
      <c r="E211">
        <v>2013</v>
      </c>
      <c r="F211" t="s">
        <v>58</v>
      </c>
      <c r="G211" s="1">
        <v>2078797004</v>
      </c>
      <c r="H211" s="1">
        <v>1948903509</v>
      </c>
      <c r="I211" s="14">
        <v>680.7</v>
      </c>
      <c r="J211" s="14">
        <v>888.7</v>
      </c>
      <c r="K211" t="s">
        <v>661</v>
      </c>
      <c r="L211" t="s">
        <v>632</v>
      </c>
      <c r="M211" t="s">
        <v>662</v>
      </c>
      <c r="N211" t="s">
        <v>663</v>
      </c>
      <c r="O211" s="1">
        <v>60121</v>
      </c>
    </row>
    <row r="212" spans="1:15" hidden="1" x14ac:dyDescent="0.25">
      <c r="A212" t="s">
        <v>127</v>
      </c>
      <c r="B212">
        <v>2010</v>
      </c>
      <c r="C212" t="s">
        <v>21</v>
      </c>
      <c r="D212">
        <v>2010</v>
      </c>
      <c r="E212">
        <v>2010</v>
      </c>
      <c r="F212" t="s">
        <v>21</v>
      </c>
      <c r="G212" s="1">
        <v>1999521264</v>
      </c>
      <c r="H212" s="1">
        <v>1767645031</v>
      </c>
      <c r="I212" s="14">
        <v>501.2</v>
      </c>
      <c r="J212" s="14">
        <v>520.4</v>
      </c>
      <c r="K212" t="s">
        <v>664</v>
      </c>
      <c r="L212" t="s">
        <v>665</v>
      </c>
      <c r="M212" t="s">
        <v>666</v>
      </c>
      <c r="N212" s="1">
        <v>49413</v>
      </c>
      <c r="O212" s="1">
        <v>63777</v>
      </c>
    </row>
    <row r="213" spans="1:15" hidden="1" x14ac:dyDescent="0.25">
      <c r="A213" t="s">
        <v>84</v>
      </c>
      <c r="B213">
        <v>2011</v>
      </c>
      <c r="C213" t="s">
        <v>72</v>
      </c>
      <c r="D213">
        <v>2011</v>
      </c>
      <c r="E213">
        <v>2011</v>
      </c>
      <c r="F213" t="s">
        <v>72</v>
      </c>
      <c r="G213" s="1">
        <v>15070299872</v>
      </c>
      <c r="H213" s="1">
        <v>14341438382</v>
      </c>
      <c r="I213" s="14">
        <v>4204.8999999999996</v>
      </c>
      <c r="J213" s="14">
        <v>4974.5</v>
      </c>
      <c r="K213" t="s">
        <v>667</v>
      </c>
      <c r="L213" t="s">
        <v>668</v>
      </c>
      <c r="M213" t="s">
        <v>669</v>
      </c>
      <c r="N213" s="1">
        <v>101162</v>
      </c>
      <c r="O213" s="1">
        <v>141202</v>
      </c>
    </row>
    <row r="214" spans="1:15" hidden="1" x14ac:dyDescent="0.25">
      <c r="A214" t="s">
        <v>266</v>
      </c>
      <c r="B214">
        <v>2016</v>
      </c>
      <c r="C214" t="s">
        <v>35</v>
      </c>
      <c r="D214">
        <v>2016</v>
      </c>
      <c r="E214">
        <v>2016</v>
      </c>
      <c r="F214" t="s">
        <v>35</v>
      </c>
      <c r="G214">
        <v>100</v>
      </c>
      <c r="H214">
        <v>100</v>
      </c>
      <c r="I214" s="14">
        <v>38178.199999999997</v>
      </c>
      <c r="J214" s="14">
        <v>57907.7</v>
      </c>
      <c r="K214" t="s">
        <v>670</v>
      </c>
      <c r="L214" t="s">
        <v>671</v>
      </c>
      <c r="M214">
        <v>3816</v>
      </c>
      <c r="N214" s="1">
        <v>49534</v>
      </c>
      <c r="O214" s="1">
        <v>70546</v>
      </c>
    </row>
    <row r="215" spans="1:15" hidden="1" x14ac:dyDescent="0.25">
      <c r="A215" t="s">
        <v>160</v>
      </c>
      <c r="B215">
        <v>2017</v>
      </c>
      <c r="C215" t="s">
        <v>131</v>
      </c>
      <c r="D215">
        <v>2017</v>
      </c>
      <c r="E215">
        <v>2017</v>
      </c>
      <c r="F215" t="s">
        <v>131</v>
      </c>
      <c r="G215" s="1">
        <v>1782560378</v>
      </c>
      <c r="H215" s="1">
        <v>1961008123</v>
      </c>
      <c r="I215" s="14">
        <v>718.6</v>
      </c>
      <c r="J215" s="14">
        <v>1219.8</v>
      </c>
      <c r="K215" t="s">
        <v>672</v>
      </c>
      <c r="L215" t="s">
        <v>673</v>
      </c>
      <c r="M215" t="s">
        <v>674</v>
      </c>
      <c r="N215" s="1">
        <v>80764</v>
      </c>
      <c r="O215" s="1">
        <v>4947</v>
      </c>
    </row>
    <row r="216" spans="1:15" hidden="1" x14ac:dyDescent="0.25">
      <c r="A216" t="s">
        <v>87</v>
      </c>
      <c r="B216">
        <v>2011</v>
      </c>
      <c r="C216" t="s">
        <v>72</v>
      </c>
      <c r="D216">
        <v>2011</v>
      </c>
      <c r="E216">
        <v>2011</v>
      </c>
      <c r="F216" t="s">
        <v>72</v>
      </c>
      <c r="G216" t="s">
        <v>675</v>
      </c>
      <c r="H216" t="s">
        <v>676</v>
      </c>
      <c r="I216" s="14">
        <v>58.4</v>
      </c>
      <c r="J216" s="14">
        <v>53.2</v>
      </c>
      <c r="K216" t="s">
        <v>677</v>
      </c>
      <c r="L216" t="s">
        <v>678</v>
      </c>
      <c r="M216" t="s">
        <v>679</v>
      </c>
      <c r="N216" s="1">
        <v>-109757</v>
      </c>
      <c r="O216" s="1">
        <v>-245391</v>
      </c>
    </row>
    <row r="217" spans="1:15" hidden="1" x14ac:dyDescent="0.25">
      <c r="A217" t="s">
        <v>62</v>
      </c>
      <c r="B217">
        <v>2014</v>
      </c>
      <c r="C217" t="s">
        <v>80</v>
      </c>
      <c r="D217">
        <v>2014</v>
      </c>
      <c r="E217">
        <v>2014</v>
      </c>
      <c r="F217" t="s">
        <v>80</v>
      </c>
      <c r="G217" t="s">
        <v>680</v>
      </c>
      <c r="H217" t="s">
        <v>681</v>
      </c>
      <c r="I217" s="14">
        <v>329.6</v>
      </c>
      <c r="J217" s="14">
        <v>428.2</v>
      </c>
      <c r="K217" t="s">
        <v>682</v>
      </c>
      <c r="L217" t="s">
        <v>683</v>
      </c>
      <c r="M217" t="s">
        <v>130</v>
      </c>
      <c r="N217" s="1">
        <v>32905</v>
      </c>
      <c r="O217" s="1">
        <v>102187</v>
      </c>
    </row>
    <row r="218" spans="1:15" hidden="1" x14ac:dyDescent="0.25">
      <c r="A218" t="s">
        <v>160</v>
      </c>
      <c r="B218">
        <v>2016</v>
      </c>
      <c r="C218" t="s">
        <v>35</v>
      </c>
      <c r="D218">
        <v>2016</v>
      </c>
      <c r="E218">
        <v>2016</v>
      </c>
      <c r="F218" t="s">
        <v>35</v>
      </c>
      <c r="G218" s="1">
        <v>1741569796</v>
      </c>
      <c r="H218" s="1">
        <v>2007159670</v>
      </c>
      <c r="I218" s="14">
        <v>664.9</v>
      </c>
      <c r="J218" s="14">
        <v>1162.3</v>
      </c>
      <c r="K218" t="s">
        <v>684</v>
      </c>
      <c r="L218">
        <v>50</v>
      </c>
      <c r="M218" t="s">
        <v>685</v>
      </c>
      <c r="N218" s="1">
        <v>81314</v>
      </c>
      <c r="O218" s="1">
        <v>71441</v>
      </c>
    </row>
    <row r="219" spans="1:15" hidden="1" x14ac:dyDescent="0.25">
      <c r="A219" t="s">
        <v>34</v>
      </c>
      <c r="B219">
        <v>2011</v>
      </c>
      <c r="C219" t="s">
        <v>72</v>
      </c>
      <c r="D219">
        <v>2011</v>
      </c>
      <c r="E219">
        <v>2011</v>
      </c>
      <c r="F219" t="s">
        <v>72</v>
      </c>
      <c r="G219" t="s">
        <v>686</v>
      </c>
      <c r="H219" t="s">
        <v>687</v>
      </c>
      <c r="I219" s="14">
        <v>154.4</v>
      </c>
      <c r="J219" s="14">
        <v>238.6</v>
      </c>
      <c r="K219" t="s">
        <v>688</v>
      </c>
      <c r="L219" t="s">
        <v>689</v>
      </c>
      <c r="M219" t="s">
        <v>690</v>
      </c>
      <c r="N219" s="1">
        <v>-14978</v>
      </c>
      <c r="O219" s="1">
        <v>-75911</v>
      </c>
    </row>
    <row r="220" spans="1:15" hidden="1" x14ac:dyDescent="0.25">
      <c r="A220" t="s">
        <v>240</v>
      </c>
      <c r="B220">
        <v>2012</v>
      </c>
      <c r="C220" t="s">
        <v>67</v>
      </c>
      <c r="D220">
        <v>2012</v>
      </c>
      <c r="E220">
        <v>2012</v>
      </c>
      <c r="F220" t="s">
        <v>67</v>
      </c>
      <c r="G220" s="1">
        <v>1336580652</v>
      </c>
      <c r="H220" s="1">
        <v>1514975377</v>
      </c>
      <c r="I220" s="14">
        <v>409.4</v>
      </c>
      <c r="J220" s="14">
        <v>612.5</v>
      </c>
      <c r="K220" t="s">
        <v>691</v>
      </c>
      <c r="L220" t="s">
        <v>631</v>
      </c>
      <c r="M220" t="s">
        <v>692</v>
      </c>
      <c r="N220" s="1">
        <v>12864</v>
      </c>
      <c r="O220" s="1">
        <v>34803</v>
      </c>
    </row>
    <row r="221" spans="1:15" hidden="1" x14ac:dyDescent="0.25">
      <c r="A221" t="s">
        <v>54</v>
      </c>
      <c r="B221">
        <v>2009</v>
      </c>
      <c r="C221" t="s">
        <v>42</v>
      </c>
      <c r="D221">
        <v>2009</v>
      </c>
      <c r="E221">
        <v>2009</v>
      </c>
      <c r="F221" t="s">
        <v>42</v>
      </c>
      <c r="G221" t="s">
        <v>693</v>
      </c>
      <c r="H221" t="s">
        <v>694</v>
      </c>
      <c r="I221" s="14">
        <v>169.4</v>
      </c>
      <c r="J221" s="14">
        <v>176.9</v>
      </c>
      <c r="K221" t="s">
        <v>695</v>
      </c>
      <c r="L221" t="s">
        <v>696</v>
      </c>
      <c r="M221" t="s">
        <v>697</v>
      </c>
      <c r="N221" s="1">
        <v>-81843</v>
      </c>
      <c r="O221" s="1">
        <v>-55022</v>
      </c>
    </row>
    <row r="222" spans="1:15" hidden="1" x14ac:dyDescent="0.25">
      <c r="A222" t="s">
        <v>127</v>
      </c>
      <c r="B222">
        <v>2014</v>
      </c>
      <c r="C222" t="s">
        <v>80</v>
      </c>
      <c r="D222">
        <v>2014</v>
      </c>
      <c r="E222">
        <v>2014</v>
      </c>
      <c r="F222" t="s">
        <v>80</v>
      </c>
      <c r="G222" s="1">
        <v>1816649227</v>
      </c>
      <c r="H222" s="1">
        <v>1358332582</v>
      </c>
      <c r="I222">
        <v>625</v>
      </c>
      <c r="J222" s="14">
        <v>678.1</v>
      </c>
      <c r="K222" t="s">
        <v>698</v>
      </c>
      <c r="L222" t="s">
        <v>699</v>
      </c>
      <c r="M222" t="s">
        <v>700</v>
      </c>
      <c r="N222" s="1">
        <v>32034</v>
      </c>
      <c r="O222" s="1">
        <v>69895</v>
      </c>
    </row>
    <row r="223" spans="1:15" hidden="1" x14ac:dyDescent="0.25">
      <c r="A223" t="s">
        <v>120</v>
      </c>
      <c r="B223">
        <v>2013</v>
      </c>
      <c r="C223" t="s">
        <v>58</v>
      </c>
      <c r="D223">
        <v>2013</v>
      </c>
      <c r="E223">
        <v>2013</v>
      </c>
      <c r="F223" t="s">
        <v>58</v>
      </c>
      <c r="G223" s="1">
        <v>2301732484</v>
      </c>
      <c r="H223" s="1">
        <v>2340131579</v>
      </c>
      <c r="I223" s="14">
        <v>753.7</v>
      </c>
      <c r="J223" s="14">
        <v>1067.0999999999999</v>
      </c>
      <c r="K223" t="s">
        <v>701</v>
      </c>
      <c r="L223" t="s">
        <v>702</v>
      </c>
      <c r="M223" t="s">
        <v>703</v>
      </c>
      <c r="N223" s="1">
        <v>35017</v>
      </c>
      <c r="O223" s="1">
        <v>78532</v>
      </c>
    </row>
    <row r="224" spans="1:15" hidden="1" x14ac:dyDescent="0.25">
      <c r="A224" t="s">
        <v>146</v>
      </c>
      <c r="B224" t="s">
        <v>94</v>
      </c>
      <c r="C224" t="s">
        <v>95</v>
      </c>
      <c r="D224">
        <v>2020</v>
      </c>
      <c r="E224" t="s">
        <v>94</v>
      </c>
      <c r="F224" t="s">
        <v>95</v>
      </c>
      <c r="G224" s="1">
        <v>3536260115</v>
      </c>
      <c r="H224" s="1">
        <v>3254349075</v>
      </c>
      <c r="I224">
        <v>1249</v>
      </c>
      <c r="J224" s="14">
        <v>1756.6</v>
      </c>
      <c r="K224" t="s">
        <v>704</v>
      </c>
      <c r="L224" t="s">
        <v>705</v>
      </c>
      <c r="M224" t="s">
        <v>706</v>
      </c>
      <c r="N224" s="1">
        <v>-290865</v>
      </c>
      <c r="O224" s="1">
        <v>-171455</v>
      </c>
    </row>
    <row r="225" spans="1:15" hidden="1" x14ac:dyDescent="0.25">
      <c r="A225" t="s">
        <v>146</v>
      </c>
      <c r="B225">
        <v>2015</v>
      </c>
      <c r="C225" t="s">
        <v>112</v>
      </c>
      <c r="D225">
        <v>2015</v>
      </c>
      <c r="E225">
        <v>2015</v>
      </c>
      <c r="F225" t="s">
        <v>112</v>
      </c>
      <c r="G225" s="1">
        <v>4388571680</v>
      </c>
      <c r="H225" s="1">
        <v>3826834801</v>
      </c>
      <c r="I225" s="14">
        <v>1596.4</v>
      </c>
      <c r="J225">
        <v>2070</v>
      </c>
      <c r="K225">
        <v>2070</v>
      </c>
      <c r="L225" t="s">
        <v>492</v>
      </c>
      <c r="M225" t="s">
        <v>707</v>
      </c>
      <c r="N225" s="1">
        <v>39796</v>
      </c>
      <c r="O225" s="1">
        <v>50121</v>
      </c>
    </row>
    <row r="226" spans="1:15" hidden="1" x14ac:dyDescent="0.25">
      <c r="A226" t="s">
        <v>66</v>
      </c>
      <c r="B226">
        <v>2015</v>
      </c>
      <c r="C226" t="s">
        <v>112</v>
      </c>
      <c r="D226">
        <v>2015</v>
      </c>
      <c r="E226">
        <v>2015</v>
      </c>
      <c r="F226" t="s">
        <v>112</v>
      </c>
      <c r="G226" s="1">
        <v>7767694900</v>
      </c>
      <c r="H226" s="1">
        <v>7534982262</v>
      </c>
      <c r="I226" s="14">
        <v>2825.6</v>
      </c>
      <c r="J226" s="14">
        <v>4075.8</v>
      </c>
      <c r="K226" t="s">
        <v>708</v>
      </c>
      <c r="L226" t="s">
        <v>709</v>
      </c>
      <c r="M226" t="s">
        <v>710</v>
      </c>
      <c r="N226" s="1">
        <v>49082</v>
      </c>
      <c r="O226" s="1">
        <v>74841</v>
      </c>
    </row>
    <row r="227" spans="1:15" hidden="1" x14ac:dyDescent="0.25">
      <c r="A227" t="s">
        <v>240</v>
      </c>
      <c r="B227" t="s">
        <v>94</v>
      </c>
      <c r="C227" t="s">
        <v>95</v>
      </c>
      <c r="D227">
        <v>2020</v>
      </c>
      <c r="E227" t="s">
        <v>94</v>
      </c>
      <c r="F227" t="s">
        <v>95</v>
      </c>
      <c r="G227" s="1">
        <v>1836363739</v>
      </c>
      <c r="H227" s="1">
        <v>3122255776</v>
      </c>
      <c r="I227" s="14">
        <v>648.6</v>
      </c>
      <c r="J227" s="14">
        <v>1685.3</v>
      </c>
      <c r="K227" t="s">
        <v>711</v>
      </c>
      <c r="L227" t="s">
        <v>712</v>
      </c>
      <c r="M227" t="s">
        <v>713</v>
      </c>
      <c r="N227" s="1">
        <v>21347</v>
      </c>
      <c r="O227" s="1">
        <v>243672</v>
      </c>
    </row>
    <row r="228" spans="1:15" hidden="1" x14ac:dyDescent="0.25">
      <c r="A228" t="s">
        <v>71</v>
      </c>
      <c r="B228">
        <v>2018</v>
      </c>
      <c r="C228" t="s">
        <v>188</v>
      </c>
      <c r="D228">
        <v>2018</v>
      </c>
      <c r="E228">
        <v>2018</v>
      </c>
      <c r="F228" t="s">
        <v>188</v>
      </c>
      <c r="G228" s="1">
        <v>5839443999</v>
      </c>
      <c r="H228" s="1">
        <v>5710818212</v>
      </c>
      <c r="I228" s="14">
        <v>2440.8000000000002</v>
      </c>
      <c r="J228">
        <v>3708</v>
      </c>
      <c r="K228">
        <v>3708</v>
      </c>
      <c r="L228" t="s">
        <v>714</v>
      </c>
      <c r="M228" t="s">
        <v>715</v>
      </c>
      <c r="N228" s="1">
        <v>29569</v>
      </c>
      <c r="O228" s="1">
        <v>52153</v>
      </c>
    </row>
    <row r="229" spans="1:15" hidden="1" x14ac:dyDescent="0.25">
      <c r="A229" t="s">
        <v>84</v>
      </c>
      <c r="B229">
        <v>2017</v>
      </c>
      <c r="C229" t="s">
        <v>131</v>
      </c>
      <c r="D229">
        <v>2017</v>
      </c>
      <c r="E229">
        <v>2017</v>
      </c>
      <c r="F229" t="s">
        <v>131</v>
      </c>
      <c r="G229" s="1">
        <v>13316366018</v>
      </c>
      <c r="H229" s="1">
        <v>11353044160</v>
      </c>
      <c r="I229" s="14">
        <v>5368.2</v>
      </c>
      <c r="J229" s="14">
        <v>7061.9</v>
      </c>
      <c r="K229" t="s">
        <v>716</v>
      </c>
      <c r="L229" t="s">
        <v>717</v>
      </c>
      <c r="M229" t="s">
        <v>718</v>
      </c>
      <c r="N229" s="1">
        <v>113642</v>
      </c>
      <c r="O229" s="1">
        <v>83495</v>
      </c>
    </row>
    <row r="230" spans="1:15" hidden="1" x14ac:dyDescent="0.25">
      <c r="A230" t="s">
        <v>240</v>
      </c>
      <c r="B230">
        <v>2011</v>
      </c>
      <c r="C230" t="s">
        <v>72</v>
      </c>
      <c r="D230">
        <v>2011</v>
      </c>
      <c r="E230">
        <v>2011</v>
      </c>
      <c r="F230" t="s">
        <v>72</v>
      </c>
      <c r="G230" s="1">
        <v>1448646866</v>
      </c>
      <c r="H230" s="1">
        <v>1706442332</v>
      </c>
      <c r="I230" s="14">
        <v>404.2</v>
      </c>
      <c r="J230" s="14">
        <v>591.9</v>
      </c>
      <c r="K230" t="s">
        <v>464</v>
      </c>
      <c r="L230">
        <v>24</v>
      </c>
      <c r="M230" t="s">
        <v>719</v>
      </c>
      <c r="N230" s="1">
        <v>63124</v>
      </c>
      <c r="O230" s="1">
        <v>73644</v>
      </c>
    </row>
    <row r="231" spans="1:15" hidden="1" x14ac:dyDescent="0.25">
      <c r="A231" t="s">
        <v>146</v>
      </c>
      <c r="B231">
        <v>2017</v>
      </c>
      <c r="C231" t="s">
        <v>131</v>
      </c>
      <c r="D231">
        <v>2017</v>
      </c>
      <c r="E231">
        <v>2017</v>
      </c>
      <c r="F231" t="s">
        <v>131</v>
      </c>
      <c r="G231" s="1">
        <v>4375533329</v>
      </c>
      <c r="H231" s="1">
        <v>3664310392</v>
      </c>
      <c r="I231" s="14">
        <v>1763.9</v>
      </c>
      <c r="J231" s="14">
        <v>2279.3000000000002</v>
      </c>
      <c r="K231" t="s">
        <v>720</v>
      </c>
      <c r="L231" t="s">
        <v>721</v>
      </c>
      <c r="M231" t="s">
        <v>722</v>
      </c>
      <c r="N231" s="1">
        <v>42309</v>
      </c>
      <c r="O231" s="1">
        <v>-10077</v>
      </c>
    </row>
    <row r="232" spans="1:15" x14ac:dyDescent="0.25">
      <c r="A232" s="7" t="s">
        <v>184</v>
      </c>
      <c r="B232" s="7">
        <v>2017</v>
      </c>
      <c r="C232" s="7" t="s">
        <v>131</v>
      </c>
      <c r="D232" s="7">
        <v>2017</v>
      </c>
      <c r="E232" s="7">
        <v>2017</v>
      </c>
      <c r="F232" s="7" t="s">
        <v>131</v>
      </c>
      <c r="G232" s="11">
        <v>15260661626</v>
      </c>
      <c r="H232" s="11">
        <v>17908868908</v>
      </c>
      <c r="I232" s="11">
        <v>6152</v>
      </c>
      <c r="J232" s="11">
        <v>11139.8</v>
      </c>
      <c r="K232" s="11" t="s">
        <v>425</v>
      </c>
      <c r="L232" s="11" t="s">
        <v>426</v>
      </c>
      <c r="M232" s="11">
        <v>1326</v>
      </c>
      <c r="N232" s="11">
        <v>83117</v>
      </c>
      <c r="O232" s="12">
        <v>135115</v>
      </c>
    </row>
    <row r="233" spans="1:15" hidden="1" x14ac:dyDescent="0.25">
      <c r="A233" t="s">
        <v>41</v>
      </c>
      <c r="B233">
        <v>2018</v>
      </c>
      <c r="C233" t="s">
        <v>188</v>
      </c>
      <c r="D233">
        <v>2018</v>
      </c>
      <c r="E233">
        <v>2018</v>
      </c>
      <c r="F233" t="s">
        <v>188</v>
      </c>
      <c r="G233" s="1">
        <v>5183200354</v>
      </c>
      <c r="H233" s="1">
        <v>5877306736</v>
      </c>
      <c r="I233" s="14">
        <v>2166.5</v>
      </c>
      <c r="J233" s="14">
        <v>3816.1</v>
      </c>
      <c r="K233" t="s">
        <v>725</v>
      </c>
      <c r="L233" t="s">
        <v>726</v>
      </c>
      <c r="M233">
        <v>48</v>
      </c>
      <c r="N233" s="1">
        <v>12809</v>
      </c>
      <c r="O233" s="1">
        <v>12738</v>
      </c>
    </row>
    <row r="234" spans="1:15" hidden="1" x14ac:dyDescent="0.25">
      <c r="A234" t="s">
        <v>54</v>
      </c>
      <c r="B234">
        <v>2010</v>
      </c>
      <c r="C234" t="s">
        <v>21</v>
      </c>
      <c r="D234">
        <v>2010</v>
      </c>
      <c r="E234">
        <v>2010</v>
      </c>
      <c r="F234" t="s">
        <v>21</v>
      </c>
      <c r="G234" t="s">
        <v>727</v>
      </c>
      <c r="H234" t="s">
        <v>728</v>
      </c>
      <c r="I234" s="14">
        <v>163.6</v>
      </c>
      <c r="J234" s="14">
        <v>181.5</v>
      </c>
      <c r="K234" t="s">
        <v>729</v>
      </c>
      <c r="L234" t="s">
        <v>730</v>
      </c>
      <c r="M234" t="s">
        <v>642</v>
      </c>
      <c r="N234" s="1">
        <v>-34239</v>
      </c>
      <c r="O234" s="1">
        <v>26003</v>
      </c>
    </row>
    <row r="235" spans="1:15" hidden="1" x14ac:dyDescent="0.25">
      <c r="A235" t="s">
        <v>240</v>
      </c>
      <c r="B235">
        <v>2007</v>
      </c>
      <c r="D235">
        <v>2007</v>
      </c>
      <c r="E235">
        <v>2007</v>
      </c>
      <c r="G235" s="1">
        <v>2029019534</v>
      </c>
      <c r="H235" s="1">
        <v>2029019534</v>
      </c>
      <c r="I235" s="14">
        <v>432.1</v>
      </c>
      <c r="J235" s="14">
        <v>432.1</v>
      </c>
      <c r="K235" t="s">
        <v>731</v>
      </c>
      <c r="L235"/>
      <c r="M235"/>
      <c r="N235"/>
      <c r="O235"/>
    </row>
    <row r="236" spans="1:15" hidden="1" x14ac:dyDescent="0.25">
      <c r="A236" t="s">
        <v>41</v>
      </c>
      <c r="B236">
        <v>2010</v>
      </c>
      <c r="C236" t="s">
        <v>21</v>
      </c>
      <c r="D236">
        <v>2010</v>
      </c>
      <c r="E236">
        <v>2010</v>
      </c>
      <c r="F236" t="s">
        <v>21</v>
      </c>
      <c r="G236" s="1">
        <v>6468922046</v>
      </c>
      <c r="H236" s="1">
        <v>7096734748</v>
      </c>
      <c r="I236" s="14">
        <v>1621.5</v>
      </c>
      <c r="J236" s="14">
        <v>2089.3000000000002</v>
      </c>
      <c r="K236" t="s">
        <v>732</v>
      </c>
      <c r="L236" t="s">
        <v>733</v>
      </c>
      <c r="M236" t="s">
        <v>734</v>
      </c>
      <c r="N236" s="1">
        <v>42095</v>
      </c>
      <c r="O236" s="1">
        <v>57498</v>
      </c>
    </row>
    <row r="237" spans="1:15" hidden="1" x14ac:dyDescent="0.25">
      <c r="A237" t="s">
        <v>266</v>
      </c>
      <c r="B237">
        <v>2008</v>
      </c>
      <c r="C237" t="s">
        <v>16</v>
      </c>
      <c r="D237">
        <v>2008</v>
      </c>
      <c r="E237">
        <v>2008</v>
      </c>
      <c r="F237" t="s">
        <v>16</v>
      </c>
      <c r="G237">
        <v>100</v>
      </c>
      <c r="H237">
        <v>100</v>
      </c>
      <c r="I237" s="14">
        <v>23394.799999999999</v>
      </c>
      <c r="J237" s="14">
        <v>25155.9</v>
      </c>
      <c r="K237" t="s">
        <v>735</v>
      </c>
      <c r="L237" t="s">
        <v>736</v>
      </c>
      <c r="M237" t="s">
        <v>737</v>
      </c>
      <c r="N237" s="1">
        <v>98553</v>
      </c>
      <c r="O237" s="1">
        <v>18125</v>
      </c>
    </row>
    <row r="238" spans="1:15" hidden="1" x14ac:dyDescent="0.25">
      <c r="A238" t="s">
        <v>27</v>
      </c>
      <c r="B238">
        <v>2011</v>
      </c>
      <c r="C238" t="s">
        <v>72</v>
      </c>
      <c r="D238">
        <v>2011</v>
      </c>
      <c r="E238">
        <v>2011</v>
      </c>
      <c r="F238" t="s">
        <v>72</v>
      </c>
      <c r="G238" s="1">
        <v>2886900175</v>
      </c>
      <c r="H238" s="1">
        <v>3498797793</v>
      </c>
      <c r="I238" s="14">
        <v>805.5</v>
      </c>
      <c r="J238" s="14">
        <v>1213.5999999999999</v>
      </c>
      <c r="K238" t="s">
        <v>738</v>
      </c>
      <c r="L238" t="s">
        <v>739</v>
      </c>
      <c r="M238" t="s">
        <v>740</v>
      </c>
      <c r="N238" s="1">
        <v>145966</v>
      </c>
      <c r="O238" s="1">
        <v>231956</v>
      </c>
    </row>
    <row r="239" spans="1:15" hidden="1" x14ac:dyDescent="0.25">
      <c r="A239" t="s">
        <v>71</v>
      </c>
      <c r="B239">
        <v>2009</v>
      </c>
      <c r="C239" t="s">
        <v>42</v>
      </c>
      <c r="D239">
        <v>2009</v>
      </c>
      <c r="E239">
        <v>2009</v>
      </c>
      <c r="F239" t="s">
        <v>42</v>
      </c>
      <c r="G239" s="1">
        <v>7202266356</v>
      </c>
      <c r="H239" s="1">
        <v>6950723911</v>
      </c>
      <c r="I239" s="14">
        <v>1705.9</v>
      </c>
      <c r="J239" s="14">
        <v>1884.8</v>
      </c>
      <c r="K239" t="s">
        <v>741</v>
      </c>
      <c r="L239" t="s">
        <v>742</v>
      </c>
      <c r="M239">
        <v>168</v>
      </c>
      <c r="N239" s="1">
        <v>37399</v>
      </c>
      <c r="O239" s="1">
        <v>97856</v>
      </c>
    </row>
    <row r="240" spans="1:15" hidden="1" x14ac:dyDescent="0.25">
      <c r="A240" t="s">
        <v>71</v>
      </c>
      <c r="B240">
        <v>2017</v>
      </c>
      <c r="C240" t="s">
        <v>131</v>
      </c>
      <c r="D240">
        <v>2017</v>
      </c>
      <c r="E240">
        <v>2017</v>
      </c>
      <c r="F240" t="s">
        <v>131</v>
      </c>
      <c r="G240" s="1">
        <v>5880762438</v>
      </c>
      <c r="H240" s="1">
        <v>5665670461</v>
      </c>
      <c r="I240" s="14">
        <v>2370.6999999999998</v>
      </c>
      <c r="J240" s="14">
        <v>3524.2</v>
      </c>
      <c r="K240" t="s">
        <v>743</v>
      </c>
      <c r="L240" t="s">
        <v>744</v>
      </c>
      <c r="M240" t="s">
        <v>745</v>
      </c>
      <c r="N240" s="1">
        <v>27656</v>
      </c>
      <c r="O240" s="1">
        <v>63395</v>
      </c>
    </row>
    <row r="241" spans="1:15" hidden="1" x14ac:dyDescent="0.25">
      <c r="A241" t="s">
        <v>15</v>
      </c>
      <c r="B241">
        <v>2018</v>
      </c>
      <c r="C241" t="s">
        <v>188</v>
      </c>
      <c r="D241">
        <v>2018</v>
      </c>
      <c r="E241">
        <v>2018</v>
      </c>
      <c r="F241" t="s">
        <v>188</v>
      </c>
      <c r="G241" s="1">
        <v>1218464777</v>
      </c>
      <c r="H241" s="1">
        <v>1032352062</v>
      </c>
      <c r="I241" s="14">
        <v>509.3</v>
      </c>
      <c r="J241" s="14">
        <v>670.3</v>
      </c>
      <c r="K241" t="s">
        <v>746</v>
      </c>
      <c r="L241" t="s">
        <v>747</v>
      </c>
      <c r="M241" t="s">
        <v>748</v>
      </c>
      <c r="N241" s="1">
        <v>6082</v>
      </c>
      <c r="O241" s="1">
        <v>89918</v>
      </c>
    </row>
    <row r="242" spans="1:15" hidden="1" x14ac:dyDescent="0.25">
      <c r="A242" t="s">
        <v>49</v>
      </c>
      <c r="B242">
        <v>2017</v>
      </c>
      <c r="C242" t="s">
        <v>131</v>
      </c>
      <c r="D242">
        <v>2017</v>
      </c>
      <c r="E242">
        <v>2017</v>
      </c>
      <c r="F242" t="s">
        <v>131</v>
      </c>
      <c r="G242" s="1">
        <v>4124248378</v>
      </c>
      <c r="H242" s="1">
        <v>1725809330</v>
      </c>
      <c r="I242" s="14">
        <v>1662.6</v>
      </c>
      <c r="J242" s="14">
        <v>1073.5</v>
      </c>
      <c r="K242" t="s">
        <v>749</v>
      </c>
      <c r="L242" t="s">
        <v>734</v>
      </c>
      <c r="M242" t="s">
        <v>750</v>
      </c>
      <c r="N242" s="1">
        <v>73337</v>
      </c>
      <c r="O242" s="1">
        <v>94514</v>
      </c>
    </row>
    <row r="243" spans="1:15" hidden="1" x14ac:dyDescent="0.25">
      <c r="A243" t="s">
        <v>266</v>
      </c>
      <c r="B243">
        <v>2011</v>
      </c>
      <c r="C243" t="s">
        <v>72</v>
      </c>
      <c r="D243">
        <v>2011</v>
      </c>
      <c r="E243">
        <v>2011</v>
      </c>
      <c r="F243" t="s">
        <v>72</v>
      </c>
      <c r="G243">
        <v>100</v>
      </c>
      <c r="H243">
        <v>100</v>
      </c>
      <c r="I243" s="14">
        <v>27901.9</v>
      </c>
      <c r="J243" s="14">
        <v>34686.199999999997</v>
      </c>
      <c r="K243" t="s">
        <v>751</v>
      </c>
      <c r="L243" t="s">
        <v>752</v>
      </c>
      <c r="M243" t="s">
        <v>753</v>
      </c>
      <c r="N243" s="1">
        <v>113137</v>
      </c>
      <c r="O243" s="1">
        <v>178187</v>
      </c>
    </row>
    <row r="244" spans="1:15" hidden="1" x14ac:dyDescent="0.25">
      <c r="A244" t="s">
        <v>196</v>
      </c>
      <c r="B244">
        <v>2012</v>
      </c>
      <c r="C244" t="s">
        <v>67</v>
      </c>
      <c r="D244">
        <v>2012</v>
      </c>
      <c r="E244">
        <v>2012</v>
      </c>
      <c r="F244" t="s">
        <v>67</v>
      </c>
      <c r="G244" s="1">
        <v>2230463853</v>
      </c>
      <c r="H244" s="1">
        <v>2073475687</v>
      </c>
      <c r="I244" s="14">
        <v>683.2</v>
      </c>
      <c r="J244" s="14">
        <v>838.3</v>
      </c>
      <c r="K244" t="s">
        <v>754</v>
      </c>
      <c r="L244" t="s">
        <v>755</v>
      </c>
      <c r="M244" t="s">
        <v>756</v>
      </c>
      <c r="N244" s="1">
        <v>38929</v>
      </c>
      <c r="O244" s="1">
        <v>118031</v>
      </c>
    </row>
    <row r="245" spans="1:15" hidden="1" x14ac:dyDescent="0.25">
      <c r="A245" t="s">
        <v>15</v>
      </c>
      <c r="B245">
        <v>2014</v>
      </c>
      <c r="C245" t="s">
        <v>80</v>
      </c>
      <c r="D245">
        <v>2014</v>
      </c>
      <c r="E245">
        <v>2014</v>
      </c>
      <c r="F245" t="s">
        <v>80</v>
      </c>
      <c r="G245" s="1">
        <v>1227764213</v>
      </c>
      <c r="H245" t="s">
        <v>757</v>
      </c>
      <c r="I245" s="14">
        <v>422.4</v>
      </c>
      <c r="J245" s="14">
        <v>478.7</v>
      </c>
      <c r="K245" t="s">
        <v>758</v>
      </c>
      <c r="L245" t="s">
        <v>759</v>
      </c>
      <c r="M245" t="s">
        <v>760</v>
      </c>
      <c r="N245" s="1">
        <v>47619</v>
      </c>
      <c r="O245" s="1">
        <v>96426</v>
      </c>
    </row>
    <row r="246" spans="1:15" hidden="1" x14ac:dyDescent="0.25">
      <c r="A246" t="s">
        <v>34</v>
      </c>
      <c r="B246">
        <v>2015</v>
      </c>
      <c r="C246" t="s">
        <v>112</v>
      </c>
      <c r="D246">
        <v>2015</v>
      </c>
      <c r="E246">
        <v>2015</v>
      </c>
      <c r="F246" t="s">
        <v>112</v>
      </c>
      <c r="G246" t="s">
        <v>761</v>
      </c>
      <c r="H246" t="s">
        <v>762</v>
      </c>
      <c r="I246" s="14">
        <v>181.2</v>
      </c>
      <c r="J246" s="14">
        <v>350.3</v>
      </c>
      <c r="K246" t="s">
        <v>763</v>
      </c>
      <c r="L246">
        <v>-5</v>
      </c>
      <c r="M246" t="s">
        <v>764</v>
      </c>
      <c r="N246" s="1">
        <v>-26853</v>
      </c>
      <c r="O246" t="s">
        <v>765</v>
      </c>
    </row>
    <row r="247" spans="1:15" hidden="1" x14ac:dyDescent="0.25">
      <c r="A247" t="s">
        <v>84</v>
      </c>
      <c r="B247">
        <v>2008</v>
      </c>
      <c r="C247" t="s">
        <v>16</v>
      </c>
      <c r="D247">
        <v>2008</v>
      </c>
      <c r="E247">
        <v>2008</v>
      </c>
      <c r="F247" t="s">
        <v>16</v>
      </c>
      <c r="G247" s="1">
        <v>16263443158</v>
      </c>
      <c r="H247" s="1">
        <v>15924693611</v>
      </c>
      <c r="I247" s="14">
        <v>3804.8</v>
      </c>
      <c r="J247">
        <v>4006</v>
      </c>
      <c r="K247">
        <v>4006</v>
      </c>
      <c r="L247" t="s">
        <v>766</v>
      </c>
      <c r="M247" t="s">
        <v>767</v>
      </c>
      <c r="N247" s="1">
        <v>79284</v>
      </c>
      <c r="O247" s="1">
        <v>136357</v>
      </c>
    </row>
    <row r="248" spans="1:15" hidden="1" x14ac:dyDescent="0.25">
      <c r="A248" t="s">
        <v>84</v>
      </c>
      <c r="B248">
        <v>2015</v>
      </c>
      <c r="C248" t="s">
        <v>112</v>
      </c>
      <c r="D248">
        <v>2015</v>
      </c>
      <c r="E248">
        <v>2015</v>
      </c>
      <c r="F248" t="s">
        <v>112</v>
      </c>
      <c r="G248" s="1">
        <v>13012043556</v>
      </c>
      <c r="H248" s="1">
        <v>11813087775</v>
      </c>
      <c r="I248" s="14">
        <v>4733.3</v>
      </c>
      <c r="J248" s="14">
        <v>6389.9</v>
      </c>
      <c r="K248" t="s">
        <v>768</v>
      </c>
      <c r="L248" t="s">
        <v>769</v>
      </c>
      <c r="M248" t="s">
        <v>770</v>
      </c>
      <c r="N248" s="1">
        <v>27058</v>
      </c>
      <c r="O248" s="1">
        <v>85351</v>
      </c>
    </row>
    <row r="249" spans="1:15" hidden="1" x14ac:dyDescent="0.25">
      <c r="A249" t="s">
        <v>196</v>
      </c>
      <c r="B249">
        <v>2018</v>
      </c>
      <c r="C249" t="s">
        <v>188</v>
      </c>
      <c r="D249">
        <v>2018</v>
      </c>
      <c r="E249">
        <v>2018</v>
      </c>
      <c r="F249" t="s">
        <v>188</v>
      </c>
      <c r="G249" s="1">
        <v>2374726366</v>
      </c>
      <c r="H249" s="1">
        <v>2217947494</v>
      </c>
      <c r="I249" s="14">
        <v>992.6</v>
      </c>
      <c r="J249" s="14">
        <v>1440.1</v>
      </c>
      <c r="K249" t="s">
        <v>771</v>
      </c>
      <c r="L249" t="s">
        <v>772</v>
      </c>
      <c r="M249" t="s">
        <v>773</v>
      </c>
      <c r="N249" s="1">
        <v>167764</v>
      </c>
      <c r="O249" s="1">
        <v>38583</v>
      </c>
    </row>
    <row r="250" spans="1:15" hidden="1" x14ac:dyDescent="0.25">
      <c r="A250" t="s">
        <v>46</v>
      </c>
      <c r="B250">
        <v>2014</v>
      </c>
      <c r="C250" t="s">
        <v>80</v>
      </c>
      <c r="D250">
        <v>2014</v>
      </c>
      <c r="E250">
        <v>2014</v>
      </c>
      <c r="F250" t="s">
        <v>80</v>
      </c>
      <c r="G250" s="1">
        <v>18922799674</v>
      </c>
      <c r="H250" s="1">
        <v>20503390323</v>
      </c>
      <c r="I250" s="14">
        <v>6510.2</v>
      </c>
      <c r="J250" s="14">
        <v>10235.6</v>
      </c>
      <c r="K250" t="s">
        <v>774</v>
      </c>
      <c r="L250" t="s">
        <v>775</v>
      </c>
      <c r="M250" t="s">
        <v>776</v>
      </c>
      <c r="N250" s="1">
        <v>11261</v>
      </c>
      <c r="O250" s="1">
        <v>53652</v>
      </c>
    </row>
    <row r="251" spans="1:15" hidden="1" x14ac:dyDescent="0.25">
      <c r="A251" t="s">
        <v>20</v>
      </c>
      <c r="B251">
        <v>2017</v>
      </c>
      <c r="C251" t="s">
        <v>131</v>
      </c>
      <c r="D251">
        <v>2017</v>
      </c>
      <c r="E251">
        <v>2017</v>
      </c>
      <c r="F251" t="s">
        <v>131</v>
      </c>
      <c r="G251" s="1">
        <v>7287015538</v>
      </c>
      <c r="H251" s="1">
        <v>6383967255</v>
      </c>
      <c r="I251" s="14">
        <v>2937.6</v>
      </c>
      <c r="J251">
        <v>3971</v>
      </c>
      <c r="K251">
        <v>3971</v>
      </c>
      <c r="L251" t="s">
        <v>777</v>
      </c>
      <c r="M251">
        <v>329</v>
      </c>
      <c r="N251" s="1">
        <v>44888</v>
      </c>
      <c r="O251" s="1">
        <v>90334</v>
      </c>
    </row>
    <row r="252" spans="1:15" hidden="1" x14ac:dyDescent="0.25">
      <c r="A252" t="s">
        <v>27</v>
      </c>
      <c r="B252">
        <v>2013</v>
      </c>
      <c r="C252" t="s">
        <v>58</v>
      </c>
      <c r="D252">
        <v>2013</v>
      </c>
      <c r="E252">
        <v>2013</v>
      </c>
      <c r="F252" t="s">
        <v>58</v>
      </c>
      <c r="G252" s="1">
        <v>2749741181</v>
      </c>
      <c r="H252" s="1">
        <v>3531140351</v>
      </c>
      <c r="I252" s="14">
        <v>900.4</v>
      </c>
      <c r="J252" s="14">
        <v>1610.2</v>
      </c>
      <c r="K252" t="s">
        <v>778</v>
      </c>
      <c r="L252" t="s">
        <v>779</v>
      </c>
      <c r="M252" t="s">
        <v>780</v>
      </c>
      <c r="N252" s="1">
        <v>25979</v>
      </c>
      <c r="O252" s="1">
        <v>55938</v>
      </c>
    </row>
    <row r="253" spans="1:15" hidden="1" x14ac:dyDescent="0.25">
      <c r="A253" t="s">
        <v>27</v>
      </c>
      <c r="B253">
        <v>2007</v>
      </c>
      <c r="D253">
        <v>2007</v>
      </c>
      <c r="E253">
        <v>2007</v>
      </c>
      <c r="G253" s="1">
        <v>2866735537</v>
      </c>
      <c r="H253" s="1">
        <v>2866735537</v>
      </c>
      <c r="I253" s="14">
        <v>610.5</v>
      </c>
      <c r="J253" s="14">
        <v>610.5</v>
      </c>
      <c r="K253" t="s">
        <v>781</v>
      </c>
      <c r="L253"/>
      <c r="M253"/>
      <c r="N253"/>
      <c r="O253"/>
    </row>
    <row r="254" spans="1:15" hidden="1" x14ac:dyDescent="0.25">
      <c r="A254" t="s">
        <v>66</v>
      </c>
      <c r="B254">
        <v>2013</v>
      </c>
      <c r="C254" t="s">
        <v>58</v>
      </c>
      <c r="D254">
        <v>2013</v>
      </c>
      <c r="E254">
        <v>2013</v>
      </c>
      <c r="F254" t="s">
        <v>58</v>
      </c>
      <c r="G254" s="1">
        <v>7759681660</v>
      </c>
      <c r="H254" s="1">
        <v>7544298246</v>
      </c>
      <c r="I254" s="14">
        <v>2540.9</v>
      </c>
      <c r="J254" s="14">
        <v>3440.2</v>
      </c>
      <c r="K254" t="s">
        <v>782</v>
      </c>
      <c r="L254" t="s">
        <v>783</v>
      </c>
      <c r="M254" t="s">
        <v>784</v>
      </c>
      <c r="N254" s="1">
        <v>5414</v>
      </c>
      <c r="O254" s="1">
        <v>113801</v>
      </c>
    </row>
    <row r="255" spans="1:15" x14ac:dyDescent="0.25">
      <c r="A255" s="7" t="s">
        <v>57</v>
      </c>
      <c r="B255" s="7">
        <v>2017</v>
      </c>
      <c r="C255" s="7" t="s">
        <v>131</v>
      </c>
      <c r="D255" s="7">
        <v>2017</v>
      </c>
      <c r="E255" s="7">
        <v>2017</v>
      </c>
      <c r="F255" s="7" t="s">
        <v>131</v>
      </c>
      <c r="G255" s="11">
        <v>1468268143</v>
      </c>
      <c r="H255" s="11">
        <v>1698800856</v>
      </c>
      <c r="I255" s="11">
        <v>591.9</v>
      </c>
      <c r="J255" s="11">
        <v>1056.7</v>
      </c>
      <c r="K255" s="11" t="s">
        <v>465</v>
      </c>
      <c r="L255" s="11" t="s">
        <v>466</v>
      </c>
      <c r="M255" s="11" t="s">
        <v>467</v>
      </c>
      <c r="N255" s="11">
        <v>82677</v>
      </c>
      <c r="O255" s="12">
        <v>128229</v>
      </c>
    </row>
    <row r="256" spans="1:15" hidden="1" x14ac:dyDescent="0.25">
      <c r="A256" t="s">
        <v>41</v>
      </c>
      <c r="B256">
        <v>2015</v>
      </c>
      <c r="C256" t="s">
        <v>112</v>
      </c>
      <c r="D256">
        <v>2015</v>
      </c>
      <c r="E256">
        <v>2015</v>
      </c>
      <c r="F256" t="s">
        <v>112</v>
      </c>
      <c r="G256" s="1">
        <v>5665227085</v>
      </c>
      <c r="H256" s="1">
        <v>6390814118</v>
      </c>
      <c r="I256" s="14">
        <v>2060.8000000000002</v>
      </c>
      <c r="J256" s="14">
        <v>3456.9</v>
      </c>
      <c r="K256" t="s">
        <v>789</v>
      </c>
      <c r="L256" t="s">
        <v>790</v>
      </c>
      <c r="M256" t="s">
        <v>791</v>
      </c>
      <c r="N256" s="1">
        <v>34382</v>
      </c>
      <c r="O256" s="1">
        <v>48276</v>
      </c>
    </row>
    <row r="257" spans="1:15" hidden="1" x14ac:dyDescent="0.25">
      <c r="A257" t="s">
        <v>240</v>
      </c>
      <c r="B257">
        <v>2010</v>
      </c>
      <c r="C257" t="s">
        <v>21</v>
      </c>
      <c r="D257">
        <v>2010</v>
      </c>
      <c r="E257">
        <v>2010</v>
      </c>
      <c r="F257" t="s">
        <v>21</v>
      </c>
      <c r="G257" s="1">
        <v>1516795659</v>
      </c>
      <c r="H257" s="1">
        <v>1872603200</v>
      </c>
      <c r="I257" s="14">
        <v>380.2</v>
      </c>
      <c r="J257" s="14">
        <v>551.29999999999995</v>
      </c>
      <c r="K257" t="s">
        <v>792</v>
      </c>
      <c r="L257" t="s">
        <v>793</v>
      </c>
      <c r="M257" t="s">
        <v>794</v>
      </c>
      <c r="N257" s="1">
        <v>-130574</v>
      </c>
      <c r="O257" s="1">
        <v>9996</v>
      </c>
    </row>
    <row r="258" spans="1:15" hidden="1" x14ac:dyDescent="0.25">
      <c r="A258" t="s">
        <v>146</v>
      </c>
      <c r="B258">
        <v>2012</v>
      </c>
      <c r="C258" t="s">
        <v>67</v>
      </c>
      <c r="D258">
        <v>2012</v>
      </c>
      <c r="E258">
        <v>2012</v>
      </c>
      <c r="F258" t="s">
        <v>67</v>
      </c>
      <c r="G258" s="1">
        <v>4234681885</v>
      </c>
      <c r="H258" s="1">
        <v>4076458643</v>
      </c>
      <c r="I258" s="14">
        <v>1297.0999999999999</v>
      </c>
      <c r="J258" s="14">
        <v>1648.1</v>
      </c>
      <c r="K258" t="s">
        <v>795</v>
      </c>
      <c r="L258" t="s">
        <v>405</v>
      </c>
      <c r="M258" t="s">
        <v>796</v>
      </c>
      <c r="N258" s="1">
        <v>97098</v>
      </c>
      <c r="O258" s="1">
        <v>97051</v>
      </c>
    </row>
    <row r="259" spans="1:15" hidden="1" x14ac:dyDescent="0.25">
      <c r="A259" t="s">
        <v>49</v>
      </c>
      <c r="B259">
        <v>2010</v>
      </c>
      <c r="C259" t="s">
        <v>21</v>
      </c>
      <c r="D259">
        <v>2010</v>
      </c>
      <c r="E259">
        <v>2010</v>
      </c>
      <c r="F259" t="s">
        <v>21</v>
      </c>
      <c r="G259" s="1">
        <v>3117769090</v>
      </c>
      <c r="H259" s="1">
        <v>2296511924</v>
      </c>
      <c r="I259" s="14">
        <v>781.5</v>
      </c>
      <c r="J259" s="14">
        <v>676.1</v>
      </c>
      <c r="K259" t="s">
        <v>797</v>
      </c>
      <c r="L259" t="s">
        <v>514</v>
      </c>
      <c r="M259" t="s">
        <v>798</v>
      </c>
      <c r="N259" s="1">
        <v>19968</v>
      </c>
      <c r="O259" s="1">
        <v>41756</v>
      </c>
    </row>
    <row r="260" spans="1:15" hidden="1" x14ac:dyDescent="0.25">
      <c r="A260" t="s">
        <v>127</v>
      </c>
      <c r="B260">
        <v>2017</v>
      </c>
      <c r="C260" t="s">
        <v>131</v>
      </c>
      <c r="D260">
        <v>2017</v>
      </c>
      <c r="E260">
        <v>2017</v>
      </c>
      <c r="F260" t="s">
        <v>131</v>
      </c>
      <c r="G260" s="1">
        <v>1684080491</v>
      </c>
      <c r="H260" s="1">
        <v>1217953562</v>
      </c>
      <c r="I260" s="14">
        <v>678.9</v>
      </c>
      <c r="J260" s="14">
        <v>757.6</v>
      </c>
      <c r="K260" t="s">
        <v>799</v>
      </c>
      <c r="L260" t="s">
        <v>800</v>
      </c>
      <c r="M260" t="s">
        <v>801</v>
      </c>
      <c r="N260" s="1">
        <v>17535</v>
      </c>
      <c r="O260" s="1">
        <v>11752</v>
      </c>
    </row>
    <row r="261" spans="1:15" hidden="1" x14ac:dyDescent="0.25">
      <c r="A261" t="s">
        <v>266</v>
      </c>
      <c r="B261">
        <v>2013</v>
      </c>
      <c r="C261" t="s">
        <v>58</v>
      </c>
      <c r="D261">
        <v>2013</v>
      </c>
      <c r="E261">
        <v>2013</v>
      </c>
      <c r="F261" t="s">
        <v>58</v>
      </c>
      <c r="G261">
        <v>100</v>
      </c>
      <c r="H261">
        <v>100</v>
      </c>
      <c r="I261" s="14">
        <v>32744.9</v>
      </c>
      <c r="J261">
        <v>45600</v>
      </c>
      <c r="K261">
        <v>45600</v>
      </c>
      <c r="L261" t="s">
        <v>802</v>
      </c>
      <c r="M261" t="s">
        <v>803</v>
      </c>
      <c r="N261" s="1">
        <v>69032</v>
      </c>
      <c r="O261" s="1">
        <v>127883</v>
      </c>
    </row>
    <row r="262" spans="1:15" hidden="1" x14ac:dyDescent="0.25">
      <c r="A262" t="s">
        <v>54</v>
      </c>
      <c r="B262">
        <v>2017</v>
      </c>
      <c r="C262" t="s">
        <v>131</v>
      </c>
      <c r="D262">
        <v>2017</v>
      </c>
      <c r="E262">
        <v>2017</v>
      </c>
      <c r="F262" t="s">
        <v>131</v>
      </c>
      <c r="G262" t="s">
        <v>804</v>
      </c>
      <c r="H262" t="s">
        <v>805</v>
      </c>
      <c r="I262">
        <v>172</v>
      </c>
      <c r="J262">
        <v>244</v>
      </c>
      <c r="K262">
        <v>244</v>
      </c>
      <c r="L262" t="s">
        <v>806</v>
      </c>
      <c r="M262" t="s">
        <v>807</v>
      </c>
      <c r="N262" s="1">
        <v>15948</v>
      </c>
      <c r="O262" s="1">
        <v>41844</v>
      </c>
    </row>
    <row r="263" spans="1:15" hidden="1" x14ac:dyDescent="0.25">
      <c r="A263" t="s">
        <v>196</v>
      </c>
      <c r="B263">
        <v>2009</v>
      </c>
      <c r="C263" t="s">
        <v>42</v>
      </c>
      <c r="D263">
        <v>2009</v>
      </c>
      <c r="E263">
        <v>2009</v>
      </c>
      <c r="F263" t="s">
        <v>42</v>
      </c>
      <c r="G263" s="1">
        <v>2635778701</v>
      </c>
      <c r="H263" s="1">
        <v>2417707235</v>
      </c>
      <c r="I263" s="14">
        <v>624.29999999999995</v>
      </c>
      <c r="J263" s="14">
        <v>655.6</v>
      </c>
      <c r="K263" t="s">
        <v>808</v>
      </c>
      <c r="L263">
        <v>19</v>
      </c>
      <c r="M263" t="s">
        <v>809</v>
      </c>
      <c r="N263" s="1">
        <v>31389</v>
      </c>
      <c r="O263" s="1">
        <v>64112</v>
      </c>
    </row>
    <row r="264" spans="1:15" hidden="1" x14ac:dyDescent="0.25">
      <c r="A264" t="s">
        <v>240</v>
      </c>
      <c r="B264">
        <v>2016</v>
      </c>
      <c r="C264" t="s">
        <v>35</v>
      </c>
      <c r="D264">
        <v>2016</v>
      </c>
      <c r="E264">
        <v>2016</v>
      </c>
      <c r="F264" t="s">
        <v>35</v>
      </c>
      <c r="G264" s="1">
        <v>1213519757</v>
      </c>
      <c r="H264" s="1">
        <v>1736038558</v>
      </c>
      <c r="I264" s="14">
        <v>463.3</v>
      </c>
      <c r="J264" s="14">
        <v>1005.3</v>
      </c>
      <c r="K264" t="s">
        <v>810</v>
      </c>
      <c r="L264" t="s">
        <v>811</v>
      </c>
      <c r="M264" t="s">
        <v>812</v>
      </c>
      <c r="N264" s="1">
        <v>91144</v>
      </c>
      <c r="O264" s="1">
        <v>235164</v>
      </c>
    </row>
    <row r="265" spans="1:15" hidden="1" x14ac:dyDescent="0.25">
      <c r="A265" t="s">
        <v>46</v>
      </c>
      <c r="B265">
        <v>2012</v>
      </c>
      <c r="C265" t="s">
        <v>67</v>
      </c>
      <c r="D265">
        <v>2012</v>
      </c>
      <c r="E265">
        <v>2012</v>
      </c>
      <c r="F265" t="s">
        <v>67</v>
      </c>
      <c r="G265" s="1">
        <v>20485857188</v>
      </c>
      <c r="H265" s="1">
        <v>22867347519</v>
      </c>
      <c r="I265" s="14">
        <v>6274.9</v>
      </c>
      <c r="J265" s="14">
        <v>9245.2000000000007</v>
      </c>
      <c r="K265" t="s">
        <v>813</v>
      </c>
      <c r="L265" t="s">
        <v>814</v>
      </c>
      <c r="M265" t="s">
        <v>815</v>
      </c>
      <c r="N265" s="1">
        <v>114705</v>
      </c>
      <c r="O265" t="s">
        <v>816</v>
      </c>
    </row>
    <row r="266" spans="1:15" hidden="1" x14ac:dyDescent="0.25">
      <c r="A266" t="s">
        <v>46</v>
      </c>
      <c r="B266">
        <v>2016</v>
      </c>
      <c r="C266" t="s">
        <v>35</v>
      </c>
      <c r="D266">
        <v>2016</v>
      </c>
      <c r="E266">
        <v>2016</v>
      </c>
      <c r="F266" t="s">
        <v>35</v>
      </c>
      <c r="G266" s="1">
        <v>18277446291</v>
      </c>
      <c r="H266" s="1">
        <v>18988839135</v>
      </c>
      <c r="I266">
        <v>6978</v>
      </c>
      <c r="J266">
        <v>10996</v>
      </c>
      <c r="K266">
        <v>10996</v>
      </c>
      <c r="L266">
        <v>271</v>
      </c>
      <c r="M266" t="s">
        <v>817</v>
      </c>
      <c r="N266" s="1">
        <v>40405</v>
      </c>
      <c r="O266" s="1">
        <v>41593</v>
      </c>
    </row>
    <row r="267" spans="1:15" hidden="1" x14ac:dyDescent="0.25">
      <c r="A267" t="s">
        <v>120</v>
      </c>
      <c r="B267">
        <v>2016</v>
      </c>
      <c r="C267" t="s">
        <v>35</v>
      </c>
      <c r="D267">
        <v>2016</v>
      </c>
      <c r="E267">
        <v>2016</v>
      </c>
      <c r="F267" t="s">
        <v>35</v>
      </c>
      <c r="G267" s="1">
        <v>2044622324</v>
      </c>
      <c r="H267" s="1">
        <v>2070709077</v>
      </c>
      <c r="I267" s="14">
        <v>780.6</v>
      </c>
      <c r="J267" s="14">
        <v>1199.0999999999999</v>
      </c>
      <c r="K267" t="s">
        <v>818</v>
      </c>
      <c r="L267" t="s">
        <v>819</v>
      </c>
      <c r="M267" t="s">
        <v>125</v>
      </c>
      <c r="N267" s="1">
        <v>35553</v>
      </c>
      <c r="O267" s="1">
        <v>36656</v>
      </c>
    </row>
    <row r="268" spans="1:15" hidden="1" x14ac:dyDescent="0.25">
      <c r="A268" t="s">
        <v>115</v>
      </c>
      <c r="B268">
        <v>2014</v>
      </c>
      <c r="C268" t="s">
        <v>80</v>
      </c>
      <c r="D268">
        <v>2014</v>
      </c>
      <c r="E268">
        <v>2014</v>
      </c>
      <c r="F268" t="s">
        <v>80</v>
      </c>
      <c r="G268" s="1">
        <v>95527845599</v>
      </c>
      <c r="H268" s="1">
        <v>96051400699</v>
      </c>
      <c r="I268" s="14">
        <v>32865.4</v>
      </c>
      <c r="J268" s="14">
        <v>47950.3</v>
      </c>
      <c r="K268" t="s">
        <v>820</v>
      </c>
      <c r="L268" t="s">
        <v>821</v>
      </c>
      <c r="M268" t="s">
        <v>822</v>
      </c>
      <c r="N268" s="1">
        <v>50089</v>
      </c>
      <c r="O268" s="1">
        <v>93652</v>
      </c>
    </row>
    <row r="269" spans="1:15" hidden="1" x14ac:dyDescent="0.25">
      <c r="A269" t="s">
        <v>20</v>
      </c>
      <c r="B269">
        <v>2016</v>
      </c>
      <c r="C269" t="s">
        <v>35</v>
      </c>
      <c r="D269">
        <v>2016</v>
      </c>
      <c r="E269">
        <v>2016</v>
      </c>
      <c r="F269" t="s">
        <v>35</v>
      </c>
      <c r="G269" s="1">
        <v>7363888292</v>
      </c>
      <c r="H269" s="1">
        <v>6289319037</v>
      </c>
      <c r="I269" s="14">
        <v>2811.4</v>
      </c>
      <c r="J269">
        <v>3642</v>
      </c>
      <c r="K269">
        <v>3642</v>
      </c>
      <c r="L269" t="s">
        <v>823</v>
      </c>
      <c r="M269" t="s">
        <v>824</v>
      </c>
      <c r="N269" s="1">
        <v>72644</v>
      </c>
      <c r="O269" s="1">
        <v>68066</v>
      </c>
    </row>
    <row r="270" spans="1:15" hidden="1" x14ac:dyDescent="0.25">
      <c r="A270" t="s">
        <v>146</v>
      </c>
      <c r="B270">
        <v>2011</v>
      </c>
      <c r="C270" t="s">
        <v>72</v>
      </c>
      <c r="D270">
        <v>2011</v>
      </c>
      <c r="E270">
        <v>2011</v>
      </c>
      <c r="F270" t="s">
        <v>72</v>
      </c>
      <c r="G270" s="1">
        <v>4237345844</v>
      </c>
      <c r="H270" s="1">
        <v>4331117274</v>
      </c>
      <c r="I270" s="14">
        <v>1182.3</v>
      </c>
      <c r="J270" s="14">
        <v>1502.3</v>
      </c>
      <c r="K270" t="s">
        <v>825</v>
      </c>
      <c r="L270" t="s">
        <v>826</v>
      </c>
      <c r="M270" t="s">
        <v>827</v>
      </c>
      <c r="N270" s="1">
        <v>83486</v>
      </c>
      <c r="O270" s="1">
        <v>196575</v>
      </c>
    </row>
    <row r="271" spans="1:15" hidden="1" x14ac:dyDescent="0.25">
      <c r="A271" t="s">
        <v>146</v>
      </c>
      <c r="B271">
        <v>2009</v>
      </c>
      <c r="C271" t="s">
        <v>42</v>
      </c>
      <c r="D271">
        <v>2009</v>
      </c>
      <c r="E271">
        <v>2009</v>
      </c>
      <c r="F271" t="s">
        <v>42</v>
      </c>
      <c r="G271" s="1">
        <v>3892660519</v>
      </c>
      <c r="H271" s="1">
        <v>3983906537</v>
      </c>
      <c r="I271">
        <v>922</v>
      </c>
      <c r="J271" s="14">
        <v>1080.3</v>
      </c>
      <c r="K271" t="s">
        <v>828</v>
      </c>
      <c r="L271" t="s">
        <v>829</v>
      </c>
      <c r="M271">
        <v>102</v>
      </c>
      <c r="N271" s="1">
        <v>-37277</v>
      </c>
      <c r="O271" s="1">
        <v>104262</v>
      </c>
    </row>
    <row r="272" spans="1:15" hidden="1" x14ac:dyDescent="0.25">
      <c r="A272" t="s">
        <v>115</v>
      </c>
      <c r="B272">
        <v>2015</v>
      </c>
      <c r="C272" t="s">
        <v>112</v>
      </c>
      <c r="D272">
        <v>2015</v>
      </c>
      <c r="E272">
        <v>2015</v>
      </c>
      <c r="F272" t="s">
        <v>112</v>
      </c>
      <c r="G272" s="1">
        <v>95593009734</v>
      </c>
      <c r="H272" s="1">
        <v>96173165199</v>
      </c>
      <c r="I272" s="14">
        <v>34773.199999999997</v>
      </c>
      <c r="J272" s="14">
        <v>52021.7</v>
      </c>
      <c r="K272" t="s">
        <v>830</v>
      </c>
      <c r="L272" t="s">
        <v>831</v>
      </c>
      <c r="M272" t="s">
        <v>832</v>
      </c>
      <c r="N272" s="1">
        <v>58048</v>
      </c>
      <c r="O272" s="1">
        <v>84908</v>
      </c>
    </row>
    <row r="273" spans="1:15" hidden="1" x14ac:dyDescent="0.25">
      <c r="A273" t="s">
        <v>160</v>
      </c>
      <c r="B273">
        <v>2007</v>
      </c>
      <c r="D273">
        <v>2007</v>
      </c>
      <c r="E273">
        <v>2007</v>
      </c>
      <c r="G273" t="s">
        <v>833</v>
      </c>
      <c r="H273" t="s">
        <v>833</v>
      </c>
      <c r="I273">
        <v>147</v>
      </c>
      <c r="J273">
        <v>147</v>
      </c>
      <c r="K273">
        <v>147</v>
      </c>
      <c r="L273"/>
      <c r="M273"/>
      <c r="N273"/>
      <c r="O273"/>
    </row>
    <row r="274" spans="1:15" hidden="1" x14ac:dyDescent="0.25">
      <c r="A274" t="s">
        <v>62</v>
      </c>
      <c r="B274">
        <v>2009</v>
      </c>
      <c r="C274" t="s">
        <v>42</v>
      </c>
      <c r="D274">
        <v>2009</v>
      </c>
      <c r="E274">
        <v>2009</v>
      </c>
      <c r="F274" t="s">
        <v>42</v>
      </c>
      <c r="G274" s="1">
        <v>1029317391</v>
      </c>
      <c r="H274" t="s">
        <v>834</v>
      </c>
      <c r="I274" s="14">
        <v>243.8</v>
      </c>
      <c r="J274" s="14">
        <v>262.10000000000002</v>
      </c>
      <c r="K274" t="s">
        <v>835</v>
      </c>
      <c r="L274" t="s">
        <v>836</v>
      </c>
      <c r="M274" t="s">
        <v>130</v>
      </c>
      <c r="N274" s="1">
        <v>128181</v>
      </c>
      <c r="O274" s="1">
        <v>178507</v>
      </c>
    </row>
    <row r="275" spans="1:15" hidden="1" x14ac:dyDescent="0.25">
      <c r="A275" t="s">
        <v>79</v>
      </c>
      <c r="B275">
        <v>2009</v>
      </c>
      <c r="C275" t="s">
        <v>42</v>
      </c>
      <c r="D275">
        <v>2009</v>
      </c>
      <c r="E275">
        <v>2009</v>
      </c>
      <c r="F275" t="s">
        <v>42</v>
      </c>
      <c r="G275" s="1">
        <v>3744891411</v>
      </c>
      <c r="H275" s="1">
        <v>3862578642</v>
      </c>
      <c r="I275">
        <v>887</v>
      </c>
      <c r="J275" s="14">
        <v>1047.4000000000001</v>
      </c>
      <c r="K275" t="s">
        <v>837</v>
      </c>
      <c r="L275" t="s">
        <v>838</v>
      </c>
      <c r="M275" t="s">
        <v>839</v>
      </c>
      <c r="N275" s="1">
        <v>28763</v>
      </c>
      <c r="O275" s="1">
        <v>125994</v>
      </c>
    </row>
    <row r="276" spans="1:15" hidden="1" x14ac:dyDescent="0.25">
      <c r="A276" t="s">
        <v>71</v>
      </c>
      <c r="B276" t="s">
        <v>28</v>
      </c>
      <c r="C276" t="s">
        <v>29</v>
      </c>
      <c r="D276">
        <v>2019</v>
      </c>
      <c r="E276" t="s">
        <v>28</v>
      </c>
      <c r="F276" t="s">
        <v>29</v>
      </c>
      <c r="G276" s="1">
        <v>5857959297</v>
      </c>
      <c r="H276" s="1">
        <v>5733424499</v>
      </c>
      <c r="I276" s="14">
        <v>2521.5</v>
      </c>
      <c r="J276" s="14">
        <v>3840.5</v>
      </c>
      <c r="K276" t="s">
        <v>840</v>
      </c>
      <c r="L276" t="s">
        <v>841</v>
      </c>
      <c r="M276" t="s">
        <v>842</v>
      </c>
      <c r="N276" s="1">
        <v>33062</v>
      </c>
      <c r="O276" s="1">
        <v>35733</v>
      </c>
    </row>
    <row r="277" spans="1:15" hidden="1" x14ac:dyDescent="0.25">
      <c r="A277" t="s">
        <v>146</v>
      </c>
      <c r="B277">
        <v>2016</v>
      </c>
      <c r="C277" t="s">
        <v>35</v>
      </c>
      <c r="D277">
        <v>2016</v>
      </c>
      <c r="E277">
        <v>2016</v>
      </c>
      <c r="F277" t="s">
        <v>35</v>
      </c>
      <c r="G277" s="1">
        <v>4432634331</v>
      </c>
      <c r="H277" s="1">
        <v>3976155157</v>
      </c>
      <c r="I277" s="14">
        <v>1692.3</v>
      </c>
      <c r="J277" s="14">
        <v>2302.5</v>
      </c>
      <c r="K277" t="s">
        <v>843</v>
      </c>
      <c r="L277" t="s">
        <v>114</v>
      </c>
      <c r="M277" t="s">
        <v>844</v>
      </c>
      <c r="N277" s="1">
        <v>60072</v>
      </c>
      <c r="O277" s="1">
        <v>112318</v>
      </c>
    </row>
    <row r="278" spans="1:15" x14ac:dyDescent="0.25">
      <c r="A278" s="7" t="s">
        <v>57</v>
      </c>
      <c r="B278" s="7">
        <v>2018</v>
      </c>
      <c r="C278" s="7" t="s">
        <v>188</v>
      </c>
      <c r="D278" s="7">
        <v>2018</v>
      </c>
      <c r="E278" s="7">
        <v>2018</v>
      </c>
      <c r="F278" s="7" t="s">
        <v>188</v>
      </c>
      <c r="G278" s="11">
        <v>1464406617</v>
      </c>
      <c r="H278" s="11">
        <v>1727106673</v>
      </c>
      <c r="I278" s="11">
        <v>612.1</v>
      </c>
      <c r="J278" s="11">
        <v>1121.4000000000001</v>
      </c>
      <c r="K278" s="11" t="s">
        <v>546</v>
      </c>
      <c r="L278" s="11" t="s">
        <v>547</v>
      </c>
      <c r="M278" s="11" t="s">
        <v>548</v>
      </c>
      <c r="N278" s="11">
        <v>34127</v>
      </c>
      <c r="O278" s="12">
        <v>61228</v>
      </c>
    </row>
    <row r="279" spans="1:15" hidden="1" x14ac:dyDescent="0.25">
      <c r="A279" t="s">
        <v>115</v>
      </c>
      <c r="B279">
        <v>2016</v>
      </c>
      <c r="C279" t="s">
        <v>35</v>
      </c>
      <c r="D279">
        <v>2016</v>
      </c>
      <c r="E279">
        <v>2016</v>
      </c>
      <c r="F279" t="s">
        <v>35</v>
      </c>
      <c r="G279" s="1">
        <v>95554531120</v>
      </c>
      <c r="H279" s="1">
        <v>96023844843</v>
      </c>
      <c r="I279">
        <v>36481</v>
      </c>
      <c r="J279" s="14">
        <v>55605.2</v>
      </c>
      <c r="K279" t="s">
        <v>848</v>
      </c>
      <c r="L279" t="s">
        <v>849</v>
      </c>
      <c r="M279" t="s">
        <v>850</v>
      </c>
      <c r="N279" s="1">
        <v>49112</v>
      </c>
      <c r="O279" s="1">
        <v>68884</v>
      </c>
    </row>
    <row r="280" spans="1:15" hidden="1" x14ac:dyDescent="0.25">
      <c r="A280" t="s">
        <v>34</v>
      </c>
      <c r="B280">
        <v>2013</v>
      </c>
      <c r="C280" t="s">
        <v>58</v>
      </c>
      <c r="D280">
        <v>2013</v>
      </c>
      <c r="E280">
        <v>2013</v>
      </c>
      <c r="F280" t="s">
        <v>58</v>
      </c>
      <c r="G280" t="s">
        <v>851</v>
      </c>
      <c r="H280" t="s">
        <v>852</v>
      </c>
      <c r="I280" s="14">
        <v>162.1</v>
      </c>
      <c r="J280" s="14">
        <v>275.60000000000002</v>
      </c>
      <c r="K280" t="s">
        <v>853</v>
      </c>
      <c r="L280" t="s">
        <v>514</v>
      </c>
      <c r="M280" t="s">
        <v>854</v>
      </c>
      <c r="N280" s="1">
        <v>104223</v>
      </c>
      <c r="O280" s="1">
        <v>13509</v>
      </c>
    </row>
    <row r="281" spans="1:15" hidden="1" x14ac:dyDescent="0.25">
      <c r="A281" t="s">
        <v>66</v>
      </c>
      <c r="B281">
        <v>2018</v>
      </c>
      <c r="C281" t="s">
        <v>188</v>
      </c>
      <c r="D281">
        <v>2018</v>
      </c>
      <c r="E281">
        <v>2018</v>
      </c>
      <c r="F281" t="s">
        <v>188</v>
      </c>
      <c r="G281" s="1">
        <v>7294998624</v>
      </c>
      <c r="H281" s="1">
        <v>6929988572</v>
      </c>
      <c r="I281" s="14">
        <v>3049.2</v>
      </c>
      <c r="J281" s="14">
        <v>4499.6000000000004</v>
      </c>
      <c r="K281" t="s">
        <v>855</v>
      </c>
      <c r="L281" t="s">
        <v>856</v>
      </c>
      <c r="M281" t="s">
        <v>777</v>
      </c>
      <c r="N281" s="1">
        <v>25079</v>
      </c>
      <c r="O281" s="1">
        <v>28856</v>
      </c>
    </row>
    <row r="282" spans="1:15" hidden="1" x14ac:dyDescent="0.25">
      <c r="A282" t="s">
        <v>127</v>
      </c>
      <c r="B282">
        <v>2013</v>
      </c>
      <c r="C282" t="s">
        <v>58</v>
      </c>
      <c r="D282">
        <v>2013</v>
      </c>
      <c r="E282">
        <v>2013</v>
      </c>
      <c r="F282" t="s">
        <v>58</v>
      </c>
      <c r="G282" s="1">
        <v>1849448311</v>
      </c>
      <c r="H282" s="1">
        <v>1389912281</v>
      </c>
      <c r="I282" s="14">
        <v>605.6</v>
      </c>
      <c r="J282" s="14">
        <v>633.79999999999995</v>
      </c>
      <c r="K282" t="s">
        <v>857</v>
      </c>
      <c r="L282" t="s">
        <v>596</v>
      </c>
      <c r="M282" t="s">
        <v>858</v>
      </c>
      <c r="N282" s="1">
        <v>33976</v>
      </c>
      <c r="O282" s="1">
        <v>59334</v>
      </c>
    </row>
    <row r="283" spans="1:15" hidden="1" x14ac:dyDescent="0.25">
      <c r="A283" t="s">
        <v>34</v>
      </c>
      <c r="B283" t="s">
        <v>28</v>
      </c>
      <c r="C283" t="s">
        <v>29</v>
      </c>
      <c r="D283">
        <v>2019</v>
      </c>
      <c r="E283" t="s">
        <v>28</v>
      </c>
      <c r="F283" t="s">
        <v>29</v>
      </c>
      <c r="G283" t="s">
        <v>859</v>
      </c>
      <c r="H283" t="s">
        <v>860</v>
      </c>
      <c r="I283" s="14">
        <v>131.69999999999999</v>
      </c>
      <c r="J283" s="14">
        <v>214.2</v>
      </c>
      <c r="K283" t="s">
        <v>861</v>
      </c>
      <c r="L283" t="s">
        <v>862</v>
      </c>
      <c r="M283" t="s">
        <v>863</v>
      </c>
      <c r="N283" s="1">
        <v>-16961</v>
      </c>
      <c r="O283" s="1">
        <v>-124643</v>
      </c>
    </row>
    <row r="284" spans="1:15" hidden="1" x14ac:dyDescent="0.25">
      <c r="A284" t="s">
        <v>79</v>
      </c>
      <c r="B284">
        <v>2015</v>
      </c>
      <c r="C284" t="s">
        <v>112</v>
      </c>
      <c r="D284">
        <v>2015</v>
      </c>
      <c r="E284">
        <v>2015</v>
      </c>
      <c r="F284" t="s">
        <v>112</v>
      </c>
      <c r="G284" s="1">
        <v>3005253420</v>
      </c>
      <c r="H284" s="1">
        <v>3426033939</v>
      </c>
      <c r="I284" s="14">
        <v>1093.2</v>
      </c>
      <c r="J284" s="14">
        <v>1853.2</v>
      </c>
      <c r="K284" t="s">
        <v>864</v>
      </c>
      <c r="L284" t="s">
        <v>865</v>
      </c>
      <c r="M284">
        <v>211</v>
      </c>
      <c r="N284" s="1">
        <v>58174</v>
      </c>
      <c r="O284" s="1">
        <v>128486</v>
      </c>
    </row>
    <row r="285" spans="1:15" hidden="1" x14ac:dyDescent="0.25">
      <c r="A285" t="s">
        <v>66</v>
      </c>
      <c r="B285">
        <v>2009</v>
      </c>
      <c r="C285" t="s">
        <v>42</v>
      </c>
      <c r="D285">
        <v>2009</v>
      </c>
      <c r="E285">
        <v>2009</v>
      </c>
      <c r="F285" t="s">
        <v>42</v>
      </c>
      <c r="G285" s="1">
        <v>7684838045</v>
      </c>
      <c r="H285" s="1">
        <v>7533761607</v>
      </c>
      <c r="I285" s="14">
        <v>1820.2</v>
      </c>
      <c r="J285" s="14">
        <v>2042.9</v>
      </c>
      <c r="K285" t="s">
        <v>866</v>
      </c>
      <c r="L285" t="s">
        <v>867</v>
      </c>
      <c r="M285" t="s">
        <v>868</v>
      </c>
      <c r="N285" s="1">
        <v>42437</v>
      </c>
      <c r="O285" s="1">
        <v>88037</v>
      </c>
    </row>
    <row r="286" spans="1:15" hidden="1" x14ac:dyDescent="0.25">
      <c r="A286" t="s">
        <v>15</v>
      </c>
      <c r="B286">
        <v>2012</v>
      </c>
      <c r="C286" t="s">
        <v>67</v>
      </c>
      <c r="D286">
        <v>2012</v>
      </c>
      <c r="E286">
        <v>2012</v>
      </c>
      <c r="F286" t="s">
        <v>67</v>
      </c>
      <c r="G286" s="1">
        <v>1161591099</v>
      </c>
      <c r="H286" t="s">
        <v>869</v>
      </c>
      <c r="I286" s="14">
        <v>355.8</v>
      </c>
      <c r="J286" s="14">
        <v>384.4</v>
      </c>
      <c r="K286" t="s">
        <v>870</v>
      </c>
      <c r="L286" t="s">
        <v>871</v>
      </c>
      <c r="M286" t="s">
        <v>872</v>
      </c>
      <c r="N286" s="1">
        <v>48011</v>
      </c>
      <c r="O286" s="1">
        <v>68668</v>
      </c>
    </row>
    <row r="287" spans="1:15" hidden="1" x14ac:dyDescent="0.25">
      <c r="A287" t="s">
        <v>62</v>
      </c>
      <c r="B287" t="s">
        <v>94</v>
      </c>
      <c r="C287" t="s">
        <v>95</v>
      </c>
      <c r="D287">
        <v>2020</v>
      </c>
      <c r="E287" t="s">
        <v>94</v>
      </c>
      <c r="F287" t="s">
        <v>95</v>
      </c>
      <c r="G287" s="1">
        <v>1183755287</v>
      </c>
      <c r="H287" t="s">
        <v>873</v>
      </c>
      <c r="I287" s="14">
        <v>418.1</v>
      </c>
      <c r="J287" s="14">
        <v>528.29999999999995</v>
      </c>
      <c r="K287" t="s">
        <v>874</v>
      </c>
      <c r="L287" t="s">
        <v>875</v>
      </c>
      <c r="M287" t="s">
        <v>876</v>
      </c>
      <c r="N287" s="1">
        <v>-88313</v>
      </c>
      <c r="O287" s="1">
        <v>-217913</v>
      </c>
    </row>
    <row r="288" spans="1:15" hidden="1" x14ac:dyDescent="0.25">
      <c r="A288" t="s">
        <v>49</v>
      </c>
      <c r="B288" t="s">
        <v>28</v>
      </c>
      <c r="C288" t="s">
        <v>29</v>
      </c>
      <c r="D288">
        <v>2019</v>
      </c>
      <c r="E288" t="s">
        <v>28</v>
      </c>
      <c r="F288" t="s">
        <v>29</v>
      </c>
      <c r="G288" s="1">
        <v>4125313633</v>
      </c>
      <c r="H288" s="1">
        <v>1823409630</v>
      </c>
      <c r="I288" s="14">
        <v>1775.7</v>
      </c>
      <c r="J288" s="14">
        <v>1221.4000000000001</v>
      </c>
      <c r="K288" t="s">
        <v>877</v>
      </c>
      <c r="L288">
        <v>77</v>
      </c>
      <c r="M288" t="s">
        <v>878</v>
      </c>
      <c r="N288" s="1">
        <v>45328</v>
      </c>
      <c r="O288" s="1">
        <v>89757</v>
      </c>
    </row>
    <row r="289" spans="1:15" hidden="1" x14ac:dyDescent="0.25">
      <c r="A289" t="s">
        <v>15</v>
      </c>
      <c r="B289">
        <v>2007</v>
      </c>
      <c r="D289">
        <v>2007</v>
      </c>
      <c r="E289">
        <v>2007</v>
      </c>
      <c r="G289" s="1">
        <v>1309166041</v>
      </c>
      <c r="H289" s="1">
        <v>1309166041</v>
      </c>
      <c r="I289" s="14">
        <v>278.8</v>
      </c>
      <c r="J289" s="14">
        <v>278.8</v>
      </c>
      <c r="K289" t="s">
        <v>879</v>
      </c>
      <c r="L289"/>
      <c r="M289"/>
      <c r="N289"/>
      <c r="O289"/>
    </row>
    <row r="290" spans="1:15" hidden="1" x14ac:dyDescent="0.25">
      <c r="A290" t="s">
        <v>266</v>
      </c>
      <c r="B290">
        <v>2009</v>
      </c>
      <c r="C290" t="s">
        <v>42</v>
      </c>
      <c r="D290">
        <v>2009</v>
      </c>
      <c r="E290">
        <v>2009</v>
      </c>
      <c r="F290" t="s">
        <v>42</v>
      </c>
      <c r="G290">
        <v>100</v>
      </c>
      <c r="H290">
        <v>100</v>
      </c>
      <c r="I290" s="14">
        <v>23685.599999999999</v>
      </c>
      <c r="J290" s="14">
        <v>27116.6</v>
      </c>
      <c r="K290" t="s">
        <v>880</v>
      </c>
      <c r="L290" t="s">
        <v>881</v>
      </c>
      <c r="M290" t="s">
        <v>882</v>
      </c>
      <c r="N290" s="1">
        <v>1243</v>
      </c>
      <c r="O290" s="1">
        <v>77941</v>
      </c>
    </row>
    <row r="291" spans="1:15" hidden="1" x14ac:dyDescent="0.25">
      <c r="A291" t="s">
        <v>115</v>
      </c>
      <c r="B291">
        <v>2009</v>
      </c>
      <c r="C291" t="s">
        <v>42</v>
      </c>
      <c r="D291">
        <v>2009</v>
      </c>
      <c r="E291">
        <v>2009</v>
      </c>
      <c r="F291" t="s">
        <v>42</v>
      </c>
      <c r="G291" s="1">
        <v>96097206742</v>
      </c>
      <c r="H291" s="1">
        <v>96016462241</v>
      </c>
      <c r="I291" s="14">
        <v>22761.200000000001</v>
      </c>
      <c r="J291" s="14">
        <v>26036.400000000001</v>
      </c>
      <c r="K291" t="s">
        <v>883</v>
      </c>
      <c r="L291" t="s">
        <v>884</v>
      </c>
      <c r="M291" t="s">
        <v>885</v>
      </c>
      <c r="N291" s="1">
        <v>14444</v>
      </c>
      <c r="O291" s="1">
        <v>76881</v>
      </c>
    </row>
    <row r="292" spans="1:15" hidden="1" x14ac:dyDescent="0.25">
      <c r="A292" t="s">
        <v>84</v>
      </c>
      <c r="B292">
        <v>2013</v>
      </c>
      <c r="C292" t="s">
        <v>58</v>
      </c>
      <c r="D292">
        <v>2013</v>
      </c>
      <c r="E292">
        <v>2013</v>
      </c>
      <c r="F292" t="s">
        <v>58</v>
      </c>
      <c r="G292" s="1">
        <v>13811311074</v>
      </c>
      <c r="H292" s="1">
        <v>12388377193</v>
      </c>
      <c r="I292" s="14">
        <v>4522.5</v>
      </c>
      <c r="J292" s="14">
        <v>5649.1</v>
      </c>
      <c r="K292" t="s">
        <v>886</v>
      </c>
      <c r="L292" t="s">
        <v>887</v>
      </c>
      <c r="M292" t="s">
        <v>888</v>
      </c>
      <c r="N292" s="1">
        <v>23467</v>
      </c>
      <c r="O292" s="1">
        <v>4609</v>
      </c>
    </row>
    <row r="293" spans="1:15" hidden="1" x14ac:dyDescent="0.25">
      <c r="A293" t="s">
        <v>87</v>
      </c>
      <c r="B293" t="s">
        <v>94</v>
      </c>
      <c r="C293" t="s">
        <v>95</v>
      </c>
      <c r="D293">
        <v>2020</v>
      </c>
      <c r="E293" t="s">
        <v>94</v>
      </c>
      <c r="F293" t="s">
        <v>95</v>
      </c>
      <c r="G293" t="s">
        <v>889</v>
      </c>
      <c r="H293" t="s">
        <v>890</v>
      </c>
      <c r="I293" s="14">
        <v>81.099999999999994</v>
      </c>
      <c r="J293" s="14">
        <v>90.5</v>
      </c>
      <c r="K293" t="s">
        <v>891</v>
      </c>
      <c r="L293" t="s">
        <v>892</v>
      </c>
      <c r="M293" t="s">
        <v>893</v>
      </c>
      <c r="N293" s="1">
        <v>-54779</v>
      </c>
      <c r="O293" s="1">
        <v>-24785</v>
      </c>
    </row>
    <row r="294" spans="1:15" hidden="1" x14ac:dyDescent="0.25">
      <c r="A294" t="s">
        <v>34</v>
      </c>
      <c r="B294">
        <v>2012</v>
      </c>
      <c r="C294" t="s">
        <v>67</v>
      </c>
      <c r="D294">
        <v>2012</v>
      </c>
      <c r="E294">
        <v>2012</v>
      </c>
      <c r="F294" t="s">
        <v>67</v>
      </c>
      <c r="G294" t="s">
        <v>894</v>
      </c>
      <c r="H294" t="s">
        <v>895</v>
      </c>
      <c r="I294" s="14">
        <v>146.80000000000001</v>
      </c>
      <c r="J294" s="14">
        <v>242.8</v>
      </c>
      <c r="K294" t="s">
        <v>896</v>
      </c>
      <c r="L294" t="s">
        <v>897</v>
      </c>
      <c r="M294" t="s">
        <v>898</v>
      </c>
      <c r="N294" s="1">
        <v>-49223</v>
      </c>
      <c r="O294" s="1">
        <v>17602</v>
      </c>
    </row>
    <row r="295" spans="1:15" hidden="1" x14ac:dyDescent="0.25">
      <c r="A295" t="s">
        <v>115</v>
      </c>
      <c r="B295">
        <v>2008</v>
      </c>
      <c r="C295" t="s">
        <v>16</v>
      </c>
      <c r="D295">
        <v>2008</v>
      </c>
      <c r="E295">
        <v>2008</v>
      </c>
      <c r="F295" t="s">
        <v>16</v>
      </c>
      <c r="G295" s="1">
        <v>95906355258</v>
      </c>
      <c r="H295" s="1">
        <v>96111051483</v>
      </c>
      <c r="I295" s="14">
        <v>22437.1</v>
      </c>
      <c r="J295" s="14">
        <v>24177.599999999999</v>
      </c>
      <c r="K295" t="s">
        <v>899</v>
      </c>
      <c r="L295" t="s">
        <v>900</v>
      </c>
      <c r="M295" t="s">
        <v>901</v>
      </c>
      <c r="N295" s="1">
        <v>97088</v>
      </c>
      <c r="O295" s="1">
        <v>182192</v>
      </c>
    </row>
    <row r="296" spans="1:15" hidden="1" x14ac:dyDescent="0.25">
      <c r="A296" t="s">
        <v>20</v>
      </c>
      <c r="B296" t="s">
        <v>94</v>
      </c>
      <c r="C296" t="s">
        <v>95</v>
      </c>
      <c r="D296">
        <v>2020</v>
      </c>
      <c r="E296" t="s">
        <v>94</v>
      </c>
      <c r="F296" t="s">
        <v>95</v>
      </c>
      <c r="G296" s="1">
        <v>8742688237</v>
      </c>
      <c r="H296" s="1">
        <v>7211034329</v>
      </c>
      <c r="I296" s="14">
        <v>3087.9</v>
      </c>
      <c r="J296" s="14">
        <v>3892.3</v>
      </c>
      <c r="K296" t="s">
        <v>902</v>
      </c>
      <c r="L296" t="s">
        <v>903</v>
      </c>
      <c r="M296" t="s">
        <v>904</v>
      </c>
      <c r="N296" s="1">
        <v>-13766</v>
      </c>
      <c r="O296" s="1">
        <v>-47686</v>
      </c>
    </row>
    <row r="297" spans="1:15" hidden="1" x14ac:dyDescent="0.25">
      <c r="A297" t="s">
        <v>196</v>
      </c>
      <c r="B297">
        <v>2008</v>
      </c>
      <c r="C297" t="s">
        <v>16</v>
      </c>
      <c r="D297">
        <v>2008</v>
      </c>
      <c r="E297">
        <v>2008</v>
      </c>
      <c r="F297" t="s">
        <v>16</v>
      </c>
      <c r="G297" s="1">
        <v>2587327098</v>
      </c>
      <c r="H297" s="1">
        <v>2449127243</v>
      </c>
      <c r="I297" s="14">
        <v>605.29999999999995</v>
      </c>
      <c r="J297" s="14">
        <v>616.1</v>
      </c>
      <c r="K297" t="s">
        <v>905</v>
      </c>
      <c r="L297" t="s">
        <v>719</v>
      </c>
      <c r="M297" t="s">
        <v>906</v>
      </c>
      <c r="N297" s="1">
        <v>71896</v>
      </c>
      <c r="O297" s="1">
        <v>91021</v>
      </c>
    </row>
    <row r="298" spans="1:15" hidden="1" x14ac:dyDescent="0.25">
      <c r="A298" t="s">
        <v>240</v>
      </c>
      <c r="B298">
        <v>2008</v>
      </c>
      <c r="C298" t="s">
        <v>16</v>
      </c>
      <c r="D298">
        <v>2008</v>
      </c>
      <c r="E298">
        <v>2008</v>
      </c>
      <c r="F298" t="s">
        <v>16</v>
      </c>
      <c r="G298" s="1">
        <v>1911535897</v>
      </c>
      <c r="H298" s="1">
        <v>1783279469</v>
      </c>
      <c r="I298" s="14">
        <v>447.2</v>
      </c>
      <c r="J298" s="14">
        <v>448.6</v>
      </c>
      <c r="K298" t="s">
        <v>907</v>
      </c>
      <c r="L298" t="s">
        <v>908</v>
      </c>
      <c r="M298" t="s">
        <v>909</v>
      </c>
      <c r="N298" s="1">
        <v>34945</v>
      </c>
      <c r="O298" s="1">
        <v>38185</v>
      </c>
    </row>
    <row r="299" spans="1:15" hidden="1" x14ac:dyDescent="0.25">
      <c r="A299" t="s">
        <v>20</v>
      </c>
      <c r="B299">
        <v>2018</v>
      </c>
      <c r="C299" t="s">
        <v>188</v>
      </c>
      <c r="D299">
        <v>2018</v>
      </c>
      <c r="E299">
        <v>2018</v>
      </c>
      <c r="F299" t="s">
        <v>188</v>
      </c>
      <c r="G299" s="1">
        <v>7250738663</v>
      </c>
      <c r="H299" s="1">
        <v>6228765397</v>
      </c>
      <c r="I299" s="14">
        <v>3030.7</v>
      </c>
      <c r="J299" s="14">
        <v>4044.3</v>
      </c>
      <c r="K299" t="s">
        <v>910</v>
      </c>
      <c r="L299" t="s">
        <v>911</v>
      </c>
      <c r="M299" t="s">
        <v>912</v>
      </c>
      <c r="N299" s="1">
        <v>31692</v>
      </c>
      <c r="O299" s="1">
        <v>18458</v>
      </c>
    </row>
    <row r="300" spans="1:15" x14ac:dyDescent="0.25">
      <c r="A300" s="7" t="s">
        <v>184</v>
      </c>
      <c r="B300" s="7">
        <v>2018</v>
      </c>
      <c r="C300" s="7" t="s">
        <v>188</v>
      </c>
      <c r="D300" s="7">
        <v>2018</v>
      </c>
      <c r="E300" s="7">
        <v>2018</v>
      </c>
      <c r="F300" s="7" t="s">
        <v>188</v>
      </c>
      <c r="G300" s="11">
        <v>15187626350</v>
      </c>
      <c r="H300" s="11">
        <v>18265377472</v>
      </c>
      <c r="I300" s="11">
        <v>6348.2</v>
      </c>
      <c r="J300" s="11">
        <v>11859.6</v>
      </c>
      <c r="K300" s="11" t="s">
        <v>913</v>
      </c>
      <c r="L300" s="11" t="s">
        <v>914</v>
      </c>
      <c r="M300" s="11" t="s">
        <v>915</v>
      </c>
      <c r="N300" s="11">
        <v>31892</v>
      </c>
      <c r="O300" s="12">
        <v>64615</v>
      </c>
    </row>
    <row r="301" spans="1:15" hidden="1" x14ac:dyDescent="0.25">
      <c r="A301" t="s">
        <v>196</v>
      </c>
      <c r="B301">
        <v>2015</v>
      </c>
      <c r="C301" t="s">
        <v>112</v>
      </c>
      <c r="D301">
        <v>2015</v>
      </c>
      <c r="E301">
        <v>2015</v>
      </c>
      <c r="F301" t="s">
        <v>112</v>
      </c>
      <c r="G301" s="1">
        <v>2073877772</v>
      </c>
      <c r="H301" s="1">
        <v>2140439291</v>
      </c>
      <c r="I301" s="14">
        <v>754.4</v>
      </c>
      <c r="J301" s="14">
        <v>1157.8</v>
      </c>
      <c r="K301" t="s">
        <v>916</v>
      </c>
      <c r="L301" t="s">
        <v>917</v>
      </c>
      <c r="M301" t="s">
        <v>918</v>
      </c>
      <c r="N301" s="1">
        <v>16985</v>
      </c>
      <c r="O301" s="1">
        <v>149865</v>
      </c>
    </row>
    <row r="302" spans="1:15" hidden="1" x14ac:dyDescent="0.25">
      <c r="A302" t="s">
        <v>20</v>
      </c>
      <c r="B302">
        <v>2014</v>
      </c>
      <c r="C302" t="s">
        <v>80</v>
      </c>
      <c r="D302">
        <v>2014</v>
      </c>
      <c r="E302">
        <v>2014</v>
      </c>
      <c r="F302" t="s">
        <v>80</v>
      </c>
      <c r="G302" s="1">
        <v>7082316010</v>
      </c>
      <c r="H302" s="1">
        <v>6310707811</v>
      </c>
      <c r="I302" s="14">
        <v>2436.6</v>
      </c>
      <c r="J302" s="14">
        <v>3150.4</v>
      </c>
      <c r="K302" t="s">
        <v>919</v>
      </c>
      <c r="L302" t="s">
        <v>920</v>
      </c>
      <c r="M302" t="s">
        <v>921</v>
      </c>
      <c r="N302" s="1">
        <v>40392</v>
      </c>
      <c r="O302" s="1">
        <v>80754</v>
      </c>
    </row>
    <row r="303" spans="1:15" x14ac:dyDescent="0.25">
      <c r="A303" s="7" t="s">
        <v>184</v>
      </c>
      <c r="B303" s="7" t="s">
        <v>28</v>
      </c>
      <c r="C303" s="7" t="s">
        <v>29</v>
      </c>
      <c r="D303" s="7">
        <v>2019</v>
      </c>
      <c r="E303" s="7" t="s">
        <v>28</v>
      </c>
      <c r="F303" s="7" t="s">
        <v>29</v>
      </c>
      <c r="G303" s="11">
        <v>14761639253</v>
      </c>
      <c r="H303" s="11">
        <v>17936713623</v>
      </c>
      <c r="I303" s="11">
        <v>6354</v>
      </c>
      <c r="J303" s="11">
        <v>12014.8</v>
      </c>
      <c r="K303" s="11" t="s">
        <v>922</v>
      </c>
      <c r="L303" s="11" t="s">
        <v>923</v>
      </c>
      <c r="M303" s="11" t="s">
        <v>924</v>
      </c>
      <c r="N303" s="11" t="s">
        <v>925</v>
      </c>
      <c r="O303" s="12">
        <v>13086</v>
      </c>
    </row>
    <row r="304" spans="1:15" x14ac:dyDescent="0.25">
      <c r="A304" s="7" t="s">
        <v>57</v>
      </c>
      <c r="B304" s="7" t="s">
        <v>28</v>
      </c>
      <c r="C304" s="7" t="s">
        <v>29</v>
      </c>
      <c r="D304" s="7">
        <v>2019</v>
      </c>
      <c r="E304" s="7" t="s">
        <v>28</v>
      </c>
      <c r="F304" s="7" t="s">
        <v>29</v>
      </c>
      <c r="G304" s="11">
        <v>1422962550</v>
      </c>
      <c r="H304" s="11">
        <v>1687706391</v>
      </c>
      <c r="I304" s="11">
        <v>612.5</v>
      </c>
      <c r="J304" s="11">
        <v>1130.5</v>
      </c>
      <c r="K304" s="11" t="s">
        <v>928</v>
      </c>
      <c r="L304" s="11" t="s">
        <v>929</v>
      </c>
      <c r="M304" s="11" t="s">
        <v>138</v>
      </c>
      <c r="N304" s="11" t="s">
        <v>930</v>
      </c>
      <c r="O304" s="12" t="s">
        <v>931</v>
      </c>
    </row>
    <row r="305" spans="1:15" x14ac:dyDescent="0.25">
      <c r="A305" s="7" t="s">
        <v>184</v>
      </c>
      <c r="B305" s="7" t="s">
        <v>94</v>
      </c>
      <c r="C305" s="7" t="s">
        <v>95</v>
      </c>
      <c r="D305" s="7">
        <v>2020</v>
      </c>
      <c r="E305" s="7" t="s">
        <v>94</v>
      </c>
      <c r="F305" s="7" t="s">
        <v>95</v>
      </c>
      <c r="G305" s="11">
        <v>8721736816</v>
      </c>
      <c r="H305" s="11">
        <v>11182725976</v>
      </c>
      <c r="I305" s="11">
        <v>3080.5</v>
      </c>
      <c r="J305" s="11">
        <v>6036.1</v>
      </c>
      <c r="K305" s="11" t="s">
        <v>393</v>
      </c>
      <c r="L305" s="11" t="s">
        <v>394</v>
      </c>
      <c r="M305" s="11" t="s">
        <v>395</v>
      </c>
      <c r="N305" s="11">
        <v>-515188</v>
      </c>
      <c r="O305" s="12">
        <v>-497612</v>
      </c>
    </row>
    <row r="306" spans="1:15" hidden="1" x14ac:dyDescent="0.25">
      <c r="A306" t="s">
        <v>34</v>
      </c>
      <c r="B306">
        <v>2017</v>
      </c>
      <c r="C306" t="s">
        <v>131</v>
      </c>
      <c r="D306">
        <v>2017</v>
      </c>
      <c r="E306">
        <v>2017</v>
      </c>
      <c r="F306" t="s">
        <v>131</v>
      </c>
      <c r="G306" t="s">
        <v>932</v>
      </c>
      <c r="H306" t="s">
        <v>933</v>
      </c>
      <c r="I306" s="14">
        <v>162.1</v>
      </c>
      <c r="J306" s="14">
        <v>308.10000000000002</v>
      </c>
      <c r="K306" t="s">
        <v>934</v>
      </c>
      <c r="L306" t="s">
        <v>935</v>
      </c>
      <c r="M306" t="s">
        <v>936</v>
      </c>
      <c r="N306" t="s">
        <v>937</v>
      </c>
      <c r="O306" t="s">
        <v>938</v>
      </c>
    </row>
    <row r="307" spans="1:15" hidden="1" x14ac:dyDescent="0.25">
      <c r="A307" t="s">
        <v>34</v>
      </c>
      <c r="B307">
        <v>2009</v>
      </c>
      <c r="C307" t="s">
        <v>42</v>
      </c>
      <c r="D307">
        <v>2009</v>
      </c>
      <c r="E307">
        <v>2009</v>
      </c>
      <c r="F307" t="s">
        <v>42</v>
      </c>
      <c r="G307" s="1">
        <v>1014540480</v>
      </c>
      <c r="H307" s="1">
        <v>1040690942</v>
      </c>
      <c r="I307" s="14">
        <v>240.3</v>
      </c>
      <c r="J307" s="14">
        <v>282.2</v>
      </c>
      <c r="K307" t="s">
        <v>939</v>
      </c>
      <c r="L307" t="s">
        <v>940</v>
      </c>
      <c r="M307" t="s">
        <v>941</v>
      </c>
      <c r="N307" s="1">
        <v>-92523</v>
      </c>
      <c r="O307" t="s">
        <v>942</v>
      </c>
    </row>
    <row r="308" spans="1:15" hidden="1" x14ac:dyDescent="0.25">
      <c r="A308" t="s">
        <v>160</v>
      </c>
      <c r="B308">
        <v>2012</v>
      </c>
      <c r="C308" t="s">
        <v>67</v>
      </c>
      <c r="D308">
        <v>2012</v>
      </c>
      <c r="E308">
        <v>2012</v>
      </c>
      <c r="F308" t="s">
        <v>67</v>
      </c>
      <c r="G308" s="1">
        <v>1365636753</v>
      </c>
      <c r="H308" s="1">
        <v>1565680675</v>
      </c>
      <c r="I308" s="14">
        <v>418.3</v>
      </c>
      <c r="J308">
        <v>633</v>
      </c>
      <c r="K308">
        <v>633</v>
      </c>
      <c r="L308" t="s">
        <v>943</v>
      </c>
      <c r="M308" t="s">
        <v>944</v>
      </c>
      <c r="N308" s="1">
        <v>252395</v>
      </c>
      <c r="O308" s="1">
        <v>406041</v>
      </c>
    </row>
    <row r="309" spans="1:15" hidden="1" x14ac:dyDescent="0.25">
      <c r="A309" t="s">
        <v>266</v>
      </c>
      <c r="B309">
        <v>2017</v>
      </c>
      <c r="C309" t="s">
        <v>131</v>
      </c>
      <c r="D309">
        <v>2017</v>
      </c>
      <c r="E309">
        <v>2017</v>
      </c>
      <c r="F309" t="s">
        <v>131</v>
      </c>
      <c r="G309">
        <v>100</v>
      </c>
      <c r="H309">
        <v>100</v>
      </c>
      <c r="I309" s="14">
        <v>40312.800000000003</v>
      </c>
      <c r="J309" s="14">
        <v>62202.7</v>
      </c>
      <c r="K309" t="s">
        <v>945</v>
      </c>
      <c r="L309" t="s">
        <v>946</v>
      </c>
      <c r="M309">
        <v>4295</v>
      </c>
      <c r="N309" s="1">
        <v>55911</v>
      </c>
      <c r="O309" s="1">
        <v>74169</v>
      </c>
    </row>
    <row r="310" spans="1:15" hidden="1" x14ac:dyDescent="0.25">
      <c r="A310" t="s">
        <v>266</v>
      </c>
      <c r="B310" t="s">
        <v>28</v>
      </c>
      <c r="C310" t="s">
        <v>29</v>
      </c>
      <c r="D310">
        <v>2019</v>
      </c>
      <c r="E310" t="s">
        <v>28</v>
      </c>
      <c r="F310" t="s">
        <v>29</v>
      </c>
      <c r="G310">
        <v>100</v>
      </c>
      <c r="H310">
        <v>100</v>
      </c>
      <c r="I310">
        <v>43044</v>
      </c>
      <c r="J310" s="14">
        <v>66984.399999999994</v>
      </c>
      <c r="K310" t="s">
        <v>947</v>
      </c>
      <c r="L310" t="s">
        <v>948</v>
      </c>
      <c r="M310">
        <v>2055</v>
      </c>
      <c r="N310" s="1">
        <v>29797</v>
      </c>
      <c r="O310" s="1">
        <v>31649</v>
      </c>
    </row>
    <row r="311" spans="1:15" hidden="1" x14ac:dyDescent="0.25">
      <c r="A311" t="s">
        <v>41</v>
      </c>
      <c r="B311">
        <v>2016</v>
      </c>
      <c r="C311" t="s">
        <v>35</v>
      </c>
      <c r="D311">
        <v>2016</v>
      </c>
      <c r="E311">
        <v>2016</v>
      </c>
      <c r="F311" t="s">
        <v>35</v>
      </c>
      <c r="G311" s="1">
        <v>5459922155</v>
      </c>
      <c r="H311" s="1">
        <v>6174999180</v>
      </c>
      <c r="I311" s="14">
        <v>2084.5</v>
      </c>
      <c r="J311" s="14">
        <v>3575.8</v>
      </c>
      <c r="K311" t="s">
        <v>949</v>
      </c>
      <c r="L311" t="s">
        <v>950</v>
      </c>
      <c r="M311" t="s">
        <v>951</v>
      </c>
      <c r="N311" t="s">
        <v>952</v>
      </c>
      <c r="O311" s="1">
        <v>34394</v>
      </c>
    </row>
    <row r="312" spans="1:15" hidden="1" x14ac:dyDescent="0.25">
      <c r="A312" t="s">
        <v>115</v>
      </c>
      <c r="B312">
        <v>2013</v>
      </c>
      <c r="C312" t="s">
        <v>58</v>
      </c>
      <c r="D312">
        <v>2013</v>
      </c>
      <c r="E312">
        <v>2013</v>
      </c>
      <c r="F312" t="s">
        <v>58</v>
      </c>
      <c r="G312" s="1">
        <v>95580380456</v>
      </c>
      <c r="H312" s="1">
        <v>96149561404</v>
      </c>
      <c r="I312" s="14">
        <v>31297.7</v>
      </c>
      <c r="J312" s="14">
        <v>43844.2</v>
      </c>
      <c r="K312" t="s">
        <v>953</v>
      </c>
      <c r="L312" t="s">
        <v>954</v>
      </c>
      <c r="M312" t="s">
        <v>955</v>
      </c>
      <c r="N312" s="1">
        <v>67237</v>
      </c>
      <c r="O312" s="1">
        <v>130538</v>
      </c>
    </row>
    <row r="313" spans="1:15" hidden="1" x14ac:dyDescent="0.25">
      <c r="A313" t="s">
        <v>41</v>
      </c>
      <c r="B313">
        <v>2012</v>
      </c>
      <c r="C313" t="s">
        <v>67</v>
      </c>
      <c r="D313">
        <v>2012</v>
      </c>
      <c r="E313">
        <v>2012</v>
      </c>
      <c r="F313" t="s">
        <v>67</v>
      </c>
      <c r="G313" s="1">
        <v>6047260238</v>
      </c>
      <c r="H313" s="1">
        <v>6231557494</v>
      </c>
      <c r="I313" s="14">
        <v>1852.3</v>
      </c>
      <c r="J313" s="14">
        <v>2519.4</v>
      </c>
      <c r="K313" t="s">
        <v>956</v>
      </c>
      <c r="L313" t="s">
        <v>61</v>
      </c>
      <c r="M313" t="s">
        <v>957</v>
      </c>
      <c r="N313" s="1">
        <v>81508</v>
      </c>
      <c r="O313" s="1">
        <v>145963</v>
      </c>
    </row>
    <row r="314" spans="1:15" hidden="1" x14ac:dyDescent="0.25">
      <c r="A314" t="s">
        <v>160</v>
      </c>
      <c r="B314">
        <v>2018</v>
      </c>
      <c r="C314" t="s">
        <v>188</v>
      </c>
      <c r="D314">
        <v>2018</v>
      </c>
      <c r="E314">
        <v>2018</v>
      </c>
      <c r="F314" t="s">
        <v>188</v>
      </c>
      <c r="G314" s="1">
        <v>1766570571</v>
      </c>
      <c r="H314" s="1">
        <v>1884046364</v>
      </c>
      <c r="I314" s="14">
        <v>738.4</v>
      </c>
      <c r="J314" s="14">
        <v>1223.3</v>
      </c>
      <c r="K314" t="s">
        <v>958</v>
      </c>
      <c r="L314" t="s">
        <v>959</v>
      </c>
      <c r="M314" t="s">
        <v>960</v>
      </c>
      <c r="N314" s="1">
        <v>27553</v>
      </c>
      <c r="O314" t="s">
        <v>961</v>
      </c>
    </row>
    <row r="315" spans="1:15" hidden="1" x14ac:dyDescent="0.25">
      <c r="A315" t="s">
        <v>62</v>
      </c>
      <c r="B315">
        <v>2008</v>
      </c>
      <c r="C315" t="s">
        <v>16</v>
      </c>
      <c r="D315">
        <v>2008</v>
      </c>
      <c r="E315">
        <v>2008</v>
      </c>
      <c r="F315" t="s">
        <v>16</v>
      </c>
      <c r="G315" t="s">
        <v>962</v>
      </c>
      <c r="H315" t="s">
        <v>963</v>
      </c>
      <c r="I315" s="14">
        <v>216.1</v>
      </c>
      <c r="J315" s="14">
        <v>222.4</v>
      </c>
      <c r="K315" t="s">
        <v>964</v>
      </c>
      <c r="L315" t="s">
        <v>807</v>
      </c>
      <c r="M315" t="s">
        <v>506</v>
      </c>
      <c r="N315" s="1">
        <v>47503</v>
      </c>
      <c r="O315" s="1">
        <v>78041</v>
      </c>
    </row>
    <row r="316" spans="1:15" hidden="1" x14ac:dyDescent="0.25">
      <c r="A316" t="s">
        <v>27</v>
      </c>
      <c r="B316">
        <v>2017</v>
      </c>
      <c r="C316" t="s">
        <v>131</v>
      </c>
      <c r="D316">
        <v>2017</v>
      </c>
      <c r="E316">
        <v>2017</v>
      </c>
      <c r="F316" t="s">
        <v>131</v>
      </c>
      <c r="G316" s="1">
        <v>2469687047</v>
      </c>
      <c r="H316" s="1">
        <v>3954812251</v>
      </c>
      <c r="I316" s="14">
        <v>995.6</v>
      </c>
      <c r="J316">
        <v>2460</v>
      </c>
      <c r="K316">
        <v>2460</v>
      </c>
      <c r="L316" t="s">
        <v>965</v>
      </c>
      <c r="M316" t="s">
        <v>966</v>
      </c>
      <c r="N316" s="1">
        <v>24069</v>
      </c>
      <c r="O316" s="1">
        <v>35397</v>
      </c>
    </row>
    <row r="317" spans="1:15" hidden="1" x14ac:dyDescent="0.25">
      <c r="A317" t="s">
        <v>71</v>
      </c>
      <c r="B317">
        <v>2014</v>
      </c>
      <c r="C317" t="s">
        <v>80</v>
      </c>
      <c r="D317">
        <v>2014</v>
      </c>
      <c r="E317">
        <v>2014</v>
      </c>
      <c r="F317" t="s">
        <v>80</v>
      </c>
      <c r="G317" s="1">
        <v>6209743053</v>
      </c>
      <c r="H317" s="1">
        <v>6081347716</v>
      </c>
      <c r="I317" s="14">
        <v>2136.4</v>
      </c>
      <c r="J317" s="14">
        <v>3035.9</v>
      </c>
      <c r="K317" t="s">
        <v>967</v>
      </c>
      <c r="L317" t="s">
        <v>968</v>
      </c>
      <c r="M317" t="s">
        <v>969</v>
      </c>
      <c r="N317" s="1">
        <v>64156</v>
      </c>
      <c r="O317" s="1">
        <v>90598</v>
      </c>
    </row>
    <row r="318" spans="1:15" hidden="1" x14ac:dyDescent="0.25">
      <c r="A318" t="s">
        <v>62</v>
      </c>
      <c r="B318">
        <v>2015</v>
      </c>
      <c r="C318" t="s">
        <v>112</v>
      </c>
      <c r="D318">
        <v>2015</v>
      </c>
      <c r="E318">
        <v>2015</v>
      </c>
      <c r="F318" t="s">
        <v>112</v>
      </c>
      <c r="G318" t="s">
        <v>970</v>
      </c>
      <c r="H318" t="s">
        <v>971</v>
      </c>
      <c r="I318">
        <v>359</v>
      </c>
      <c r="J318" s="14">
        <v>470.1</v>
      </c>
      <c r="K318" t="s">
        <v>972</v>
      </c>
      <c r="L318" t="s">
        <v>973</v>
      </c>
      <c r="M318" t="s">
        <v>214</v>
      </c>
      <c r="N318" s="1">
        <v>89199</v>
      </c>
      <c r="O318" s="1">
        <v>97851</v>
      </c>
    </row>
    <row r="319" spans="1:15" hidden="1" x14ac:dyDescent="0.25">
      <c r="A319" t="s">
        <v>266</v>
      </c>
      <c r="B319">
        <v>2015</v>
      </c>
      <c r="C319" t="s">
        <v>112</v>
      </c>
      <c r="D319">
        <v>2015</v>
      </c>
      <c r="E319">
        <v>2015</v>
      </c>
      <c r="F319" t="s">
        <v>112</v>
      </c>
      <c r="G319">
        <v>100</v>
      </c>
      <c r="H319">
        <v>100</v>
      </c>
      <c r="I319" s="14">
        <v>36376.300000000003</v>
      </c>
      <c r="J319" s="14">
        <v>54091.7</v>
      </c>
      <c r="K319" t="s">
        <v>974</v>
      </c>
      <c r="L319" t="s">
        <v>975</v>
      </c>
      <c r="M319" t="s">
        <v>976</v>
      </c>
      <c r="N319" s="1">
        <v>57327</v>
      </c>
      <c r="O319" s="1">
        <v>83535</v>
      </c>
    </row>
    <row r="320" spans="1:15" x14ac:dyDescent="0.25">
      <c r="A320" s="7" t="s">
        <v>57</v>
      </c>
      <c r="B320" s="7" t="s">
        <v>94</v>
      </c>
      <c r="C320" s="7" t="s">
        <v>95</v>
      </c>
      <c r="D320" s="7">
        <v>2020</v>
      </c>
      <c r="E320" s="7" t="s">
        <v>94</v>
      </c>
      <c r="F320" s="7" t="s">
        <v>95</v>
      </c>
      <c r="G320" s="11" t="s">
        <v>785</v>
      </c>
      <c r="H320" s="11">
        <v>1035070493</v>
      </c>
      <c r="I320" s="11">
        <v>293.2</v>
      </c>
      <c r="J320" s="11">
        <v>558.70000000000005</v>
      </c>
      <c r="K320" s="11" t="s">
        <v>786</v>
      </c>
      <c r="L320" s="11" t="s">
        <v>787</v>
      </c>
      <c r="M320" s="11" t="s">
        <v>788</v>
      </c>
      <c r="N320" s="11">
        <v>-521307</v>
      </c>
      <c r="O320" s="12">
        <v>-505794</v>
      </c>
    </row>
    <row r="321" spans="1:15" hidden="1" x14ac:dyDescent="0.25">
      <c r="A321" t="s">
        <v>15</v>
      </c>
      <c r="B321">
        <v>2011</v>
      </c>
      <c r="C321" t="s">
        <v>72</v>
      </c>
      <c r="D321">
        <v>2011</v>
      </c>
      <c r="E321">
        <v>2011</v>
      </c>
      <c r="F321" t="s">
        <v>72</v>
      </c>
      <c r="G321" s="1">
        <v>1216763016</v>
      </c>
      <c r="H321" s="1">
        <v>1037011838</v>
      </c>
      <c r="I321" t="s">
        <v>981</v>
      </c>
      <c r="J321" t="s">
        <v>982</v>
      </c>
      <c r="K321" t="s">
        <v>982</v>
      </c>
      <c r="L321" t="s">
        <v>983</v>
      </c>
      <c r="M321">
        <v>8</v>
      </c>
      <c r="N321" s="1">
        <v>52386</v>
      </c>
      <c r="O321" s="1">
        <v>22746</v>
      </c>
    </row>
    <row r="322" spans="1:15" hidden="1" x14ac:dyDescent="0.25">
      <c r="A322" t="s">
        <v>115</v>
      </c>
      <c r="B322" t="s">
        <v>94</v>
      </c>
      <c r="C322" t="s">
        <v>95</v>
      </c>
      <c r="D322">
        <v>2020</v>
      </c>
      <c r="E322" t="s">
        <v>94</v>
      </c>
      <c r="F322" t="s">
        <v>95</v>
      </c>
      <c r="G322" s="1">
        <v>95888142062</v>
      </c>
      <c r="H322" s="1">
        <v>96745650925</v>
      </c>
      <c r="I322" t="s">
        <v>984</v>
      </c>
      <c r="J322" t="s">
        <v>985</v>
      </c>
      <c r="K322" t="s">
        <v>985</v>
      </c>
      <c r="L322" t="s">
        <v>986</v>
      </c>
      <c r="M322" t="s">
        <v>987</v>
      </c>
      <c r="N322" s="1">
        <v>-178998</v>
      </c>
      <c r="O322" s="1">
        <v>-194929</v>
      </c>
    </row>
    <row r="323" spans="1:15" hidden="1" x14ac:dyDescent="0.25">
      <c r="A323" t="s">
        <v>120</v>
      </c>
      <c r="B323" t="s">
        <v>28</v>
      </c>
      <c r="C323" t="s">
        <v>29</v>
      </c>
      <c r="D323">
        <v>2019</v>
      </c>
      <c r="E323" t="s">
        <v>28</v>
      </c>
      <c r="F323" t="s">
        <v>29</v>
      </c>
      <c r="G323" s="1">
        <v>2109469380</v>
      </c>
      <c r="H323" s="1">
        <v>1867151158</v>
      </c>
      <c r="I323">
        <v>908</v>
      </c>
      <c r="J323" t="s">
        <v>988</v>
      </c>
      <c r="K323" t="s">
        <v>988</v>
      </c>
      <c r="L323">
        <v>86</v>
      </c>
      <c r="M323" t="s">
        <v>858</v>
      </c>
      <c r="N323" s="1">
        <v>104622</v>
      </c>
      <c r="O323" s="1">
        <v>29213</v>
      </c>
    </row>
    <row r="324" spans="1:15" hidden="1" x14ac:dyDescent="0.25">
      <c r="A324" t="s">
        <v>84</v>
      </c>
      <c r="B324">
        <v>2012</v>
      </c>
      <c r="C324" t="s">
        <v>67</v>
      </c>
      <c r="D324">
        <v>2012</v>
      </c>
      <c r="E324">
        <v>2012</v>
      </c>
      <c r="F324" t="s">
        <v>67</v>
      </c>
      <c r="G324" s="1">
        <v>14426190974</v>
      </c>
      <c r="H324" s="1">
        <v>13357012295</v>
      </c>
      <c r="I324" t="s">
        <v>989</v>
      </c>
      <c r="J324" t="s">
        <v>990</v>
      </c>
      <c r="K324" t="s">
        <v>990</v>
      </c>
      <c r="L324" t="s">
        <v>991</v>
      </c>
      <c r="M324" t="s">
        <v>992</v>
      </c>
      <c r="N324" s="1">
        <v>50869</v>
      </c>
      <c r="O324" s="1">
        <v>85576</v>
      </c>
    </row>
    <row r="325" spans="1:15" hidden="1" x14ac:dyDescent="0.25">
      <c r="A325" t="s">
        <v>54</v>
      </c>
      <c r="B325">
        <v>2013</v>
      </c>
      <c r="C325" t="s">
        <v>58</v>
      </c>
      <c r="D325">
        <v>2013</v>
      </c>
      <c r="E325">
        <v>2013</v>
      </c>
      <c r="F325" t="s">
        <v>58</v>
      </c>
      <c r="G325" t="s">
        <v>993</v>
      </c>
      <c r="H325" t="s">
        <v>994</v>
      </c>
      <c r="I325" t="s">
        <v>995</v>
      </c>
      <c r="J325" t="s">
        <v>618</v>
      </c>
      <c r="K325" t="s">
        <v>618</v>
      </c>
      <c r="L325" t="s">
        <v>996</v>
      </c>
      <c r="M325" t="s">
        <v>997</v>
      </c>
      <c r="N325" s="1">
        <v>-23757</v>
      </c>
      <c r="O325" t="s">
        <v>998</v>
      </c>
    </row>
    <row r="326" spans="1:15" hidden="1" x14ac:dyDescent="0.25">
      <c r="A326" t="s">
        <v>15</v>
      </c>
      <c r="B326">
        <v>2010</v>
      </c>
      <c r="C326" t="s">
        <v>21</v>
      </c>
      <c r="D326">
        <v>2010</v>
      </c>
      <c r="E326">
        <v>2010</v>
      </c>
      <c r="F326" t="s">
        <v>21</v>
      </c>
      <c r="G326" s="1">
        <v>1287002314</v>
      </c>
      <c r="H326" s="1">
        <v>1194620979</v>
      </c>
      <c r="I326" t="s">
        <v>999</v>
      </c>
      <c r="J326" t="s">
        <v>1000</v>
      </c>
      <c r="K326" t="s">
        <v>1000</v>
      </c>
      <c r="L326" t="s">
        <v>1001</v>
      </c>
      <c r="M326" t="s">
        <v>700</v>
      </c>
      <c r="N326" s="1">
        <v>98025</v>
      </c>
      <c r="O326" s="1">
        <v>144111</v>
      </c>
    </row>
    <row r="327" spans="1:15" hidden="1" x14ac:dyDescent="0.25">
      <c r="A327" t="s">
        <v>127</v>
      </c>
      <c r="B327">
        <v>2007</v>
      </c>
      <c r="D327">
        <v>2007</v>
      </c>
      <c r="E327">
        <v>2007</v>
      </c>
      <c r="G327" s="1">
        <v>2152047333</v>
      </c>
      <c r="H327" s="1">
        <v>2152047333</v>
      </c>
      <c r="I327" t="s">
        <v>1002</v>
      </c>
      <c r="J327" t="s">
        <v>1002</v>
      </c>
      <c r="K327" t="s">
        <v>1002</v>
      </c>
      <c r="L327"/>
      <c r="M327"/>
      <c r="N327"/>
      <c r="O327"/>
    </row>
    <row r="328" spans="1:15" hidden="1" x14ac:dyDescent="0.25">
      <c r="A328" t="s">
        <v>79</v>
      </c>
      <c r="B328">
        <v>2008</v>
      </c>
      <c r="C328" t="s">
        <v>16</v>
      </c>
      <c r="D328">
        <v>2008</v>
      </c>
      <c r="E328">
        <v>2008</v>
      </c>
      <c r="F328" t="s">
        <v>16</v>
      </c>
      <c r="G328" s="1">
        <v>3685434370</v>
      </c>
      <c r="H328" s="1">
        <v>3697740888</v>
      </c>
      <c r="I328" t="s">
        <v>1003</v>
      </c>
      <c r="J328" t="s">
        <v>1004</v>
      </c>
      <c r="K328" t="s">
        <v>1004</v>
      </c>
      <c r="L328" t="s">
        <v>584</v>
      </c>
      <c r="M328" t="s">
        <v>1005</v>
      </c>
      <c r="N328" s="1">
        <v>41681</v>
      </c>
      <c r="O328" s="1">
        <v>123837</v>
      </c>
    </row>
    <row r="329" spans="1:15" hidden="1" x14ac:dyDescent="0.25">
      <c r="A329" t="s">
        <v>27</v>
      </c>
      <c r="B329">
        <v>2009</v>
      </c>
      <c r="C329" t="s">
        <v>42</v>
      </c>
      <c r="D329">
        <v>2009</v>
      </c>
      <c r="E329">
        <v>2009</v>
      </c>
      <c r="F329" t="s">
        <v>42</v>
      </c>
      <c r="G329" s="1">
        <v>2790725166</v>
      </c>
      <c r="H329" s="1">
        <v>3088882825</v>
      </c>
      <c r="I329">
        <v>661</v>
      </c>
      <c r="J329" t="s">
        <v>1006</v>
      </c>
      <c r="K329" t="s">
        <v>1006</v>
      </c>
      <c r="L329" t="s">
        <v>1007</v>
      </c>
      <c r="M329" t="s">
        <v>1008</v>
      </c>
      <c r="N329" t="s">
        <v>1009</v>
      </c>
      <c r="O329" s="1">
        <v>123239</v>
      </c>
    </row>
    <row r="330" spans="1:15" hidden="1" x14ac:dyDescent="0.25">
      <c r="A330" t="s">
        <v>54</v>
      </c>
      <c r="B330">
        <v>2014</v>
      </c>
      <c r="C330" t="s">
        <v>80</v>
      </c>
      <c r="D330">
        <v>2014</v>
      </c>
      <c r="E330">
        <v>2014</v>
      </c>
      <c r="F330" t="s">
        <v>80</v>
      </c>
      <c r="G330" t="s">
        <v>1010</v>
      </c>
      <c r="H330" t="s">
        <v>1011</v>
      </c>
      <c r="I330" t="s">
        <v>1012</v>
      </c>
      <c r="J330" t="s">
        <v>1013</v>
      </c>
      <c r="K330" t="s">
        <v>1013</v>
      </c>
      <c r="L330" t="s">
        <v>1014</v>
      </c>
      <c r="M330" t="s">
        <v>617</v>
      </c>
      <c r="N330" s="1">
        <v>38483</v>
      </c>
      <c r="O330" s="1">
        <v>98742</v>
      </c>
    </row>
    <row r="331" spans="1:15" hidden="1" x14ac:dyDescent="0.25">
      <c r="A331" t="s">
        <v>127</v>
      </c>
      <c r="B331">
        <v>2009</v>
      </c>
      <c r="C331" t="s">
        <v>42</v>
      </c>
      <c r="D331">
        <v>2009</v>
      </c>
      <c r="E331">
        <v>2009</v>
      </c>
      <c r="F331" t="s">
        <v>42</v>
      </c>
      <c r="G331" s="1">
        <v>2016415037</v>
      </c>
      <c r="H331" s="1">
        <v>1804060981</v>
      </c>
      <c r="I331" t="s">
        <v>1015</v>
      </c>
      <c r="J331" t="s">
        <v>1016</v>
      </c>
      <c r="K331" t="s">
        <v>1016</v>
      </c>
      <c r="L331" t="s">
        <v>1017</v>
      </c>
      <c r="M331" t="s">
        <v>1018</v>
      </c>
      <c r="N331" s="1">
        <v>21822</v>
      </c>
      <c r="O331" s="1">
        <v>67889</v>
      </c>
    </row>
    <row r="332" spans="1:15" hidden="1" x14ac:dyDescent="0.25">
      <c r="A332" t="s">
        <v>160</v>
      </c>
      <c r="B332">
        <v>2011</v>
      </c>
      <c r="C332" t="s">
        <v>72</v>
      </c>
      <c r="D332">
        <v>2011</v>
      </c>
      <c r="E332">
        <v>2011</v>
      </c>
      <c r="F332" t="s">
        <v>72</v>
      </c>
      <c r="G332" s="1">
        <v>1197051097</v>
      </c>
      <c r="H332" s="1">
        <v>1297922517</v>
      </c>
      <c r="I332">
        <v>334</v>
      </c>
      <c r="J332" t="s">
        <v>1019</v>
      </c>
      <c r="K332" t="s">
        <v>1019</v>
      </c>
      <c r="L332" t="s">
        <v>1020</v>
      </c>
      <c r="M332" t="s">
        <v>1021</v>
      </c>
      <c r="N332" s="1">
        <v>221206</v>
      </c>
      <c r="O332" s="1">
        <v>402055</v>
      </c>
    </row>
    <row r="333" spans="1:15" hidden="1" x14ac:dyDescent="0.25">
      <c r="A333" t="s">
        <v>146</v>
      </c>
      <c r="B333">
        <v>2007</v>
      </c>
      <c r="D333">
        <v>2007</v>
      </c>
      <c r="E333">
        <v>2007</v>
      </c>
      <c r="G333" s="1">
        <v>3965533434</v>
      </c>
      <c r="H333" s="1">
        <v>3965533434</v>
      </c>
      <c r="I333" t="s">
        <v>1022</v>
      </c>
      <c r="J333" t="s">
        <v>1022</v>
      </c>
      <c r="K333" t="s">
        <v>1022</v>
      </c>
      <c r="L333"/>
      <c r="M333"/>
      <c r="N333"/>
      <c r="O333"/>
    </row>
    <row r="334" spans="1:15" hidden="1" x14ac:dyDescent="0.25">
      <c r="A334" t="s">
        <v>20</v>
      </c>
      <c r="B334">
        <v>2012</v>
      </c>
      <c r="C334" t="s">
        <v>67</v>
      </c>
      <c r="D334">
        <v>2012</v>
      </c>
      <c r="E334">
        <v>2012</v>
      </c>
      <c r="F334" t="s">
        <v>67</v>
      </c>
      <c r="G334" s="1">
        <v>7068794400</v>
      </c>
      <c r="H334" s="1">
        <v>6931785296</v>
      </c>
      <c r="I334" t="s">
        <v>1023</v>
      </c>
      <c r="J334" t="s">
        <v>1024</v>
      </c>
      <c r="K334" t="s">
        <v>1024</v>
      </c>
      <c r="L334" t="s">
        <v>1025</v>
      </c>
      <c r="M334" t="s">
        <v>1026</v>
      </c>
      <c r="N334" s="1">
        <v>66653</v>
      </c>
      <c r="O334" s="1">
        <v>134707</v>
      </c>
    </row>
    <row r="335" spans="1:15" hidden="1" x14ac:dyDescent="0.25">
      <c r="A335" t="s">
        <v>41</v>
      </c>
      <c r="B335">
        <v>2007</v>
      </c>
      <c r="D335">
        <v>2007</v>
      </c>
      <c r="E335">
        <v>2007</v>
      </c>
      <c r="G335" s="1">
        <v>7156743050</v>
      </c>
      <c r="H335" s="1">
        <v>7156743050</v>
      </c>
      <c r="I335" t="s">
        <v>1027</v>
      </c>
      <c r="J335" t="s">
        <v>1027</v>
      </c>
      <c r="K335" t="s">
        <v>1027</v>
      </c>
      <c r="L335"/>
      <c r="M335"/>
      <c r="N335"/>
      <c r="O335"/>
    </row>
    <row r="336" spans="1:15" hidden="1" x14ac:dyDescent="0.25">
      <c r="A336" t="s">
        <v>120</v>
      </c>
      <c r="B336">
        <v>2011</v>
      </c>
      <c r="C336" t="s">
        <v>72</v>
      </c>
      <c r="D336">
        <v>2011</v>
      </c>
      <c r="E336">
        <v>2011</v>
      </c>
      <c r="F336" t="s">
        <v>72</v>
      </c>
      <c r="G336" s="1">
        <v>2563624699</v>
      </c>
      <c r="H336" s="1">
        <v>2541356505</v>
      </c>
      <c r="I336" t="s">
        <v>1028</v>
      </c>
      <c r="J336" t="s">
        <v>1029</v>
      </c>
      <c r="K336" t="s">
        <v>1029</v>
      </c>
      <c r="L336" t="s">
        <v>854</v>
      </c>
      <c r="M336">
        <v>76</v>
      </c>
      <c r="N336" s="1">
        <v>48058</v>
      </c>
      <c r="O336" s="1">
        <v>94351</v>
      </c>
    </row>
    <row r="337" spans="1:15" hidden="1" x14ac:dyDescent="0.25">
      <c r="A337" t="s">
        <v>115</v>
      </c>
      <c r="B337">
        <v>2010</v>
      </c>
      <c r="C337" t="s">
        <v>21</v>
      </c>
      <c r="D337">
        <v>2010</v>
      </c>
      <c r="E337">
        <v>2010</v>
      </c>
      <c r="F337" t="s">
        <v>21</v>
      </c>
      <c r="G337" s="1">
        <v>95625149605</v>
      </c>
      <c r="H337" s="1">
        <v>95735437479</v>
      </c>
      <c r="I337" t="s">
        <v>1030</v>
      </c>
      <c r="J337" t="s">
        <v>1031</v>
      </c>
      <c r="K337" t="s">
        <v>1031</v>
      </c>
      <c r="L337" t="s">
        <v>1032</v>
      </c>
      <c r="M337" t="s">
        <v>1033</v>
      </c>
      <c r="N337" s="1">
        <v>53081</v>
      </c>
      <c r="O337" s="1">
        <v>82515</v>
      </c>
    </row>
  </sheetData>
  <autoFilter ref="A1:O337" xr:uid="{00000000-0009-0000-0000-000000000000}">
    <filterColumn colId="0">
      <filters>
        <filter val="F   CONSTRUCCION"/>
        <filter val="F   CONSTRUCCION (UFP)"/>
      </filters>
    </filterColumn>
    <sortState xmlns:xlrd2="http://schemas.microsoft.com/office/spreadsheetml/2017/richdata2" ref="A10:O320">
      <sortCondition ref="E1:E33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zoomScale="54" zoomScaleNormal="82" workbookViewId="0">
      <selection activeCell="O7" sqref="O7"/>
    </sheetView>
  </sheetViews>
  <sheetFormatPr defaultColWidth="11.42578125" defaultRowHeight="15" x14ac:dyDescent="0.25"/>
  <cols>
    <col min="11" max="11" width="14" bestFit="1" customWidth="1"/>
  </cols>
  <sheetData>
    <row r="1" spans="1:12" x14ac:dyDescent="0.25">
      <c r="A1" s="4" t="s">
        <v>1040</v>
      </c>
      <c r="B1" s="4" t="s">
        <v>1041</v>
      </c>
      <c r="C1" s="4" t="s">
        <v>1042</v>
      </c>
      <c r="D1" s="4" t="s">
        <v>1043</v>
      </c>
      <c r="E1" s="4" t="s">
        <v>1044</v>
      </c>
      <c r="F1" s="4" t="s">
        <v>1045</v>
      </c>
      <c r="G1" s="4" t="s">
        <v>1046</v>
      </c>
      <c r="H1" s="4" t="s">
        <v>1048</v>
      </c>
      <c r="I1" s="8" t="s">
        <v>1049</v>
      </c>
      <c r="J1" s="8"/>
      <c r="K1" s="8"/>
      <c r="L1" s="8"/>
    </row>
    <row r="2" spans="1:12" x14ac:dyDescent="0.25">
      <c r="A2" t="s">
        <v>1039</v>
      </c>
      <c r="B2">
        <f>SUM(Valores_PIB_T_PIB_ANUAL_CATEGOR!K10:K61)</f>
        <v>15858</v>
      </c>
      <c r="C2">
        <f>COUNT(Valores_PIB_T_PIB_ANUAL_CATEGOR!K10:K61)</f>
        <v>5</v>
      </c>
      <c r="D2">
        <f>C2</f>
        <v>5</v>
      </c>
      <c r="E2">
        <f>D2</f>
        <v>5</v>
      </c>
      <c r="F2" s="2">
        <f t="shared" ref="F2:F8" si="0">D2/$D$9*100</f>
        <v>16.129032258064516</v>
      </c>
      <c r="G2" s="2">
        <f>F2</f>
        <v>16.129032258064516</v>
      </c>
      <c r="H2">
        <f>B2/C2</f>
        <v>3171.6</v>
      </c>
      <c r="I2">
        <f>B2-H2</f>
        <v>12686.4</v>
      </c>
      <c r="J2">
        <f>I2^2</f>
        <v>160944744.95999998</v>
      </c>
      <c r="K2">
        <f>J2/D2</f>
        <v>32188948.991999995</v>
      </c>
      <c r="L2" s="5">
        <f>SQRT(K2)</f>
        <v>5673.5305579506658</v>
      </c>
    </row>
    <row r="3" spans="1:12" x14ac:dyDescent="0.25">
      <c r="A3" t="s">
        <v>1034</v>
      </c>
      <c r="B3">
        <f>SUM(Valores_PIB_T_PIB_ANUAL_CATEGOR!K62:K110)</f>
        <v>45619</v>
      </c>
      <c r="C3">
        <f>COUNT(Valores_PIB_T_PIB_ANUAL_CATEGOR!K62:K110)</f>
        <v>11</v>
      </c>
      <c r="D3">
        <f t="shared" ref="D3:D8" si="1">C3</f>
        <v>11</v>
      </c>
      <c r="E3">
        <f>D3+D2</f>
        <v>16</v>
      </c>
      <c r="F3" s="2">
        <f t="shared" si="0"/>
        <v>35.483870967741936</v>
      </c>
      <c r="G3" s="2">
        <f t="shared" ref="G3:G8" si="2">F3+G2</f>
        <v>51.612903225806448</v>
      </c>
      <c r="H3">
        <f t="shared" ref="H3:H8" si="3">B3/C3</f>
        <v>4147.181818181818</v>
      </c>
      <c r="I3">
        <f t="shared" ref="I3:I8" si="4">B3-H3</f>
        <v>41471.818181818184</v>
      </c>
      <c r="J3">
        <f t="shared" ref="J3:J8" si="5">I3^2</f>
        <v>1719911703.3057852</v>
      </c>
      <c r="K3">
        <f t="shared" ref="K3:K8" si="6">J3/D3</f>
        <v>156355609.39143503</v>
      </c>
      <c r="L3" s="5">
        <f t="shared" ref="L3:L8" si="7">SQRT(K3)</f>
        <v>12504.223662084545</v>
      </c>
    </row>
    <row r="4" spans="1:12" x14ac:dyDescent="0.25">
      <c r="A4" t="s">
        <v>1035</v>
      </c>
      <c r="B4">
        <f>SUM(Valores_PIB_T_PIB_ANUAL_CATEGOR!K103:K124)</f>
        <v>5449</v>
      </c>
      <c r="C4">
        <f>COUNT(Valores_PIB_T_PIB_ANUAL_CATEGOR!K103:K122)</f>
        <v>2</v>
      </c>
      <c r="D4">
        <f t="shared" si="1"/>
        <v>2</v>
      </c>
      <c r="E4">
        <f>D4+E3</f>
        <v>18</v>
      </c>
      <c r="F4" s="2">
        <f t="shared" si="0"/>
        <v>6.4516129032258061</v>
      </c>
      <c r="G4" s="2">
        <f t="shared" si="2"/>
        <v>58.064516129032256</v>
      </c>
      <c r="H4">
        <f t="shared" si="3"/>
        <v>2724.5</v>
      </c>
      <c r="I4">
        <f t="shared" si="4"/>
        <v>2724.5</v>
      </c>
      <c r="J4">
        <f t="shared" si="5"/>
        <v>7422900.25</v>
      </c>
      <c r="K4">
        <f t="shared" si="6"/>
        <v>3711450.125</v>
      </c>
      <c r="L4" s="5">
        <f t="shared" si="7"/>
        <v>1926.5124253427487</v>
      </c>
    </row>
    <row r="5" spans="1:12" x14ac:dyDescent="0.25">
      <c r="A5" t="s">
        <v>1036</v>
      </c>
      <c r="B5">
        <f>SUM(Valores_PIB_T_PIB_ANUAL_CATEGOR!K125:K172)</f>
        <v>79710</v>
      </c>
      <c r="C5">
        <f>COUNT(Valores_PIB_T_PIB_ANUAL_CATEGOR!K124:K175)</f>
        <v>5</v>
      </c>
      <c r="D5">
        <f t="shared" si="1"/>
        <v>5</v>
      </c>
      <c r="E5">
        <f>D5+E4</f>
        <v>23</v>
      </c>
      <c r="F5" s="2">
        <f t="shared" si="0"/>
        <v>16.129032258064516</v>
      </c>
      <c r="G5" s="2">
        <f t="shared" si="2"/>
        <v>74.193548387096769</v>
      </c>
      <c r="H5">
        <f t="shared" si="3"/>
        <v>15942</v>
      </c>
      <c r="I5">
        <f t="shared" si="4"/>
        <v>63768</v>
      </c>
      <c r="J5">
        <f t="shared" si="5"/>
        <v>4066357824</v>
      </c>
      <c r="K5">
        <f t="shared" si="6"/>
        <v>813271564.79999995</v>
      </c>
      <c r="L5" s="5">
        <f t="shared" si="7"/>
        <v>28517.916557841316</v>
      </c>
    </row>
    <row r="6" spans="1:12" x14ac:dyDescent="0.25">
      <c r="A6" t="s">
        <v>1037</v>
      </c>
      <c r="B6">
        <f>SUM(Valores_PIB_T_PIB_ANUAL_CATEGOR!K185:K277)</f>
        <v>75222</v>
      </c>
      <c r="C6">
        <f>COUNT(Valores_PIB_T_PIB_ANUAL_CATEGOR!K14:K65)</f>
        <v>6</v>
      </c>
      <c r="D6">
        <f t="shared" si="1"/>
        <v>6</v>
      </c>
      <c r="E6">
        <f>D6+E5</f>
        <v>29</v>
      </c>
      <c r="F6" s="2">
        <f t="shared" si="0"/>
        <v>19.35483870967742</v>
      </c>
      <c r="G6" s="2">
        <f t="shared" si="2"/>
        <v>93.548387096774192</v>
      </c>
      <c r="H6">
        <f t="shared" si="3"/>
        <v>12537</v>
      </c>
      <c r="I6">
        <f t="shared" si="4"/>
        <v>62685</v>
      </c>
      <c r="J6">
        <f t="shared" si="5"/>
        <v>3929409225</v>
      </c>
      <c r="K6">
        <f t="shared" si="6"/>
        <v>654901537.5</v>
      </c>
      <c r="L6" s="5">
        <f t="shared" si="7"/>
        <v>25591.044087727252</v>
      </c>
    </row>
    <row r="7" spans="1:12" x14ac:dyDescent="0.25">
      <c r="A7" t="s">
        <v>1038</v>
      </c>
      <c r="B7">
        <f>SUM(Valores_PIB_T_PIB_ANUAL_CATEGOR!K258:K304)</f>
        <v>60629</v>
      </c>
      <c r="C7">
        <f>COUNT(Valores_PIB_T_PIB_ANUAL_CATEGOR!K278:K304)</f>
        <v>0</v>
      </c>
      <c r="D7">
        <f t="shared" si="1"/>
        <v>0</v>
      </c>
      <c r="E7">
        <f>D7+E6</f>
        <v>29</v>
      </c>
      <c r="F7" s="2">
        <f t="shared" si="0"/>
        <v>0</v>
      </c>
      <c r="G7" s="2">
        <f t="shared" si="2"/>
        <v>93.548387096774192</v>
      </c>
      <c r="H7" t="e">
        <f t="shared" si="3"/>
        <v>#DIV/0!</v>
      </c>
      <c r="I7" t="e">
        <f t="shared" si="4"/>
        <v>#DIV/0!</v>
      </c>
      <c r="J7" t="e">
        <f t="shared" si="5"/>
        <v>#DIV/0!</v>
      </c>
      <c r="K7" t="e">
        <f t="shared" si="6"/>
        <v>#DIV/0!</v>
      </c>
      <c r="L7" s="5" t="e">
        <f t="shared" si="7"/>
        <v>#DIV/0!</v>
      </c>
    </row>
    <row r="8" spans="1:12" x14ac:dyDescent="0.25">
      <c r="A8" s="3">
        <v>2020</v>
      </c>
      <c r="B8">
        <f>SUM(Valores_PIB_T_PIB_ANUAL_CATEGOR!K305:K337)</f>
        <v>3093</v>
      </c>
      <c r="C8">
        <f>COUNT(Valores_PIB_T_PIB_ANUAL_CATEGOR!K305:K320)</f>
        <v>2</v>
      </c>
      <c r="D8">
        <f t="shared" si="1"/>
        <v>2</v>
      </c>
      <c r="E8">
        <f>D8+E7</f>
        <v>31</v>
      </c>
      <c r="F8" s="2">
        <f t="shared" si="0"/>
        <v>6.4516129032258061</v>
      </c>
      <c r="G8">
        <f t="shared" si="2"/>
        <v>100</v>
      </c>
      <c r="H8">
        <f t="shared" si="3"/>
        <v>1546.5</v>
      </c>
      <c r="I8">
        <f t="shared" si="4"/>
        <v>1546.5</v>
      </c>
      <c r="J8">
        <f t="shared" si="5"/>
        <v>2391662.25</v>
      </c>
      <c r="K8">
        <f t="shared" si="6"/>
        <v>1195831.125</v>
      </c>
      <c r="L8" s="5">
        <f t="shared" si="7"/>
        <v>1093.5406371049958</v>
      </c>
    </row>
    <row r="9" spans="1:12" x14ac:dyDescent="0.25">
      <c r="A9" t="s">
        <v>1041</v>
      </c>
      <c r="B9">
        <f t="shared" ref="B9:C9" si="8">SUM(B2:B8)</f>
        <v>285580</v>
      </c>
      <c r="C9">
        <f t="shared" si="8"/>
        <v>31</v>
      </c>
      <c r="D9">
        <f>SUM(D2:D8)</f>
        <v>31</v>
      </c>
      <c r="E9">
        <f>SUM(E2:E8)</f>
        <v>151</v>
      </c>
      <c r="F9">
        <f>SUM(F2:F8)</f>
        <v>100</v>
      </c>
      <c r="G9">
        <f>SUM(G2:G8)</f>
        <v>487.09677419354841</v>
      </c>
    </row>
    <row r="10" spans="1:12" x14ac:dyDescent="0.25">
      <c r="A10" t="s">
        <v>1047</v>
      </c>
      <c r="B10">
        <f>B9/7</f>
        <v>40797.142857142855</v>
      </c>
      <c r="C10">
        <f t="shared" ref="C10:G10" si="9">C9/7</f>
        <v>4.4285714285714288</v>
      </c>
      <c r="D10">
        <f t="shared" si="9"/>
        <v>4.4285714285714288</v>
      </c>
      <c r="E10">
        <f t="shared" si="9"/>
        <v>21.571428571428573</v>
      </c>
      <c r="F10">
        <f t="shared" si="9"/>
        <v>14.285714285714286</v>
      </c>
      <c r="G10">
        <f t="shared" si="9"/>
        <v>69.585253456221196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37"/>
  <sheetViews>
    <sheetView tabSelected="1" zoomScale="46" workbookViewId="0">
      <selection activeCell="B3" sqref="B3:J337"/>
    </sheetView>
  </sheetViews>
  <sheetFormatPr defaultColWidth="11.42578125" defaultRowHeight="15" x14ac:dyDescent="0.25"/>
  <cols>
    <col min="10" max="10" width="11.85546875" bestFit="1" customWidth="1"/>
  </cols>
  <sheetData>
    <row r="3" spans="2:7" x14ac:dyDescent="0.25">
      <c r="B3" t="s">
        <v>1050</v>
      </c>
    </row>
    <row r="4" spans="2:7" ht="15.75" thickBot="1" x14ac:dyDescent="0.3"/>
    <row r="5" spans="2:7" x14ac:dyDescent="0.25">
      <c r="B5" s="19" t="s">
        <v>1051</v>
      </c>
      <c r="C5" s="19"/>
    </row>
    <row r="6" spans="2:7" x14ac:dyDescent="0.25">
      <c r="B6" s="16" t="s">
        <v>1052</v>
      </c>
      <c r="C6" s="16">
        <v>0.99221789140511851</v>
      </c>
    </row>
    <row r="7" spans="2:7" x14ac:dyDescent="0.25">
      <c r="B7" s="16" t="s">
        <v>1053</v>
      </c>
      <c r="C7" s="16">
        <v>0.98449634402441955</v>
      </c>
    </row>
    <row r="8" spans="2:7" x14ac:dyDescent="0.25">
      <c r="B8" s="16" t="s">
        <v>1054</v>
      </c>
      <c r="C8" s="16">
        <v>0.98444617038048565</v>
      </c>
    </row>
    <row r="9" spans="2:7" x14ac:dyDescent="0.25">
      <c r="B9" s="16" t="s">
        <v>1055</v>
      </c>
      <c r="C9" s="16">
        <v>1100.382289269726</v>
      </c>
    </row>
    <row r="10" spans="2:7" ht="15.75" thickBot="1" x14ac:dyDescent="0.3">
      <c r="B10" s="17" t="s">
        <v>1056</v>
      </c>
      <c r="C10" s="17">
        <v>311</v>
      </c>
    </row>
    <row r="12" spans="2:7" ht="15.75" thickBot="1" x14ac:dyDescent="0.3">
      <c r="B12" t="s">
        <v>1057</v>
      </c>
    </row>
    <row r="13" spans="2:7" x14ac:dyDescent="0.25">
      <c r="B13" s="18"/>
      <c r="C13" s="18" t="s">
        <v>1061</v>
      </c>
      <c r="D13" s="18" t="s">
        <v>1062</v>
      </c>
      <c r="E13" s="18" t="s">
        <v>1063</v>
      </c>
      <c r="F13" s="18" t="s">
        <v>1064</v>
      </c>
      <c r="G13" s="18" t="s">
        <v>1065</v>
      </c>
    </row>
    <row r="14" spans="2:7" x14ac:dyDescent="0.25">
      <c r="B14" s="16" t="s">
        <v>1058</v>
      </c>
      <c r="C14" s="16">
        <v>1</v>
      </c>
      <c r="D14" s="16">
        <v>23758862700.373032</v>
      </c>
      <c r="E14" s="16">
        <v>23758862700.373032</v>
      </c>
      <c r="F14" s="16">
        <v>19621.782809338772</v>
      </c>
      <c r="G14" s="16">
        <v>1.2079595519212858E-281</v>
      </c>
    </row>
    <row r="15" spans="2:7" x14ac:dyDescent="0.25">
      <c r="B15" s="16" t="s">
        <v>1059</v>
      </c>
      <c r="C15" s="16">
        <v>309</v>
      </c>
      <c r="D15" s="16">
        <v>374149925.40439123</v>
      </c>
      <c r="E15" s="16">
        <v>1210841.1825384828</v>
      </c>
      <c r="F15" s="16"/>
      <c r="G15" s="16"/>
    </row>
    <row r="16" spans="2:7" ht="15.75" thickBot="1" x14ac:dyDescent="0.3">
      <c r="B16" s="17" t="s">
        <v>1041</v>
      </c>
      <c r="C16" s="17">
        <v>310</v>
      </c>
      <c r="D16" s="17">
        <v>24133012625.777424</v>
      </c>
      <c r="E16" s="17"/>
      <c r="F16" s="17"/>
      <c r="G16" s="17"/>
    </row>
    <row r="17" spans="2:10" ht="15.75" thickBot="1" x14ac:dyDescent="0.3"/>
    <row r="18" spans="2:10" x14ac:dyDescent="0.25">
      <c r="B18" s="18"/>
      <c r="C18" s="18" t="s">
        <v>1066</v>
      </c>
      <c r="D18" s="18" t="s">
        <v>1055</v>
      </c>
      <c r="E18" s="18" t="s">
        <v>1067</v>
      </c>
      <c r="F18" s="18" t="s">
        <v>1068</v>
      </c>
      <c r="G18" s="18" t="s">
        <v>1069</v>
      </c>
      <c r="H18" s="18" t="s">
        <v>1070</v>
      </c>
      <c r="I18" s="18" t="s">
        <v>1071</v>
      </c>
      <c r="J18" s="18" t="s">
        <v>1072</v>
      </c>
    </row>
    <row r="19" spans="2:10" x14ac:dyDescent="0.25">
      <c r="B19" s="16" t="s">
        <v>1060</v>
      </c>
      <c r="C19" s="16">
        <v>178.7009256045576</v>
      </c>
      <c r="D19" s="16">
        <v>68.262136083118932</v>
      </c>
      <c r="E19" s="16">
        <v>2.617863076932776</v>
      </c>
      <c r="F19" s="16">
        <v>9.2839251719782599E-3</v>
      </c>
      <c r="G19" s="16">
        <v>44.383507861594211</v>
      </c>
      <c r="H19" s="16">
        <v>313.01834334752095</v>
      </c>
      <c r="I19" s="16">
        <v>44.383507861594211</v>
      </c>
      <c r="J19" s="16">
        <v>313.01834334752095</v>
      </c>
    </row>
    <row r="20" spans="2:10" ht="15.75" thickBot="1" x14ac:dyDescent="0.3">
      <c r="B20" s="17" t="s">
        <v>1073</v>
      </c>
      <c r="C20" s="17">
        <v>0.68263360092161685</v>
      </c>
      <c r="D20" s="17">
        <v>4.8732470592827036E-3</v>
      </c>
      <c r="E20" s="17">
        <v>140.07777414471863</v>
      </c>
      <c r="F20" s="17">
        <v>1.2079595519208737E-281</v>
      </c>
      <c r="G20" s="17">
        <v>0.67304465456591944</v>
      </c>
      <c r="H20" s="17">
        <v>0.69222254727731425</v>
      </c>
      <c r="I20" s="17">
        <v>0.67304465456591944</v>
      </c>
      <c r="J20" s="17">
        <v>0.69222254727731425</v>
      </c>
    </row>
    <row r="24" spans="2:10" x14ac:dyDescent="0.25">
      <c r="B24" t="s">
        <v>1074</v>
      </c>
      <c r="G24" t="s">
        <v>1079</v>
      </c>
    </row>
    <row r="25" spans="2:10" ht="15.75" thickBot="1" x14ac:dyDescent="0.3"/>
    <row r="26" spans="2:10" x14ac:dyDescent="0.25">
      <c r="B26" s="18" t="s">
        <v>1075</v>
      </c>
      <c r="C26" s="18" t="s">
        <v>1076</v>
      </c>
      <c r="D26" s="18" t="s">
        <v>1077</v>
      </c>
      <c r="E26" s="18" t="s">
        <v>1078</v>
      </c>
      <c r="G26" s="18" t="s">
        <v>1080</v>
      </c>
      <c r="H26" s="18" t="s">
        <v>1081</v>
      </c>
    </row>
    <row r="27" spans="2:10" x14ac:dyDescent="0.25">
      <c r="B27" s="16">
        <v>1</v>
      </c>
      <c r="C27" s="16">
        <v>288.26361855247711</v>
      </c>
      <c r="D27" s="16">
        <v>-127.76361855247711</v>
      </c>
      <c r="E27" s="16">
        <v>-0.11629611822561708</v>
      </c>
      <c r="G27" s="16">
        <v>0.16077170418006431</v>
      </c>
      <c r="H27" s="16">
        <v>41.9</v>
      </c>
    </row>
    <row r="28" spans="2:10" x14ac:dyDescent="0.25">
      <c r="B28" s="16">
        <v>2</v>
      </c>
      <c r="C28" s="16">
        <v>383.14968908058188</v>
      </c>
      <c r="D28" s="16">
        <v>-110.7496890805819</v>
      </c>
      <c r="E28" s="16">
        <v>-0.10080928421321682</v>
      </c>
      <c r="G28" s="16">
        <v>0.48231511254019294</v>
      </c>
      <c r="H28" s="16">
        <v>50</v>
      </c>
    </row>
    <row r="29" spans="2:10" x14ac:dyDescent="0.25">
      <c r="B29" s="16">
        <v>3</v>
      </c>
      <c r="C29" s="16">
        <v>2287.1513287711555</v>
      </c>
      <c r="D29" s="16">
        <v>123.24867122884461</v>
      </c>
      <c r="E29" s="16">
        <v>0.11218641271100743</v>
      </c>
      <c r="G29" s="16">
        <v>0.8038585209003215</v>
      </c>
      <c r="H29" s="16">
        <v>52.2</v>
      </c>
    </row>
    <row r="30" spans="2:10" x14ac:dyDescent="0.25">
      <c r="B30" s="16">
        <v>4</v>
      </c>
      <c r="C30" s="16">
        <v>1686.7750767605935</v>
      </c>
      <c r="D30" s="16">
        <v>144.42492323940655</v>
      </c>
      <c r="E30" s="16">
        <v>0.13146197750243707</v>
      </c>
      <c r="G30" s="16">
        <v>1.1254019292604502</v>
      </c>
      <c r="H30" s="16">
        <v>58.4</v>
      </c>
    </row>
    <row r="31" spans="2:10" x14ac:dyDescent="0.25">
      <c r="B31" s="16">
        <v>5</v>
      </c>
      <c r="C31" s="16">
        <v>2078.9480804900622</v>
      </c>
      <c r="D31" s="16">
        <v>-71.34808049006233</v>
      </c>
      <c r="E31" s="16">
        <v>-6.494419066907571E-2</v>
      </c>
      <c r="G31" s="16">
        <v>1.4469453376205788</v>
      </c>
      <c r="H31" s="16">
        <v>58.8</v>
      </c>
    </row>
    <row r="32" spans="2:10" x14ac:dyDescent="0.25">
      <c r="B32" s="16">
        <v>6</v>
      </c>
      <c r="C32" s="16">
        <v>1299.7218250380367</v>
      </c>
      <c r="D32" s="16">
        <v>-266.62182503803683</v>
      </c>
      <c r="E32" s="16">
        <v>-0.24269102298020465</v>
      </c>
      <c r="G32" s="16">
        <v>1.7684887459807073</v>
      </c>
      <c r="H32" s="16">
        <v>60.4</v>
      </c>
    </row>
    <row r="33" spans="2:8" x14ac:dyDescent="0.25">
      <c r="B33" s="16">
        <v>7</v>
      </c>
      <c r="C33" s="16">
        <v>5574.9195408899386</v>
      </c>
      <c r="D33" s="16">
        <v>464.2804591100612</v>
      </c>
      <c r="E33" s="16">
        <v>0.42260868762362247</v>
      </c>
      <c r="G33" s="16">
        <v>2.090032154340836</v>
      </c>
      <c r="H33" s="16">
        <v>65.599999999999994</v>
      </c>
    </row>
    <row r="34" spans="2:8" x14ac:dyDescent="0.25">
      <c r="B34" s="16">
        <v>8</v>
      </c>
      <c r="C34" s="16">
        <v>217.81583093736623</v>
      </c>
      <c r="D34" s="16">
        <v>-165.61583093736624</v>
      </c>
      <c r="E34" s="16">
        <v>-0.15075088255123884</v>
      </c>
      <c r="G34" s="16">
        <v>2.411575562700965</v>
      </c>
      <c r="H34" s="16">
        <v>70.7</v>
      </c>
    </row>
    <row r="35" spans="2:8" x14ac:dyDescent="0.25">
      <c r="B35" s="16">
        <v>9</v>
      </c>
      <c r="C35" s="16">
        <v>2307.2207566382508</v>
      </c>
      <c r="D35" s="16">
        <v>-613.7207566382508</v>
      </c>
      <c r="E35" s="16">
        <v>-0.5586358814829715</v>
      </c>
      <c r="G35" s="16">
        <v>2.7331189710610935</v>
      </c>
      <c r="H35" s="16">
        <v>76.400000000000006</v>
      </c>
    </row>
    <row r="36" spans="2:8" x14ac:dyDescent="0.25">
      <c r="B36" s="16">
        <v>10</v>
      </c>
      <c r="C36" s="16">
        <v>214.40266293275815</v>
      </c>
      <c r="D36" s="16">
        <v>-164.40266293275815</v>
      </c>
      <c r="E36" s="16">
        <v>-0.1496466031695971</v>
      </c>
      <c r="G36" s="16">
        <v>3.054662379421222</v>
      </c>
      <c r="H36" s="16">
        <v>79.2</v>
      </c>
    </row>
    <row r="37" spans="2:8" x14ac:dyDescent="0.25">
      <c r="B37" s="16">
        <v>11</v>
      </c>
      <c r="C37" s="16">
        <v>1151.2490168375853</v>
      </c>
      <c r="D37" s="16">
        <v>-175.64901683758524</v>
      </c>
      <c r="E37" s="16">
        <v>-0.15988353382435699</v>
      </c>
      <c r="G37" s="16">
        <v>3.3762057877813505</v>
      </c>
      <c r="H37" s="16">
        <v>81.099999999999994</v>
      </c>
    </row>
    <row r="38" spans="2:8" x14ac:dyDescent="0.25">
      <c r="B38" s="16">
        <v>12</v>
      </c>
      <c r="C38" s="16">
        <v>5004.1013237992829</v>
      </c>
      <c r="D38" s="16">
        <v>360.69867620071727</v>
      </c>
      <c r="E38" s="16">
        <v>0.32832394985770302</v>
      </c>
      <c r="G38" s="16">
        <v>3.6977491961414795</v>
      </c>
      <c r="H38" s="16">
        <v>84</v>
      </c>
    </row>
    <row r="39" spans="2:8" x14ac:dyDescent="0.25">
      <c r="B39" s="16">
        <v>13</v>
      </c>
      <c r="C39" s="16">
        <v>4627.9019463313798</v>
      </c>
      <c r="D39" s="16">
        <v>192.49805366861983</v>
      </c>
      <c r="E39" s="16">
        <v>0.17522027523392303</v>
      </c>
      <c r="G39" s="16">
        <v>4.019292604501608</v>
      </c>
      <c r="H39" s="16">
        <v>84.5</v>
      </c>
    </row>
    <row r="40" spans="2:8" x14ac:dyDescent="0.25">
      <c r="B40" s="16">
        <v>14</v>
      </c>
      <c r="C40" s="16">
        <v>1092.1329469977732</v>
      </c>
      <c r="D40" s="16">
        <v>245.96705300222675</v>
      </c>
      <c r="E40" s="16">
        <v>0.22389013241515601</v>
      </c>
      <c r="G40" s="16">
        <v>4.340836012861736</v>
      </c>
      <c r="H40" s="16">
        <v>85.8</v>
      </c>
    </row>
    <row r="41" spans="2:8" x14ac:dyDescent="0.25">
      <c r="B41" s="16">
        <v>15</v>
      </c>
      <c r="C41" s="16">
        <v>26652.392446466423</v>
      </c>
      <c r="D41" s="16">
        <v>2673.5075535335782</v>
      </c>
      <c r="E41" s="16">
        <v>2.4335452771722794</v>
      </c>
      <c r="G41" s="16">
        <v>4.662379421221865</v>
      </c>
      <c r="H41" s="16">
        <v>131.69999999999999</v>
      </c>
    </row>
    <row r="42" spans="2:8" x14ac:dyDescent="0.25">
      <c r="B42" s="16">
        <v>16</v>
      </c>
      <c r="C42" s="16">
        <v>14139.582014853004</v>
      </c>
      <c r="D42" s="16">
        <v>6311.9179851469962</v>
      </c>
      <c r="E42" s="16">
        <v>5.7453879950148128</v>
      </c>
      <c r="G42" s="16">
        <v>4.9839228295819931</v>
      </c>
      <c r="H42" s="16">
        <v>145.30000000000001</v>
      </c>
    </row>
    <row r="43" spans="2:8" x14ac:dyDescent="0.25">
      <c r="B43" s="16">
        <v>17</v>
      </c>
      <c r="C43" s="16">
        <v>1293.8511760701108</v>
      </c>
      <c r="D43" s="16">
        <v>339.74882392988911</v>
      </c>
      <c r="E43" s="16">
        <v>0.30925446416137597</v>
      </c>
      <c r="G43" s="16">
        <v>5.305466237942122</v>
      </c>
      <c r="H43" s="16">
        <v>146.80000000000001</v>
      </c>
    </row>
    <row r="44" spans="2:8" x14ac:dyDescent="0.25">
      <c r="B44" s="16">
        <v>18</v>
      </c>
      <c r="C44" s="16">
        <v>854.09861035640529</v>
      </c>
      <c r="D44" s="16">
        <v>-125.89861035640524</v>
      </c>
      <c r="E44" s="16">
        <v>-0.1145985049604368</v>
      </c>
      <c r="G44" s="16">
        <v>5.627009646302251</v>
      </c>
      <c r="H44" s="16">
        <v>147</v>
      </c>
    </row>
    <row r="45" spans="2:8" x14ac:dyDescent="0.25">
      <c r="B45" s="16">
        <v>19</v>
      </c>
      <c r="C45" s="16">
        <v>3290.2131419653797</v>
      </c>
      <c r="D45" s="16">
        <v>-198.61314196537978</v>
      </c>
      <c r="E45" s="16">
        <v>-0.18078650010746153</v>
      </c>
      <c r="G45" s="16">
        <v>5.948553054662379</v>
      </c>
      <c r="H45" s="16">
        <v>154.4</v>
      </c>
    </row>
    <row r="46" spans="2:8" x14ac:dyDescent="0.25">
      <c r="B46" s="16">
        <v>20</v>
      </c>
      <c r="C46" s="16">
        <v>668.69532434609414</v>
      </c>
      <c r="D46" s="16">
        <v>-25.395324346094185</v>
      </c>
      <c r="E46" s="16">
        <v>-2.3115951755218977E-2</v>
      </c>
      <c r="G46" s="16">
        <v>6.270096463022508</v>
      </c>
      <c r="H46" s="16">
        <v>158.6</v>
      </c>
    </row>
    <row r="47" spans="2:8" x14ac:dyDescent="0.25">
      <c r="B47" s="16">
        <v>21</v>
      </c>
      <c r="C47" s="16">
        <v>237.61220536409314</v>
      </c>
      <c r="D47" s="16">
        <v>-153.61220536409314</v>
      </c>
      <c r="E47" s="16">
        <v>-0.13982464960150415</v>
      </c>
      <c r="G47" s="16">
        <v>6.5916398713826361</v>
      </c>
      <c r="H47" s="16">
        <v>160.5</v>
      </c>
    </row>
    <row r="48" spans="2:8" x14ac:dyDescent="0.25">
      <c r="B48" s="16">
        <v>22</v>
      </c>
      <c r="C48" s="16">
        <v>491.41537818675027</v>
      </c>
      <c r="D48" s="16">
        <v>-24.015378186750297</v>
      </c>
      <c r="E48" s="16">
        <v>-2.1859863492298282E-2</v>
      </c>
      <c r="G48" s="16">
        <v>6.913183279742765</v>
      </c>
      <c r="H48" s="16">
        <v>162.1</v>
      </c>
    </row>
    <row r="49" spans="2:8" x14ac:dyDescent="0.25">
      <c r="B49" s="16">
        <v>23</v>
      </c>
      <c r="C49" s="16">
        <v>687.74080181180739</v>
      </c>
      <c r="D49" s="16">
        <v>-22.140801811807364</v>
      </c>
      <c r="E49" s="16">
        <v>-2.0153540845888818E-2</v>
      </c>
      <c r="G49" s="16">
        <v>7.234726688102894</v>
      </c>
      <c r="H49" s="16">
        <v>162.1</v>
      </c>
    </row>
    <row r="50" spans="2:8" x14ac:dyDescent="0.25">
      <c r="B50" s="16">
        <v>24</v>
      </c>
      <c r="C50" s="16">
        <v>3073.6135003929503</v>
      </c>
      <c r="D50" s="16">
        <v>-169.6135003929503</v>
      </c>
      <c r="E50" s="16">
        <v>-0.15438973878355966</v>
      </c>
      <c r="G50" s="16">
        <v>7.5562700964630221</v>
      </c>
      <c r="H50" s="16">
        <v>163.6</v>
      </c>
    </row>
    <row r="51" spans="2:8" x14ac:dyDescent="0.25">
      <c r="B51" s="16">
        <v>25</v>
      </c>
      <c r="C51" s="16">
        <v>1377.2690021027324</v>
      </c>
      <c r="D51" s="16">
        <v>64.230997897267571</v>
      </c>
      <c r="E51" s="16">
        <v>5.8465906099410214E-2</v>
      </c>
      <c r="G51" s="16">
        <v>7.877813504823151</v>
      </c>
      <c r="H51" s="16">
        <v>168.4</v>
      </c>
    </row>
    <row r="52" spans="2:8" x14ac:dyDescent="0.25">
      <c r="B52" s="16">
        <v>26</v>
      </c>
      <c r="C52" s="16">
        <v>1680.9726911527596</v>
      </c>
      <c r="D52" s="16">
        <v>212.22730884724047</v>
      </c>
      <c r="E52" s="16">
        <v>0.1931787192632288</v>
      </c>
      <c r="G52" s="16">
        <v>8.19935691318328</v>
      </c>
      <c r="H52" s="16">
        <v>169.3</v>
      </c>
    </row>
    <row r="53" spans="2:8" x14ac:dyDescent="0.25">
      <c r="B53" s="16">
        <v>27</v>
      </c>
      <c r="C53" s="16">
        <v>728.56229114691996</v>
      </c>
      <c r="D53" s="16">
        <v>-46.062291146919961</v>
      </c>
      <c r="E53" s="16">
        <v>-4.1927942536824296E-2</v>
      </c>
      <c r="G53" s="16">
        <v>8.520900321543408</v>
      </c>
      <c r="H53" s="16">
        <v>169.4</v>
      </c>
    </row>
    <row r="54" spans="2:8" x14ac:dyDescent="0.25">
      <c r="B54" s="16">
        <v>28</v>
      </c>
      <c r="C54" s="16">
        <v>1251.0500492923256</v>
      </c>
      <c r="D54" s="16">
        <v>319.84995070767445</v>
      </c>
      <c r="E54" s="16">
        <v>0.29114162625786333</v>
      </c>
      <c r="G54" s="16">
        <v>8.8424437299035361</v>
      </c>
      <c r="H54" s="16">
        <v>170.1</v>
      </c>
    </row>
    <row r="55" spans="2:8" x14ac:dyDescent="0.25">
      <c r="B55" s="16">
        <v>29</v>
      </c>
      <c r="C55" s="16">
        <v>3164.1307158751565</v>
      </c>
      <c r="D55" s="16">
        <v>-189.5307158751566</v>
      </c>
      <c r="E55" s="16">
        <v>-0.1725192726265008</v>
      </c>
      <c r="G55" s="16">
        <v>9.163987138263666</v>
      </c>
      <c r="H55" s="16">
        <v>172</v>
      </c>
    </row>
    <row r="56" spans="2:8" x14ac:dyDescent="0.25">
      <c r="B56" s="16">
        <v>30</v>
      </c>
      <c r="C56" s="16">
        <v>725.21738650240411</v>
      </c>
      <c r="D56" s="16">
        <v>-211.81738650240413</v>
      </c>
      <c r="E56" s="16">
        <v>-0.19280558974468101</v>
      </c>
      <c r="G56" s="16">
        <v>9.485530546623794</v>
      </c>
      <c r="H56" s="16">
        <v>176.5</v>
      </c>
    </row>
    <row r="57" spans="2:8" x14ac:dyDescent="0.25">
      <c r="B57" s="16">
        <v>31</v>
      </c>
      <c r="C57" s="16">
        <v>707.94675639908712</v>
      </c>
      <c r="D57" s="16">
        <v>-140.94675639908712</v>
      </c>
      <c r="E57" s="16">
        <v>-0.12829599561609853</v>
      </c>
      <c r="G57" s="16">
        <v>9.8070739549839221</v>
      </c>
      <c r="H57" s="16">
        <v>178.2</v>
      </c>
    </row>
    <row r="58" spans="2:8" x14ac:dyDescent="0.25">
      <c r="B58" s="16">
        <v>32</v>
      </c>
      <c r="C58" s="16">
        <v>336.32102405735895</v>
      </c>
      <c r="D58" s="16">
        <v>-134.92102405735895</v>
      </c>
      <c r="E58" s="16">
        <v>-0.12281110650017454</v>
      </c>
      <c r="G58" s="16">
        <v>10.128617363344052</v>
      </c>
      <c r="H58" s="16">
        <v>181</v>
      </c>
    </row>
    <row r="59" spans="2:8" x14ac:dyDescent="0.25">
      <c r="B59" s="16">
        <v>33</v>
      </c>
      <c r="C59" s="16">
        <v>639.81992302710978</v>
      </c>
      <c r="D59" s="16">
        <v>-181.21992302710976</v>
      </c>
      <c r="E59" s="16">
        <v>-0.16495441998256846</v>
      </c>
      <c r="G59" s="16">
        <v>10.45016077170418</v>
      </c>
      <c r="H59" s="16">
        <v>181.2</v>
      </c>
    </row>
    <row r="60" spans="2:8" x14ac:dyDescent="0.25">
      <c r="B60" s="16">
        <v>34</v>
      </c>
      <c r="C60" s="16">
        <v>320.14260771551659</v>
      </c>
      <c r="D60" s="16">
        <v>-136.4426077155166</v>
      </c>
      <c r="E60" s="16">
        <v>-0.12419611950312567</v>
      </c>
      <c r="G60" s="16">
        <v>10.771704180064308</v>
      </c>
      <c r="H60" s="16">
        <v>181.6</v>
      </c>
    </row>
    <row r="61" spans="2:8" x14ac:dyDescent="0.25">
      <c r="B61" s="16">
        <v>35</v>
      </c>
      <c r="C61" s="16">
        <v>419.80711345007262</v>
      </c>
      <c r="D61" s="16">
        <v>-109.60711345007263</v>
      </c>
      <c r="E61" s="16">
        <v>-9.9769261144734001E-2</v>
      </c>
      <c r="G61" s="16">
        <v>11.093247588424438</v>
      </c>
      <c r="H61" s="16">
        <v>183.7</v>
      </c>
    </row>
    <row r="62" spans="2:8" x14ac:dyDescent="0.25">
      <c r="B62" s="16">
        <v>36</v>
      </c>
      <c r="C62" s="16">
        <v>1555.0950551428136</v>
      </c>
      <c r="D62" s="16">
        <v>183.50494485718627</v>
      </c>
      <c r="E62" s="16">
        <v>0.16703434830574401</v>
      </c>
      <c r="G62" s="16">
        <v>11.414790996784566</v>
      </c>
      <c r="H62" s="16">
        <v>184.5</v>
      </c>
    </row>
    <row r="63" spans="2:8" x14ac:dyDescent="0.25">
      <c r="B63" s="16">
        <v>37</v>
      </c>
      <c r="C63" s="16">
        <v>8431.8776874670912</v>
      </c>
      <c r="D63" s="16">
        <v>-918.47768746709153</v>
      </c>
      <c r="E63" s="16">
        <v>-0.83603917092713942</v>
      </c>
      <c r="G63" s="16">
        <v>11.736334405144694</v>
      </c>
      <c r="H63" s="16">
        <v>186.2</v>
      </c>
    </row>
    <row r="64" spans="2:8" x14ac:dyDescent="0.25">
      <c r="B64" s="16">
        <v>38</v>
      </c>
      <c r="C64" s="16">
        <v>464.04177078979342</v>
      </c>
      <c r="D64" s="16">
        <v>-89.841770789793429</v>
      </c>
      <c r="E64" s="16">
        <v>-8.1777968687362562E-2</v>
      </c>
      <c r="G64" s="16">
        <v>12.057877813504824</v>
      </c>
      <c r="H64" s="16">
        <v>187.9</v>
      </c>
    </row>
    <row r="65" spans="2:8" x14ac:dyDescent="0.25">
      <c r="B65" s="16">
        <v>39</v>
      </c>
      <c r="C65" s="16">
        <v>2750.9325972373022</v>
      </c>
      <c r="D65" s="16">
        <v>-611.83259723730225</v>
      </c>
      <c r="E65" s="16">
        <v>-0.55691719496321446</v>
      </c>
      <c r="G65" s="16">
        <v>12.379421221864952</v>
      </c>
      <c r="H65" s="16">
        <v>192.2</v>
      </c>
    </row>
    <row r="66" spans="2:8" x14ac:dyDescent="0.25">
      <c r="B66" s="16">
        <v>40</v>
      </c>
      <c r="C66" s="16">
        <v>1017.0432508963952</v>
      </c>
      <c r="D66" s="16">
        <v>-218.64325089639522</v>
      </c>
      <c r="E66" s="16">
        <v>-0.19901879457990229</v>
      </c>
      <c r="G66" s="16">
        <v>12.70096463022508</v>
      </c>
      <c r="H66" s="16">
        <v>199.8</v>
      </c>
    </row>
    <row r="67" spans="2:8" x14ac:dyDescent="0.25">
      <c r="B67" s="16">
        <v>41</v>
      </c>
      <c r="C67" s="16">
        <v>1639.4685682167255</v>
      </c>
      <c r="D67" s="16">
        <v>156.93143178327455</v>
      </c>
      <c r="E67" s="16">
        <v>0.14284595685967455</v>
      </c>
      <c r="G67" s="16">
        <v>13.022508038585208</v>
      </c>
      <c r="H67" s="16">
        <v>201.4</v>
      </c>
    </row>
    <row r="68" spans="2:8" x14ac:dyDescent="0.25">
      <c r="B68" s="16">
        <v>42</v>
      </c>
      <c r="C68" s="16">
        <v>2168.5778722910709</v>
      </c>
      <c r="D68" s="16">
        <v>173.42212770892911</v>
      </c>
      <c r="E68" s="16">
        <v>0.1578565204670673</v>
      </c>
      <c r="G68" s="16">
        <v>13.344051446945338</v>
      </c>
      <c r="H68" s="16">
        <v>206.3</v>
      </c>
    </row>
    <row r="69" spans="2:8" x14ac:dyDescent="0.25">
      <c r="B69" s="16">
        <v>43</v>
      </c>
      <c r="C69" s="16">
        <v>353.93297096113668</v>
      </c>
      <c r="D69" s="16">
        <v>-177.43297096113668</v>
      </c>
      <c r="E69" s="16">
        <v>-0.16150736807398261</v>
      </c>
      <c r="G69" s="16">
        <v>13.665594855305466</v>
      </c>
      <c r="H69" s="16">
        <v>207.9</v>
      </c>
    </row>
    <row r="70" spans="2:8" x14ac:dyDescent="0.25">
      <c r="B70" s="16">
        <v>44</v>
      </c>
      <c r="C70" s="16">
        <v>3154.3007920218856</v>
      </c>
      <c r="D70" s="16">
        <v>664.29920797811428</v>
      </c>
      <c r="E70" s="16">
        <v>0.60467463354190298</v>
      </c>
      <c r="G70" s="16">
        <v>13.987138263665594</v>
      </c>
      <c r="H70" s="16">
        <v>216.1</v>
      </c>
    </row>
    <row r="71" spans="2:8" x14ac:dyDescent="0.25">
      <c r="B71" s="16">
        <v>45</v>
      </c>
      <c r="C71" s="16">
        <v>1862.3484389176335</v>
      </c>
      <c r="D71" s="16">
        <v>-897.04843891763358</v>
      </c>
      <c r="E71" s="16">
        <v>-0.81653331745312963</v>
      </c>
      <c r="G71" s="16">
        <v>14.308681672025724</v>
      </c>
      <c r="H71" s="16">
        <v>240.3</v>
      </c>
    </row>
    <row r="72" spans="2:8" x14ac:dyDescent="0.25">
      <c r="B72" s="16">
        <v>46</v>
      </c>
      <c r="C72" s="16">
        <v>207.30327348317334</v>
      </c>
      <c r="D72" s="16">
        <v>-165.40327348317334</v>
      </c>
      <c r="E72" s="16">
        <v>-0.15055740331902376</v>
      </c>
      <c r="G72" s="16">
        <v>14.630225080385852</v>
      </c>
      <c r="H72" s="16">
        <v>242.9</v>
      </c>
    </row>
    <row r="73" spans="2:8" x14ac:dyDescent="0.25">
      <c r="B73" s="16">
        <v>47</v>
      </c>
      <c r="C73" s="16">
        <v>809.8639530166846</v>
      </c>
      <c r="D73" s="16">
        <v>-250.66395301668456</v>
      </c>
      <c r="E73" s="16">
        <v>-0.22816545934753255</v>
      </c>
      <c r="G73" s="16">
        <v>14.95176848874598</v>
      </c>
      <c r="H73" s="16">
        <v>243.8</v>
      </c>
    </row>
    <row r="74" spans="2:8" x14ac:dyDescent="0.25">
      <c r="B74" s="16">
        <v>48</v>
      </c>
      <c r="C74" s="16">
        <v>919.22185588432751</v>
      </c>
      <c r="D74" s="16">
        <v>-304.32185588432753</v>
      </c>
      <c r="E74" s="16">
        <v>-0.27700726491263566</v>
      </c>
      <c r="G74" s="16">
        <v>15.27331189710611</v>
      </c>
      <c r="H74" s="16">
        <v>255.9</v>
      </c>
    </row>
    <row r="75" spans="2:8" x14ac:dyDescent="0.25">
      <c r="B75" s="16">
        <v>49</v>
      </c>
      <c r="C75" s="16">
        <v>2429.8217513637733</v>
      </c>
      <c r="D75" s="16">
        <v>-437.52175136377332</v>
      </c>
      <c r="E75" s="16">
        <v>-0.39825172376423673</v>
      </c>
      <c r="G75" s="16">
        <v>15.594855305466238</v>
      </c>
      <c r="H75" s="16">
        <v>264.8</v>
      </c>
    </row>
    <row r="76" spans="2:8" x14ac:dyDescent="0.25">
      <c r="B76" s="16">
        <v>50</v>
      </c>
      <c r="C76" s="16">
        <v>356.86829544509959</v>
      </c>
      <c r="D76" s="16">
        <v>-188.46829544509959</v>
      </c>
      <c r="E76" s="16">
        <v>-0.17155221038030685</v>
      </c>
      <c r="G76" s="16">
        <v>15.916398713826366</v>
      </c>
      <c r="H76" s="16">
        <v>270.39999999999998</v>
      </c>
    </row>
    <row r="77" spans="2:8" x14ac:dyDescent="0.25">
      <c r="B77" s="16">
        <v>51</v>
      </c>
      <c r="C77" s="16">
        <v>2463.2025344488407</v>
      </c>
      <c r="D77" s="16">
        <v>-177.20253444884065</v>
      </c>
      <c r="E77" s="16">
        <v>-0.16129761452926383</v>
      </c>
      <c r="G77" s="16">
        <v>16.237942122186496</v>
      </c>
      <c r="H77" s="16">
        <v>272.39999999999998</v>
      </c>
    </row>
    <row r="78" spans="2:8" x14ac:dyDescent="0.25">
      <c r="B78" s="16">
        <v>52</v>
      </c>
      <c r="C78" s="16">
        <v>331.88390565136842</v>
      </c>
      <c r="D78" s="16">
        <v>-139.68390565136843</v>
      </c>
      <c r="E78" s="16">
        <v>-0.12714649279579698</v>
      </c>
      <c r="G78" s="16">
        <v>16.559485530546624</v>
      </c>
      <c r="H78" s="16">
        <v>273.5</v>
      </c>
    </row>
    <row r="79" spans="2:8" x14ac:dyDescent="0.25">
      <c r="B79" s="16">
        <v>53</v>
      </c>
      <c r="C79" s="16">
        <v>545.27516929946592</v>
      </c>
      <c r="D79" s="16">
        <v>-147.07516929946593</v>
      </c>
      <c r="E79" s="16">
        <v>-0.13387434913545437</v>
      </c>
      <c r="G79" s="16">
        <v>16.881028938906752</v>
      </c>
      <c r="H79" s="16">
        <v>278.8</v>
      </c>
    </row>
    <row r="80" spans="2:8" x14ac:dyDescent="0.25">
      <c r="B80" s="16">
        <v>54</v>
      </c>
      <c r="C80" s="16">
        <v>1524.3082797412487</v>
      </c>
      <c r="D80" s="16">
        <v>10.991720258751229</v>
      </c>
      <c r="E80" s="16">
        <v>1.0005151804538174E-2</v>
      </c>
      <c r="G80" s="16">
        <v>17.20257234726688</v>
      </c>
      <c r="H80" s="16">
        <v>282.3</v>
      </c>
    </row>
    <row r="81" spans="2:8" x14ac:dyDescent="0.25">
      <c r="B81" s="16">
        <v>55</v>
      </c>
      <c r="C81" s="16">
        <v>620.97923564167309</v>
      </c>
      <c r="D81" s="16">
        <v>-179.07923564167311</v>
      </c>
      <c r="E81" s="16">
        <v>-0.16300587127925684</v>
      </c>
      <c r="G81" s="16">
        <v>17.524115755627008</v>
      </c>
      <c r="H81" s="16">
        <v>293.2</v>
      </c>
    </row>
    <row r="82" spans="2:8" x14ac:dyDescent="0.25">
      <c r="B82" s="16">
        <v>56</v>
      </c>
      <c r="C82" s="16">
        <v>1103.7377182134405</v>
      </c>
      <c r="D82" s="16">
        <v>-569.23771821344053</v>
      </c>
      <c r="E82" s="16">
        <v>-0.51814544489157532</v>
      </c>
      <c r="G82" s="16">
        <v>17.84565916398714</v>
      </c>
      <c r="H82" s="16">
        <v>293.8</v>
      </c>
    </row>
    <row r="83" spans="2:8" x14ac:dyDescent="0.25">
      <c r="B83" s="16">
        <v>57</v>
      </c>
      <c r="C83" s="16">
        <v>2722.1937226385021</v>
      </c>
      <c r="D83" s="16">
        <v>1003.8062773614979</v>
      </c>
      <c r="E83" s="16">
        <v>0.91370904198130953</v>
      </c>
      <c r="G83" s="16">
        <v>18.167202572347268</v>
      </c>
      <c r="H83" s="16">
        <v>310.2</v>
      </c>
    </row>
    <row r="84" spans="2:8" x14ac:dyDescent="0.25">
      <c r="B84" s="16">
        <v>58</v>
      </c>
      <c r="C84" s="16">
        <v>564.18412004499464</v>
      </c>
      <c r="D84" s="16">
        <v>0.51587995500540273</v>
      </c>
      <c r="E84" s="16">
        <v>4.6957683977064487E-4</v>
      </c>
      <c r="G84" s="16">
        <v>18.488745980707396</v>
      </c>
      <c r="H84" s="16">
        <v>319.10000000000002</v>
      </c>
    </row>
    <row r="85" spans="2:8" x14ac:dyDescent="0.25">
      <c r="B85" s="16">
        <v>59</v>
      </c>
      <c r="C85" s="16">
        <v>1125.2406766424715</v>
      </c>
      <c r="D85" s="16">
        <v>-275.2406766424715</v>
      </c>
      <c r="E85" s="16">
        <v>-0.25053628438180381</v>
      </c>
      <c r="G85" s="16">
        <v>18.810289389067524</v>
      </c>
      <c r="H85" s="16">
        <v>329.6</v>
      </c>
    </row>
    <row r="86" spans="2:8" x14ac:dyDescent="0.25">
      <c r="B86" s="16">
        <v>60</v>
      </c>
      <c r="C86" s="16">
        <v>2563.8227272246868</v>
      </c>
      <c r="D86" s="16">
        <v>-709.72272722468688</v>
      </c>
      <c r="E86" s="16">
        <v>-0.64602113753398616</v>
      </c>
      <c r="G86" s="16">
        <v>19.131832797427652</v>
      </c>
      <c r="H86" s="16">
        <v>336.5</v>
      </c>
    </row>
    <row r="87" spans="2:8" x14ac:dyDescent="0.25">
      <c r="B87" s="16">
        <v>61</v>
      </c>
      <c r="C87" s="16">
        <v>416.39394544546457</v>
      </c>
      <c r="D87" s="16">
        <v>-230.19394544546458</v>
      </c>
      <c r="E87" s="16">
        <v>-0.20953274960157239</v>
      </c>
      <c r="G87" s="16">
        <v>19.45337620578778</v>
      </c>
      <c r="H87" s="16">
        <v>355.8</v>
      </c>
    </row>
    <row r="88" spans="2:8" x14ac:dyDescent="0.25">
      <c r="B88" s="16">
        <v>62</v>
      </c>
      <c r="C88" s="16">
        <v>338.57371494040024</v>
      </c>
      <c r="D88" s="16">
        <v>-169.27371494040023</v>
      </c>
      <c r="E88" s="16">
        <v>-0.15408045097840189</v>
      </c>
      <c r="G88" s="16">
        <v>19.774919614147912</v>
      </c>
      <c r="H88" s="16">
        <v>359</v>
      </c>
    </row>
    <row r="89" spans="2:8" x14ac:dyDescent="0.25">
      <c r="B89" s="16">
        <v>63</v>
      </c>
      <c r="C89" s="16">
        <v>598.52059017135196</v>
      </c>
      <c r="D89" s="16">
        <v>-118.42059017135193</v>
      </c>
      <c r="E89" s="16">
        <v>-0.10779167896891005</v>
      </c>
      <c r="G89" s="16">
        <v>20.09646302250804</v>
      </c>
      <c r="H89" s="16">
        <v>374.2</v>
      </c>
    </row>
    <row r="90" spans="2:8" x14ac:dyDescent="0.25">
      <c r="B90" s="16">
        <v>64</v>
      </c>
      <c r="C90" s="16">
        <v>312.97495490583958</v>
      </c>
      <c r="D90" s="16">
        <v>-125.07495490583958</v>
      </c>
      <c r="E90" s="16">
        <v>-0.11384877719958118</v>
      </c>
      <c r="G90" s="16">
        <v>20.418006430868168</v>
      </c>
      <c r="H90" s="16">
        <v>380.2</v>
      </c>
    </row>
    <row r="91" spans="2:8" x14ac:dyDescent="0.25">
      <c r="B91" s="16">
        <v>65</v>
      </c>
      <c r="C91" s="16">
        <v>34256.794234013054</v>
      </c>
      <c r="D91" s="16">
        <v>147.20576598694606</v>
      </c>
      <c r="E91" s="16">
        <v>0.13399322403880431</v>
      </c>
      <c r="G91" s="16">
        <v>20.739549839228296</v>
      </c>
      <c r="H91" s="16">
        <v>392.4</v>
      </c>
    </row>
    <row r="92" spans="2:8" x14ac:dyDescent="0.25">
      <c r="B92" s="16">
        <v>66</v>
      </c>
      <c r="C92" s="16">
        <v>239.59184280676581</v>
      </c>
      <c r="D92" s="16">
        <v>-155.09184280676581</v>
      </c>
      <c r="E92" s="16">
        <v>-0.14117148129673696</v>
      </c>
      <c r="G92" s="16">
        <v>21.061093247588424</v>
      </c>
      <c r="H92" s="16">
        <v>398.2</v>
      </c>
    </row>
    <row r="93" spans="2:8" x14ac:dyDescent="0.25">
      <c r="B93" s="16">
        <v>67</v>
      </c>
      <c r="C93" s="16">
        <v>8011.1023358590046</v>
      </c>
      <c r="D93" s="16">
        <v>-782.80233585900442</v>
      </c>
      <c r="E93" s="16">
        <v>-0.71254144199865377</v>
      </c>
      <c r="G93" s="16">
        <v>21.382636655948552</v>
      </c>
      <c r="H93" s="16">
        <v>403.2</v>
      </c>
    </row>
    <row r="94" spans="2:8" x14ac:dyDescent="0.25">
      <c r="B94" s="16">
        <v>68</v>
      </c>
      <c r="C94" s="16">
        <v>373.18323850712625</v>
      </c>
      <c r="D94" s="16">
        <v>-108.38323850712624</v>
      </c>
      <c r="E94" s="16">
        <v>-9.8655235832435864E-2</v>
      </c>
      <c r="G94" s="16">
        <v>21.70418006430868</v>
      </c>
      <c r="H94" s="16">
        <v>404.2</v>
      </c>
    </row>
    <row r="95" spans="2:8" x14ac:dyDescent="0.25">
      <c r="B95" s="16">
        <v>69</v>
      </c>
      <c r="C95" s="16">
        <v>2242.9166714314347</v>
      </c>
      <c r="D95" s="16">
        <v>-318.81667143143477</v>
      </c>
      <c r="E95" s="16">
        <v>-0.29020108958372165</v>
      </c>
      <c r="G95" s="16">
        <v>22.025723472668812</v>
      </c>
      <c r="H95" s="16">
        <v>409.4</v>
      </c>
    </row>
    <row r="96" spans="2:8" x14ac:dyDescent="0.25">
      <c r="B96" s="16">
        <v>70</v>
      </c>
      <c r="C96" s="16">
        <v>756.07242526406105</v>
      </c>
      <c r="D96" s="16">
        <v>42.327574735938924</v>
      </c>
      <c r="E96" s="16">
        <v>3.8528437840640327E-2</v>
      </c>
      <c r="G96" s="16">
        <v>22.34726688102894</v>
      </c>
      <c r="H96" s="16">
        <v>410.5</v>
      </c>
    </row>
    <row r="97" spans="2:8" x14ac:dyDescent="0.25">
      <c r="B97" s="16">
        <v>71</v>
      </c>
      <c r="C97" s="16">
        <v>846.52137738617535</v>
      </c>
      <c r="D97" s="16">
        <v>111.1786226138247</v>
      </c>
      <c r="E97" s="16">
        <v>0.1011997185595362</v>
      </c>
      <c r="G97" s="16">
        <v>22.668810289389068</v>
      </c>
      <c r="H97" s="16">
        <v>414.3</v>
      </c>
    </row>
    <row r="98" spans="2:8" x14ac:dyDescent="0.25">
      <c r="B98" s="16">
        <v>72</v>
      </c>
      <c r="C98" s="16">
        <v>20275.638926817232</v>
      </c>
      <c r="D98" s="16">
        <v>4790.3610731827685</v>
      </c>
      <c r="E98" s="16">
        <v>4.3603993376364496</v>
      </c>
      <c r="G98" s="16">
        <v>22.990353697749196</v>
      </c>
      <c r="H98" s="16">
        <v>418.1</v>
      </c>
    </row>
    <row r="99" spans="2:8" x14ac:dyDescent="0.25">
      <c r="B99" s="16">
        <v>73</v>
      </c>
      <c r="C99" s="16">
        <v>22831.214338587492</v>
      </c>
      <c r="D99" s="16">
        <v>3881.6856614125099</v>
      </c>
      <c r="E99" s="16">
        <v>3.5332826332630476</v>
      </c>
      <c r="G99" s="16">
        <v>23.311897106109324</v>
      </c>
      <c r="H99" s="16">
        <v>418.3</v>
      </c>
    </row>
    <row r="100" spans="2:8" x14ac:dyDescent="0.25">
      <c r="B100" s="16">
        <v>74</v>
      </c>
      <c r="C100" s="16">
        <v>27777.372620785249</v>
      </c>
      <c r="D100" s="16">
        <v>2853.0273792147527</v>
      </c>
      <c r="E100" s="16">
        <v>2.5969521930673936</v>
      </c>
      <c r="G100" s="16">
        <v>23.633440514469452</v>
      </c>
      <c r="H100" s="16">
        <v>422.4</v>
      </c>
    </row>
    <row r="101" spans="2:8" x14ac:dyDescent="0.25">
      <c r="B101" s="16">
        <v>75</v>
      </c>
      <c r="C101" s="16">
        <v>224.57390358649025</v>
      </c>
      <c r="D101" s="16">
        <v>-165.77390358649023</v>
      </c>
      <c r="E101" s="16">
        <v>-0.15089476729479132</v>
      </c>
      <c r="G101" s="16">
        <v>23.954983922829584</v>
      </c>
      <c r="H101" s="16">
        <v>424.4</v>
      </c>
    </row>
    <row r="102" spans="2:8" x14ac:dyDescent="0.25">
      <c r="B102" s="16">
        <v>76</v>
      </c>
      <c r="C102" s="16">
        <v>389.6347082893372</v>
      </c>
      <c r="D102" s="16">
        <v>-107.33470828933719</v>
      </c>
      <c r="E102" s="16">
        <v>-9.7700817074164364E-2</v>
      </c>
      <c r="G102" s="16">
        <v>24.276527331189712</v>
      </c>
      <c r="H102" s="16">
        <v>424.6</v>
      </c>
    </row>
    <row r="103" spans="2:8" x14ac:dyDescent="0.25">
      <c r="B103" s="16">
        <v>77</v>
      </c>
      <c r="C103" s="16">
        <v>344.92220742897132</v>
      </c>
      <c r="D103" s="16">
        <v>-137.02220742897131</v>
      </c>
      <c r="E103" s="16">
        <v>-0.12472369689615151</v>
      </c>
      <c r="G103" s="16">
        <v>24.59807073954984</v>
      </c>
      <c r="H103" s="16">
        <v>432.1</v>
      </c>
    </row>
    <row r="104" spans="2:8" x14ac:dyDescent="0.25">
      <c r="B104" s="16">
        <v>78</v>
      </c>
      <c r="C104" s="16">
        <v>1350.6462916667895</v>
      </c>
      <c r="D104" s="16">
        <v>293.75370833321062</v>
      </c>
      <c r="E104" s="16">
        <v>0.26738766779293094</v>
      </c>
      <c r="G104" s="16">
        <v>24.919614147909968</v>
      </c>
      <c r="H104" s="16">
        <v>437.3</v>
      </c>
    </row>
    <row r="105" spans="2:8" x14ac:dyDescent="0.25">
      <c r="B105" s="16">
        <v>79</v>
      </c>
      <c r="C105" s="16">
        <v>943.79666551750574</v>
      </c>
      <c r="D105" s="16">
        <v>754.9033344824943</v>
      </c>
      <c r="E105" s="16">
        <v>0.68714653224876565</v>
      </c>
      <c r="G105" s="16">
        <v>25.241157556270096</v>
      </c>
      <c r="H105" s="16">
        <v>437.7</v>
      </c>
    </row>
    <row r="106" spans="2:8" x14ac:dyDescent="0.25">
      <c r="B106" s="16">
        <v>80</v>
      </c>
      <c r="C106" s="16">
        <v>948.98468088451011</v>
      </c>
      <c r="D106" s="16">
        <v>-511.28468088451012</v>
      </c>
      <c r="E106" s="16">
        <v>-0.46539401723871304</v>
      </c>
      <c r="G106" s="16">
        <v>25.562700964630224</v>
      </c>
      <c r="H106" s="16">
        <v>441.9</v>
      </c>
    </row>
    <row r="107" spans="2:8" x14ac:dyDescent="0.25">
      <c r="B107" s="16">
        <v>81</v>
      </c>
      <c r="C107" s="16">
        <v>1428.6713122521301</v>
      </c>
      <c r="D107" s="16">
        <v>-520.77131225213009</v>
      </c>
      <c r="E107" s="16">
        <v>-0.47402917030960412</v>
      </c>
      <c r="G107" s="16">
        <v>25.884244372990352</v>
      </c>
      <c r="H107" s="16">
        <v>447.2</v>
      </c>
    </row>
    <row r="108" spans="2:8" x14ac:dyDescent="0.25">
      <c r="B108" s="16">
        <v>82</v>
      </c>
      <c r="C108" s="16">
        <v>572.03440645559317</v>
      </c>
      <c r="D108" s="16">
        <v>-105.43440645559315</v>
      </c>
      <c r="E108" s="16">
        <v>-9.5971077972960991E-2</v>
      </c>
      <c r="G108" s="16">
        <v>26.205787781350484</v>
      </c>
      <c r="H108" s="16">
        <v>456.9</v>
      </c>
    </row>
    <row r="109" spans="2:8" x14ac:dyDescent="0.25">
      <c r="B109" s="16">
        <v>83</v>
      </c>
      <c r="C109" s="16">
        <v>1765.9605744675009</v>
      </c>
      <c r="D109" s="16">
        <v>193.43942553249917</v>
      </c>
      <c r="E109" s="16">
        <v>0.1760771537007067</v>
      </c>
      <c r="G109" s="16">
        <v>26.527331189710612</v>
      </c>
      <c r="H109" s="16">
        <v>458.6</v>
      </c>
    </row>
    <row r="110" spans="2:8" x14ac:dyDescent="0.25">
      <c r="B110" s="16">
        <v>84</v>
      </c>
      <c r="C110" s="16">
        <v>6892.3341273085671</v>
      </c>
      <c r="D110" s="16">
        <v>-578.43412730856744</v>
      </c>
      <c r="E110" s="16">
        <v>-0.52651642476436855</v>
      </c>
      <c r="G110" s="16">
        <v>26.84887459807074</v>
      </c>
      <c r="H110" s="16">
        <v>463.3</v>
      </c>
    </row>
    <row r="111" spans="2:8" x14ac:dyDescent="0.25">
      <c r="B111" s="16">
        <v>85</v>
      </c>
      <c r="C111" s="16">
        <v>311.67795106408857</v>
      </c>
      <c r="D111" s="16">
        <v>-141.57795106408858</v>
      </c>
      <c r="E111" s="16">
        <v>-0.12887053702480353</v>
      </c>
      <c r="G111" s="16">
        <v>27.170418006430868</v>
      </c>
      <c r="H111" s="16">
        <v>466.6</v>
      </c>
    </row>
    <row r="112" spans="2:8" x14ac:dyDescent="0.25">
      <c r="B112" s="16">
        <v>86</v>
      </c>
      <c r="C112" s="16">
        <v>322.46356195865008</v>
      </c>
      <c r="D112" s="16">
        <v>-177.16356195865006</v>
      </c>
      <c r="E112" s="16">
        <v>-0.16126214003833989</v>
      </c>
      <c r="G112" s="16">
        <v>27.491961414790996</v>
      </c>
      <c r="H112" s="16">
        <v>467.4</v>
      </c>
    </row>
    <row r="113" spans="2:8" x14ac:dyDescent="0.25">
      <c r="B113" s="16">
        <v>87</v>
      </c>
      <c r="C113" s="16">
        <v>761.87481087189485</v>
      </c>
      <c r="D113" s="16">
        <v>644.12518912810515</v>
      </c>
      <c r="E113" s="16">
        <v>0.58631134587168998</v>
      </c>
      <c r="G113" s="16">
        <v>27.813504823151124</v>
      </c>
      <c r="H113" s="16">
        <v>475.7</v>
      </c>
    </row>
    <row r="114" spans="2:8" x14ac:dyDescent="0.25">
      <c r="B114" s="16">
        <v>88</v>
      </c>
      <c r="C114" s="16">
        <v>621.73013260268692</v>
      </c>
      <c r="D114" s="16">
        <v>144.46986739731312</v>
      </c>
      <c r="E114" s="16">
        <v>0.13150288767045415</v>
      </c>
      <c r="G114" s="16">
        <v>28.135048231511256</v>
      </c>
      <c r="H114" s="16">
        <v>480.1</v>
      </c>
    </row>
    <row r="115" spans="2:8" x14ac:dyDescent="0.25">
      <c r="B115" s="16">
        <v>89</v>
      </c>
      <c r="C115" s="16">
        <v>2224.1442474060905</v>
      </c>
      <c r="D115" s="16">
        <v>223.05575259390935</v>
      </c>
      <c r="E115" s="16">
        <v>0.20303524953710178</v>
      </c>
      <c r="G115" s="16">
        <v>28.456591639871384</v>
      </c>
      <c r="H115" s="16">
        <v>501.2</v>
      </c>
    </row>
    <row r="116" spans="2:8" x14ac:dyDescent="0.25">
      <c r="B116" s="16">
        <v>90</v>
      </c>
      <c r="C116" s="16">
        <v>381.17005163790918</v>
      </c>
      <c r="D116" s="16">
        <v>-138.27005163790918</v>
      </c>
      <c r="E116" s="16">
        <v>-0.12585954009857445</v>
      </c>
      <c r="G116" s="16">
        <v>28.778135048231512</v>
      </c>
      <c r="H116" s="16">
        <v>506.4</v>
      </c>
    </row>
    <row r="117" spans="2:8" x14ac:dyDescent="0.25">
      <c r="B117" s="16">
        <v>91</v>
      </c>
      <c r="C117" s="16">
        <v>593.74215496490069</v>
      </c>
      <c r="D117" s="16">
        <v>14.257845035099308</v>
      </c>
      <c r="E117" s="16">
        <v>1.2978123589724271E-2</v>
      </c>
      <c r="G117" s="16">
        <v>29.09967845659164</v>
      </c>
      <c r="H117" s="16">
        <v>509.3</v>
      </c>
    </row>
    <row r="118" spans="2:8" x14ac:dyDescent="0.25">
      <c r="B118" s="16">
        <v>92</v>
      </c>
      <c r="C118" s="16">
        <v>228.53317847183564</v>
      </c>
      <c r="D118" s="16">
        <v>-168.13317847183563</v>
      </c>
      <c r="E118" s="16">
        <v>-0.15304228404565856</v>
      </c>
      <c r="G118" s="16">
        <v>29.421221864951768</v>
      </c>
      <c r="H118" s="16">
        <v>510.2</v>
      </c>
    </row>
    <row r="119" spans="2:8" x14ac:dyDescent="0.25">
      <c r="B119" s="16">
        <v>93</v>
      </c>
      <c r="C119" s="16">
        <v>1634.7583963703664</v>
      </c>
      <c r="D119" s="16">
        <v>-389.75839637036643</v>
      </c>
      <c r="E119" s="16">
        <v>-0.35477539738824376</v>
      </c>
      <c r="G119" s="16">
        <v>29.742765273311896</v>
      </c>
      <c r="H119" s="16">
        <v>513.4</v>
      </c>
    </row>
    <row r="120" spans="2:8" x14ac:dyDescent="0.25">
      <c r="B120" s="16">
        <v>94</v>
      </c>
      <c r="C120" s="16">
        <v>377.34730347274808</v>
      </c>
      <c r="D120" s="16">
        <v>-177.54730347274807</v>
      </c>
      <c r="E120" s="16">
        <v>-0.16161143860233829</v>
      </c>
      <c r="G120" s="16">
        <v>30.064308681672028</v>
      </c>
      <c r="H120" s="16">
        <v>534.5</v>
      </c>
    </row>
    <row r="121" spans="2:8" x14ac:dyDescent="0.25">
      <c r="B121" s="16">
        <v>95</v>
      </c>
      <c r="C121" s="16">
        <v>44501.691053284587</v>
      </c>
      <c r="D121" s="16">
        <v>-2703.1910532845868</v>
      </c>
      <c r="E121" s="16">
        <v>-2.4605645165731693</v>
      </c>
      <c r="G121" s="16">
        <v>30.385852090032156</v>
      </c>
      <c r="H121" s="16">
        <v>534.70000000000005</v>
      </c>
    </row>
    <row r="122" spans="2:8" x14ac:dyDescent="0.25">
      <c r="B122" s="16">
        <v>96</v>
      </c>
      <c r="C122" s="16">
        <v>520.83688638647197</v>
      </c>
      <c r="D122" s="16">
        <v>-83.536886386471963</v>
      </c>
      <c r="E122" s="16">
        <v>-7.6038982970811672E-2</v>
      </c>
      <c r="G122" s="16">
        <v>30.707395498392284</v>
      </c>
      <c r="H122" s="16">
        <v>546.70000000000005</v>
      </c>
    </row>
    <row r="123" spans="2:8" x14ac:dyDescent="0.25">
      <c r="B123" s="16">
        <v>97</v>
      </c>
      <c r="C123" s="16">
        <v>41084.495510431065</v>
      </c>
      <c r="D123" s="16">
        <v>-2543.0955104310633</v>
      </c>
      <c r="E123" s="16">
        <v>-2.3148384453329407</v>
      </c>
      <c r="G123" s="16">
        <v>31.028938906752412</v>
      </c>
      <c r="H123" s="16">
        <v>550.9</v>
      </c>
    </row>
    <row r="124" spans="2:8" x14ac:dyDescent="0.25">
      <c r="B124" s="16">
        <v>98</v>
      </c>
      <c r="C124" s="16">
        <v>688.21864533245241</v>
      </c>
      <c r="D124" s="16">
        <v>-6.2186453324524109</v>
      </c>
      <c r="E124" s="16">
        <v>-5.6604870852888485E-3</v>
      </c>
      <c r="G124" s="16">
        <v>31.35048231511254</v>
      </c>
      <c r="H124" s="16">
        <v>559.20000000000005</v>
      </c>
    </row>
    <row r="125" spans="2:8" x14ac:dyDescent="0.25">
      <c r="B125" s="16">
        <v>99</v>
      </c>
      <c r="C125" s="16">
        <v>1046.1234422956561</v>
      </c>
      <c r="D125" s="16">
        <v>-24.623442295656105</v>
      </c>
      <c r="E125" s="16">
        <v>-2.2413350441863811E-2</v>
      </c>
      <c r="G125" s="16">
        <v>31.672025723472668</v>
      </c>
      <c r="H125" s="16">
        <v>564.70000000000005</v>
      </c>
    </row>
    <row r="126" spans="2:8" x14ac:dyDescent="0.25">
      <c r="B126" s="16">
        <v>100</v>
      </c>
      <c r="C126" s="16">
        <v>222.59426614381755</v>
      </c>
      <c r="D126" s="16">
        <v>-151.89426614381756</v>
      </c>
      <c r="E126" s="16">
        <v>-0.13826090504785774</v>
      </c>
      <c r="G126" s="16">
        <v>31.993569131832796</v>
      </c>
      <c r="H126" s="16">
        <v>567</v>
      </c>
    </row>
    <row r="127" spans="2:8" x14ac:dyDescent="0.25">
      <c r="B127" s="16">
        <v>101</v>
      </c>
      <c r="C127" s="16">
        <v>1746.4372534811428</v>
      </c>
      <c r="D127" s="16">
        <v>133.36274651885719</v>
      </c>
      <c r="E127" s="16">
        <v>0.12139269309815048</v>
      </c>
      <c r="G127" s="16">
        <v>32.315112540192928</v>
      </c>
      <c r="H127" s="16">
        <v>585.70000000000005</v>
      </c>
    </row>
    <row r="128" spans="2:8" x14ac:dyDescent="0.25">
      <c r="B128" s="16">
        <v>102</v>
      </c>
      <c r="C128" s="16">
        <v>418.8514264087824</v>
      </c>
      <c r="D128" s="16">
        <v>-148.45142640878242</v>
      </c>
      <c r="E128" s="16">
        <v>-0.1351270794612488</v>
      </c>
      <c r="G128" s="16">
        <v>32.636655948553056</v>
      </c>
      <c r="H128" s="16">
        <v>591.9</v>
      </c>
    </row>
    <row r="129" spans="2:8" x14ac:dyDescent="0.25">
      <c r="B129" s="16">
        <v>103</v>
      </c>
      <c r="C129" s="16">
        <v>1393.3791550844826</v>
      </c>
      <c r="D129" s="16">
        <v>186.42084491551736</v>
      </c>
      <c r="E129" s="16">
        <v>0.16968853000284795</v>
      </c>
      <c r="G129" s="16">
        <v>32.958199356913184</v>
      </c>
      <c r="H129" s="16">
        <v>605.29999999999995</v>
      </c>
    </row>
    <row r="130" spans="2:8" x14ac:dyDescent="0.25">
      <c r="B130" s="16">
        <v>104</v>
      </c>
      <c r="C130" s="16">
        <v>3068.5620117461299</v>
      </c>
      <c r="D130" s="16">
        <v>175.2379882538703</v>
      </c>
      <c r="E130" s="16">
        <v>0.15950939735806563</v>
      </c>
      <c r="G130" s="16">
        <v>33.279742765273312</v>
      </c>
      <c r="H130" s="16">
        <v>605.6</v>
      </c>
    </row>
    <row r="131" spans="2:8" x14ac:dyDescent="0.25">
      <c r="B131" s="16">
        <v>105</v>
      </c>
      <c r="C131" s="16">
        <v>968.30321179059183</v>
      </c>
      <c r="D131" s="16">
        <v>-214.50321179059188</v>
      </c>
      <c r="E131" s="16">
        <v>-0.1952503471708347</v>
      </c>
      <c r="G131" s="16">
        <v>33.60128617363344</v>
      </c>
      <c r="H131" s="16">
        <v>608</v>
      </c>
    </row>
    <row r="132" spans="2:8" x14ac:dyDescent="0.25">
      <c r="B132" s="16">
        <v>106</v>
      </c>
      <c r="C132" s="16">
        <v>646.50973231614159</v>
      </c>
      <c r="D132" s="16">
        <v>-8.8097323161415488</v>
      </c>
      <c r="E132" s="16">
        <v>-8.0190095003705806E-3</v>
      </c>
      <c r="G132" s="16">
        <v>33.922829581993568</v>
      </c>
      <c r="H132" s="16">
        <v>610.5</v>
      </c>
    </row>
    <row r="133" spans="2:8" x14ac:dyDescent="0.25">
      <c r="B133" s="16">
        <v>107</v>
      </c>
      <c r="C133" s="16">
        <v>2329.4746120282957</v>
      </c>
      <c r="D133" s="16">
        <v>-120.67461202829554</v>
      </c>
      <c r="E133" s="16">
        <v>-0.10984338974016197</v>
      </c>
      <c r="G133" s="16">
        <v>34.244372990353696</v>
      </c>
      <c r="H133" s="16">
        <v>612.1</v>
      </c>
    </row>
    <row r="134" spans="2:8" x14ac:dyDescent="0.25">
      <c r="B134" s="16">
        <v>108</v>
      </c>
      <c r="C134" s="16">
        <v>840.17288489760438</v>
      </c>
      <c r="D134" s="16">
        <v>247.72711510239571</v>
      </c>
      <c r="E134" s="16">
        <v>0.22549221908430905</v>
      </c>
      <c r="G134" s="16">
        <v>34.565916398713824</v>
      </c>
      <c r="H134" s="16">
        <v>612.5</v>
      </c>
    </row>
    <row r="135" spans="2:8" x14ac:dyDescent="0.25">
      <c r="B135" s="16">
        <v>109</v>
      </c>
      <c r="C135" s="16">
        <v>3375.5423420805819</v>
      </c>
      <c r="D135" s="16">
        <v>887.65765791941794</v>
      </c>
      <c r="E135" s="16">
        <v>0.8079854116441626</v>
      </c>
      <c r="G135" s="16">
        <v>34.887459807073952</v>
      </c>
      <c r="H135" s="16">
        <v>614.9</v>
      </c>
    </row>
    <row r="136" spans="2:8" x14ac:dyDescent="0.25">
      <c r="B136" s="16">
        <v>110</v>
      </c>
      <c r="C136" s="16">
        <v>1008.2372774445064</v>
      </c>
      <c r="D136" s="16">
        <v>-186.23727744450639</v>
      </c>
      <c r="E136" s="16">
        <v>-0.16952143874046091</v>
      </c>
      <c r="G136" s="16">
        <v>35.209003215434088</v>
      </c>
      <c r="H136" s="16">
        <v>624.29999999999995</v>
      </c>
    </row>
    <row r="137" spans="2:8" x14ac:dyDescent="0.25">
      <c r="B137" s="16">
        <v>111</v>
      </c>
      <c r="C137" s="16">
        <v>700.57431350913373</v>
      </c>
      <c r="D137" s="16">
        <v>-308.17431350913375</v>
      </c>
      <c r="E137" s="16">
        <v>-0.28051394288927439</v>
      </c>
      <c r="G137" s="16">
        <v>35.530546623794216</v>
      </c>
      <c r="H137" s="16">
        <v>625</v>
      </c>
    </row>
    <row r="138" spans="2:8" x14ac:dyDescent="0.25">
      <c r="B138" s="16">
        <v>112</v>
      </c>
      <c r="C138" s="16">
        <v>514.14707709744016</v>
      </c>
      <c r="D138" s="16">
        <v>-177.64707709744016</v>
      </c>
      <c r="E138" s="16">
        <v>-0.16170225698541518</v>
      </c>
      <c r="G138" s="16">
        <v>35.852090032154344</v>
      </c>
      <c r="H138" s="16">
        <v>637.70000000000005</v>
      </c>
    </row>
    <row r="139" spans="2:8" x14ac:dyDescent="0.25">
      <c r="B139" s="16">
        <v>113</v>
      </c>
      <c r="C139" s="16">
        <v>4381.744269839045</v>
      </c>
      <c r="D139" s="16">
        <v>-273.14426983904468</v>
      </c>
      <c r="E139" s="16">
        <v>-0.24862804183026574</v>
      </c>
      <c r="G139" s="16">
        <v>36.173633440514472</v>
      </c>
      <c r="H139" s="16">
        <v>643.29999999999995</v>
      </c>
    </row>
    <row r="140" spans="2:8" x14ac:dyDescent="0.25">
      <c r="B140" s="16">
        <v>114</v>
      </c>
      <c r="C140" s="16">
        <v>3038.2530798652106</v>
      </c>
      <c r="D140" s="16">
        <v>622.14692013478953</v>
      </c>
      <c r="E140" s="16">
        <v>0.56630574961354074</v>
      </c>
      <c r="G140" s="16">
        <v>36.4951768488746</v>
      </c>
      <c r="H140" s="16">
        <v>648.6</v>
      </c>
    </row>
    <row r="141" spans="2:8" x14ac:dyDescent="0.25">
      <c r="B141" s="16">
        <v>115</v>
      </c>
      <c r="C141" s="16">
        <v>4197.637987670485</v>
      </c>
      <c r="D141" s="16">
        <v>410.96201232951535</v>
      </c>
      <c r="E141" s="16">
        <v>0.37407587006061821</v>
      </c>
      <c r="G141" s="16">
        <v>36.816720257234728</v>
      </c>
      <c r="H141" s="16">
        <v>657.6</v>
      </c>
    </row>
    <row r="142" spans="2:8" x14ac:dyDescent="0.25">
      <c r="B142" s="16">
        <v>116</v>
      </c>
      <c r="C142" s="16">
        <v>5343.7115402577874</v>
      </c>
      <c r="D142" s="16">
        <v>-692.71154025778742</v>
      </c>
      <c r="E142" s="16">
        <v>-0.63053679987139843</v>
      </c>
      <c r="G142" s="16">
        <v>37.138263665594856</v>
      </c>
      <c r="H142" s="16">
        <v>664.9</v>
      </c>
    </row>
    <row r="143" spans="2:8" x14ac:dyDescent="0.25">
      <c r="B143" s="16">
        <v>117</v>
      </c>
      <c r="C143" s="16">
        <v>2049.1852554898796</v>
      </c>
      <c r="D143" s="16">
        <v>205.41474451012027</v>
      </c>
      <c r="E143" s="16">
        <v>0.18697762073028504</v>
      </c>
      <c r="G143" s="16">
        <v>37.459807073954984</v>
      </c>
      <c r="H143" s="16">
        <v>665.6</v>
      </c>
    </row>
    <row r="144" spans="2:8" x14ac:dyDescent="0.25">
      <c r="B144" s="16">
        <v>118</v>
      </c>
      <c r="C144" s="16">
        <v>1654.0086639163558</v>
      </c>
      <c r="D144" s="16">
        <v>-703.00866391635577</v>
      </c>
      <c r="E144" s="16">
        <v>-0.63990969901082606</v>
      </c>
      <c r="G144" s="16">
        <v>37.781350482315112</v>
      </c>
      <c r="H144" s="16">
        <v>667.2</v>
      </c>
    </row>
    <row r="145" spans="2:8" x14ac:dyDescent="0.25">
      <c r="B145" s="16">
        <v>119</v>
      </c>
      <c r="C145" s="16">
        <v>981.8876204489319</v>
      </c>
      <c r="D145" s="16">
        <v>695.31237955106815</v>
      </c>
      <c r="E145" s="16">
        <v>0.63290419927166652</v>
      </c>
      <c r="G145" s="16">
        <v>38.10289389067524</v>
      </c>
      <c r="H145" s="16">
        <v>678.9</v>
      </c>
    </row>
    <row r="146" spans="2:8" x14ac:dyDescent="0.25">
      <c r="B146" s="16">
        <v>120</v>
      </c>
      <c r="C146" s="16">
        <v>819.76214023004798</v>
      </c>
      <c r="D146" s="16">
        <v>128.53785976995198</v>
      </c>
      <c r="E146" s="16">
        <v>0.11700086695755457</v>
      </c>
      <c r="G146" s="16">
        <v>38.424437299035368</v>
      </c>
      <c r="H146" s="16">
        <v>680.7</v>
      </c>
    </row>
    <row r="147" spans="2:8" x14ac:dyDescent="0.25">
      <c r="B147" s="16">
        <v>121</v>
      </c>
      <c r="C147" s="16">
        <v>587.12060903596091</v>
      </c>
      <c r="D147" s="16">
        <v>-1.4206090359608652</v>
      </c>
      <c r="E147" s="16">
        <v>-1.2931014186219722E-3</v>
      </c>
      <c r="G147" s="16">
        <v>38.745980707395496</v>
      </c>
      <c r="H147" s="16">
        <v>682</v>
      </c>
    </row>
    <row r="148" spans="2:8" x14ac:dyDescent="0.25">
      <c r="B148" s="16">
        <v>122</v>
      </c>
      <c r="C148" s="16">
        <v>1460.4137746949852</v>
      </c>
      <c r="D148" s="16">
        <v>285.68622530501466</v>
      </c>
      <c r="E148" s="16">
        <v>0.26004428654982004</v>
      </c>
      <c r="G148" s="16">
        <v>39.067524115755624</v>
      </c>
      <c r="H148" s="16">
        <v>682.5</v>
      </c>
    </row>
    <row r="149" spans="2:8" x14ac:dyDescent="0.25">
      <c r="B149" s="16">
        <v>123</v>
      </c>
      <c r="C149" s="16">
        <v>1306.9577412078058</v>
      </c>
      <c r="D149" s="16">
        <v>-281.25774120780579</v>
      </c>
      <c r="E149" s="16">
        <v>-0.25601328370281057</v>
      </c>
      <c r="G149" s="16">
        <v>39.38906752411576</v>
      </c>
      <c r="H149" s="16">
        <v>683.2</v>
      </c>
    </row>
    <row r="150" spans="2:8" x14ac:dyDescent="0.25">
      <c r="B150" s="16">
        <v>124</v>
      </c>
      <c r="C150" s="16">
        <v>2506.4132413871789</v>
      </c>
      <c r="D150" s="16">
        <v>114.58675861282109</v>
      </c>
      <c r="E150" s="16">
        <v>0.10430195526478003</v>
      </c>
      <c r="G150" s="16">
        <v>39.710610932475888</v>
      </c>
      <c r="H150" s="16">
        <v>684.8</v>
      </c>
    </row>
    <row r="151" spans="2:8" x14ac:dyDescent="0.25">
      <c r="B151" s="16">
        <v>125</v>
      </c>
      <c r="C151" s="16">
        <v>743.71675708737985</v>
      </c>
      <c r="D151" s="16">
        <v>83.983242912620199</v>
      </c>
      <c r="E151" s="16">
        <v>7.6445276498842821E-2</v>
      </c>
      <c r="G151" s="16">
        <v>40.032154340836016</v>
      </c>
      <c r="H151" s="16">
        <v>694.2</v>
      </c>
    </row>
    <row r="152" spans="2:8" x14ac:dyDescent="0.25">
      <c r="B152" s="16">
        <v>126</v>
      </c>
      <c r="C152" s="16">
        <v>2921.7275241878906</v>
      </c>
      <c r="D152" s="16">
        <v>-321.52752418789078</v>
      </c>
      <c r="E152" s="16">
        <v>-0.29266862812269595</v>
      </c>
      <c r="G152" s="16">
        <v>40.353697749196144</v>
      </c>
      <c r="H152" s="16">
        <v>702.9</v>
      </c>
    </row>
    <row r="153" spans="2:8" x14ac:dyDescent="0.25">
      <c r="B153" s="16">
        <v>127</v>
      </c>
      <c r="C153" s="16">
        <v>5226.2985608992694</v>
      </c>
      <c r="D153" s="16">
        <v>452.6014391007302</v>
      </c>
      <c r="E153" s="16">
        <v>0.41197792507045766</v>
      </c>
      <c r="G153" s="16">
        <v>40.675241157556272</v>
      </c>
      <c r="H153" s="16">
        <v>718.6</v>
      </c>
    </row>
    <row r="154" spans="2:8" x14ac:dyDescent="0.25">
      <c r="B154" s="16">
        <v>128</v>
      </c>
      <c r="C154" s="16">
        <v>1818.5233617384654</v>
      </c>
      <c r="D154" s="16">
        <v>252.07663826153453</v>
      </c>
      <c r="E154" s="16">
        <v>0.22945134817967436</v>
      </c>
      <c r="G154" s="16">
        <v>40.9967845659164</v>
      </c>
      <c r="H154" s="16">
        <v>728.2</v>
      </c>
    </row>
    <row r="155" spans="2:8" x14ac:dyDescent="0.25">
      <c r="B155" s="16">
        <v>129</v>
      </c>
      <c r="C155" s="16">
        <v>2271.2459658696821</v>
      </c>
      <c r="D155" s="16">
        <v>-676.7459658696821</v>
      </c>
      <c r="E155" s="16">
        <v>-0.61600422520252784</v>
      </c>
      <c r="G155" s="16">
        <v>41.318327974276528</v>
      </c>
      <c r="H155" s="16">
        <v>738.4</v>
      </c>
    </row>
    <row r="156" spans="2:8" x14ac:dyDescent="0.25">
      <c r="B156" s="16">
        <v>130</v>
      </c>
      <c r="C156" s="16">
        <v>476.73875576693553</v>
      </c>
      <c r="D156" s="16">
        <v>-73.538755766935537</v>
      </c>
      <c r="E156" s="16">
        <v>-6.6938240570601798E-2</v>
      </c>
      <c r="G156" s="16">
        <v>41.639871382636656</v>
      </c>
      <c r="H156" s="16">
        <v>741.8</v>
      </c>
    </row>
    <row r="157" spans="2:8" x14ac:dyDescent="0.25">
      <c r="B157" s="16">
        <v>131</v>
      </c>
      <c r="C157" s="16">
        <v>618.65828139853966</v>
      </c>
      <c r="D157" s="16">
        <v>-208.15828139853966</v>
      </c>
      <c r="E157" s="16">
        <v>-0.18947490981732598</v>
      </c>
      <c r="G157" s="16">
        <v>41.961414790996784</v>
      </c>
      <c r="H157" s="16">
        <v>747.4</v>
      </c>
    </row>
    <row r="158" spans="2:8" x14ac:dyDescent="0.25">
      <c r="B158" s="16">
        <v>132</v>
      </c>
      <c r="C158" s="16">
        <v>2968.76097929139</v>
      </c>
      <c r="D158" s="16">
        <v>162.23902070861004</v>
      </c>
      <c r="E158" s="16">
        <v>0.14767715995291086</v>
      </c>
      <c r="G158" s="16">
        <v>42.282958199356912</v>
      </c>
      <c r="H158" s="16">
        <v>753.7</v>
      </c>
    </row>
    <row r="159" spans="2:8" x14ac:dyDescent="0.25">
      <c r="B159" s="16">
        <v>133</v>
      </c>
      <c r="C159" s="16">
        <v>2051.5062097330137</v>
      </c>
      <c r="D159" s="16">
        <v>-548.40620973301384</v>
      </c>
      <c r="E159" s="16">
        <v>-0.49918368096765681</v>
      </c>
      <c r="G159" s="16">
        <v>42.60450160771704</v>
      </c>
      <c r="H159" s="16">
        <v>753.8</v>
      </c>
    </row>
    <row r="160" spans="2:8" x14ac:dyDescent="0.25">
      <c r="B160" s="16">
        <v>134</v>
      </c>
      <c r="C160" s="16">
        <v>1055.4755226282823</v>
      </c>
      <c r="D160" s="16">
        <v>-125.37552262828228</v>
      </c>
      <c r="E160" s="16">
        <v>-0.11412236728555425</v>
      </c>
      <c r="G160" s="16">
        <v>42.926045016077168</v>
      </c>
      <c r="H160" s="16">
        <v>754.4</v>
      </c>
    </row>
    <row r="161" spans="2:8" x14ac:dyDescent="0.25">
      <c r="B161" s="16">
        <v>135</v>
      </c>
      <c r="C161" s="16">
        <v>1181.2848952781364</v>
      </c>
      <c r="D161" s="16">
        <v>-131.28489527813645</v>
      </c>
      <c r="E161" s="16">
        <v>-0.11950134064364205</v>
      </c>
      <c r="G161" s="16">
        <v>43.247588424437296</v>
      </c>
      <c r="H161" s="16">
        <v>766.2</v>
      </c>
    </row>
    <row r="162" spans="2:8" x14ac:dyDescent="0.25">
      <c r="B162" s="16">
        <v>136</v>
      </c>
      <c r="C162" s="16">
        <v>443.90407956260572</v>
      </c>
      <c r="D162" s="16">
        <v>-124.80407956260569</v>
      </c>
      <c r="E162" s="16">
        <v>-0.11360221443548577</v>
      </c>
      <c r="G162" s="16">
        <v>43.569131832797432</v>
      </c>
      <c r="H162" s="16">
        <v>776.3</v>
      </c>
    </row>
    <row r="163" spans="2:8" x14ac:dyDescent="0.25">
      <c r="B163" s="16">
        <v>137</v>
      </c>
      <c r="C163" s="16">
        <v>851.16328587244232</v>
      </c>
      <c r="D163" s="16">
        <v>-148.26328587244234</v>
      </c>
      <c r="E163" s="16">
        <v>-0.13495582559175814</v>
      </c>
      <c r="G163" s="16">
        <v>43.89067524115756</v>
      </c>
      <c r="H163" s="16">
        <v>780.6</v>
      </c>
    </row>
    <row r="164" spans="2:8" x14ac:dyDescent="0.25">
      <c r="B164" s="16">
        <v>138</v>
      </c>
      <c r="C164" s="16">
        <v>1625.9524229184774</v>
      </c>
      <c r="D164" s="16">
        <v>135.34757708152256</v>
      </c>
      <c r="E164" s="16">
        <v>0.12319937400143705</v>
      </c>
      <c r="G164" s="16">
        <v>44.212218649517688</v>
      </c>
      <c r="H164" s="16">
        <v>781.5</v>
      </c>
    </row>
    <row r="165" spans="2:8" x14ac:dyDescent="0.25">
      <c r="B165" s="16">
        <v>139</v>
      </c>
      <c r="C165" s="16">
        <v>1864.669393160767</v>
      </c>
      <c r="D165" s="16">
        <v>165.23060683923313</v>
      </c>
      <c r="E165" s="16">
        <v>0.15040023447342596</v>
      </c>
      <c r="G165" s="16">
        <v>44.533762057877816</v>
      </c>
      <c r="H165" s="16">
        <v>789.8</v>
      </c>
    </row>
    <row r="166" spans="2:8" x14ac:dyDescent="0.25">
      <c r="B166" s="16">
        <v>140</v>
      </c>
      <c r="C166" s="16">
        <v>2585.1891589335337</v>
      </c>
      <c r="D166" s="16">
        <v>940.11084106646649</v>
      </c>
      <c r="E166" s="16">
        <v>0.85573062783083143</v>
      </c>
      <c r="G166" s="16">
        <v>44.855305466237944</v>
      </c>
      <c r="H166" s="16">
        <v>798.4</v>
      </c>
    </row>
    <row r="167" spans="2:8" x14ac:dyDescent="0.25">
      <c r="B167" s="16">
        <v>141</v>
      </c>
      <c r="C167" s="16">
        <v>14716.066090831311</v>
      </c>
      <c r="D167" s="16">
        <v>6579.9339091686888</v>
      </c>
      <c r="E167" s="16">
        <v>5.9893479887870029</v>
      </c>
      <c r="G167" s="16">
        <v>45.176848874598072</v>
      </c>
      <c r="H167" s="16">
        <v>798.4</v>
      </c>
    </row>
    <row r="168" spans="2:8" x14ac:dyDescent="0.25">
      <c r="B168" s="16">
        <v>142</v>
      </c>
      <c r="C168" s="16">
        <v>563.70627652434951</v>
      </c>
      <c r="D168" s="16">
        <v>-12.806276524349528</v>
      </c>
      <c r="E168" s="16">
        <v>-1.1656841482569468E-2</v>
      </c>
      <c r="G168" s="16">
        <v>45.4983922829582</v>
      </c>
      <c r="H168" s="16">
        <v>805.5</v>
      </c>
    </row>
    <row r="169" spans="2:8" x14ac:dyDescent="0.25">
      <c r="B169" s="16">
        <v>143</v>
      </c>
      <c r="C169" s="16">
        <v>866.04469837253362</v>
      </c>
      <c r="D169" s="16">
        <v>-124.24469837253366</v>
      </c>
      <c r="E169" s="16">
        <v>-0.11309304084013175</v>
      </c>
      <c r="G169" s="16">
        <v>45.819935691318328</v>
      </c>
      <c r="H169" s="16">
        <v>822</v>
      </c>
    </row>
    <row r="170" spans="2:8" x14ac:dyDescent="0.25">
      <c r="B170" s="16">
        <v>144</v>
      </c>
      <c r="C170" s="16">
        <v>42992.524688367077</v>
      </c>
      <c r="D170" s="16">
        <v>-2987.024688367077</v>
      </c>
      <c r="E170" s="16">
        <v>-2.718922493248682</v>
      </c>
      <c r="G170" s="16">
        <v>46.141479099678456</v>
      </c>
      <c r="H170" s="16">
        <v>827.7</v>
      </c>
    </row>
    <row r="171" spans="2:8" x14ac:dyDescent="0.25">
      <c r="B171" s="16">
        <v>145</v>
      </c>
      <c r="C171" s="16">
        <v>737.43652795890102</v>
      </c>
      <c r="D171" s="16">
        <v>-231.03652795890105</v>
      </c>
      <c r="E171" s="16">
        <v>-0.21029970561540196</v>
      </c>
      <c r="G171" s="16">
        <v>46.463022508038584</v>
      </c>
      <c r="H171" s="16">
        <v>850</v>
      </c>
    </row>
    <row r="172" spans="2:8" x14ac:dyDescent="0.25">
      <c r="B172" s="16">
        <v>146</v>
      </c>
      <c r="C172" s="16">
        <v>242.04932377008365</v>
      </c>
      <c r="D172" s="16">
        <v>-156.24932377008366</v>
      </c>
      <c r="E172" s="16">
        <v>-0.14222507186092895</v>
      </c>
      <c r="G172" s="16">
        <v>46.784565916398712</v>
      </c>
      <c r="H172" s="16">
        <v>877.6</v>
      </c>
    </row>
    <row r="173" spans="2:8" x14ac:dyDescent="0.25">
      <c r="B173" s="16">
        <v>147</v>
      </c>
      <c r="C173" s="16">
        <v>575.24278437992484</v>
      </c>
      <c r="D173" s="16">
        <v>-160.94278437992483</v>
      </c>
      <c r="E173" s="16">
        <v>-0.14649726809451616</v>
      </c>
      <c r="G173" s="16">
        <v>47.10610932475884</v>
      </c>
      <c r="H173" s="16">
        <v>887</v>
      </c>
    </row>
    <row r="174" spans="2:8" x14ac:dyDescent="0.25">
      <c r="B174" s="16">
        <v>148</v>
      </c>
      <c r="C174" s="16">
        <v>1259.241652503385</v>
      </c>
      <c r="D174" s="16">
        <v>323.65834749661508</v>
      </c>
      <c r="E174" s="16">
        <v>0.2946081981054256</v>
      </c>
      <c r="G174" s="16">
        <v>47.427652733118968</v>
      </c>
      <c r="H174" s="16">
        <v>900.4</v>
      </c>
    </row>
    <row r="175" spans="2:8" x14ac:dyDescent="0.25">
      <c r="B175" s="16">
        <v>149</v>
      </c>
      <c r="C175" s="16">
        <v>233.99424727920857</v>
      </c>
      <c r="D175" s="16">
        <v>-154.79424727920855</v>
      </c>
      <c r="E175" s="16">
        <v>-0.1409005966345121</v>
      </c>
      <c r="G175" s="16">
        <v>47.749196141479104</v>
      </c>
      <c r="H175" s="16">
        <v>901.1</v>
      </c>
    </row>
    <row r="176" spans="2:8" x14ac:dyDescent="0.25">
      <c r="B176" s="16">
        <v>150</v>
      </c>
      <c r="C176" s="16">
        <v>2767.2475402993286</v>
      </c>
      <c r="D176" s="16">
        <v>-73.847540299328557</v>
      </c>
      <c r="E176" s="16">
        <v>-6.7219309961812496E-2</v>
      </c>
      <c r="G176" s="16">
        <v>48.070739549839232</v>
      </c>
      <c r="H176" s="16">
        <v>907.9</v>
      </c>
    </row>
    <row r="177" spans="2:8" x14ac:dyDescent="0.25">
      <c r="B177" s="16">
        <v>151</v>
      </c>
      <c r="C177" s="16">
        <v>706.30843575687527</v>
      </c>
      <c r="D177" s="16">
        <v>-12.108435756875224</v>
      </c>
      <c r="E177" s="16">
        <v>-1.1021635832351341E-2</v>
      </c>
      <c r="G177" s="16">
        <v>48.39228295819936</v>
      </c>
      <c r="H177" s="16">
        <v>922</v>
      </c>
    </row>
    <row r="178" spans="2:8" x14ac:dyDescent="0.25">
      <c r="B178" s="16">
        <v>152</v>
      </c>
      <c r="C178" s="16">
        <v>1687.8672905220683</v>
      </c>
      <c r="D178" s="16">
        <v>88.332709477931758</v>
      </c>
      <c r="E178" s="16">
        <v>8.0404354079993828E-2</v>
      </c>
      <c r="G178" s="16">
        <v>48.713826366559488</v>
      </c>
      <c r="H178" s="16">
        <v>930.1</v>
      </c>
    </row>
    <row r="179" spans="2:8" x14ac:dyDescent="0.25">
      <c r="B179" s="16">
        <v>153</v>
      </c>
      <c r="C179" s="16">
        <v>7385.1955871739747</v>
      </c>
      <c r="D179" s="16">
        <v>-678.19558717397467</v>
      </c>
      <c r="E179" s="16">
        <v>-0.61732373487591063</v>
      </c>
      <c r="G179" s="16">
        <v>49.035369774919616</v>
      </c>
      <c r="H179" s="16">
        <v>943.9</v>
      </c>
    </row>
    <row r="180" spans="2:8" x14ac:dyDescent="0.25">
      <c r="B180" s="16">
        <v>154</v>
      </c>
      <c r="C180" s="16">
        <v>1679.4708972307321</v>
      </c>
      <c r="D180" s="16">
        <v>33.229102769267911</v>
      </c>
      <c r="E180" s="16">
        <v>3.0246604690510596E-2</v>
      </c>
      <c r="G180" s="16">
        <v>49.356913183279744</v>
      </c>
      <c r="H180" s="16">
        <v>948.3</v>
      </c>
    </row>
    <row r="181" spans="2:8" x14ac:dyDescent="0.25">
      <c r="B181" s="16">
        <v>155</v>
      </c>
      <c r="C181" s="16">
        <v>37025.214802550669</v>
      </c>
      <c r="D181" s="16">
        <v>-1705.4148025506656</v>
      </c>
      <c r="E181" s="16">
        <v>-1.5523442725574266</v>
      </c>
      <c r="G181" s="16">
        <v>49.678456591639872</v>
      </c>
      <c r="H181" s="16">
        <v>951</v>
      </c>
    </row>
    <row r="182" spans="2:8" x14ac:dyDescent="0.25">
      <c r="B182" s="16">
        <v>156</v>
      </c>
      <c r="C182" s="16">
        <v>319.52823747468716</v>
      </c>
      <c r="D182" s="16">
        <v>-113.22823747468715</v>
      </c>
      <c r="E182" s="16">
        <v>-0.10306536900742123</v>
      </c>
      <c r="G182" s="16">
        <v>50</v>
      </c>
      <c r="H182" s="16">
        <v>957.7</v>
      </c>
    </row>
    <row r="183" spans="2:8" x14ac:dyDescent="0.25">
      <c r="B183" s="16">
        <v>157</v>
      </c>
      <c r="C183" s="16">
        <v>854.30340043668184</v>
      </c>
      <c r="D183" s="16">
        <v>288.59659956331825</v>
      </c>
      <c r="E183" s="16">
        <v>0.26269343841839715</v>
      </c>
      <c r="G183" s="16">
        <v>50.321543408360128</v>
      </c>
      <c r="H183" s="16">
        <v>962.6</v>
      </c>
    </row>
    <row r="184" spans="2:8" x14ac:dyDescent="0.25">
      <c r="B184" s="16">
        <v>158</v>
      </c>
      <c r="C184" s="16">
        <v>1219.6489036499313</v>
      </c>
      <c r="D184" s="16">
        <v>-342.04890364993128</v>
      </c>
      <c r="E184" s="16">
        <v>-0.3113480988445585</v>
      </c>
      <c r="G184" s="16">
        <v>50.643086816720256</v>
      </c>
      <c r="H184" s="16">
        <v>965.3</v>
      </c>
    </row>
    <row r="185" spans="2:8" x14ac:dyDescent="0.25">
      <c r="B185" s="16">
        <v>159</v>
      </c>
      <c r="C185" s="16">
        <v>1866.7855573236241</v>
      </c>
      <c r="D185" s="16">
        <v>-473.18555732362415</v>
      </c>
      <c r="E185" s="16">
        <v>-0.43071450339800804</v>
      </c>
      <c r="G185" s="16">
        <v>50.964630225080384</v>
      </c>
      <c r="H185" s="16">
        <v>972.2</v>
      </c>
    </row>
    <row r="186" spans="2:8" x14ac:dyDescent="0.25">
      <c r="B186" s="16">
        <v>160</v>
      </c>
      <c r="C186" s="16">
        <v>1560.0100170694493</v>
      </c>
      <c r="D186" s="16">
        <v>-214.31001706944926</v>
      </c>
      <c r="E186" s="16">
        <v>-0.19507449275793437</v>
      </c>
      <c r="G186" s="16">
        <v>51.286173633440512</v>
      </c>
      <c r="H186" s="16">
        <v>975.6</v>
      </c>
    </row>
    <row r="187" spans="2:8" x14ac:dyDescent="0.25">
      <c r="B187" s="16">
        <v>161</v>
      </c>
      <c r="C187" s="16">
        <v>912.19072979483485</v>
      </c>
      <c r="D187" s="16">
        <v>-164.79072979483487</v>
      </c>
      <c r="E187" s="16">
        <v>-0.14999983885736828</v>
      </c>
      <c r="G187" s="16">
        <v>51.60771704180064</v>
      </c>
      <c r="H187" s="16">
        <v>992.6</v>
      </c>
    </row>
    <row r="188" spans="2:8" x14ac:dyDescent="0.25">
      <c r="B188" s="16">
        <v>162</v>
      </c>
      <c r="C188" s="16">
        <v>8566.2882434885578</v>
      </c>
      <c r="D188" s="16">
        <v>-896.78824348855778</v>
      </c>
      <c r="E188" s="16">
        <v>-0.81629647602108191</v>
      </c>
      <c r="G188" s="16">
        <v>51.929260450160776</v>
      </c>
      <c r="H188" s="16">
        <v>995.6</v>
      </c>
    </row>
    <row r="189" spans="2:8" x14ac:dyDescent="0.25">
      <c r="B189" s="16">
        <v>163</v>
      </c>
      <c r="C189" s="16">
        <v>6112.6982916959878</v>
      </c>
      <c r="D189" s="16">
        <v>-856.29829169598815</v>
      </c>
      <c r="E189" s="16">
        <v>-0.77944072417272514</v>
      </c>
      <c r="G189" s="16">
        <v>52.250803858520904</v>
      </c>
      <c r="H189" s="16">
        <v>1021.5</v>
      </c>
    </row>
    <row r="190" spans="2:8" x14ac:dyDescent="0.25">
      <c r="B190" s="16">
        <v>164</v>
      </c>
      <c r="C190" s="16">
        <v>667.05700370388229</v>
      </c>
      <c r="D190" s="16">
        <v>-242.65700370388231</v>
      </c>
      <c r="E190" s="16">
        <v>-0.22087717857982947</v>
      </c>
      <c r="G190" s="16">
        <v>52.572347266881032</v>
      </c>
      <c r="H190" s="16">
        <v>1025.7</v>
      </c>
    </row>
    <row r="191" spans="2:8" x14ac:dyDescent="0.25">
      <c r="B191" s="16">
        <v>165</v>
      </c>
      <c r="C191" s="16">
        <v>4039.0622021763934</v>
      </c>
      <c r="D191" s="16">
        <v>710.33779782360625</v>
      </c>
      <c r="E191" s="16">
        <v>0.64658100210184555</v>
      </c>
      <c r="G191" s="16">
        <v>52.89389067524116</v>
      </c>
      <c r="H191" s="16">
        <v>1033.0999999999999</v>
      </c>
    </row>
    <row r="192" spans="2:8" x14ac:dyDescent="0.25">
      <c r="B192" s="16">
        <v>166</v>
      </c>
      <c r="C192" s="16">
        <v>689.85696597466426</v>
      </c>
      <c r="D192" s="16">
        <v>-22.656965974664217</v>
      </c>
      <c r="E192" s="16">
        <v>-2.0623376384264494E-2</v>
      </c>
      <c r="G192" s="16">
        <v>53.215434083601288</v>
      </c>
      <c r="H192" s="16">
        <v>1050</v>
      </c>
    </row>
    <row r="193" spans="2:8" x14ac:dyDescent="0.25">
      <c r="B193" s="16">
        <v>167</v>
      </c>
      <c r="C193" s="16">
        <v>6810.0767783975116</v>
      </c>
      <c r="D193" s="16">
        <v>-372.37677839751177</v>
      </c>
      <c r="E193" s="16">
        <v>-0.33895387697714685</v>
      </c>
      <c r="G193" s="16">
        <v>53.536977491961416</v>
      </c>
      <c r="H193" s="16">
        <v>1087.9000000000001</v>
      </c>
    </row>
    <row r="194" spans="2:8" x14ac:dyDescent="0.25">
      <c r="B194" s="16">
        <v>168</v>
      </c>
      <c r="C194" s="16">
        <v>1427.1012549700104</v>
      </c>
      <c r="D194" s="16">
        <v>334.09874502998969</v>
      </c>
      <c r="E194" s="16">
        <v>0.30411151148696591</v>
      </c>
      <c r="G194" s="16">
        <v>53.858520900321544</v>
      </c>
      <c r="H194" s="16">
        <v>1091.2</v>
      </c>
    </row>
    <row r="195" spans="2:8" x14ac:dyDescent="0.25">
      <c r="B195" s="16">
        <v>169</v>
      </c>
      <c r="C195" s="16">
        <v>1258.2177021020025</v>
      </c>
      <c r="D195" s="16">
        <v>-295.61770210200245</v>
      </c>
      <c r="E195" s="16">
        <v>-0.26908435768136107</v>
      </c>
      <c r="G195" s="16">
        <v>54.180064308681672</v>
      </c>
      <c r="H195" s="16">
        <v>1093.2</v>
      </c>
    </row>
    <row r="196" spans="2:8" x14ac:dyDescent="0.25">
      <c r="B196" s="16">
        <v>170</v>
      </c>
      <c r="C196" s="16">
        <v>2795.7133614577601</v>
      </c>
      <c r="D196" s="16">
        <v>-682.71336145776013</v>
      </c>
      <c r="E196" s="16">
        <v>-0.62143601361516665</v>
      </c>
      <c r="G196" s="16">
        <v>54.5016077170418</v>
      </c>
      <c r="H196" s="16">
        <v>1142.9000000000001</v>
      </c>
    </row>
    <row r="197" spans="2:8" x14ac:dyDescent="0.25">
      <c r="B197" s="16">
        <v>171</v>
      </c>
      <c r="C197" s="16">
        <v>1050.8336141420152</v>
      </c>
      <c r="D197" s="16">
        <v>-106.93361414201524</v>
      </c>
      <c r="E197" s="16">
        <v>-9.7335723372960245E-2</v>
      </c>
      <c r="G197" s="16">
        <v>54.823151125401928</v>
      </c>
      <c r="H197" s="16">
        <v>1182.3</v>
      </c>
    </row>
    <row r="198" spans="2:8" x14ac:dyDescent="0.25">
      <c r="B198" s="16">
        <v>172</v>
      </c>
      <c r="C198" s="16">
        <v>1035.7474115616476</v>
      </c>
      <c r="D198" s="16">
        <v>55.45258843835245</v>
      </c>
      <c r="E198" s="16">
        <v>5.0475408054401025E-2</v>
      </c>
      <c r="G198" s="16">
        <v>55.144694533762056</v>
      </c>
      <c r="H198" s="16">
        <v>1245</v>
      </c>
    </row>
    <row r="199" spans="2:8" x14ac:dyDescent="0.25">
      <c r="B199" s="16">
        <v>173</v>
      </c>
      <c r="C199" s="16">
        <v>708.6293900000087</v>
      </c>
      <c r="D199" s="16">
        <v>67.670609999991257</v>
      </c>
      <c r="E199" s="16">
        <v>6.1596793751784562E-2</v>
      </c>
      <c r="G199" s="16">
        <v>55.466237942122184</v>
      </c>
      <c r="H199" s="16">
        <v>1249</v>
      </c>
    </row>
    <row r="200" spans="2:8" x14ac:dyDescent="0.25">
      <c r="B200" s="16">
        <v>174</v>
      </c>
      <c r="C200" s="16">
        <v>353.38686408039939</v>
      </c>
      <c r="D200" s="16">
        <v>-97.486864080399386</v>
      </c>
      <c r="E200" s="16">
        <v>-8.8736872037497402E-2</v>
      </c>
      <c r="G200" s="16">
        <v>55.787781350482319</v>
      </c>
      <c r="H200" s="16">
        <v>1274.5</v>
      </c>
    </row>
    <row r="201" spans="2:8" x14ac:dyDescent="0.25">
      <c r="B201" s="16">
        <v>175</v>
      </c>
      <c r="C201" s="16">
        <v>981.00019676773388</v>
      </c>
      <c r="D201" s="16">
        <v>-191.20019676773393</v>
      </c>
      <c r="E201" s="16">
        <v>-0.17403890825875892</v>
      </c>
      <c r="G201" s="16">
        <v>56.109324758842448</v>
      </c>
      <c r="H201" s="16">
        <v>1297.0999999999999</v>
      </c>
    </row>
    <row r="202" spans="2:8" x14ac:dyDescent="0.25">
      <c r="B202" s="16">
        <v>176</v>
      </c>
      <c r="C202" s="16">
        <v>818.05555622774398</v>
      </c>
      <c r="D202" s="16">
        <v>-271.35555622774393</v>
      </c>
      <c r="E202" s="16">
        <v>-0.24699987528357262</v>
      </c>
      <c r="G202" s="16">
        <v>56.430868167202576</v>
      </c>
      <c r="H202" s="16">
        <v>1338.1</v>
      </c>
    </row>
    <row r="203" spans="2:8" x14ac:dyDescent="0.25">
      <c r="B203" s="16">
        <v>177</v>
      </c>
      <c r="C203" s="16">
        <v>549.2344441848112</v>
      </c>
      <c r="D203" s="16">
        <v>-92.334444184811218</v>
      </c>
      <c r="E203" s="16">
        <v>-8.4046910684538165E-2</v>
      </c>
      <c r="G203" s="16">
        <v>56.752411575562704</v>
      </c>
      <c r="H203" s="16">
        <v>1345.7</v>
      </c>
    </row>
    <row r="204" spans="2:8" x14ac:dyDescent="0.25">
      <c r="B204" s="16">
        <v>178</v>
      </c>
      <c r="C204" s="16">
        <v>2441.016942418888</v>
      </c>
      <c r="D204" s="16">
        <v>-134.1169424188879</v>
      </c>
      <c r="E204" s="16">
        <v>-0.12207919569215162</v>
      </c>
      <c r="G204" s="16">
        <v>57.073954983922832</v>
      </c>
      <c r="H204" s="16">
        <v>1393.6</v>
      </c>
    </row>
    <row r="205" spans="2:8" x14ac:dyDescent="0.25">
      <c r="B205" s="16">
        <v>179</v>
      </c>
      <c r="C205" s="16">
        <v>397.89457486048877</v>
      </c>
      <c r="D205" s="16">
        <v>-124.39457486048877</v>
      </c>
      <c r="E205" s="16">
        <v>-0.11322946507388425</v>
      </c>
      <c r="G205" s="16">
        <v>57.39549839228296</v>
      </c>
      <c r="H205" s="16">
        <v>1406</v>
      </c>
    </row>
    <row r="206" spans="2:8" x14ac:dyDescent="0.25">
      <c r="B206" s="16">
        <v>180</v>
      </c>
      <c r="C206" s="16">
        <v>354.9569213625191</v>
      </c>
      <c r="D206" s="16">
        <v>-173.3569213625191</v>
      </c>
      <c r="E206" s="16">
        <v>-0.15779716675544678</v>
      </c>
      <c r="G206" s="16">
        <v>57.717041800643088</v>
      </c>
      <c r="H206" s="16">
        <v>1441.5</v>
      </c>
    </row>
    <row r="207" spans="2:8" x14ac:dyDescent="0.25">
      <c r="B207" s="16">
        <v>181</v>
      </c>
      <c r="C207" s="16">
        <v>690.53959957558595</v>
      </c>
      <c r="D207" s="16">
        <v>-32.93959957558593</v>
      </c>
      <c r="E207" s="16">
        <v>-2.9983086029873221E-2</v>
      </c>
      <c r="G207" s="16">
        <v>58.038585209003216</v>
      </c>
      <c r="H207" s="16">
        <v>1503.1</v>
      </c>
    </row>
    <row r="208" spans="2:8" x14ac:dyDescent="0.25">
      <c r="B208" s="16">
        <v>182</v>
      </c>
      <c r="C208" s="16">
        <v>326.08152004353468</v>
      </c>
      <c r="D208" s="16">
        <v>-145.08152004353468</v>
      </c>
      <c r="E208" s="16">
        <v>-0.13205964106601314</v>
      </c>
      <c r="G208" s="16">
        <v>58.360128617363344</v>
      </c>
      <c r="H208" s="16">
        <v>1535.3</v>
      </c>
    </row>
    <row r="209" spans="2:8" x14ac:dyDescent="0.25">
      <c r="B209" s="16">
        <v>183</v>
      </c>
      <c r="C209" s="16">
        <v>663.02946545844475</v>
      </c>
      <c r="D209" s="16">
        <v>-128.3294654584447</v>
      </c>
      <c r="E209" s="16">
        <v>-0.11681117720265269</v>
      </c>
      <c r="G209" s="16">
        <v>58.681672025723472</v>
      </c>
      <c r="H209" s="16">
        <v>1549</v>
      </c>
    </row>
    <row r="210" spans="2:8" x14ac:dyDescent="0.25">
      <c r="B210" s="16">
        <v>184</v>
      </c>
      <c r="C210" s="16">
        <v>44457.251605864592</v>
      </c>
      <c r="D210" s="16">
        <v>-3205.851605864591</v>
      </c>
      <c r="E210" s="16">
        <v>-2.9181084693235966</v>
      </c>
      <c r="G210" s="16">
        <v>59.0032154340836</v>
      </c>
      <c r="H210" s="16">
        <v>1570.9</v>
      </c>
    </row>
    <row r="211" spans="2:8" x14ac:dyDescent="0.25">
      <c r="B211" s="16">
        <v>185</v>
      </c>
      <c r="C211" s="16">
        <v>848.22796138847934</v>
      </c>
      <c r="D211" s="16">
        <v>700.77203861152066</v>
      </c>
      <c r="E211" s="16">
        <v>0.63787382335369858</v>
      </c>
      <c r="G211" s="16">
        <v>59.324758842443728</v>
      </c>
      <c r="H211" s="16">
        <v>1579.8</v>
      </c>
    </row>
    <row r="212" spans="2:8" x14ac:dyDescent="0.25">
      <c r="B212" s="16">
        <v>186</v>
      </c>
      <c r="C212" s="16">
        <v>338.71024166058459</v>
      </c>
      <c r="D212" s="16">
        <v>-160.5102416605846</v>
      </c>
      <c r="E212" s="16">
        <v>-0.14610354850676543</v>
      </c>
      <c r="G212" s="16">
        <v>59.646302250803856</v>
      </c>
      <c r="H212" s="16">
        <v>1582.9</v>
      </c>
    </row>
    <row r="213" spans="2:8" x14ac:dyDescent="0.25">
      <c r="B213" s="16">
        <v>187</v>
      </c>
      <c r="C213" s="16">
        <v>1800.5700980342272</v>
      </c>
      <c r="D213" s="16">
        <v>-828.37009803422711</v>
      </c>
      <c r="E213" s="16">
        <v>-0.75401924230868378</v>
      </c>
      <c r="G213" s="16">
        <v>59.967845659163991</v>
      </c>
      <c r="H213" s="16">
        <v>1594.5</v>
      </c>
    </row>
    <row r="214" spans="2:8" x14ac:dyDescent="0.25">
      <c r="B214" s="16">
        <v>188</v>
      </c>
      <c r="C214" s="16">
        <v>5281.8649360142881</v>
      </c>
      <c r="D214" s="16">
        <v>347.33506398571171</v>
      </c>
      <c r="E214" s="16">
        <v>0.31615979668416677</v>
      </c>
      <c r="G214" s="16">
        <v>60.28938906752412</v>
      </c>
      <c r="H214" s="16">
        <v>1596.4</v>
      </c>
    </row>
    <row r="215" spans="2:8" x14ac:dyDescent="0.25">
      <c r="B215" s="16">
        <v>189</v>
      </c>
      <c r="C215" s="16">
        <v>345.74136775007725</v>
      </c>
      <c r="D215" s="16">
        <v>-187.14136775007725</v>
      </c>
      <c r="E215" s="16">
        <v>-0.17034438187759599</v>
      </c>
      <c r="G215" s="16">
        <v>60.610932475884248</v>
      </c>
      <c r="H215" s="16">
        <v>1621.5</v>
      </c>
    </row>
    <row r="216" spans="2:8" x14ac:dyDescent="0.25">
      <c r="B216" s="16">
        <v>190</v>
      </c>
      <c r="C216" s="16">
        <v>6877.9305583291207</v>
      </c>
      <c r="D216" s="16">
        <v>-1198.030558329121</v>
      </c>
      <c r="E216" s="16">
        <v>-1.0905006059461222</v>
      </c>
      <c r="G216" s="16">
        <v>60.932475884244376</v>
      </c>
      <c r="H216" s="16">
        <v>1633.6</v>
      </c>
    </row>
    <row r="217" spans="2:8" x14ac:dyDescent="0.25">
      <c r="B217" s="16">
        <v>191</v>
      </c>
      <c r="C217" s="16">
        <v>226.82659446953159</v>
      </c>
      <c r="D217" s="16">
        <v>-161.22659446953159</v>
      </c>
      <c r="E217" s="16">
        <v>-0.14675560463905424</v>
      </c>
      <c r="G217" s="16">
        <v>61.254019292604504</v>
      </c>
      <c r="H217" s="16">
        <v>1644.4</v>
      </c>
    </row>
    <row r="218" spans="2:8" x14ac:dyDescent="0.25">
      <c r="B218" s="16">
        <v>192</v>
      </c>
      <c r="C218" s="16">
        <v>768.01851328018938</v>
      </c>
      <c r="D218" s="16">
        <v>506.48148671981062</v>
      </c>
      <c r="E218" s="16">
        <v>0.4610219366513974</v>
      </c>
      <c r="G218" s="16">
        <v>61.575562700964632</v>
      </c>
      <c r="H218" s="16">
        <v>1662.6</v>
      </c>
    </row>
    <row r="219" spans="2:8" x14ac:dyDescent="0.25">
      <c r="B219" s="16">
        <v>193</v>
      </c>
      <c r="C219" s="16">
        <v>700.91563030959446</v>
      </c>
      <c r="D219" s="16">
        <v>-16.115630309594508</v>
      </c>
      <c r="E219" s="16">
        <v>-1.4669162230992586E-2</v>
      </c>
      <c r="G219" s="16">
        <v>61.89710610932476</v>
      </c>
      <c r="H219" s="16">
        <v>1677.2</v>
      </c>
    </row>
    <row r="220" spans="2:8" x14ac:dyDescent="0.25">
      <c r="B220" s="16">
        <v>194</v>
      </c>
      <c r="C220" s="16">
        <v>306.48993569708426</v>
      </c>
      <c r="D220" s="16">
        <v>-121.98993569708426</v>
      </c>
      <c r="E220" s="16">
        <v>-0.11104065574298402</v>
      </c>
      <c r="G220" s="16">
        <v>62.218649517684888</v>
      </c>
      <c r="H220" s="16">
        <v>1692.3</v>
      </c>
    </row>
    <row r="221" spans="2:8" x14ac:dyDescent="0.25">
      <c r="B221" s="16">
        <v>195</v>
      </c>
      <c r="C221" s="16">
        <v>1551.1357802574682</v>
      </c>
      <c r="D221" s="16">
        <v>222.96421974253167</v>
      </c>
      <c r="E221" s="16">
        <v>0.20295193227178046</v>
      </c>
      <c r="G221" s="16">
        <v>62.540192926045016</v>
      </c>
      <c r="H221" s="16">
        <v>1693.5</v>
      </c>
    </row>
    <row r="222" spans="2:8" x14ac:dyDescent="0.25">
      <c r="B222" s="16">
        <v>196</v>
      </c>
      <c r="C222" s="16">
        <v>980.59061660718089</v>
      </c>
      <c r="D222" s="16">
        <v>-504.8906166071809</v>
      </c>
      <c r="E222" s="16">
        <v>-0.45957385604131357</v>
      </c>
      <c r="G222" s="16">
        <v>62.861736334405144</v>
      </c>
      <c r="H222" s="16">
        <v>1698.7</v>
      </c>
    </row>
    <row r="223" spans="2:8" x14ac:dyDescent="0.25">
      <c r="B223" s="16">
        <v>197</v>
      </c>
      <c r="C223" s="16">
        <v>388.54249452786257</v>
      </c>
      <c r="D223" s="16">
        <v>-94.742494527862561</v>
      </c>
      <c r="E223" s="16">
        <v>-8.6238825022607032E-2</v>
      </c>
      <c r="G223" s="16">
        <v>63.183279742765272</v>
      </c>
      <c r="H223" s="16">
        <v>1705.9</v>
      </c>
    </row>
    <row r="224" spans="2:8" x14ac:dyDescent="0.25">
      <c r="B224" s="16">
        <v>198</v>
      </c>
      <c r="C224" s="16">
        <v>228.53317847183564</v>
      </c>
      <c r="D224" s="16">
        <v>-152.13317847183563</v>
      </c>
      <c r="E224" s="16">
        <v>-0.13847837365636725</v>
      </c>
      <c r="G224" s="16">
        <v>63.5048231511254</v>
      </c>
      <c r="H224" s="16">
        <v>1712.7</v>
      </c>
    </row>
    <row r="225" spans="2:8" x14ac:dyDescent="0.25">
      <c r="B225" s="16">
        <v>199</v>
      </c>
      <c r="C225" s="16">
        <v>734.2964133946615</v>
      </c>
      <c r="D225" s="16">
        <v>-309.69641339466148</v>
      </c>
      <c r="E225" s="16">
        <v>-0.28189942578529792</v>
      </c>
      <c r="G225" s="16">
        <v>63.826366559485528</v>
      </c>
      <c r="H225" s="16">
        <v>1738.6</v>
      </c>
    </row>
    <row r="226" spans="2:8" x14ac:dyDescent="0.25">
      <c r="B226" s="16">
        <v>200</v>
      </c>
      <c r="C226" s="16">
        <v>963.8660933846013</v>
      </c>
      <c r="D226" s="16">
        <v>-62.766093384601277</v>
      </c>
      <c r="E226" s="16">
        <v>-5.7132484971201443E-2</v>
      </c>
      <c r="G226" s="16">
        <v>64.147909967845663</v>
      </c>
      <c r="H226" s="16">
        <v>1746.1</v>
      </c>
    </row>
    <row r="227" spans="2:8" x14ac:dyDescent="0.25">
      <c r="B227" s="16">
        <v>201</v>
      </c>
      <c r="C227" s="16">
        <v>1062.097068557222</v>
      </c>
      <c r="D227" s="16">
        <v>-551.89706855722193</v>
      </c>
      <c r="E227" s="16">
        <v>-0.50236121566124636</v>
      </c>
      <c r="G227" s="16">
        <v>64.469453376205792</v>
      </c>
      <c r="H227" s="16">
        <v>1761.2</v>
      </c>
    </row>
    <row r="228" spans="2:8" x14ac:dyDescent="0.25">
      <c r="B228" s="16">
        <v>202</v>
      </c>
      <c r="C228" s="16">
        <v>785.35740674359852</v>
      </c>
      <c r="D228" s="16">
        <v>-104.65740674359847</v>
      </c>
      <c r="E228" s="16">
        <v>-9.5263818336836253E-2</v>
      </c>
      <c r="G228" s="16">
        <v>64.79099678456592</v>
      </c>
      <c r="H228" s="16">
        <v>1761.3</v>
      </c>
    </row>
    <row r="229" spans="2:8" x14ac:dyDescent="0.25">
      <c r="B229" s="16">
        <v>203</v>
      </c>
      <c r="C229" s="16">
        <v>533.9434515241669</v>
      </c>
      <c r="D229" s="16">
        <v>-32.743451524166915</v>
      </c>
      <c r="E229" s="16">
        <v>-2.980454336462943E-2</v>
      </c>
      <c r="G229" s="16">
        <v>65.112540192926048</v>
      </c>
      <c r="H229" s="16">
        <v>1763.9</v>
      </c>
    </row>
    <row r="230" spans="2:8" x14ac:dyDescent="0.25">
      <c r="B230" s="16">
        <v>204</v>
      </c>
      <c r="C230" s="16">
        <v>3574.4617733891405</v>
      </c>
      <c r="D230" s="16">
        <v>630.43822661085915</v>
      </c>
      <c r="E230" s="16">
        <v>0.57385286489651754</v>
      </c>
      <c r="G230" s="16">
        <v>65.434083601286176</v>
      </c>
      <c r="H230" s="16">
        <v>1774.1</v>
      </c>
    </row>
    <row r="231" spans="2:8" x14ac:dyDescent="0.25">
      <c r="B231" s="16">
        <v>205</v>
      </c>
      <c r="C231" s="16">
        <v>39708.442697693266</v>
      </c>
      <c r="D231" s="16">
        <v>-1530.2426976932693</v>
      </c>
      <c r="E231" s="16">
        <v>-1.3928948451920102</v>
      </c>
      <c r="G231" s="16">
        <v>65.755627009646304</v>
      </c>
      <c r="H231" s="16">
        <v>1775.7</v>
      </c>
    </row>
    <row r="232" spans="2:8" x14ac:dyDescent="0.25">
      <c r="B232" s="16">
        <v>206</v>
      </c>
      <c r="C232" s="16">
        <v>1011.3773920087458</v>
      </c>
      <c r="D232" s="16">
        <v>-292.77739200874578</v>
      </c>
      <c r="E232" s="16">
        <v>-0.26649898132661171</v>
      </c>
      <c r="G232" s="16">
        <v>66.077170418006432</v>
      </c>
      <c r="H232" s="16">
        <v>1776.2</v>
      </c>
    </row>
    <row r="233" spans="2:8" x14ac:dyDescent="0.25">
      <c r="B233" s="16">
        <v>207</v>
      </c>
      <c r="C233" s="16">
        <v>215.01703317358761</v>
      </c>
      <c r="D233" s="16">
        <v>-156.6170331735876</v>
      </c>
      <c r="E233" s="16">
        <v>-0.14255977728604963</v>
      </c>
      <c r="G233" s="16">
        <v>66.39871382636656</v>
      </c>
      <c r="H233" s="16">
        <v>1796.4</v>
      </c>
    </row>
    <row r="234" spans="2:8" x14ac:dyDescent="0.25">
      <c r="B234" s="16">
        <v>208</v>
      </c>
      <c r="C234" s="16">
        <v>471.00463351919393</v>
      </c>
      <c r="D234" s="16">
        <v>-141.40463351919391</v>
      </c>
      <c r="E234" s="16">
        <v>-0.12871277570025738</v>
      </c>
      <c r="G234" s="16">
        <v>66.720257234726688</v>
      </c>
      <c r="H234" s="16">
        <v>1820.2</v>
      </c>
    </row>
    <row r="235" spans="2:8" x14ac:dyDescent="0.25">
      <c r="B235" s="16">
        <v>209</v>
      </c>
      <c r="C235" s="16">
        <v>972.12595995575282</v>
      </c>
      <c r="D235" s="16">
        <v>-307.22595995575284</v>
      </c>
      <c r="E235" s="16">
        <v>-0.27965070937872405</v>
      </c>
      <c r="G235" s="16">
        <v>67.041800643086816</v>
      </c>
      <c r="H235" s="16">
        <v>1831.2</v>
      </c>
    </row>
    <row r="236" spans="2:8" x14ac:dyDescent="0.25">
      <c r="B236" s="16">
        <v>210</v>
      </c>
      <c r="C236" s="16">
        <v>341.57730278445536</v>
      </c>
      <c r="D236" s="16">
        <v>-187.17730278445535</v>
      </c>
      <c r="E236" s="16">
        <v>-0.17037709154137839</v>
      </c>
      <c r="G236" s="16">
        <v>67.363344051446944</v>
      </c>
      <c r="H236" s="16">
        <v>1852.3</v>
      </c>
    </row>
    <row r="237" spans="2:8" x14ac:dyDescent="0.25">
      <c r="B237" s="16">
        <v>211</v>
      </c>
      <c r="C237" s="16">
        <v>596.81400616904784</v>
      </c>
      <c r="D237" s="16">
        <v>-187.41400616904787</v>
      </c>
      <c r="E237" s="16">
        <v>-0.17059254947150637</v>
      </c>
      <c r="G237" s="16">
        <v>67.684887459807072</v>
      </c>
      <c r="H237" s="16">
        <v>1854.1</v>
      </c>
    </row>
    <row r="238" spans="2:8" x14ac:dyDescent="0.25">
      <c r="B238" s="16">
        <v>212</v>
      </c>
      <c r="C238" s="16">
        <v>299.4588096075916</v>
      </c>
      <c r="D238" s="16">
        <v>-130.0588096075916</v>
      </c>
      <c r="E238" s="16">
        <v>-0.11838530302892898</v>
      </c>
      <c r="G238" s="16">
        <v>68.0064308681672</v>
      </c>
      <c r="H238" s="16">
        <v>1879.8</v>
      </c>
    </row>
    <row r="239" spans="2:8" x14ac:dyDescent="0.25">
      <c r="B239" s="16">
        <v>213</v>
      </c>
      <c r="C239" s="16">
        <v>641.59477038950604</v>
      </c>
      <c r="D239" s="16">
        <v>-16.594770389506039</v>
      </c>
      <c r="E239" s="16">
        <v>-1.5105296805226924E-2</v>
      </c>
      <c r="G239" s="16">
        <v>68.327974276527328</v>
      </c>
      <c r="H239" s="16">
        <v>1893.2</v>
      </c>
    </row>
    <row r="240" spans="2:8" x14ac:dyDescent="0.25">
      <c r="B240" s="16">
        <v>214</v>
      </c>
      <c r="C240" s="16">
        <v>907.13924114801489</v>
      </c>
      <c r="D240" s="16">
        <v>-153.43924114801484</v>
      </c>
      <c r="E240" s="16">
        <v>-0.13966720989253426</v>
      </c>
      <c r="G240" s="16">
        <v>68.649517684887456</v>
      </c>
      <c r="H240" s="16">
        <v>1924.1</v>
      </c>
    </row>
    <row r="241" spans="2:8" x14ac:dyDescent="0.25">
      <c r="B241" s="16">
        <v>215</v>
      </c>
      <c r="C241" s="16">
        <v>1377.8151089834696</v>
      </c>
      <c r="D241" s="16">
        <v>-128.8151089834696</v>
      </c>
      <c r="E241" s="16">
        <v>-0.11725323150137783</v>
      </c>
      <c r="G241" s="16">
        <v>68.971061093247584</v>
      </c>
      <c r="H241" s="16">
        <v>1959.4</v>
      </c>
    </row>
    <row r="242" spans="2:8" x14ac:dyDescent="0.25">
      <c r="B242" s="16">
        <v>216</v>
      </c>
      <c r="C242" s="16">
        <v>1591.7524795123045</v>
      </c>
      <c r="D242" s="16">
        <v>4.6475204876956013</v>
      </c>
      <c r="E242" s="16">
        <v>4.2303794946996365E-3</v>
      </c>
      <c r="G242" s="16">
        <v>69.292604501607713</v>
      </c>
      <c r="H242" s="16">
        <v>1992.3</v>
      </c>
    </row>
    <row r="243" spans="2:8" x14ac:dyDescent="0.25">
      <c r="B243" s="16">
        <v>217</v>
      </c>
      <c r="C243" s="16">
        <v>2960.9789562408837</v>
      </c>
      <c r="D243" s="16">
        <v>-135.37895624088378</v>
      </c>
      <c r="E243" s="16">
        <v>-0.12322793670550131</v>
      </c>
      <c r="G243" s="16">
        <v>69.614147909967841</v>
      </c>
      <c r="H243" s="16">
        <v>2007.6</v>
      </c>
    </row>
    <row r="244" spans="2:8" x14ac:dyDescent="0.25">
      <c r="B244" s="16">
        <v>218</v>
      </c>
      <c r="C244" s="16">
        <v>1329.1433332377585</v>
      </c>
      <c r="D244" s="16">
        <v>-680.54333323775847</v>
      </c>
      <c r="E244" s="16">
        <v>-0.61946075758152053</v>
      </c>
      <c r="G244" s="16">
        <v>69.935691318327969</v>
      </c>
      <c r="H244" s="16">
        <v>2029.9</v>
      </c>
    </row>
    <row r="245" spans="2:8" x14ac:dyDescent="0.25">
      <c r="B245" s="16">
        <v>219</v>
      </c>
      <c r="C245" s="16">
        <v>2709.906317821913</v>
      </c>
      <c r="D245" s="16">
        <v>-269.10631782191285</v>
      </c>
      <c r="E245" s="16">
        <v>-0.24495251862190537</v>
      </c>
      <c r="G245" s="16">
        <v>70.257234726688111</v>
      </c>
      <c r="H245" s="16">
        <v>2060.8000000000002</v>
      </c>
    </row>
    <row r="246" spans="2:8" x14ac:dyDescent="0.25">
      <c r="B246" s="16">
        <v>220</v>
      </c>
      <c r="C246" s="16">
        <v>4999.3911519529238</v>
      </c>
      <c r="D246" s="16">
        <v>368.80884804707603</v>
      </c>
      <c r="E246" s="16">
        <v>0.33570618835846067</v>
      </c>
      <c r="G246" s="16">
        <v>70.578778135048239</v>
      </c>
      <c r="H246" s="16">
        <v>2070.6</v>
      </c>
    </row>
    <row r="247" spans="2:8" x14ac:dyDescent="0.25">
      <c r="B247" s="16">
        <v>221</v>
      </c>
      <c r="C247" s="16">
        <v>582.75175399006253</v>
      </c>
      <c r="D247" s="16">
        <v>-178.55175399006254</v>
      </c>
      <c r="E247" s="16">
        <v>-0.1625257340601286</v>
      </c>
      <c r="G247" s="16">
        <v>70.900321543408367</v>
      </c>
      <c r="H247" s="16">
        <v>2084.5</v>
      </c>
    </row>
    <row r="248" spans="2:8" x14ac:dyDescent="0.25">
      <c r="B248" s="16">
        <v>222</v>
      </c>
      <c r="C248" s="16">
        <v>1734.6276921851991</v>
      </c>
      <c r="D248" s="16">
        <v>29.272307814801025</v>
      </c>
      <c r="E248" s="16">
        <v>2.6644954243907115E-2</v>
      </c>
      <c r="G248" s="16">
        <v>71.221864951768495</v>
      </c>
      <c r="H248" s="16">
        <v>2113</v>
      </c>
    </row>
    <row r="249" spans="2:8" x14ac:dyDescent="0.25">
      <c r="B249" s="16">
        <v>223</v>
      </c>
      <c r="C249" s="16">
        <v>7783.1027131511846</v>
      </c>
      <c r="D249" s="16">
        <v>-1631.1027131511846</v>
      </c>
      <c r="E249" s="16">
        <v>-1.4847021093789863</v>
      </c>
      <c r="G249" s="16">
        <v>71.543408360128623</v>
      </c>
      <c r="H249" s="16">
        <v>2136.4</v>
      </c>
    </row>
    <row r="250" spans="2:8" x14ac:dyDescent="0.25">
      <c r="B250" s="16">
        <v>224</v>
      </c>
      <c r="C250" s="16">
        <v>2783.6990100815397</v>
      </c>
      <c r="D250" s="16">
        <v>-617.19901008153965</v>
      </c>
      <c r="E250" s="16">
        <v>-0.56180194219917789</v>
      </c>
      <c r="G250" s="16">
        <v>71.864951768488751</v>
      </c>
      <c r="H250" s="16">
        <v>2139.1</v>
      </c>
    </row>
    <row r="251" spans="2:8" x14ac:dyDescent="0.25">
      <c r="B251" s="16">
        <v>225</v>
      </c>
      <c r="C251" s="16">
        <v>302.59892417183107</v>
      </c>
      <c r="D251" s="16">
        <v>-138.99892417183108</v>
      </c>
      <c r="E251" s="16">
        <v>-0.12652299224040284</v>
      </c>
      <c r="G251" s="16">
        <v>72.186495176848879</v>
      </c>
      <c r="H251" s="16">
        <v>2166.5</v>
      </c>
    </row>
    <row r="252" spans="2:8" x14ac:dyDescent="0.25">
      <c r="B252" s="16">
        <v>226</v>
      </c>
      <c r="C252" s="16">
        <v>473.66690456278826</v>
      </c>
      <c r="D252" s="16">
        <v>-41.566904562788238</v>
      </c>
      <c r="E252" s="16">
        <v>-3.7836042075791998E-2</v>
      </c>
      <c r="G252" s="16">
        <v>72.508038585209007</v>
      </c>
      <c r="H252" s="16">
        <v>2208.8000000000002</v>
      </c>
    </row>
    <row r="253" spans="2:8" x14ac:dyDescent="0.25">
      <c r="B253" s="16">
        <v>227</v>
      </c>
      <c r="C253" s="16">
        <v>1604.9273080100918</v>
      </c>
      <c r="D253" s="16">
        <v>16.572691989908208</v>
      </c>
      <c r="E253" s="16">
        <v>1.5085200065646813E-2</v>
      </c>
      <c r="G253" s="16">
        <v>72.829581993569136</v>
      </c>
      <c r="H253" s="16">
        <v>2254.6</v>
      </c>
    </row>
    <row r="254" spans="2:8" x14ac:dyDescent="0.25">
      <c r="B254" s="16">
        <v>228</v>
      </c>
      <c r="C254" s="16">
        <v>17350.96352702866</v>
      </c>
      <c r="D254" s="16">
        <v>6043.8364729713394</v>
      </c>
      <c r="E254" s="16">
        <v>5.5013682999928148</v>
      </c>
      <c r="G254" s="16">
        <v>73.151125401929264</v>
      </c>
      <c r="H254" s="16">
        <v>2286</v>
      </c>
    </row>
    <row r="255" spans="2:8" x14ac:dyDescent="0.25">
      <c r="B255" s="16">
        <v>229</v>
      </c>
      <c r="C255" s="16">
        <v>1007.1450636830317</v>
      </c>
      <c r="D255" s="16">
        <v>-201.64506368303171</v>
      </c>
      <c r="E255" s="16">
        <v>-0.18354628987016333</v>
      </c>
      <c r="G255" s="16">
        <v>73.472668810289392</v>
      </c>
      <c r="H255" s="16">
        <v>2306.9</v>
      </c>
    </row>
    <row r="256" spans="2:8" x14ac:dyDescent="0.25">
      <c r="B256" s="16">
        <v>230</v>
      </c>
      <c r="C256" s="16">
        <v>1465.3287366216209</v>
      </c>
      <c r="D256" s="16">
        <v>240.57126337837917</v>
      </c>
      <c r="E256" s="16">
        <v>0.21897864513008203</v>
      </c>
      <c r="G256" s="16">
        <v>73.79421221864952</v>
      </c>
      <c r="H256" s="16">
        <v>2342</v>
      </c>
    </row>
    <row r="257" spans="2:8" x14ac:dyDescent="0.25">
      <c r="B257" s="16">
        <v>231</v>
      </c>
      <c r="C257" s="16">
        <v>2584.4382619725197</v>
      </c>
      <c r="D257" s="16">
        <v>-213.73826197251992</v>
      </c>
      <c r="E257" s="16">
        <v>-0.19455405588316566</v>
      </c>
      <c r="G257" s="16">
        <v>74.115755627009648</v>
      </c>
      <c r="H257" s="16">
        <v>2370.6999999999998</v>
      </c>
    </row>
    <row r="258" spans="2:8" x14ac:dyDescent="0.25">
      <c r="B258" s="16">
        <v>232</v>
      </c>
      <c r="C258" s="16">
        <v>636.27022830231726</v>
      </c>
      <c r="D258" s="16">
        <v>-126.97022830231725</v>
      </c>
      <c r="E258" s="16">
        <v>-0.11557393919392549</v>
      </c>
      <c r="G258" s="16">
        <v>74.437299035369776</v>
      </c>
      <c r="H258" s="16">
        <v>2410.4</v>
      </c>
    </row>
    <row r="259" spans="2:8" x14ac:dyDescent="0.25">
      <c r="B259" s="16">
        <v>233</v>
      </c>
      <c r="C259" s="16">
        <v>911.50809619391327</v>
      </c>
      <c r="D259" s="16">
        <v>751.09190380608663</v>
      </c>
      <c r="E259" s="16">
        <v>0.68367719882212841</v>
      </c>
      <c r="G259" s="16">
        <v>74.758842443729904</v>
      </c>
      <c r="H259" s="16">
        <v>2436.6</v>
      </c>
    </row>
    <row r="260" spans="2:8" x14ac:dyDescent="0.25">
      <c r="B260" s="16">
        <v>234</v>
      </c>
      <c r="C260" s="16">
        <v>23856.666533891941</v>
      </c>
      <c r="D260" s="16">
        <v>4045.2334661080604</v>
      </c>
      <c r="E260" s="16">
        <v>3.6821511065100045</v>
      </c>
      <c r="G260" s="16">
        <v>75.080385852090032</v>
      </c>
      <c r="H260" s="16">
        <v>2440.8000000000002</v>
      </c>
    </row>
    <row r="261" spans="2:8" x14ac:dyDescent="0.25">
      <c r="B261" s="16">
        <v>235</v>
      </c>
      <c r="C261" s="16">
        <v>750.95267325714894</v>
      </c>
      <c r="D261" s="16">
        <v>-67.752673257148899</v>
      </c>
      <c r="E261" s="16">
        <v>-6.1671491372003145E-2</v>
      </c>
      <c r="G261" s="16">
        <v>75.40192926045016</v>
      </c>
      <c r="H261" s="16">
        <v>2447.1999999999998</v>
      </c>
    </row>
    <row r="262" spans="2:8" x14ac:dyDescent="0.25">
      <c r="B262" s="16">
        <v>236</v>
      </c>
      <c r="C262" s="16">
        <v>505.47763036573559</v>
      </c>
      <c r="D262" s="16">
        <v>-83.077630365735615</v>
      </c>
      <c r="E262" s="16">
        <v>-7.5620947750077508E-2</v>
      </c>
      <c r="G262" s="16">
        <v>75.723472668810288</v>
      </c>
      <c r="H262" s="16">
        <v>2521.5</v>
      </c>
    </row>
    <row r="263" spans="2:8" x14ac:dyDescent="0.25">
      <c r="B263" s="16">
        <v>237</v>
      </c>
      <c r="C263" s="16">
        <v>417.82747600739998</v>
      </c>
      <c r="D263" s="16">
        <v>-236.62747600739999</v>
      </c>
      <c r="E263" s="16">
        <v>-0.21538883476349704</v>
      </c>
      <c r="G263" s="16">
        <v>76.045016077170416</v>
      </c>
      <c r="H263" s="16">
        <v>2540.9</v>
      </c>
    </row>
    <row r="264" spans="2:8" x14ac:dyDescent="0.25">
      <c r="B264" s="16">
        <v>238</v>
      </c>
      <c r="C264" s="16">
        <v>2913.3311308965549</v>
      </c>
      <c r="D264" s="16">
        <v>891.46886910344529</v>
      </c>
      <c r="E264" s="16">
        <v>0.81145454527909011</v>
      </c>
      <c r="G264" s="16">
        <v>76.366559485530544</v>
      </c>
      <c r="H264" s="16">
        <v>2600.1999999999998</v>
      </c>
    </row>
    <row r="265" spans="2:8" x14ac:dyDescent="0.25">
      <c r="B265" s="16">
        <v>239</v>
      </c>
      <c r="C265" s="16">
        <v>4540.6613721335971</v>
      </c>
      <c r="D265" s="16">
        <v>192.63862786640311</v>
      </c>
      <c r="E265" s="16">
        <v>0.17534823211014566</v>
      </c>
      <c r="G265" s="16">
        <v>76.688102893890672</v>
      </c>
      <c r="H265" s="16">
        <v>2621</v>
      </c>
    </row>
    <row r="266" spans="2:8" x14ac:dyDescent="0.25">
      <c r="B266" s="16">
        <v>240</v>
      </c>
      <c r="C266" s="16">
        <v>1161.7615742917778</v>
      </c>
      <c r="D266" s="16">
        <v>-169.16157429177781</v>
      </c>
      <c r="E266" s="16">
        <v>-0.15397837558105604</v>
      </c>
      <c r="G266" s="16">
        <v>77.0096463022508</v>
      </c>
      <c r="H266" s="16">
        <v>2693.4</v>
      </c>
    </row>
    <row r="267" spans="2:8" x14ac:dyDescent="0.25">
      <c r="B267" s="16">
        <v>241</v>
      </c>
      <c r="C267" s="16">
        <v>7165.8654111978594</v>
      </c>
      <c r="D267" s="16">
        <v>-655.66541119785961</v>
      </c>
      <c r="E267" s="16">
        <v>-0.59681576837771666</v>
      </c>
      <c r="G267" s="16">
        <v>77.331189710610929</v>
      </c>
      <c r="H267" s="16">
        <v>2811.4</v>
      </c>
    </row>
    <row r="268" spans="2:8" x14ac:dyDescent="0.25">
      <c r="B268" s="16">
        <v>242</v>
      </c>
      <c r="C268" s="16">
        <v>2889.438954864298</v>
      </c>
      <c r="D268" s="16">
        <v>48.161045135701897</v>
      </c>
      <c r="E268" s="16">
        <v>4.3838321600686035E-2</v>
      </c>
      <c r="G268" s="16">
        <v>77.652733118971057</v>
      </c>
      <c r="H268" s="16">
        <v>2825.6</v>
      </c>
    </row>
    <row r="269" spans="2:8" x14ac:dyDescent="0.25">
      <c r="B269" s="16">
        <v>243</v>
      </c>
      <c r="C269" s="16">
        <v>1277.8775498085452</v>
      </c>
      <c r="D269" s="16">
        <v>-377.47754980854518</v>
      </c>
      <c r="E269" s="16">
        <v>-0.34359682558630616</v>
      </c>
      <c r="G269" s="16">
        <v>77.974276527331185</v>
      </c>
      <c r="H269" s="16">
        <v>2904</v>
      </c>
    </row>
    <row r="270" spans="2:8" x14ac:dyDescent="0.25">
      <c r="B270" s="16">
        <v>244</v>
      </c>
      <c r="C270" s="16">
        <v>595.44873896720469</v>
      </c>
      <c r="D270" s="16">
        <v>15.05126103279531</v>
      </c>
      <c r="E270" s="16">
        <v>1.3700326057966441E-2</v>
      </c>
      <c r="G270" s="16">
        <v>78.295819935691313</v>
      </c>
      <c r="H270" s="16">
        <v>2937.6</v>
      </c>
    </row>
    <row r="271" spans="2:8" x14ac:dyDescent="0.25">
      <c r="B271" s="16">
        <v>245</v>
      </c>
      <c r="C271" s="16">
        <v>2527.0970394951037</v>
      </c>
      <c r="D271" s="16">
        <v>13.802960504896419</v>
      </c>
      <c r="E271" s="16">
        <v>1.2564067493764911E-2</v>
      </c>
      <c r="G271" s="16">
        <v>78.617363344051455</v>
      </c>
      <c r="H271" s="16">
        <v>2974.6</v>
      </c>
    </row>
    <row r="272" spans="2:8" x14ac:dyDescent="0.25">
      <c r="B272" s="16">
        <v>246</v>
      </c>
      <c r="C272" s="16">
        <v>900.0398516984302</v>
      </c>
      <c r="D272" s="16">
        <v>-308.13985169843022</v>
      </c>
      <c r="E272" s="16">
        <v>-0.28048257421909073</v>
      </c>
      <c r="G272" s="16">
        <v>78.938906752411583</v>
      </c>
      <c r="H272" s="16">
        <v>3030.7</v>
      </c>
    </row>
    <row r="273" spans="2:8" x14ac:dyDescent="0.25">
      <c r="B273" s="16">
        <v>247</v>
      </c>
      <c r="C273" s="16">
        <v>2538.4970206304947</v>
      </c>
      <c r="D273" s="16">
        <v>-477.69702063049453</v>
      </c>
      <c r="E273" s="16">
        <v>-0.43482103760587276</v>
      </c>
      <c r="G273" s="16">
        <v>79.260450160771711</v>
      </c>
      <c r="H273" s="16">
        <v>3049.2</v>
      </c>
    </row>
    <row r="274" spans="2:8" x14ac:dyDescent="0.25">
      <c r="B274" s="16">
        <v>248</v>
      </c>
      <c r="C274" s="16">
        <v>555.03682979264499</v>
      </c>
      <c r="D274" s="16">
        <v>-174.83682979264501</v>
      </c>
      <c r="E274" s="16">
        <v>-0.15914424511549119</v>
      </c>
      <c r="G274" s="16">
        <v>79.581993569131839</v>
      </c>
      <c r="H274" s="16">
        <v>3080.5</v>
      </c>
    </row>
    <row r="275" spans="2:8" x14ac:dyDescent="0.25">
      <c r="B275" s="16">
        <v>249</v>
      </c>
      <c r="C275" s="16">
        <v>1303.7493632834742</v>
      </c>
      <c r="D275" s="16">
        <v>-6.6493632834742584</v>
      </c>
      <c r="E275" s="16">
        <v>-6.0525456878976827E-3</v>
      </c>
      <c r="G275" s="16">
        <v>79.903536977491967</v>
      </c>
      <c r="H275" s="16">
        <v>3087.9</v>
      </c>
    </row>
    <row r="276" spans="2:8" x14ac:dyDescent="0.25">
      <c r="B276" s="16">
        <v>250</v>
      </c>
      <c r="C276" s="16">
        <v>640.22950318766277</v>
      </c>
      <c r="D276" s="16">
        <v>141.27049681233723</v>
      </c>
      <c r="E276" s="16">
        <v>0.12859067851409645</v>
      </c>
      <c r="G276" s="16">
        <v>80.225080385852095</v>
      </c>
      <c r="H276" s="16">
        <v>3091.6</v>
      </c>
    </row>
    <row r="277" spans="2:8" x14ac:dyDescent="0.25">
      <c r="B277" s="16">
        <v>251</v>
      </c>
      <c r="C277" s="16">
        <v>695.8641416627745</v>
      </c>
      <c r="D277" s="16">
        <v>-16.964141662774523</v>
      </c>
      <c r="E277" s="16">
        <v>-1.5441514937993214E-2</v>
      </c>
      <c r="G277" s="16">
        <v>80.546623794212223</v>
      </c>
      <c r="H277" s="16">
        <v>3131</v>
      </c>
    </row>
    <row r="278" spans="2:8" x14ac:dyDescent="0.25">
      <c r="B278" s="16">
        <v>252</v>
      </c>
      <c r="C278" s="16">
        <v>31306.793127630284</v>
      </c>
      <c r="D278" s="16">
        <v>1438.1068723697172</v>
      </c>
      <c r="E278" s="16">
        <v>1.3090287262135347</v>
      </c>
      <c r="G278" s="16">
        <v>80.868167202572351</v>
      </c>
      <c r="H278" s="16">
        <v>3243.8</v>
      </c>
    </row>
    <row r="279" spans="2:8" x14ac:dyDescent="0.25">
      <c r="B279" s="16">
        <v>253</v>
      </c>
      <c r="C279" s="16">
        <v>345.26352422943211</v>
      </c>
      <c r="D279" s="16">
        <v>-173.26352422943211</v>
      </c>
      <c r="E279" s="16">
        <v>-0.1577121525381408</v>
      </c>
      <c r="G279" s="16">
        <v>81.18971061093248</v>
      </c>
      <c r="H279" s="16">
        <v>3525.3</v>
      </c>
    </row>
    <row r="280" spans="2:8" x14ac:dyDescent="0.25">
      <c r="B280" s="16">
        <v>254</v>
      </c>
      <c r="C280" s="16">
        <v>626.2355143687696</v>
      </c>
      <c r="D280" s="16">
        <v>-1.9355143687696454</v>
      </c>
      <c r="E280" s="16">
        <v>-1.7617911139966782E-3</v>
      </c>
      <c r="G280" s="16">
        <v>81.511254019292608</v>
      </c>
      <c r="H280" s="16">
        <v>3660.4</v>
      </c>
    </row>
    <row r="281" spans="2:8" x14ac:dyDescent="0.25">
      <c r="B281" s="16">
        <v>255</v>
      </c>
      <c r="C281" s="16">
        <v>864.95248461105894</v>
      </c>
      <c r="D281" s="16">
        <v>-401.65248461105892</v>
      </c>
      <c r="E281" s="16">
        <v>-0.36560192459447932</v>
      </c>
      <c r="G281" s="16">
        <v>81.832797427652736</v>
      </c>
      <c r="H281" s="16">
        <v>3726</v>
      </c>
    </row>
    <row r="282" spans="2:8" x14ac:dyDescent="0.25">
      <c r="B282" s="16">
        <v>256</v>
      </c>
      <c r="C282" s="16">
        <v>6489.7850928450898</v>
      </c>
      <c r="D282" s="16">
        <v>-214.88509284509018</v>
      </c>
      <c r="E282" s="16">
        <v>-0.1955979522619023</v>
      </c>
      <c r="G282" s="16">
        <v>82.154340836012864</v>
      </c>
      <c r="H282" s="16">
        <v>3804.8</v>
      </c>
    </row>
    <row r="283" spans="2:8" x14ac:dyDescent="0.25">
      <c r="B283" s="16">
        <v>257</v>
      </c>
      <c r="C283" s="16">
        <v>7684.9400013386567</v>
      </c>
      <c r="D283" s="16">
        <v>-706.94000133865666</v>
      </c>
      <c r="E283" s="16">
        <v>-0.64348817688135462</v>
      </c>
      <c r="G283" s="16">
        <v>82.475884244372992</v>
      </c>
      <c r="H283" s="16">
        <v>3818.6</v>
      </c>
    </row>
    <row r="284" spans="2:8" x14ac:dyDescent="0.25">
      <c r="B284" s="16">
        <v>258</v>
      </c>
      <c r="C284" s="16">
        <v>997.24687646966834</v>
      </c>
      <c r="D284" s="16">
        <v>-216.64687646966831</v>
      </c>
      <c r="E284" s="16">
        <v>-0.19720160593900707</v>
      </c>
      <c r="G284" s="16">
        <v>82.79742765273312</v>
      </c>
      <c r="H284" s="16">
        <v>4108.6000000000004</v>
      </c>
    </row>
    <row r="285" spans="2:8" x14ac:dyDescent="0.25">
      <c r="B285" s="16">
        <v>259</v>
      </c>
      <c r="C285" s="16">
        <v>32911.186879876368</v>
      </c>
      <c r="D285" s="16">
        <v>-45.786879876366584</v>
      </c>
      <c r="E285" s="16">
        <v>-4.1677250970290527E-2</v>
      </c>
      <c r="G285" s="16">
        <v>83.118971061093248</v>
      </c>
      <c r="H285" s="16">
        <v>4204.8999999999996</v>
      </c>
    </row>
    <row r="286" spans="2:8" x14ac:dyDescent="0.25">
      <c r="B286" s="16">
        <v>260</v>
      </c>
      <c r="C286" s="16">
        <v>2664.852500161086</v>
      </c>
      <c r="D286" s="16">
        <v>146.54749983891406</v>
      </c>
      <c r="E286" s="16">
        <v>0.1333940409642892</v>
      </c>
      <c r="G286" s="16">
        <v>83.440514469453376</v>
      </c>
      <c r="H286" s="16">
        <v>4263.2</v>
      </c>
    </row>
    <row r="287" spans="2:8" x14ac:dyDescent="0.25">
      <c r="B287" s="16">
        <v>261</v>
      </c>
      <c r="C287" s="16">
        <v>1204.2213842691026</v>
      </c>
      <c r="D287" s="16">
        <v>-21.921384269102646</v>
      </c>
      <c r="E287" s="16">
        <v>-1.9953817256526944E-2</v>
      </c>
      <c r="G287" s="16">
        <v>83.762057877813504</v>
      </c>
      <c r="H287" s="16">
        <v>4522.5</v>
      </c>
    </row>
    <row r="288" spans="2:8" x14ac:dyDescent="0.25">
      <c r="B288" s="16">
        <v>262</v>
      </c>
      <c r="C288" s="16">
        <v>916.15000468018025</v>
      </c>
      <c r="D288" s="16">
        <v>5.8499953198197545</v>
      </c>
      <c r="E288" s="16">
        <v>5.3249254759767791E-3</v>
      </c>
      <c r="G288" s="16">
        <v>84.083601286173632</v>
      </c>
      <c r="H288" s="16">
        <v>4608.6000000000004</v>
      </c>
    </row>
    <row r="289" spans="2:8" x14ac:dyDescent="0.25">
      <c r="B289" s="16">
        <v>263</v>
      </c>
      <c r="C289" s="16">
        <v>35690.461322668627</v>
      </c>
      <c r="D289" s="16">
        <v>-917.26132266862987</v>
      </c>
      <c r="E289" s="16">
        <v>-0.83493198168179672</v>
      </c>
      <c r="G289" s="16">
        <v>84.40514469453376</v>
      </c>
      <c r="H289" s="16">
        <v>4651</v>
      </c>
    </row>
    <row r="290" spans="2:8" x14ac:dyDescent="0.25">
      <c r="B290" s="16">
        <v>264</v>
      </c>
      <c r="C290" s="16">
        <v>279.04806494003526</v>
      </c>
      <c r="D290" s="16">
        <v>-132.04806494003526</v>
      </c>
      <c r="E290" s="16">
        <v>-0.12019601155412457</v>
      </c>
      <c r="G290" s="16">
        <v>84.726688102893888</v>
      </c>
      <c r="H290" s="16">
        <v>4733.3</v>
      </c>
    </row>
    <row r="291" spans="2:8" x14ac:dyDescent="0.25">
      <c r="B291" s="16">
        <v>265</v>
      </c>
      <c r="C291" s="16">
        <v>357.61919240611337</v>
      </c>
      <c r="D291" s="16">
        <v>-113.81919240611336</v>
      </c>
      <c r="E291" s="16">
        <v>-0.10360328242400881</v>
      </c>
      <c r="G291" s="16">
        <v>85.048231511254016</v>
      </c>
      <c r="H291" s="16">
        <v>4749.3999999999996</v>
      </c>
    </row>
    <row r="292" spans="2:8" x14ac:dyDescent="0.25">
      <c r="B292" s="16">
        <v>266</v>
      </c>
      <c r="C292" s="16">
        <v>893.69135920985912</v>
      </c>
      <c r="D292" s="16">
        <v>-6.6913592098591153</v>
      </c>
      <c r="E292" s="16">
        <v>-6.0907722446842038E-3</v>
      </c>
      <c r="G292" s="16">
        <v>85.369774919614144</v>
      </c>
      <c r="H292" s="16">
        <v>4820.3999999999996</v>
      </c>
    </row>
    <row r="293" spans="2:8" x14ac:dyDescent="0.25">
      <c r="B293" s="16">
        <v>267</v>
      </c>
      <c r="C293" s="16">
        <v>2800.355269944027</v>
      </c>
      <c r="D293" s="16">
        <v>-278.85526994402699</v>
      </c>
      <c r="E293" s="16">
        <v>-0.25382644769040297</v>
      </c>
      <c r="G293" s="16">
        <v>85.691318327974273</v>
      </c>
      <c r="H293" s="16">
        <v>5256.4</v>
      </c>
    </row>
    <row r="294" spans="2:8" x14ac:dyDescent="0.25">
      <c r="B294" s="16">
        <v>268</v>
      </c>
      <c r="C294" s="16">
        <v>1750.4647917265804</v>
      </c>
      <c r="D294" s="16">
        <v>-58.164791726580461</v>
      </c>
      <c r="E294" s="16">
        <v>-5.2944175907356901E-2</v>
      </c>
      <c r="G294" s="16">
        <v>86.012861736334401</v>
      </c>
      <c r="H294" s="16">
        <v>5364.8</v>
      </c>
    </row>
    <row r="295" spans="2:8" x14ac:dyDescent="0.25">
      <c r="B295" s="16">
        <v>269</v>
      </c>
      <c r="C295" s="16">
        <v>944.20624567805874</v>
      </c>
      <c r="D295" s="16">
        <v>-332.10624567805871</v>
      </c>
      <c r="E295" s="16">
        <v>-0.30229785011120069</v>
      </c>
      <c r="G295" s="16">
        <v>86.334405144694529</v>
      </c>
      <c r="H295" s="16">
        <v>5368.2</v>
      </c>
    </row>
    <row r="296" spans="2:8" x14ac:dyDescent="0.25">
      <c r="B296" s="16">
        <v>270</v>
      </c>
      <c r="C296" s="16">
        <v>38136.67883157124</v>
      </c>
      <c r="D296" s="16">
        <v>-1655.6788315712402</v>
      </c>
      <c r="E296" s="16">
        <v>-1.5070723835281301</v>
      </c>
      <c r="G296" s="16">
        <v>86.655948553054671</v>
      </c>
      <c r="H296" s="16">
        <v>5629.2</v>
      </c>
    </row>
    <row r="297" spans="2:8" x14ac:dyDescent="0.25">
      <c r="B297" s="16">
        <v>271</v>
      </c>
      <c r="C297" s="16">
        <v>366.83474601855522</v>
      </c>
      <c r="D297" s="16">
        <v>-204.73474601855523</v>
      </c>
      <c r="E297" s="16">
        <v>-0.18635865591178463</v>
      </c>
      <c r="G297" s="16">
        <v>86.977491961414799</v>
      </c>
      <c r="H297" s="16">
        <v>5678.9</v>
      </c>
    </row>
    <row r="298" spans="2:8" x14ac:dyDescent="0.25">
      <c r="B298" s="16">
        <v>272</v>
      </c>
      <c r="C298" s="16">
        <v>3250.2790763114649</v>
      </c>
      <c r="D298" s="16">
        <v>-201.07907631146509</v>
      </c>
      <c r="E298" s="16">
        <v>-0.18303110303510289</v>
      </c>
      <c r="G298" s="16">
        <v>87.299035369774927</v>
      </c>
      <c r="H298" s="16">
        <v>5679.9</v>
      </c>
    </row>
    <row r="299" spans="2:8" x14ac:dyDescent="0.25">
      <c r="B299" s="16">
        <v>273</v>
      </c>
      <c r="C299" s="16">
        <v>611.3541018686783</v>
      </c>
      <c r="D299" s="16">
        <v>-5.7541018686782763</v>
      </c>
      <c r="E299" s="16">
        <v>-5.2376389991427557E-3</v>
      </c>
      <c r="G299" s="16">
        <v>87.620578778135055</v>
      </c>
      <c r="H299" s="16">
        <v>6039.2</v>
      </c>
    </row>
    <row r="300" spans="2:8" x14ac:dyDescent="0.25">
      <c r="B300" s="16">
        <v>274</v>
      </c>
      <c r="C300" s="16">
        <v>324.92104292196791</v>
      </c>
      <c r="D300" s="16">
        <v>-193.22104292196792</v>
      </c>
      <c r="E300" s="16">
        <v>-0.17587837215255941</v>
      </c>
      <c r="G300" s="16">
        <v>87.942122186495183</v>
      </c>
      <c r="H300" s="16">
        <v>6152</v>
      </c>
    </row>
    <row r="301" spans="2:8" x14ac:dyDescent="0.25">
      <c r="B301" s="16">
        <v>275</v>
      </c>
      <c r="C301" s="16">
        <v>1443.7575148324979</v>
      </c>
      <c r="D301" s="16">
        <v>-350.55751483249787</v>
      </c>
      <c r="E301" s="16">
        <v>-0.31909301451957239</v>
      </c>
      <c r="G301" s="16">
        <v>88.263665594855311</v>
      </c>
      <c r="H301" s="16">
        <v>6274.9</v>
      </c>
    </row>
    <row r="302" spans="2:8" x14ac:dyDescent="0.25">
      <c r="B302" s="16">
        <v>276</v>
      </c>
      <c r="C302" s="16">
        <v>1573.2531089273286</v>
      </c>
      <c r="D302" s="16">
        <v>246.94689107267141</v>
      </c>
      <c r="E302" s="16">
        <v>0.22478202453102927</v>
      </c>
      <c r="G302" s="16">
        <v>88.585209003215439</v>
      </c>
      <c r="H302" s="16">
        <v>6313.9</v>
      </c>
    </row>
    <row r="303" spans="2:8" x14ac:dyDescent="0.25">
      <c r="B303" s="16">
        <v>277</v>
      </c>
      <c r="C303" s="16">
        <v>441.10528179882709</v>
      </c>
      <c r="D303" s="16">
        <v>-85.305281798827082</v>
      </c>
      <c r="E303" s="16">
        <v>-7.7648654990710039E-2</v>
      </c>
      <c r="G303" s="16">
        <v>88.906752411575567</v>
      </c>
      <c r="H303" s="16">
        <v>6348.2</v>
      </c>
    </row>
    <row r="304" spans="2:8" x14ac:dyDescent="0.25">
      <c r="B304" s="16">
        <v>278</v>
      </c>
      <c r="C304" s="16">
        <v>539.33625697144771</v>
      </c>
      <c r="D304" s="16">
        <v>-121.23625697144769</v>
      </c>
      <c r="E304" s="16">
        <v>-0.11035462390407862</v>
      </c>
      <c r="G304" s="16">
        <v>89.228295819935695</v>
      </c>
      <c r="H304" s="16">
        <v>6354</v>
      </c>
    </row>
    <row r="305" spans="2:8" x14ac:dyDescent="0.25">
      <c r="B305" s="16">
        <v>279</v>
      </c>
      <c r="C305" s="16">
        <v>1012.4696057702205</v>
      </c>
      <c r="D305" s="16">
        <v>763.23039422977956</v>
      </c>
      <c r="E305" s="16">
        <v>0.69472619174662431</v>
      </c>
      <c r="G305" s="16">
        <v>89.549839228295824</v>
      </c>
      <c r="H305" s="16">
        <v>6437.7</v>
      </c>
    </row>
    <row r="306" spans="2:8" x14ac:dyDescent="0.25">
      <c r="B306" s="16">
        <v>280</v>
      </c>
      <c r="C306" s="16">
        <v>369.01917354150441</v>
      </c>
      <c r="D306" s="16">
        <v>-90.219173541504404</v>
      </c>
      <c r="E306" s="16">
        <v>-8.212149742839947E-2</v>
      </c>
      <c r="G306" s="16">
        <v>89.871382636655952</v>
      </c>
      <c r="H306" s="16">
        <v>6510.2</v>
      </c>
    </row>
    <row r="307" spans="2:8" x14ac:dyDescent="0.25">
      <c r="B307" s="16">
        <v>281</v>
      </c>
      <c r="C307" s="16">
        <v>18689.40322835567</v>
      </c>
      <c r="D307" s="16">
        <v>4996.1967716443287</v>
      </c>
      <c r="E307" s="16">
        <v>4.5477601293434091</v>
      </c>
      <c r="G307" s="16">
        <v>90.19292604501608</v>
      </c>
      <c r="H307" s="16">
        <v>6707</v>
      </c>
    </row>
    <row r="308" spans="2:8" x14ac:dyDescent="0.25">
      <c r="B308" s="16">
        <v>282</v>
      </c>
      <c r="C308" s="16">
        <v>17952.022412640141</v>
      </c>
      <c r="D308" s="16">
        <v>4809.1775873598599</v>
      </c>
      <c r="E308" s="16">
        <v>4.3775269642810732</v>
      </c>
      <c r="G308" s="16">
        <v>90.514469453376208</v>
      </c>
      <c r="H308" s="16">
        <v>6978</v>
      </c>
    </row>
    <row r="309" spans="2:8" x14ac:dyDescent="0.25">
      <c r="B309" s="16">
        <v>283</v>
      </c>
      <c r="C309" s="16">
        <v>4034.9664005708637</v>
      </c>
      <c r="D309" s="16">
        <v>487.5335994291363</v>
      </c>
      <c r="E309" s="16">
        <v>0.44377472836591164</v>
      </c>
      <c r="G309" s="16">
        <v>90.836012861736336</v>
      </c>
      <c r="H309" s="16">
        <v>7228.3</v>
      </c>
    </row>
    <row r="310" spans="2:8" x14ac:dyDescent="0.25">
      <c r="B310" s="16">
        <v>284</v>
      </c>
      <c r="C310" s="16">
        <v>240.47926648796391</v>
      </c>
      <c r="D310" s="16">
        <v>-159.37926648796392</v>
      </c>
      <c r="E310" s="16">
        <v>-0.14507408469010538</v>
      </c>
      <c r="G310" s="16">
        <v>91.157556270096464</v>
      </c>
      <c r="H310" s="16">
        <v>7513.4</v>
      </c>
    </row>
    <row r="311" spans="2:8" x14ac:dyDescent="0.25">
      <c r="B311" s="16">
        <v>285</v>
      </c>
      <c r="C311" s="16">
        <v>344.44436390832618</v>
      </c>
      <c r="D311" s="16">
        <v>-197.64436390832617</v>
      </c>
      <c r="E311" s="16">
        <v>-0.17990467530683399</v>
      </c>
      <c r="G311" s="16">
        <v>91.479099678456592</v>
      </c>
      <c r="H311" s="16">
        <v>7669.5</v>
      </c>
    </row>
    <row r="312" spans="2:8" x14ac:dyDescent="0.25">
      <c r="B312" s="16">
        <v>286</v>
      </c>
      <c r="C312" s="16">
        <v>16683.143075247041</v>
      </c>
      <c r="D312" s="16">
        <v>5753.956924752958</v>
      </c>
      <c r="E312" s="16">
        <v>5.2375070647465174</v>
      </c>
      <c r="G312" s="16">
        <v>91.80064308681672</v>
      </c>
      <c r="H312" s="16">
        <v>20451.5</v>
      </c>
    </row>
    <row r="313" spans="2:8" x14ac:dyDescent="0.25">
      <c r="B313" s="16">
        <v>287</v>
      </c>
      <c r="C313" s="16">
        <v>2835.7156904717672</v>
      </c>
      <c r="D313" s="16">
        <v>252.18430952823292</v>
      </c>
      <c r="E313" s="16">
        <v>0.22954935534715543</v>
      </c>
      <c r="G313" s="16">
        <v>92.122186495176848</v>
      </c>
      <c r="H313" s="16">
        <v>21296</v>
      </c>
    </row>
    <row r="314" spans="2:8" x14ac:dyDescent="0.25">
      <c r="B314" s="16">
        <v>288</v>
      </c>
      <c r="C314" s="16">
        <v>599.27148713236579</v>
      </c>
      <c r="D314" s="16">
        <v>6.0285128676341628</v>
      </c>
      <c r="E314" s="16">
        <v>5.4874200740570953E-3</v>
      </c>
      <c r="G314" s="16">
        <v>92.443729903536976</v>
      </c>
      <c r="H314" s="16">
        <v>22437.1</v>
      </c>
    </row>
    <row r="315" spans="2:8" x14ac:dyDescent="0.25">
      <c r="B315" s="16">
        <v>289</v>
      </c>
      <c r="C315" s="16">
        <v>484.93035897799496</v>
      </c>
      <c r="D315" s="16">
        <v>-37.730358977994968</v>
      </c>
      <c r="E315" s="16">
        <v>-3.4343847944456975E-2</v>
      </c>
      <c r="G315" s="16">
        <v>92.765273311897104</v>
      </c>
      <c r="H315" s="16">
        <v>22761.200000000001</v>
      </c>
    </row>
    <row r="316" spans="2:8" x14ac:dyDescent="0.25">
      <c r="B316" s="16">
        <v>290</v>
      </c>
      <c r="C316" s="16">
        <v>2939.4759978118527</v>
      </c>
      <c r="D316" s="16">
        <v>91.224002188147097</v>
      </c>
      <c r="E316" s="16">
        <v>8.3036137076293037E-2</v>
      </c>
      <c r="G316" s="16">
        <v>93.086816720257232</v>
      </c>
      <c r="H316" s="16">
        <v>23394.799999999999</v>
      </c>
    </row>
    <row r="317" spans="2:8" x14ac:dyDescent="0.25">
      <c r="B317" s="16">
        <v>291</v>
      </c>
      <c r="C317" s="16">
        <v>8274.4623790945661</v>
      </c>
      <c r="D317" s="16">
        <v>-1926.2623790945663</v>
      </c>
      <c r="E317" s="16">
        <v>-1.7533695422122719</v>
      </c>
      <c r="G317" s="16">
        <v>93.40836012861736</v>
      </c>
      <c r="H317" s="16">
        <v>23685.599999999999</v>
      </c>
    </row>
    <row r="318" spans="2:8" x14ac:dyDescent="0.25">
      <c r="B318" s="16">
        <v>292</v>
      </c>
      <c r="C318" s="16">
        <v>969.05410875160555</v>
      </c>
      <c r="D318" s="16">
        <v>-214.65410875160558</v>
      </c>
      <c r="E318" s="16">
        <v>-0.19538770028447344</v>
      </c>
      <c r="G318" s="16">
        <v>93.729903536977488</v>
      </c>
      <c r="H318" s="16">
        <v>25066</v>
      </c>
    </row>
    <row r="319" spans="2:8" x14ac:dyDescent="0.25">
      <c r="B319" s="16">
        <v>293</v>
      </c>
      <c r="C319" s="16">
        <v>2329.2698219480194</v>
      </c>
      <c r="D319" s="16">
        <v>107.33017805198051</v>
      </c>
      <c r="E319" s="16">
        <v>9.7696693450982822E-2</v>
      </c>
      <c r="G319" s="16">
        <v>94.051446945337617</v>
      </c>
      <c r="H319" s="16">
        <v>26712.9</v>
      </c>
    </row>
    <row r="320" spans="2:8" x14ac:dyDescent="0.25">
      <c r="B320" s="16">
        <v>294</v>
      </c>
      <c r="C320" s="16">
        <v>8380.4071139576008</v>
      </c>
      <c r="D320" s="16">
        <v>-2026.4071139576008</v>
      </c>
      <c r="E320" s="16">
        <v>-1.8445257262438075</v>
      </c>
      <c r="G320" s="16">
        <v>94.372990353697745</v>
      </c>
      <c r="H320" s="16">
        <v>27901.9</v>
      </c>
    </row>
    <row r="321" spans="2:8" x14ac:dyDescent="0.25">
      <c r="B321" s="16">
        <v>295</v>
      </c>
      <c r="C321" s="16">
        <v>950.41821144644541</v>
      </c>
      <c r="D321" s="16">
        <v>-337.91821144644541</v>
      </c>
      <c r="E321" s="16">
        <v>-0.3075881594009765</v>
      </c>
      <c r="G321" s="16">
        <v>94.694533762057873</v>
      </c>
      <c r="H321" s="16">
        <v>29325.9</v>
      </c>
    </row>
    <row r="322" spans="2:8" x14ac:dyDescent="0.25">
      <c r="B322" s="16">
        <v>296</v>
      </c>
      <c r="C322" s="16">
        <v>4299.1456041275296</v>
      </c>
      <c r="D322" s="16">
        <v>-1218.6456041275296</v>
      </c>
      <c r="E322" s="16">
        <v>-1.1092653359260696</v>
      </c>
      <c r="G322" s="16">
        <v>95.016077170418015</v>
      </c>
      <c r="H322" s="16">
        <v>30630.400000000001</v>
      </c>
    </row>
    <row r="323" spans="2:8" x14ac:dyDescent="0.25">
      <c r="B323" s="16">
        <v>297</v>
      </c>
      <c r="C323" s="16">
        <v>389.02033804850777</v>
      </c>
      <c r="D323" s="16">
        <v>-226.92033804850777</v>
      </c>
      <c r="E323" s="16">
        <v>-0.2065529668028849</v>
      </c>
      <c r="G323" s="16">
        <v>95.337620578778143</v>
      </c>
      <c r="H323" s="16">
        <v>31297.7</v>
      </c>
    </row>
    <row r="324" spans="2:8" x14ac:dyDescent="0.25">
      <c r="B324" s="16">
        <v>298</v>
      </c>
      <c r="C324" s="16">
        <v>371.34012778463784</v>
      </c>
      <c r="D324" s="16">
        <v>-131.04012778463783</v>
      </c>
      <c r="E324" s="16">
        <v>-0.11927854240354674</v>
      </c>
      <c r="G324" s="16">
        <v>95.659163987138271</v>
      </c>
      <c r="H324" s="16">
        <v>32744.9</v>
      </c>
    </row>
    <row r="325" spans="2:8" x14ac:dyDescent="0.25">
      <c r="B325" s="16">
        <v>299</v>
      </c>
      <c r="C325" s="16">
        <v>610.80799498794113</v>
      </c>
      <c r="D325" s="16">
        <v>-192.50799498794112</v>
      </c>
      <c r="E325" s="16">
        <v>-0.17522932426415719</v>
      </c>
      <c r="G325" s="16">
        <v>95.980707395498399</v>
      </c>
      <c r="H325" s="16">
        <v>32865.4</v>
      </c>
    </row>
    <row r="326" spans="2:8" x14ac:dyDescent="0.25">
      <c r="B326" s="16">
        <v>300</v>
      </c>
      <c r="C326" s="16">
        <v>42640.354013651609</v>
      </c>
      <c r="D326" s="16">
        <v>-2327.5540136516065</v>
      </c>
      <c r="E326" s="16">
        <v>-2.1186430050660823</v>
      </c>
      <c r="G326" s="16">
        <v>96.302250803858527</v>
      </c>
      <c r="H326" s="16">
        <v>34404</v>
      </c>
    </row>
    <row r="327" spans="2:8" x14ac:dyDescent="0.25">
      <c r="B327" s="16">
        <v>301</v>
      </c>
      <c r="C327" s="16">
        <v>45904.503103178504</v>
      </c>
      <c r="D327" s="16">
        <v>-2860.5031031785038</v>
      </c>
      <c r="E327" s="16">
        <v>-2.60375692893634</v>
      </c>
      <c r="G327" s="16">
        <v>96.623794212218655</v>
      </c>
      <c r="H327" s="16">
        <v>34773.199999999997</v>
      </c>
    </row>
    <row r="328" spans="2:8" x14ac:dyDescent="0.25">
      <c r="B328" s="16">
        <v>302</v>
      </c>
      <c r="C328" s="16">
        <v>2619.6621557800754</v>
      </c>
      <c r="D328" s="16">
        <v>-535.16215578007541</v>
      </c>
      <c r="E328" s="16">
        <v>-0.48712835503256091</v>
      </c>
      <c r="G328" s="16">
        <v>96.945337620578783</v>
      </c>
      <c r="H328" s="16">
        <v>35319.800000000003</v>
      </c>
    </row>
    <row r="329" spans="2:8" x14ac:dyDescent="0.25">
      <c r="B329" s="16">
        <v>303</v>
      </c>
      <c r="C329" s="16">
        <v>30108.225051132107</v>
      </c>
      <c r="D329" s="16">
        <v>1189.4749488678935</v>
      </c>
      <c r="E329" s="16">
        <v>1.082712910351179</v>
      </c>
      <c r="G329" s="16">
        <v>97.266881028938911</v>
      </c>
      <c r="H329" s="16">
        <v>36376.300000000003</v>
      </c>
    </row>
    <row r="330" spans="2:8" x14ac:dyDescent="0.25">
      <c r="B330" s="16">
        <v>304</v>
      </c>
      <c r="C330" s="16">
        <v>1898.5280197664792</v>
      </c>
      <c r="D330" s="16">
        <v>-46.228019766479292</v>
      </c>
      <c r="E330" s="16">
        <v>-4.2078796084586985E-2</v>
      </c>
      <c r="G330" s="16">
        <v>97.588424437299039</v>
      </c>
      <c r="H330" s="16">
        <v>36481</v>
      </c>
    </row>
    <row r="331" spans="2:8" x14ac:dyDescent="0.25">
      <c r="B331" s="16">
        <v>305</v>
      </c>
      <c r="C331" s="16">
        <v>1013.7666096119715</v>
      </c>
      <c r="D331" s="16">
        <v>-275.36660961197151</v>
      </c>
      <c r="E331" s="16">
        <v>-0.25065091416198226</v>
      </c>
      <c r="G331" s="16">
        <v>97.909967845659168</v>
      </c>
      <c r="H331" s="16">
        <v>38178.199999999997</v>
      </c>
    </row>
    <row r="332" spans="2:8" x14ac:dyDescent="0.25">
      <c r="B332" s="16">
        <v>306</v>
      </c>
      <c r="C332" s="16">
        <v>330.51863844952516</v>
      </c>
      <c r="D332" s="16">
        <v>-114.41863844952516</v>
      </c>
      <c r="E332" s="16">
        <v>-0.10414892482772535</v>
      </c>
      <c r="G332" s="16">
        <v>98.231511254019296</v>
      </c>
      <c r="H332" s="16">
        <v>38541.4</v>
      </c>
    </row>
    <row r="333" spans="2:8" x14ac:dyDescent="0.25">
      <c r="B333" s="16">
        <v>307</v>
      </c>
      <c r="C333" s="16">
        <v>1857.979583871735</v>
      </c>
      <c r="D333" s="16">
        <v>-862.37958387173501</v>
      </c>
      <c r="E333" s="16">
        <v>-0.78497618631639232</v>
      </c>
      <c r="G333" s="16">
        <v>98.553054662379424</v>
      </c>
      <c r="H333" s="16">
        <v>40005.5</v>
      </c>
    </row>
    <row r="334" spans="2:8" x14ac:dyDescent="0.25">
      <c r="B334" s="16">
        <v>308</v>
      </c>
      <c r="C334" s="16">
        <v>2251.1082746424941</v>
      </c>
      <c r="D334" s="16">
        <v>-114.70827464249396</v>
      </c>
      <c r="E334" s="16">
        <v>-0.10441256455021866</v>
      </c>
      <c r="G334" s="16">
        <v>98.874598070739552</v>
      </c>
      <c r="H334" s="16">
        <v>40312.800000000003</v>
      </c>
    </row>
    <row r="335" spans="2:8" x14ac:dyDescent="0.25">
      <c r="B335" s="16">
        <v>309</v>
      </c>
      <c r="C335" s="16">
        <v>499.6069813978097</v>
      </c>
      <c r="D335" s="16">
        <v>-140.6069813978097</v>
      </c>
      <c r="E335" s="16">
        <v>-0.12798671732415318</v>
      </c>
      <c r="G335" s="16">
        <v>99.19614147909968</v>
      </c>
      <c r="H335" s="16">
        <v>41251.4</v>
      </c>
    </row>
    <row r="336" spans="2:8" x14ac:dyDescent="0.25">
      <c r="B336" s="16">
        <v>310</v>
      </c>
      <c r="C336" s="16">
        <v>37103.51287657638</v>
      </c>
      <c r="D336" s="16">
        <v>-727.21287657637731</v>
      </c>
      <c r="E336" s="16">
        <v>-0.66194144802482002</v>
      </c>
      <c r="G336" s="16">
        <v>99.517684887459808</v>
      </c>
      <c r="H336" s="16">
        <v>41798.5</v>
      </c>
    </row>
    <row r="337" spans="2:8" ht="15.75" thickBot="1" x14ac:dyDescent="0.3">
      <c r="B337" s="17">
        <v>311</v>
      </c>
      <c r="C337" s="17">
        <v>560.08831843946496</v>
      </c>
      <c r="D337" s="17">
        <v>-266.88831843946497</v>
      </c>
      <c r="E337" s="17">
        <v>-0.24293359710631321</v>
      </c>
      <c r="G337" s="17">
        <v>99.839228295819936</v>
      </c>
      <c r="H337" s="17">
        <v>43044</v>
      </c>
    </row>
  </sheetData>
  <sortState xmlns:xlrd2="http://schemas.microsoft.com/office/spreadsheetml/2017/richdata2" ref="H27:H337">
    <sortCondition ref="H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Valores_PIB_T_PIB_ANUAL_CATEGOR</vt:lpstr>
      <vt:lpstr>Análisis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Lourdes L.</cp:lastModifiedBy>
  <dcterms:created xsi:type="dcterms:W3CDTF">2023-07-25T15:13:57Z</dcterms:created>
  <dcterms:modified xsi:type="dcterms:W3CDTF">2023-07-26T12:17:01Z</dcterms:modified>
</cp:coreProperties>
</file>