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trlProps/ctrlProp1.xml" ContentType="application/vnd.ms-excel.controlproperties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9570" windowHeight="7680"/>
  </bookViews>
  <sheets>
    <sheet name="MultiCategory Chart" sheetId="1" r:id="rId1"/>
    <sheet name="Gauge Chart" sheetId="2" r:id="rId2"/>
    <sheet name="Thermometer Chart" sheetId="3" r:id="rId3"/>
    <sheet name="Milestone Chart" sheetId="4" r:id="rId4"/>
    <sheet name="Water Fall Chart" sheetId="5" r:id="rId5"/>
    <sheet name="Gantt Chart" sheetId="6" r:id="rId6"/>
    <sheet name="Trend Arrow in Labels" sheetId="7" r:id="rId7"/>
    <sheet name="Actual Vs. Target" sheetId="8" r:id="rId8"/>
    <sheet name="Spot Data in Scatter" sheetId="9" r:id="rId9"/>
    <sheet name="Dynamic Target Line" sheetId="12" r:id="rId10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2" l="1"/>
  <c r="C13" i="12" s="1"/>
  <c r="C6" i="12" l="1"/>
  <c r="C10" i="12"/>
  <c r="C3" i="12"/>
  <c r="C11" i="12"/>
  <c r="C4" i="12"/>
  <c r="C8" i="12"/>
  <c r="C12" i="12"/>
  <c r="C7" i="12"/>
  <c r="C2" i="12"/>
  <c r="C5" i="12"/>
  <c r="C9" i="12"/>
  <c r="G3" i="9" l="1"/>
  <c r="F3" i="9"/>
  <c r="D3" i="5"/>
  <c r="D4" i="5"/>
  <c r="D5" i="5"/>
  <c r="D2" i="5"/>
  <c r="C5" i="5"/>
  <c r="C3" i="5"/>
  <c r="C4" i="5"/>
  <c r="C2" i="5"/>
  <c r="B5" i="5"/>
  <c r="F6" i="4"/>
  <c r="E10" i="4"/>
  <c r="F10" i="4" s="1"/>
  <c r="G10" i="4" s="1"/>
  <c r="E9" i="4"/>
  <c r="F9" i="4" s="1"/>
  <c r="G9" i="4" s="1"/>
  <c r="F8" i="4"/>
  <c r="G8" i="4" s="1"/>
  <c r="E8" i="4"/>
  <c r="E7" i="4"/>
  <c r="F7" i="4" s="1"/>
  <c r="G7" i="4" s="1"/>
  <c r="E6" i="4"/>
  <c r="E5" i="4"/>
  <c r="F5" i="4" s="1"/>
  <c r="G5" i="4" s="1"/>
  <c r="F4" i="4"/>
  <c r="G4" i="4" s="1"/>
  <c r="E4" i="4"/>
  <c r="E3" i="4"/>
  <c r="F3" i="4" s="1"/>
  <c r="G3" i="4" s="1"/>
  <c r="G6" i="4" l="1"/>
  <c r="C6" i="2" l="1"/>
  <c r="B6" i="2"/>
  <c r="D6" i="2"/>
  <c r="A9" i="2"/>
  <c r="A6" i="2"/>
  <c r="C9" i="2" l="1"/>
</calcChain>
</file>

<file path=xl/sharedStrings.xml><?xml version="1.0" encoding="utf-8"?>
<sst xmlns="http://schemas.openxmlformats.org/spreadsheetml/2006/main" count="106" uniqueCount="101">
  <si>
    <t>Fruits</t>
  </si>
  <si>
    <t>Vegetable</t>
  </si>
  <si>
    <t>Packaged Food</t>
  </si>
  <si>
    <t>Apple</t>
  </si>
  <si>
    <t>Banana</t>
  </si>
  <si>
    <t>Orange</t>
  </si>
  <si>
    <t>Tomato</t>
  </si>
  <si>
    <t>Potato</t>
  </si>
  <si>
    <t>Onion</t>
  </si>
  <si>
    <t>Sauce</t>
  </si>
  <si>
    <t>Noodle</t>
  </si>
  <si>
    <t>Milk</t>
  </si>
  <si>
    <t>Main Category</t>
  </si>
  <si>
    <t>Sub Category</t>
  </si>
  <si>
    <t>Spent</t>
  </si>
  <si>
    <t>Low</t>
  </si>
  <si>
    <t>Medium</t>
  </si>
  <si>
    <t>High</t>
  </si>
  <si>
    <t>Actual Value</t>
  </si>
  <si>
    <t>Data for Donut Chart</t>
  </si>
  <si>
    <t>Data for Pie Chart</t>
  </si>
  <si>
    <t>Max Value</t>
  </si>
  <si>
    <t>Date</t>
  </si>
  <si>
    <t>Activity</t>
  </si>
  <si>
    <t>Text Placement</t>
  </si>
  <si>
    <t>Kick-off Call</t>
  </si>
  <si>
    <t>Data Gathering</t>
  </si>
  <si>
    <t>Check Point 1</t>
  </si>
  <si>
    <t>Release 1.0</t>
  </si>
  <si>
    <t>Check Point 2</t>
  </si>
  <si>
    <t>Release 3.0</t>
  </si>
  <si>
    <t>Check Point 3</t>
  </si>
  <si>
    <t>Project Wrap-up</t>
  </si>
  <si>
    <t xml:space="preserve"> </t>
  </si>
  <si>
    <t>Days Inventory Outstanding</t>
  </si>
  <si>
    <t>Days Payable Outstanding</t>
  </si>
  <si>
    <t>Days Sales Outstyanding</t>
  </si>
  <si>
    <t>Cash Conversion Cycle</t>
  </si>
  <si>
    <t>Top</t>
  </si>
  <si>
    <t>Bottom</t>
  </si>
  <si>
    <t>Start Date</t>
  </si>
  <si>
    <t>Duration</t>
  </si>
  <si>
    <t>Kick Off Call</t>
  </si>
  <si>
    <t>Requirement Gathering</t>
  </si>
  <si>
    <t>Phase 1</t>
  </si>
  <si>
    <t>Check-point Call</t>
  </si>
  <si>
    <t>Interim Deliverable</t>
  </si>
  <si>
    <t>Phase 2</t>
  </si>
  <si>
    <t>Check Point Call</t>
  </si>
  <si>
    <t>Final Deliverable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</si>
  <si>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</si>
  <si>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</si>
  <si>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</si>
  <si>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</si>
  <si>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</si>
  <si>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</si>
  <si>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</si>
  <si>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</si>
  <si>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Sales (YoY Change)</t>
  </si>
  <si>
    <t>▲▼</t>
  </si>
  <si>
    <t>Chart Data</t>
  </si>
  <si>
    <t>Target</t>
  </si>
  <si>
    <t>Actual</t>
  </si>
  <si>
    <t>Revenue</t>
  </si>
  <si>
    <t>Profit Margin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</si>
  <si>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</si>
  <si>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</si>
  <si>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</si>
  <si>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</si>
  <si>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</si>
  <si>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</si>
  <si>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</si>
  <si>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</si>
  <si>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</si>
  <si>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</si>
  <si>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</si>
  <si>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</si>
  <si>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</si>
  <si>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</si>
  <si>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</si>
  <si>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</si>
  <si>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</si>
  <si>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</si>
  <si>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</si>
  <si>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</si>
  <si>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Spot The Company</t>
  </si>
  <si>
    <t>Months</t>
  </si>
  <si>
    <t>Sales</t>
  </si>
  <si>
    <t>Above Target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</si>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</sst>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yyyy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2" xfId="0" applyBorder="1"/>
    <xf numFmtId="14" fontId="0" fillId="0" borderId="0" xfId="0" applyNumberFormat="1"/>
    <xf numFmtId="14" fontId="0" fillId="0" borderId="1" xfId="0" applyNumberFormat="1" applyBorder="1"/>
    <xf numFmtId="0" fontId="1" fillId="0" borderId="1" xfId="0" applyFont="1" applyBorder="1"/>
    <xf numFmtId="0" fontId="2" fillId="7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3" fillId="0" borderId="0" xfId="0" applyFont="1"/>
    <xf numFmtId="0" fontId="1" fillId="2" borderId="1" xfId="0" applyFont="1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2" fillId="8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166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'MultiCategory Chart'!$A$2:$B$10</c:f>
              <c:multiLvlStrCache>
                <c:ptCount val="9"/>
                <c:lvl>
                  <c:pt idx="0">
                    <c:v>Apple</c:v>
                  </c:pt>
                  <c:pt idx="1">
                    <c:v>Banana</c:v>
                  </c:pt>
                  <c:pt idx="2">
                    <c:v>Orange</c:v>
                  </c:pt>
                  <c:pt idx="3">
                    <c:v>Tomato</c:v>
                  </c:pt>
                  <c:pt idx="4">
                    <c:v>Potato</c:v>
                  </c:pt>
                  <c:pt idx="5">
                    <c:v>Onion</c:v>
                  </c:pt>
                  <c:pt idx="6">
                    <c:v>Sauce</c:v>
                  </c:pt>
                  <c:pt idx="7">
                    <c:v>Noodle</c:v>
                  </c:pt>
                  <c:pt idx="8">
                    <c:v>Milk</c:v>
                  </c:pt>
                </c:lvl>
                <c:lvl>
                  <c:pt idx="0">
                    <c:v>Fruits</c:v>
                  </c:pt>
                  <c:pt idx="3">
                    <c:v>Vegetable</c:v>
                  </c:pt>
                  <c:pt idx="6">
                    <c:v>Packaged Food</c:v>
                  </c:pt>
                </c:lvl>
              </c:multiLvlStrCache>
            </c:multiLvlStrRef>
          </c:cat>
          <c:val>
            <c:numRef>
              <c:f>'MultiCategory Chart'!$C$2:$C$10</c:f>
              <c:numCache>
                <c:formatCode>General</c:formatCode>
                <c:ptCount val="9"/>
                <c:pt idx="0">
                  <c:v>168</c:v>
                </c:pt>
                <c:pt idx="1">
                  <c:v>194</c:v>
                </c:pt>
                <c:pt idx="2">
                  <c:v>120</c:v>
                </c:pt>
                <c:pt idx="3">
                  <c:v>90</c:v>
                </c:pt>
                <c:pt idx="4">
                  <c:v>134</c:v>
                </c:pt>
                <c:pt idx="5">
                  <c:v>80</c:v>
                </c:pt>
                <c:pt idx="6">
                  <c:v>50</c:v>
                </c:pt>
                <c:pt idx="7">
                  <c:v>78</c:v>
                </c:pt>
                <c:pt idx="8">
                  <c:v>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46880"/>
        <c:axId val="125948672"/>
      </c:barChart>
      <c:catAx>
        <c:axId val="1259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672"/>
        <c:crosses val="autoZero"/>
        <c:auto val="1"/>
        <c:lblAlgn val="ctr"/>
        <c:lblOffset val="100"/>
        <c:noMultiLvlLbl val="0"/>
      </c:catAx>
      <c:valAx>
        <c:axId val="1259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'Spot Data in Scatter'!$B$2:$B$21</c:f>
              <c:numCache>
                <c:formatCode>General</c:formatCode>
                <c:ptCount val="20"/>
                <c:pt idx="0">
                  <c:v>3846</c:v>
                </c:pt>
                <c:pt idx="1">
                  <c:v>6993</c:v>
                </c:pt>
                <c:pt idx="2">
                  <c:v>6290</c:v>
                </c:pt>
                <c:pt idx="3">
                  <c:v>2053</c:v>
                </c:pt>
                <c:pt idx="4">
                  <c:v>5111</c:v>
                </c:pt>
                <c:pt idx="5">
                  <c:v>4400</c:v>
                </c:pt>
                <c:pt idx="6">
                  <c:v>4442</c:v>
                </c:pt>
                <c:pt idx="7">
                  <c:v>8091</c:v>
                </c:pt>
                <c:pt idx="8">
                  <c:v>6968</c:v>
                </c:pt>
                <c:pt idx="9">
                  <c:v>3012</c:v>
                </c:pt>
                <c:pt idx="10">
                  <c:v>5502</c:v>
                </c:pt>
                <c:pt idx="11">
                  <c:v>7829</c:v>
                </c:pt>
                <c:pt idx="12">
                  <c:v>6434</c:v>
                </c:pt>
                <c:pt idx="13">
                  <c:v>3487</c:v>
                </c:pt>
                <c:pt idx="14">
                  <c:v>6258</c:v>
                </c:pt>
                <c:pt idx="15">
                  <c:v>5867</c:v>
                </c:pt>
                <c:pt idx="16">
                  <c:v>8774</c:v>
                </c:pt>
                <c:pt idx="17">
                  <c:v>3885</c:v>
                </c:pt>
                <c:pt idx="18">
                  <c:v>4404</c:v>
                </c:pt>
                <c:pt idx="19">
                  <c:v>4171</c:v>
                </c:pt>
              </c:numCache>
            </c:numRef>
          </c:xVal>
          <c:yVal>
            <c:numRef>
              <c:f>'Spot Data in Scatter'!$C$2:$C$21</c:f>
              <c:numCache>
                <c:formatCode>0.0%</c:formatCode>
                <c:ptCount val="20"/>
                <c:pt idx="0">
                  <c:v>0.12</c:v>
                </c:pt>
                <c:pt idx="1">
                  <c:v>0.27700000000000002</c:v>
                </c:pt>
                <c:pt idx="2">
                  <c:v>7.3999999999999996E-2</c:v>
                </c:pt>
                <c:pt idx="3">
                  <c:v>4.2000000000000003E-2</c:v>
                </c:pt>
                <c:pt idx="4">
                  <c:v>4.4999999999999998E-2</c:v>
                </c:pt>
                <c:pt idx="5">
                  <c:v>3.9E-2</c:v>
                </c:pt>
                <c:pt idx="6">
                  <c:v>3.5000000000000003E-2</c:v>
                </c:pt>
                <c:pt idx="7">
                  <c:v>6.6000000000000003E-2</c:v>
                </c:pt>
                <c:pt idx="8">
                  <c:v>4.9000000000000002E-2</c:v>
                </c:pt>
                <c:pt idx="9">
                  <c:v>0.19700000000000001</c:v>
                </c:pt>
                <c:pt idx="10">
                  <c:v>0.123</c:v>
                </c:pt>
                <c:pt idx="11">
                  <c:v>6.3E-2</c:v>
                </c:pt>
                <c:pt idx="12">
                  <c:v>6.0999999999999999E-2</c:v>
                </c:pt>
                <c:pt idx="13">
                  <c:v>5.2999999999999999E-2</c:v>
                </c:pt>
                <c:pt idx="14">
                  <c:v>6.2E-2</c:v>
                </c:pt>
                <c:pt idx="15">
                  <c:v>3.2000000000000001E-2</c:v>
                </c:pt>
                <c:pt idx="16">
                  <c:v>3.6999999999999998E-2</c:v>
                </c:pt>
                <c:pt idx="17">
                  <c:v>0.19</c:v>
                </c:pt>
                <c:pt idx="18">
                  <c:v>3.5000000000000003E-2</c:v>
                </c:pt>
                <c:pt idx="19">
                  <c:v>3.6999999999999998E-2</c:v>
                </c:pt>
              </c:numCache>
            </c:numRef>
          </c:yVal>
          <c:smooth val="0"/>
        </c:ser>
        <c:ser>
          <c:idx val="1"/>
          <c:order val="1"/>
          <c:tx>
            <c:v>Spot the Company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'Spot Data in Scatter'!$F$3</c:f>
              <c:numCache>
                <c:formatCode>General</c:formatCode>
                <c:ptCount val="1"/>
                <c:pt idx="0">
                  <c:v>6258</c:v>
                </c:pt>
              </c:numCache>
            </c:numRef>
          </c:xVal>
          <c:yVal>
            <c:numRef>
              <c:f>'Spot Data in Scatter'!$G$3</c:f>
              <c:numCache>
                <c:formatCode>General</c:formatCode>
                <c:ptCount val="1"/>
                <c:pt idx="0">
                  <c:v>6.2E-2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3392"/>
        <c:axId val="133405312"/>
      </c:scatterChart>
      <c:valAx>
        <c:axId val="1334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5312"/>
        <c:crosses val="autoZero"/>
        <c:crossBetween val="midCat"/>
      </c:valAx>
      <c:valAx>
        <c:axId val="13340531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 Target Line'!$A$2:$A$13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Target Line'!$B$2:$B$13</c:f>
              <c:numCache>
                <c:formatCode>General</c:formatCode>
                <c:ptCount val="12"/>
                <c:pt idx="0">
                  <c:v>80</c:v>
                </c:pt>
                <c:pt idx="1">
                  <c:v>47</c:v>
                </c:pt>
                <c:pt idx="2">
                  <c:v>480</c:v>
                </c:pt>
                <c:pt idx="3">
                  <c:v>238</c:v>
                </c:pt>
                <c:pt idx="4">
                  <c:v>132</c:v>
                </c:pt>
                <c:pt idx="5">
                  <c:v>348</c:v>
                </c:pt>
                <c:pt idx="6">
                  <c:v>217</c:v>
                </c:pt>
                <c:pt idx="7">
                  <c:v>241</c:v>
                </c:pt>
                <c:pt idx="8">
                  <c:v>433</c:v>
                </c:pt>
                <c:pt idx="9">
                  <c:v>272</c:v>
                </c:pt>
                <c:pt idx="10">
                  <c:v>21</c:v>
                </c:pt>
                <c:pt idx="11">
                  <c:v>187</c:v>
                </c:pt>
              </c:numCache>
            </c:numRef>
          </c:val>
        </c:ser>
        <c:ser>
          <c:idx val="2"/>
          <c:order val="2"/>
          <c:tx>
            <c:v>Above Average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'Dynamic Target Line'!$C$2:$C$13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480</c:v>
                </c:pt>
                <c:pt idx="3">
                  <c:v>238</c:v>
                </c:pt>
                <c:pt idx="4">
                  <c:v>#N/A</c:v>
                </c:pt>
                <c:pt idx="5">
                  <c:v>348</c:v>
                </c:pt>
                <c:pt idx="6">
                  <c:v>#N/A</c:v>
                </c:pt>
                <c:pt idx="7">
                  <c:v>241</c:v>
                </c:pt>
                <c:pt idx="8">
                  <c:v>433</c:v>
                </c:pt>
                <c:pt idx="9">
                  <c:v>272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305472"/>
        <c:axId val="133307008"/>
      </c:barChart>
      <c:scatterChart>
        <c:scatterStyle val="lineMarker"/>
        <c:varyColors val="0"/>
        <c:ser>
          <c:idx val="1"/>
          <c:order val="1"/>
          <c:tx>
            <c:strRef>
              <c:f>'Dynamic Target Line'!$E$2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11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9050" cap="flat" cmpd="sng" algn="ctr">
                <a:solidFill>
                  <a:srgbClr val="C00000"/>
                </a:solidFill>
                <a:prstDash val="lgDash"/>
                <a:round/>
              </a:ln>
              <a:effectLst/>
            </c:spPr>
          </c:errBars>
          <c:yVal>
            <c:numRef>
              <c:f>'Dynamic Target Line'!$F$2</c:f>
              <c:numCache>
                <c:formatCode>0.0</c:formatCode>
                <c:ptCount val="1"/>
                <c:pt idx="0">
                  <c:v>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05472"/>
        <c:axId val="133307008"/>
      </c:scatterChart>
      <c:catAx>
        <c:axId val="1333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7008"/>
        <c:crosses val="autoZero"/>
        <c:auto val="1"/>
        <c:lblAlgn val="ctr"/>
        <c:lblOffset val="100"/>
        <c:noMultiLvlLbl val="0"/>
      </c:catAx>
      <c:valAx>
        <c:axId val="133307008"/>
        <c:scaling>
          <c:orientation val="minMax"/>
          <c:max val="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547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'Gauge Chart'!$A$6:$D$6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'Gauge Chart'!$A$9:$C$9</c:f>
              <c:numCache>
                <c:formatCode>General</c:formatCode>
                <c:ptCount val="3"/>
                <c:pt idx="0">
                  <c:v>78</c:v>
                </c:pt>
                <c:pt idx="1">
                  <c:v>2</c:v>
                </c:pt>
                <c:pt idx="2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'Thermometer Chart'!$A$3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'Thermometer Chart'!$B$3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100"/>
        <c:axId val="129496192"/>
        <c:axId val="129497728"/>
      </c:barChart>
      <c:catAx>
        <c:axId val="129496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497728"/>
        <c:crosses val="autoZero"/>
        <c:auto val="1"/>
        <c:lblAlgn val="ctr"/>
        <c:lblOffset val="100"/>
        <c:noMultiLvlLbl val="0"/>
      </c:catAx>
      <c:valAx>
        <c:axId val="129497728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294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67147856517933E-2"/>
          <c:y val="7.6423519976669588E-2"/>
          <c:w val="0.89521062992125988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tx>
            <c:v>Activity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9E-3"/>
                  <c:y val="-0.1759259259259259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1759259259259259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5555555555555558E-3"/>
                  <c:y val="-0.1712962962962963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0925337632079971E-17"/>
                  <c:y val="-0.1759259259259259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3333333333332309E-3"/>
                  <c:y val="-0.1805555555555556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3333333333333332E-3"/>
                  <c:y val="-0.171296296296296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5555555555556572E-3"/>
                  <c:y val="-0.1944444444444444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0.1805555555555553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'Milestone Chart'!$F$3:$F$10</c:f>
              <c:strCache>
                <c:ptCount val="8"/>
                <c:pt idx="0">
                  <c:v>Kick-off Call</c:v>
                </c:pt>
                <c:pt idx="1">
                  <c:v>Data Gathering</c:v>
                </c:pt>
                <c:pt idx="2">
                  <c:v>Check Point 1</c:v>
                </c:pt>
                <c:pt idx="3">
                  <c:v>Release 1.0</c:v>
                </c:pt>
                <c:pt idx="4">
                  <c:v>Check Point 2</c:v>
                </c:pt>
                <c:pt idx="5">
                  <c:v>Release 3.0</c:v>
                </c:pt>
                <c:pt idx="6">
                  <c:v>Check Point 3</c:v>
                </c:pt>
                <c:pt idx="7">
                  <c:v>Project Wrap-up</c:v>
                </c:pt>
              </c:strCache>
            </c:strRef>
          </c:cat>
          <c:val>
            <c:numRef>
              <c:f>'Milestone Chart'!$G$3:$G$10</c:f>
              <c:numCache>
                <c:formatCode>General</c:formatCode>
                <c:ptCount val="8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  <c:pt idx="6">
                  <c:v>10</c:v>
                </c:pt>
                <c:pt idx="7">
                  <c:v>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146880"/>
        <c:axId val="133145344"/>
      </c:barChart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'Milestone Chart'!$E$3:$E$10</c:f>
              <c:numCache>
                <c:formatCode>mmm\ yyyy</c:formatCode>
                <c:ptCount val="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</c:numCache>
            </c:numRef>
          </c:cat>
          <c:val>
            <c:numRef>
              <c:f>'Milestone Chart'!$F$3:$F$10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5248"/>
        <c:axId val="133127168"/>
      </c:lineChart>
      <c:dateAx>
        <c:axId val="133125248"/>
        <c:scaling>
          <c:orientation val="minMax"/>
        </c:scaling>
        <c:delete val="0"/>
        <c:axPos val="b"/>
        <c:numFmt formatCode="mmm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7168"/>
        <c:crosses val="autoZero"/>
        <c:auto val="1"/>
        <c:lblOffset val="100"/>
        <c:baseTimeUnit val="months"/>
      </c:dateAx>
      <c:valAx>
        <c:axId val="13312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5248"/>
        <c:crosses val="autoZero"/>
        <c:crossBetween val="between"/>
      </c:valAx>
      <c:valAx>
        <c:axId val="1331453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3146880"/>
        <c:crosses val="max"/>
        <c:crossBetween val="between"/>
      </c:valAx>
      <c:catAx>
        <c:axId val="13314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4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'Water Fall Chart'!$A$2:$A$5</c:f>
              <c:strCache>
                <c:ptCount val="4"/>
                <c:pt idx="0">
                  <c:v>Days Inventory Outstanding</c:v>
                </c:pt>
                <c:pt idx="1">
                  <c:v>Days Sales Outstyanding</c:v>
                </c:pt>
                <c:pt idx="2">
                  <c:v>Days Payable Outstanding</c:v>
                </c:pt>
                <c:pt idx="3">
                  <c:v>Cash Conversion Cycle</c:v>
                </c:pt>
              </c:strCache>
            </c:strRef>
          </c:cat>
          <c:val>
            <c:numRef>
              <c:f>'Water Fall Chart'!$C$2:$C$5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'Water Fall Chart'!$A$2:$A$5</c:f>
              <c:strCache>
                <c:ptCount val="4"/>
                <c:pt idx="0">
                  <c:v>Days Inventory Outstanding</c:v>
                </c:pt>
                <c:pt idx="1">
                  <c:v>Days Sales Outstyanding</c:v>
                </c:pt>
                <c:pt idx="2">
                  <c:v>Days Payable Outstanding</c:v>
                </c:pt>
                <c:pt idx="3">
                  <c:v>Cash Conversion Cycle</c:v>
                </c:pt>
              </c:strCache>
            </c:strRef>
          </c:cat>
          <c:val>
            <c:numRef>
              <c:f>'Water Fall Chart'!$D$2:$D$5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120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rgbClr val="C00000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32915200"/>
        <c:axId val="132916736"/>
      </c:lineChart>
      <c:catAx>
        <c:axId val="1329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6736"/>
        <c:crosses val="autoZero"/>
        <c:auto val="1"/>
        <c:lblAlgn val="ctr"/>
        <c:lblOffset val="100"/>
        <c:noMultiLvlLbl val="0"/>
      </c:catAx>
      <c:valAx>
        <c:axId val="13291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Kick Off Call</c:v>
                </c:pt>
                <c:pt idx="1">
                  <c:v>Requirement Gathering</c:v>
                </c:pt>
                <c:pt idx="2">
                  <c:v>Phase 1</c:v>
                </c:pt>
                <c:pt idx="3">
                  <c:v>Check-point Call</c:v>
                </c:pt>
                <c:pt idx="4">
                  <c:v>Interim Deliverable</c:v>
                </c:pt>
                <c:pt idx="5">
                  <c:v>Phase 2</c:v>
                </c:pt>
                <c:pt idx="6">
                  <c:v>Check Point Call</c:v>
                </c:pt>
                <c:pt idx="7">
                  <c:v>Final Deliverable</c:v>
                </c:pt>
              </c:strCache>
            </c:strRef>
          </c:cat>
          <c:val>
            <c:numRef>
              <c:f>'Gantt Chart'!$B$2:$B$9</c:f>
              <c:numCache>
                <c:formatCode>m/d/yyyy</c:formatCode>
                <c:ptCount val="8"/>
                <c:pt idx="0">
                  <c:v>41909</c:v>
                </c:pt>
                <c:pt idx="1">
                  <c:v>41912</c:v>
                </c:pt>
                <c:pt idx="2">
                  <c:v>41919</c:v>
                </c:pt>
                <c:pt idx="3">
                  <c:v>41932</c:v>
                </c:pt>
                <c:pt idx="4">
                  <c:v>41938</c:v>
                </c:pt>
                <c:pt idx="5">
                  <c:v>41941</c:v>
                </c:pt>
                <c:pt idx="6">
                  <c:v>41961</c:v>
                </c:pt>
                <c:pt idx="7">
                  <c:v>41964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Kick Off Call</c:v>
                </c:pt>
                <c:pt idx="1">
                  <c:v>Requirement Gathering</c:v>
                </c:pt>
                <c:pt idx="2">
                  <c:v>Phase 1</c:v>
                </c:pt>
                <c:pt idx="3">
                  <c:v>Check-point Call</c:v>
                </c:pt>
                <c:pt idx="4">
                  <c:v>Interim Deliverable</c:v>
                </c:pt>
                <c:pt idx="5">
                  <c:v>Phase 2</c:v>
                </c:pt>
                <c:pt idx="6">
                  <c:v>Check Point Call</c:v>
                </c:pt>
                <c:pt idx="7">
                  <c:v>Final Deliverable</c:v>
                </c:pt>
              </c:strCache>
            </c:strRef>
          </c:cat>
          <c:val>
            <c:numRef>
              <c:f>'Gantt Chart'!$C$2:$C$9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</c:v>
                </c:pt>
                <c:pt idx="4">
                  <c:v>7</c:v>
                </c:pt>
                <c:pt idx="5">
                  <c:v>20</c:v>
                </c:pt>
                <c:pt idx="6">
                  <c:v>1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937600"/>
        <c:axId val="132939136"/>
      </c:barChart>
      <c:catAx>
        <c:axId val="132937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9136"/>
        <c:crosses val="autoZero"/>
        <c:auto val="1"/>
        <c:lblAlgn val="ctr"/>
        <c:lblOffset val="100"/>
        <c:noMultiLvlLbl val="0"/>
      </c:catAx>
      <c:valAx>
        <c:axId val="132939136"/>
        <c:scaling>
          <c:orientation val="minMax"/>
          <c:min val="41909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7600"/>
        <c:crosses val="max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Arrow in Labels'!$B$1</c:f>
              <c:strCache>
                <c:ptCount val="1"/>
                <c:pt idx="0">
                  <c:v>Sales (YoY Change)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▲&quot;0.0%;[Red]&quot;▼&quot;\-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Arrow in Labels'!$A$2:$A$8</c:f>
              <c:strCache>
                <c:ptCount val="7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</c:strCache>
            </c:strRef>
          </c:cat>
          <c:val>
            <c:numRef>
              <c:f>'Trend Arrow in Labels'!$B$2:$B$8</c:f>
              <c:numCache>
                <c:formatCode>0.0%</c:formatCode>
                <c:ptCount val="7"/>
                <c:pt idx="0">
                  <c:v>0.19</c:v>
                </c:pt>
                <c:pt idx="1">
                  <c:v>-0.01</c:v>
                </c:pt>
                <c:pt idx="2">
                  <c:v>-0.03</c:v>
                </c:pt>
                <c:pt idx="3">
                  <c:v>-0.08</c:v>
                </c:pt>
                <c:pt idx="4">
                  <c:v>0.08</c:v>
                </c:pt>
                <c:pt idx="5">
                  <c:v>0.04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79104"/>
        <c:axId val="133284992"/>
      </c:barChart>
      <c:catAx>
        <c:axId val="1332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4992"/>
        <c:crosses val="autoZero"/>
        <c:auto val="1"/>
        <c:lblAlgn val="ctr"/>
        <c:lblOffset val="100"/>
        <c:noMultiLvlLbl val="0"/>
      </c:catAx>
      <c:valAx>
        <c:axId val="1332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 Vs. Target'!$B$2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'Actual Vs. Target'!$A$3:$A$7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'Actual Vs. Target'!$B$3:$B$7</c:f>
              <c:numCache>
                <c:formatCode>0.0%</c:formatCode>
                <c:ptCount val="5"/>
                <c:pt idx="0">
                  <c:v>0.03</c:v>
                </c:pt>
                <c:pt idx="1">
                  <c:v>0.17</c:v>
                </c:pt>
                <c:pt idx="2">
                  <c:v>0.18</c:v>
                </c:pt>
                <c:pt idx="3">
                  <c:v>0.03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4976"/>
        <c:axId val="121864960"/>
      </c:barChart>
      <c:barChart>
        <c:barDir val="col"/>
        <c:grouping val="clustered"/>
        <c:varyColors val="0"/>
        <c:ser>
          <c:idx val="1"/>
          <c:order val="1"/>
          <c:tx>
            <c:strRef>
              <c:f>'Actual Vs. Target'!$C$2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'Actual Vs. Target'!$A$3:$A$7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'Actual Vs. Target'!$C$3:$C$7</c:f>
              <c:numCache>
                <c:formatCode>0.0%</c:formatCode>
                <c:ptCount val="5"/>
                <c:pt idx="0">
                  <c:v>7.0000000000000007E-2</c:v>
                </c:pt>
                <c:pt idx="1">
                  <c:v>0.04</c:v>
                </c:pt>
                <c:pt idx="2">
                  <c:v>0.1</c:v>
                </c:pt>
                <c:pt idx="3">
                  <c:v>0.04</c:v>
                </c:pt>
                <c:pt idx="4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1"/>
        <c:overlap val="-27"/>
        <c:axId val="121868288"/>
        <c:axId val="121866496"/>
      </c:barChart>
      <c:catAx>
        <c:axId val="1218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4960"/>
        <c:crosses val="autoZero"/>
        <c:auto val="1"/>
        <c:lblAlgn val="ctr"/>
        <c:lblOffset val="100"/>
        <c:noMultiLvlLbl val="0"/>
      </c:catAx>
      <c:valAx>
        <c:axId val="121864960"/>
        <c:scaling>
          <c:orientation val="minMax"/>
          <c:max val="0.2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4976"/>
        <c:crosses val="autoZero"/>
        <c:crossBetween val="between"/>
        <c:majorUnit val="4.0000000000000008E-2"/>
      </c:valAx>
      <c:valAx>
        <c:axId val="121866496"/>
        <c:scaling>
          <c:orientation val="minMax"/>
          <c:max val="0.2"/>
        </c:scaling>
        <c:delete val="1"/>
        <c:axPos val="r"/>
        <c:numFmt formatCode="0.0%" sourceLinked="1"/>
        <c:majorTickMark val="out"/>
        <c:minorTickMark val="none"/>
        <c:tickLblPos val="nextTo"/>
        <c:crossAx val="121868288"/>
        <c:crosses val="max"/>
        <c:crossBetween val="between"/>
      </c:valAx>
      <c:catAx>
        <c:axId val="12186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86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$G$2" inc="10" max="500" page="100" val="27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138112</xdr:rowOff>
    </xdr:from>
    <xdr:to>
      <xdr:col>12</xdr:col>
      <xdr:colOff>247650</xdr:colOff>
      <xdr:row>16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505652</xdr:colOff>
      <xdr:row>3</xdr:row>
      <xdr:rowOff>102083</xdr:rowOff>
    </xdr:from>
    <xdr:to>
      <xdr:col>11</xdr:col>
      <xdr:colOff>66260</xdr:colOff>
      <xdr:row>13</xdr:row>
      <xdr:rowOff>41413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</xdr:row>
          <xdr:rowOff>76200</xdr:rowOff>
        </xdr:from>
        <xdr:to>
          <xdr:col>11</xdr:col>
          <xdr:colOff>219075</xdr:colOff>
          <xdr:row>10</xdr:row>
          <xdr:rowOff>161925</xdr:rowOff>
        </xdr:to>
        <xdr:sp macro="" textlink="">
          <xdr:nvSpPr>
            <xdr:cNvPr id="11265" name="Scroll Bar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147637</xdr:rowOff>
    </xdr:from>
    <xdr:to>
      <xdr:col>7</xdr:col>
      <xdr:colOff>104775</xdr:colOff>
      <xdr:row>25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147637</xdr:rowOff>
    </xdr:from>
    <xdr:to>
      <xdr:col>7</xdr:col>
      <xdr:colOff>104775</xdr:colOff>
      <xdr:row>25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585788</xdr:colOff>
      <xdr:row>5</xdr:row>
      <xdr:rowOff>109537</xdr:rowOff>
    </xdr:from>
    <xdr:to>
      <xdr:col>2</xdr:col>
      <xdr:colOff>171450</xdr:colOff>
      <xdr:row>19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678656</xdr:colOff>
      <xdr:row>18</xdr:row>
      <xdr:rowOff>66675</xdr:rowOff>
    </xdr:from>
    <xdr:to>
      <xdr:col>2</xdr:col>
      <xdr:colOff>78581</xdr:colOff>
      <xdr:row>23</xdr:row>
      <xdr:rowOff>0</xdr:rowOff>
    </xdr:to>
    <xdr:sp macro="" textlink="">
      <xdr:nvSpPr>
        <xdr:cNvPr id="5" name="Oval 4"/>
        <xdr:cNvSpPr/>
      </xdr:nvSpPr>
      <xdr:spPr>
        <a:xfrm>
          <a:off x="678656" y="3495675"/>
          <a:ext cx="895350" cy="885825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4762</xdr:rowOff>
    </xdr:from>
    <xdr:to>
      <xdr:col>15</xdr:col>
      <xdr:colOff>133350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6</xdr:row>
      <xdr:rowOff>185737</xdr:rowOff>
    </xdr:from>
    <xdr:to>
      <xdr:col>5</xdr:col>
      <xdr:colOff>371475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109537</xdr:rowOff>
    </xdr:from>
    <xdr:to>
      <xdr:col>11</xdr:col>
      <xdr:colOff>600075</xdr:colOff>
      <xdr:row>16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309562</xdr:rowOff>
    </xdr:from>
    <xdr:to>
      <xdr:col>13</xdr:col>
      <xdr:colOff>85725</xdr:colOff>
      <xdr:row>15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23812</xdr:rowOff>
    </xdr:from>
    <xdr:to>
      <xdr:col>13</xdr:col>
      <xdr:colOff>266700</xdr:colOff>
      <xdr:row>16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3</xdr:row>
      <xdr:rowOff>185737</xdr:rowOff>
    </xdr:from>
    <xdr:to>
      <xdr:col>15</xdr:col>
      <xdr:colOff>447675</xdr:colOff>
      <xdr:row>18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5" sqref="B5:B7"/>
    </sheetView>
  </sheetViews>
  <sheetFormatPr defaultRowHeight="15" x14ac:dyDescent="0.25"/>
  <cols>
    <col min="1" max="1" width="14.28515625" bestFit="1" customWidth="1"/>
    <col min="2" max="2" width="15.42578125" customWidth="1"/>
    <col min="3" max="3" width="14.42578125" customWidth="1"/>
  </cols>
  <sheetData>
    <row r="1" spans="1:3" x14ac:dyDescent="0.25">
      <c r="A1" s="3" t="s">
        <v>12</v>
      </c>
      <c r="B1" s="3" t="s">
        <v>13</v>
      </c>
      <c r="C1" s="3" t="s">
        <v>14</v>
      </c>
    </row>
    <row r="2" spans="1:3" x14ac:dyDescent="0.25">
      <c r="A2" s="1" t="s">
        <v>0</v>
      </c>
      <c r="B2" s="1" t="s">
        <v>3</v>
      </c>
      <c r="C2" s="1">
        <v>168</v>
      </c>
    </row>
    <row r="3" spans="1:3" x14ac:dyDescent="0.25">
      <c r="A3" s="1"/>
      <c r="B3" s="1" t="s">
        <v>4</v>
      </c>
      <c r="C3" s="1">
        <v>194</v>
      </c>
    </row>
    <row r="4" spans="1:3" x14ac:dyDescent="0.25">
      <c r="A4" s="1"/>
      <c r="B4" s="1" t="s">
        <v>5</v>
      </c>
      <c r="C4" s="1">
        <v>120</v>
      </c>
    </row>
    <row r="5" spans="1:3" x14ac:dyDescent="0.25">
      <c r="A5" s="1" t="s">
        <v>1</v>
      </c>
      <c r="B5" s="1" t="s">
        <v>6</v>
      </c>
      <c r="C5" s="1">
        <v>90</v>
      </c>
    </row>
    <row r="6" spans="1:3" x14ac:dyDescent="0.25">
      <c r="A6" s="1"/>
      <c r="B6" s="1" t="s">
        <v>7</v>
      </c>
      <c r="C6" s="1">
        <v>134</v>
      </c>
    </row>
    <row r="7" spans="1:3" x14ac:dyDescent="0.25">
      <c r="A7" s="1"/>
      <c r="B7" s="1" t="s">
        <v>8</v>
      </c>
      <c r="C7" s="1">
        <v>80</v>
      </c>
    </row>
    <row r="8" spans="1:3" x14ac:dyDescent="0.25">
      <c r="A8" s="1" t="s">
        <v>2</v>
      </c>
      <c r="B8" s="1" t="s">
        <v>9</v>
      </c>
      <c r="C8" s="1">
        <v>50</v>
      </c>
    </row>
    <row r="9" spans="1:3" x14ac:dyDescent="0.25">
      <c r="A9" s="1"/>
      <c r="B9" s="1" t="s">
        <v>10</v>
      </c>
      <c r="C9" s="1">
        <v>78</v>
      </c>
    </row>
    <row r="10" spans="1:3" x14ac:dyDescent="0.25">
      <c r="A10" s="1"/>
      <c r="B10" s="1" t="s">
        <v>11</v>
      </c>
      <c r="C10" s="1">
        <v>197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showGridLines="0" zoomScale="115" zoomScaleNormal="115" workbookViewId="0">
      <selection activeCell="P7" sqref="P7"/>
    </sheetView>
  </sheetViews>
  <sheetFormatPr defaultRowHeight="15" x14ac:dyDescent="0.25"/>
  <cols>
    <col min="1" max="1" width="10.85546875" bestFit="1" customWidth="1"/>
    <col min="3" max="3" width="12.7109375" customWidth="1"/>
    <col min="4" max="4" width="3.85546875" style="26" customWidth="1"/>
  </cols>
  <sheetData>
    <row r="1" spans="1:7" x14ac:dyDescent="0.25">
      <c r="A1" s="9" t="s">
        <v>86</v>
      </c>
      <c r="B1" s="9" t="s">
        <v>87</v>
      </c>
      <c r="C1" s="9" t="s">
        <v>88</v>
      </c>
      <c r="D1" s="25"/>
    </row>
    <row r="2" spans="1:7" x14ac:dyDescent="0.25">
      <c r="A2" s="1" t="s">
        <v>89</v>
      </c>
      <c r="B2" s="5">
        <v>80</v>
      </c>
      <c r="C2" s="1" t="e">
        <f>IF(B2&gt;$F$2,B2,NA())</f>
        <v>#N/A</v>
      </c>
      <c r="E2" s="1" t="s">
        <v>61</v>
      </c>
      <c r="F2" s="27">
        <f>500-G2</f>
        <v>230</v>
      </c>
      <c r="G2">
        <v>270</v>
      </c>
    </row>
    <row r="3" spans="1:7" x14ac:dyDescent="0.25">
      <c r="A3" s="1" t="s">
        <v>90</v>
      </c>
      <c r="B3" s="5">
        <v>47</v>
      </c>
      <c r="C3" s="1" t="e">
        <f t="shared" ref="C3:C13" si="0">IF(B3&gt;$F$2,B3,NA())</f>
        <v>#N/A</v>
      </c>
    </row>
    <row r="4" spans="1:7" x14ac:dyDescent="0.25">
      <c r="A4" s="1" t="s">
        <v>91</v>
      </c>
      <c r="B4" s="5">
        <v>480</v>
      </c>
      <c r="C4" s="1">
        <f t="shared" si="0"/>
        <v>480</v>
      </c>
    </row>
    <row r="5" spans="1:7" x14ac:dyDescent="0.25">
      <c r="A5" s="1" t="s">
        <v>92</v>
      </c>
      <c r="B5" s="5">
        <v>238</v>
      </c>
      <c r="C5" s="1">
        <f t="shared" si="0"/>
        <v>238</v>
      </c>
    </row>
    <row r="6" spans="1:7" x14ac:dyDescent="0.25">
      <c r="A6" s="1" t="s">
        <v>93</v>
      </c>
      <c r="B6" s="5">
        <v>132</v>
      </c>
      <c r="C6" s="1" t="e">
        <f t="shared" si="0"/>
        <v>#N/A</v>
      </c>
    </row>
    <row r="7" spans="1:7" x14ac:dyDescent="0.25">
      <c r="A7" s="1" t="s">
        <v>94</v>
      </c>
      <c r="B7" s="5">
        <v>348</v>
      </c>
      <c r="C7" s="1">
        <f t="shared" si="0"/>
        <v>348</v>
      </c>
    </row>
    <row r="8" spans="1:7" x14ac:dyDescent="0.25">
      <c r="A8" s="1" t="s">
        <v>95</v>
      </c>
      <c r="B8" s="5">
        <v>217</v>
      </c>
      <c r="C8" s="1" t="e">
        <f t="shared" si="0"/>
        <v>#N/A</v>
      </c>
    </row>
    <row r="9" spans="1:7" x14ac:dyDescent="0.25">
      <c r="A9" s="1" t="s">
        <v>96</v>
      </c>
      <c r="B9" s="5">
        <v>241</v>
      </c>
      <c r="C9" s="1">
        <f t="shared" si="0"/>
        <v>241</v>
      </c>
    </row>
    <row r="10" spans="1:7" x14ac:dyDescent="0.25">
      <c r="A10" s="1" t="s">
        <v>97</v>
      </c>
      <c r="B10" s="5">
        <v>433</v>
      </c>
      <c r="C10" s="1">
        <f t="shared" si="0"/>
        <v>433</v>
      </c>
    </row>
    <row r="11" spans="1:7" x14ac:dyDescent="0.25">
      <c r="A11" s="1" t="s">
        <v>98</v>
      </c>
      <c r="B11" s="5">
        <v>272</v>
      </c>
      <c r="C11" s="1">
        <f t="shared" si="0"/>
        <v>272</v>
      </c>
    </row>
    <row r="12" spans="1:7" x14ac:dyDescent="0.25">
      <c r="A12" s="1" t="s">
        <v>99</v>
      </c>
      <c r="B12" s="5">
        <v>21</v>
      </c>
      <c r="C12" s="1" t="e">
        <f t="shared" si="0"/>
        <v>#N/A</v>
      </c>
    </row>
    <row r="13" spans="1:7" x14ac:dyDescent="0.25">
      <c r="A13" s="1" t="s">
        <v>100</v>
      </c>
      <c r="B13" s="5">
        <v>187</v>
      </c>
      <c r="C13" s="1" t="e">
        <f t="shared" si="0"/>
        <v>#N/A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Scroll Bar 1">
              <controlPr defaultSize="0" autoPict="0">
                <anchor moveWithCells="1">
                  <from>
                    <xdr:col>11</xdr:col>
                    <xdr:colOff>85725</xdr:colOff>
                    <xdr:row>3</xdr:row>
                    <xdr:rowOff>76200</xdr:rowOff>
                  </from>
                  <to>
                    <xdr:col>11</xdr:col>
                    <xdr:colOff>219075</xdr:colOff>
                    <xdr:row>10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A3" sqref="A3"/>
    </sheetView>
  </sheetViews>
  <sheetFormatPr defaultRowHeight="15" x14ac:dyDescent="0.25"/>
  <cols>
    <col min="5" max="5" width="12.140625" bestFit="1" customWidth="1"/>
  </cols>
  <sheetData>
    <row r="2" spans="1:5" x14ac:dyDescent="0.25">
      <c r="A2" s="6" t="s">
        <v>15</v>
      </c>
      <c r="B2" s="7" t="s">
        <v>16</v>
      </c>
      <c r="C2" s="8" t="s">
        <v>17</v>
      </c>
      <c r="D2" s="4"/>
      <c r="E2" s="5" t="s">
        <v>18</v>
      </c>
    </row>
    <row r="3" spans="1:5" x14ac:dyDescent="0.25">
      <c r="A3" s="5">
        <v>20</v>
      </c>
      <c r="B3" s="5">
        <v>50</v>
      </c>
      <c r="C3" s="5">
        <v>100</v>
      </c>
      <c r="D3" s="4"/>
      <c r="E3" s="5">
        <v>80</v>
      </c>
    </row>
    <row r="4" spans="1:5" x14ac:dyDescent="0.25">
      <c r="A4" s="4"/>
      <c r="B4" s="4"/>
      <c r="C4" s="4"/>
      <c r="D4" s="4"/>
      <c r="E4" s="4"/>
    </row>
    <row r="5" spans="1:5" x14ac:dyDescent="0.25">
      <c r="A5" s="28" t="s">
        <v>19</v>
      </c>
      <c r="B5" s="29"/>
      <c r="C5" s="29"/>
      <c r="D5" s="30"/>
      <c r="E5" s="4"/>
    </row>
    <row r="6" spans="1:5" x14ac:dyDescent="0.25">
      <c r="A6" s="5">
        <f>A3</f>
        <v>20</v>
      </c>
      <c r="B6" s="5">
        <f>B3-A6</f>
        <v>30</v>
      </c>
      <c r="C6" s="5">
        <f>C3-B6-A6</f>
        <v>50</v>
      </c>
      <c r="D6" s="5">
        <f>SUM(A6:C6)</f>
        <v>100</v>
      </c>
      <c r="E6" s="4"/>
    </row>
    <row r="7" spans="1:5" x14ac:dyDescent="0.25">
      <c r="A7" s="4"/>
      <c r="B7" s="4"/>
      <c r="C7" s="4"/>
      <c r="D7" s="4"/>
      <c r="E7" s="4"/>
    </row>
    <row r="8" spans="1:5" x14ac:dyDescent="0.25">
      <c r="A8" s="31" t="s">
        <v>20</v>
      </c>
      <c r="B8" s="31"/>
      <c r="C8" s="31"/>
      <c r="D8" s="31"/>
      <c r="E8" s="4"/>
    </row>
    <row r="9" spans="1:5" x14ac:dyDescent="0.25">
      <c r="A9" s="5">
        <f>E3-2</f>
        <v>78</v>
      </c>
      <c r="B9" s="5">
        <v>2</v>
      </c>
      <c r="C9" s="5">
        <f>D6*2-B9-A9</f>
        <v>120</v>
      </c>
      <c r="D9" s="5"/>
      <c r="E9" s="4"/>
    </row>
  </sheetData>
  <mergeCells count="2">
    <mergeCell ref="A5:D5"/>
    <mergeCell ref="A8:D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0.28515625" bestFit="1" customWidth="1"/>
  </cols>
  <sheetData>
    <row r="2" spans="1:2" x14ac:dyDescent="0.25">
      <c r="A2" s="5" t="s">
        <v>18</v>
      </c>
      <c r="B2" s="5" t="s">
        <v>21</v>
      </c>
    </row>
    <row r="3" spans="1:2" x14ac:dyDescent="0.25">
      <c r="A3" s="5">
        <v>70</v>
      </c>
      <c r="B3" s="5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T17" sqref="T17"/>
    </sheetView>
  </sheetViews>
  <sheetFormatPr defaultRowHeight="15" x14ac:dyDescent="0.25"/>
  <cols>
    <col min="2" max="2" width="9.7109375" customWidth="1"/>
    <col min="3" max="3" width="17.7109375" customWidth="1"/>
    <col min="4" max="4" width="4.140625" customWidth="1"/>
    <col min="5" max="5" width="9.7109375" hidden="1" customWidth="1"/>
    <col min="6" max="6" width="17.7109375" hidden="1" customWidth="1"/>
    <col min="7" max="7" width="15.140625" hidden="1" customWidth="1"/>
  </cols>
  <sheetData>
    <row r="2" spans="2:10" x14ac:dyDescent="0.25">
      <c r="B2" s="9" t="s">
        <v>22</v>
      </c>
      <c r="C2" s="9" t="s">
        <v>23</v>
      </c>
      <c r="E2" s="9" t="s">
        <v>22</v>
      </c>
      <c r="F2" s="9" t="s">
        <v>23</v>
      </c>
      <c r="G2" s="9" t="s">
        <v>24</v>
      </c>
    </row>
    <row r="3" spans="2:10" x14ac:dyDescent="0.25">
      <c r="B3" s="10">
        <v>41640</v>
      </c>
      <c r="C3" s="1" t="s">
        <v>25</v>
      </c>
      <c r="E3" s="10">
        <f>IF(B3&lt;&gt;"",B3,"")</f>
        <v>41640</v>
      </c>
      <c r="F3" s="1" t="str">
        <f>IF(AND(C3&lt;&gt;"",E3&lt;&gt;""),C3,NA())</f>
        <v>Kick-off Call</v>
      </c>
      <c r="G3" s="5">
        <f>IF(F3&lt;&gt;"",10,"")</f>
        <v>10</v>
      </c>
    </row>
    <row r="4" spans="2:10" x14ac:dyDescent="0.25">
      <c r="B4" s="10">
        <v>41671</v>
      </c>
      <c r="C4" s="1" t="s">
        <v>26</v>
      </c>
      <c r="E4" s="10">
        <f t="shared" ref="E4:E10" si="0">IF(B4&lt;&gt;"",B4,"")</f>
        <v>41671</v>
      </c>
      <c r="F4" s="1" t="str">
        <f t="shared" ref="F4:F10" si="1">IF(AND(C4&lt;&gt;"",E4&lt;&gt;""),C4,NA())</f>
        <v>Data Gathering</v>
      </c>
      <c r="G4" s="5">
        <f>IF(F4&lt;&gt;"",-10,"")</f>
        <v>-10</v>
      </c>
    </row>
    <row r="5" spans="2:10" x14ac:dyDescent="0.25">
      <c r="B5" s="10">
        <v>41699</v>
      </c>
      <c r="C5" s="1" t="s">
        <v>27</v>
      </c>
      <c r="E5" s="10">
        <f t="shared" si="0"/>
        <v>41699</v>
      </c>
      <c r="F5" s="1" t="str">
        <f t="shared" si="1"/>
        <v>Check Point 1</v>
      </c>
      <c r="G5" s="5">
        <f t="shared" ref="G5" si="2">IF(F5&lt;&gt;"",10,"")</f>
        <v>10</v>
      </c>
    </row>
    <row r="6" spans="2:10" x14ac:dyDescent="0.25">
      <c r="B6" s="10">
        <v>41730</v>
      </c>
      <c r="C6" s="1" t="s">
        <v>28</v>
      </c>
      <c r="E6" s="10">
        <f t="shared" si="0"/>
        <v>41730</v>
      </c>
      <c r="F6" s="1" t="str">
        <f t="shared" si="1"/>
        <v>Release 1.0</v>
      </c>
      <c r="G6" s="5">
        <f>IF(F6&lt;&gt;"",-10,"")</f>
        <v>-10</v>
      </c>
    </row>
    <row r="7" spans="2:10" x14ac:dyDescent="0.25">
      <c r="B7" s="10">
        <v>41760</v>
      </c>
      <c r="C7" s="1" t="s">
        <v>29</v>
      </c>
      <c r="E7" s="10">
        <f t="shared" si="0"/>
        <v>41760</v>
      </c>
      <c r="F7" s="1" t="str">
        <f t="shared" si="1"/>
        <v>Check Point 2</v>
      </c>
      <c r="G7" s="5">
        <f t="shared" ref="G7" si="3">IF(F7&lt;&gt;"",10,"")</f>
        <v>10</v>
      </c>
    </row>
    <row r="8" spans="2:10" x14ac:dyDescent="0.25">
      <c r="B8" s="10">
        <v>41791</v>
      </c>
      <c r="C8" s="1" t="s">
        <v>30</v>
      </c>
      <c r="E8" s="10">
        <f t="shared" si="0"/>
        <v>41791</v>
      </c>
      <c r="F8" s="1" t="str">
        <f t="shared" si="1"/>
        <v>Release 3.0</v>
      </c>
      <c r="G8" s="5">
        <f>IF(F8&lt;&gt;"",-10,"")</f>
        <v>-10</v>
      </c>
    </row>
    <row r="9" spans="2:10" x14ac:dyDescent="0.25">
      <c r="B9" s="10">
        <v>41821</v>
      </c>
      <c r="C9" s="1" t="s">
        <v>31</v>
      </c>
      <c r="E9" s="10">
        <f t="shared" si="0"/>
        <v>41821</v>
      </c>
      <c r="F9" s="1" t="str">
        <f t="shared" si="1"/>
        <v>Check Point 3</v>
      </c>
      <c r="G9" s="5">
        <f t="shared" ref="G9" si="4">IF(F9&lt;&gt;"",10,"")</f>
        <v>10</v>
      </c>
    </row>
    <row r="10" spans="2:10" x14ac:dyDescent="0.25">
      <c r="B10" s="10">
        <v>41852</v>
      </c>
      <c r="C10" s="1" t="s">
        <v>32</v>
      </c>
      <c r="E10" s="10">
        <f t="shared" si="0"/>
        <v>41852</v>
      </c>
      <c r="F10" s="1" t="str">
        <f t="shared" si="1"/>
        <v>Project Wrap-up</v>
      </c>
      <c r="G10" s="5">
        <f>IF(F10&lt;&gt;"",-10,"")</f>
        <v>-10</v>
      </c>
    </row>
    <row r="11" spans="2:10" x14ac:dyDescent="0.25">
      <c r="J11" t="s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:D5"/>
    </sheetView>
  </sheetViews>
  <sheetFormatPr defaultRowHeight="15" x14ac:dyDescent="0.25"/>
  <cols>
    <col min="1" max="1" width="30.140625" customWidth="1"/>
  </cols>
  <sheetData>
    <row r="1" spans="1:4" x14ac:dyDescent="0.25">
      <c r="C1" s="1" t="s">
        <v>38</v>
      </c>
      <c r="D1" s="1" t="s">
        <v>39</v>
      </c>
    </row>
    <row r="2" spans="1:4" x14ac:dyDescent="0.25">
      <c r="A2" s="1" t="s">
        <v>34</v>
      </c>
      <c r="B2" s="11">
        <v>100</v>
      </c>
      <c r="C2" s="1">
        <f>SUM($B$2:B2)</f>
        <v>100</v>
      </c>
      <c r="D2" s="1">
        <f>C2-B2</f>
        <v>0</v>
      </c>
    </row>
    <row r="3" spans="1:4" x14ac:dyDescent="0.25">
      <c r="A3" s="1" t="s">
        <v>36</v>
      </c>
      <c r="B3" s="11">
        <v>20</v>
      </c>
      <c r="C3" s="1">
        <f>SUM($B$2:B3)</f>
        <v>120</v>
      </c>
      <c r="D3" s="1">
        <f t="shared" ref="D3:D5" si="0">C3-B3</f>
        <v>100</v>
      </c>
    </row>
    <row r="4" spans="1:4" x14ac:dyDescent="0.25">
      <c r="A4" s="1" t="s">
        <v>35</v>
      </c>
      <c r="B4" s="11">
        <v>-30</v>
      </c>
      <c r="C4" s="1">
        <f>SUM($B$2:B4)</f>
        <v>90</v>
      </c>
      <c r="D4" s="1">
        <f t="shared" si="0"/>
        <v>120</v>
      </c>
    </row>
    <row r="5" spans="1:4" x14ac:dyDescent="0.25">
      <c r="A5" s="1" t="s">
        <v>37</v>
      </c>
      <c r="B5" s="11">
        <f>SUM(B2:B4)</f>
        <v>90</v>
      </c>
      <c r="C5" s="1">
        <f>B5</f>
        <v>90</v>
      </c>
      <c r="D5" s="1">
        <f t="shared" si="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O11" sqref="O11"/>
    </sheetView>
  </sheetViews>
  <sheetFormatPr defaultRowHeight="15" x14ac:dyDescent="0.25"/>
  <cols>
    <col min="1" max="1" width="22.28515625" bestFit="1" customWidth="1"/>
    <col min="2" max="2" width="10.7109375" bestFit="1" customWidth="1"/>
    <col min="4" max="4" width="10.7109375" bestFit="1" customWidth="1"/>
  </cols>
  <sheetData>
    <row r="1" spans="1:4" x14ac:dyDescent="0.25">
      <c r="A1" s="1"/>
      <c r="B1" s="14" t="s">
        <v>40</v>
      </c>
      <c r="C1" s="14" t="s">
        <v>41</v>
      </c>
    </row>
    <row r="2" spans="1:4" x14ac:dyDescent="0.25">
      <c r="A2" s="1" t="s">
        <v>42</v>
      </c>
      <c r="B2" s="13">
        <v>41909</v>
      </c>
      <c r="C2" s="1">
        <v>1</v>
      </c>
    </row>
    <row r="3" spans="1:4" x14ac:dyDescent="0.25">
      <c r="A3" s="1" t="s">
        <v>43</v>
      </c>
      <c r="B3" s="13">
        <v>41912</v>
      </c>
      <c r="C3" s="1">
        <v>5</v>
      </c>
      <c r="D3" s="12"/>
    </row>
    <row r="4" spans="1:4" x14ac:dyDescent="0.25">
      <c r="A4" s="1" t="s">
        <v>44</v>
      </c>
      <c r="B4" s="13">
        <v>41919</v>
      </c>
      <c r="C4" s="1">
        <v>15</v>
      </c>
      <c r="D4" s="12"/>
    </row>
    <row r="5" spans="1:4" x14ac:dyDescent="0.25">
      <c r="A5" s="1" t="s">
        <v>45</v>
      </c>
      <c r="B5" s="13">
        <v>41932</v>
      </c>
      <c r="C5" s="1">
        <v>1</v>
      </c>
      <c r="D5" s="12"/>
    </row>
    <row r="6" spans="1:4" x14ac:dyDescent="0.25">
      <c r="A6" s="1" t="s">
        <v>46</v>
      </c>
      <c r="B6" s="13">
        <v>41938</v>
      </c>
      <c r="C6" s="1">
        <v>7</v>
      </c>
      <c r="D6" s="12"/>
    </row>
    <row r="7" spans="1:4" x14ac:dyDescent="0.25">
      <c r="A7" s="1" t="s">
        <v>47</v>
      </c>
      <c r="B7" s="13">
        <v>41941</v>
      </c>
      <c r="C7" s="1">
        <v>20</v>
      </c>
      <c r="D7" s="12"/>
    </row>
    <row r="8" spans="1:4" x14ac:dyDescent="0.25">
      <c r="A8" s="1" t="s">
        <v>48</v>
      </c>
      <c r="B8" s="13">
        <v>41961</v>
      </c>
      <c r="C8" s="1">
        <v>1</v>
      </c>
      <c r="D8" s="12"/>
    </row>
    <row r="9" spans="1:4" x14ac:dyDescent="0.25">
      <c r="A9" s="1" t="s">
        <v>49</v>
      </c>
      <c r="B9" s="13">
        <v>41964</v>
      </c>
      <c r="C9" s="1">
        <v>12</v>
      </c>
      <c r="D9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6" sqref="B6"/>
    </sheetView>
  </sheetViews>
  <sheetFormatPr defaultRowHeight="15" x14ac:dyDescent="0.25"/>
  <cols>
    <col min="2" max="2" width="14.7109375" customWidth="1"/>
  </cols>
  <sheetData>
    <row r="1" spans="1:2" ht="30" x14ac:dyDescent="0.25">
      <c r="A1" s="15" t="s">
        <v>50</v>
      </c>
      <c r="B1" s="15" t="s">
        <v>58</v>
      </c>
    </row>
    <row r="2" spans="1:2" x14ac:dyDescent="0.25">
      <c r="A2" s="1" t="s">
        <v>51</v>
      </c>
      <c r="B2" s="16">
        <v>0.19</v>
      </c>
    </row>
    <row r="3" spans="1:2" x14ac:dyDescent="0.25">
      <c r="A3" s="1" t="s">
        <v>52</v>
      </c>
      <c r="B3" s="16">
        <v>-0.01</v>
      </c>
    </row>
    <row r="4" spans="1:2" x14ac:dyDescent="0.25">
      <c r="A4" s="1" t="s">
        <v>53</v>
      </c>
      <c r="B4" s="16">
        <v>-0.03</v>
      </c>
    </row>
    <row r="5" spans="1:2" x14ac:dyDescent="0.25">
      <c r="A5" s="1" t="s">
        <v>54</v>
      </c>
      <c r="B5" s="16">
        <v>-0.08</v>
      </c>
    </row>
    <row r="6" spans="1:2" x14ac:dyDescent="0.25">
      <c r="A6" s="1" t="s">
        <v>55</v>
      </c>
      <c r="B6" s="16">
        <v>0.08</v>
      </c>
    </row>
    <row r="7" spans="1:2" x14ac:dyDescent="0.25">
      <c r="A7" s="1" t="s">
        <v>56</v>
      </c>
      <c r="B7" s="16">
        <v>0.04</v>
      </c>
    </row>
    <row r="8" spans="1:2" x14ac:dyDescent="0.25">
      <c r="A8" s="1" t="s">
        <v>57</v>
      </c>
      <c r="B8" s="16">
        <v>0.11</v>
      </c>
    </row>
    <row r="10" spans="1:2" x14ac:dyDescent="0.25">
      <c r="B10" s="17" t="s">
        <v>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4" sqref="C4"/>
    </sheetView>
  </sheetViews>
  <sheetFormatPr defaultRowHeight="15" x14ac:dyDescent="0.25"/>
  <sheetData>
    <row r="1" spans="1:3" x14ac:dyDescent="0.25">
      <c r="A1" s="18" t="s">
        <v>60</v>
      </c>
      <c r="B1" s="19"/>
      <c r="C1" s="19"/>
    </row>
    <row r="2" spans="1:3" x14ac:dyDescent="0.25">
      <c r="A2" s="1"/>
      <c r="B2" s="20" t="s">
        <v>61</v>
      </c>
      <c r="C2" s="20" t="s">
        <v>62</v>
      </c>
    </row>
    <row r="3" spans="1:3" x14ac:dyDescent="0.25">
      <c r="A3" s="5">
        <v>2009</v>
      </c>
      <c r="B3" s="21">
        <v>0.03</v>
      </c>
      <c r="C3" s="21">
        <v>7.0000000000000007E-2</v>
      </c>
    </row>
    <row r="4" spans="1:3" x14ac:dyDescent="0.25">
      <c r="A4" s="5">
        <v>2010</v>
      </c>
      <c r="B4" s="21">
        <v>0.17</v>
      </c>
      <c r="C4" s="21">
        <v>0.04</v>
      </c>
    </row>
    <row r="5" spans="1:3" x14ac:dyDescent="0.25">
      <c r="A5" s="5">
        <v>2011</v>
      </c>
      <c r="B5" s="21">
        <v>0.18</v>
      </c>
      <c r="C5" s="21">
        <v>0.1</v>
      </c>
    </row>
    <row r="6" spans="1:3" x14ac:dyDescent="0.25">
      <c r="A6" s="5">
        <v>2012</v>
      </c>
      <c r="B6" s="21">
        <v>0.03</v>
      </c>
      <c r="C6" s="21">
        <v>0.04</v>
      </c>
    </row>
    <row r="7" spans="1:3" x14ac:dyDescent="0.25">
      <c r="A7" s="5">
        <v>2013</v>
      </c>
      <c r="B7" s="21">
        <v>0.1</v>
      </c>
      <c r="C7" s="21">
        <v>0.02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3" sqref="E3"/>
    </sheetView>
  </sheetViews>
  <sheetFormatPr defaultRowHeight="15" x14ac:dyDescent="0.25"/>
  <cols>
    <col min="1" max="1" width="12.42578125" bestFit="1" customWidth="1"/>
    <col min="2" max="2" width="9" bestFit="1" customWidth="1"/>
    <col min="3" max="3" width="13.7109375" bestFit="1" customWidth="1"/>
    <col min="5" max="5" width="18.28515625" bestFit="1" customWidth="1"/>
  </cols>
  <sheetData>
    <row r="1" spans="1:7" x14ac:dyDescent="0.25">
      <c r="A1" s="1"/>
      <c r="B1" s="2" t="s">
        <v>63</v>
      </c>
      <c r="C1" s="2" t="s">
        <v>64</v>
      </c>
    </row>
    <row r="2" spans="1:7" x14ac:dyDescent="0.25">
      <c r="A2" s="22" t="s">
        <v>65</v>
      </c>
      <c r="B2" s="5">
        <v>3846</v>
      </c>
      <c r="C2" s="21">
        <v>0.12</v>
      </c>
      <c r="E2" s="23" t="s">
        <v>85</v>
      </c>
    </row>
    <row r="3" spans="1:7" x14ac:dyDescent="0.25">
      <c r="A3" s="22" t="s">
        <v>66</v>
      </c>
      <c r="B3" s="5">
        <v>6993</v>
      </c>
      <c r="C3" s="21">
        <v>0.27700000000000002</v>
      </c>
      <c r="E3" s="24" t="s">
        <v>79</v>
      </c>
      <c r="F3">
        <f>VLOOKUP(E3,A2:C21,2)</f>
        <v>6258</v>
      </c>
      <c r="G3">
        <f>VLOOKUP(E3,A2:C21,3)</f>
        <v>6.2E-2</v>
      </c>
    </row>
    <row r="4" spans="1:7" x14ac:dyDescent="0.25">
      <c r="A4" s="22" t="s">
        <v>67</v>
      </c>
      <c r="B4" s="5">
        <v>6290</v>
      </c>
      <c r="C4" s="21">
        <v>7.3999999999999996E-2</v>
      </c>
    </row>
    <row r="5" spans="1:7" x14ac:dyDescent="0.25">
      <c r="A5" s="22" t="s">
        <v>68</v>
      </c>
      <c r="B5" s="5">
        <v>2053</v>
      </c>
      <c r="C5" s="21">
        <v>4.2000000000000003E-2</v>
      </c>
    </row>
    <row r="6" spans="1:7" x14ac:dyDescent="0.25">
      <c r="A6" s="22" t="s">
        <v>69</v>
      </c>
      <c r="B6" s="5">
        <v>5111</v>
      </c>
      <c r="C6" s="21">
        <v>4.4999999999999998E-2</v>
      </c>
    </row>
    <row r="7" spans="1:7" x14ac:dyDescent="0.25">
      <c r="A7" s="22" t="s">
        <v>70</v>
      </c>
      <c r="B7" s="5">
        <v>4400</v>
      </c>
      <c r="C7" s="21">
        <v>3.9E-2</v>
      </c>
    </row>
    <row r="8" spans="1:7" x14ac:dyDescent="0.25">
      <c r="A8" s="22" t="s">
        <v>71</v>
      </c>
      <c r="B8" s="5">
        <v>4442</v>
      </c>
      <c r="C8" s="21">
        <v>3.5000000000000003E-2</v>
      </c>
    </row>
    <row r="9" spans="1:7" x14ac:dyDescent="0.25">
      <c r="A9" s="22" t="s">
        <v>72</v>
      </c>
      <c r="B9" s="5">
        <v>8091</v>
      </c>
      <c r="C9" s="21">
        <v>6.6000000000000003E-2</v>
      </c>
    </row>
    <row r="10" spans="1:7" x14ac:dyDescent="0.25">
      <c r="A10" s="22" t="s">
        <v>73</v>
      </c>
      <c r="B10" s="5">
        <v>6968</v>
      </c>
      <c r="C10" s="21">
        <v>4.9000000000000002E-2</v>
      </c>
    </row>
    <row r="11" spans="1:7" x14ac:dyDescent="0.25">
      <c r="A11" s="22" t="s">
        <v>74</v>
      </c>
      <c r="B11" s="5">
        <v>3012</v>
      </c>
      <c r="C11" s="21">
        <v>0.19700000000000001</v>
      </c>
    </row>
    <row r="12" spans="1:7" x14ac:dyDescent="0.25">
      <c r="A12" s="22" t="s">
        <v>75</v>
      </c>
      <c r="B12" s="5">
        <v>5502</v>
      </c>
      <c r="C12" s="21">
        <v>0.123</v>
      </c>
    </row>
    <row r="13" spans="1:7" x14ac:dyDescent="0.25">
      <c r="A13" s="22" t="s">
        <v>76</v>
      </c>
      <c r="B13" s="5">
        <v>7829</v>
      </c>
      <c r="C13" s="21">
        <v>6.3E-2</v>
      </c>
    </row>
    <row r="14" spans="1:7" x14ac:dyDescent="0.25">
      <c r="A14" s="22" t="s">
        <v>77</v>
      </c>
      <c r="B14" s="5">
        <v>6434</v>
      </c>
      <c r="C14" s="21">
        <v>6.0999999999999999E-2</v>
      </c>
    </row>
    <row r="15" spans="1:7" x14ac:dyDescent="0.25">
      <c r="A15" s="22" t="s">
        <v>78</v>
      </c>
      <c r="B15" s="5">
        <v>3487</v>
      </c>
      <c r="C15" s="21">
        <v>5.2999999999999999E-2</v>
      </c>
    </row>
    <row r="16" spans="1:7" x14ac:dyDescent="0.25">
      <c r="A16" s="22" t="s">
        <v>79</v>
      </c>
      <c r="B16" s="5">
        <v>6258</v>
      </c>
      <c r="C16" s="21">
        <v>6.2E-2</v>
      </c>
    </row>
    <row r="17" spans="1:3" x14ac:dyDescent="0.25">
      <c r="A17" s="22" t="s">
        <v>80</v>
      </c>
      <c r="B17" s="5">
        <v>5867</v>
      </c>
      <c r="C17" s="21">
        <v>3.2000000000000001E-2</v>
      </c>
    </row>
    <row r="18" spans="1:3" x14ac:dyDescent="0.25">
      <c r="A18" s="22" t="s">
        <v>81</v>
      </c>
      <c r="B18" s="5">
        <v>8774</v>
      </c>
      <c r="C18" s="21">
        <v>3.6999999999999998E-2</v>
      </c>
    </row>
    <row r="19" spans="1:3" x14ac:dyDescent="0.25">
      <c r="A19" s="22" t="s">
        <v>82</v>
      </c>
      <c r="B19" s="5">
        <v>3885</v>
      </c>
      <c r="C19" s="21">
        <v>0.19</v>
      </c>
    </row>
    <row r="20" spans="1:3" x14ac:dyDescent="0.25">
      <c r="A20" s="22" t="s">
        <v>83</v>
      </c>
      <c r="B20" s="5">
        <v>4404</v>
      </c>
      <c r="C20" s="21">
        <v>3.5000000000000003E-2</v>
      </c>
    </row>
    <row r="21" spans="1:3" x14ac:dyDescent="0.25">
      <c r="A21" s="22" t="s">
        <v>84</v>
      </c>
      <c r="B21" s="5">
        <v>4171</v>
      </c>
      <c r="C21" s="21">
        <v>3.6999999999999998E-2</v>
      </c>
    </row>
  </sheetData>
  <dataValidations count="1">
    <dataValidation type="list" allowBlank="1" showInputMessage="1" showErrorMessage="1" sqref="E3">
      <formula1>$A$2:$A$21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MultiCategory Chart</vt:lpstr>
      <vt:lpstr>Gauge Chart</vt:lpstr>
      <vt:lpstr>Thermometer Chart</vt:lpstr>
      <vt:lpstr>Milestone Chart</vt:lpstr>
      <vt:lpstr>Water Fall Chart</vt:lpstr>
      <vt:lpstr>Gantt Chart</vt:lpstr>
      <vt:lpstr>Trend Arrow in Labels</vt:lpstr>
      <vt:lpstr>Actual Vs. Target</vt:lpstr>
      <vt:lpstr>Spot Data in Scatter</vt:lpstr>
      <vt:lpstr>Dynamic Target 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dcterms:created xsi:type="dcterms:W3CDTF">2014-09-27T06:05:50Z</dcterms:created>
  <dcterms:modified xsi:type="dcterms:W3CDTF">2014-11-05T13:27:06Z</dcterms:modified>
</cp:coreProperties>
</file>