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ca\Desktop\"/>
    </mc:Choice>
  </mc:AlternateContent>
  <xr:revisionPtr revIDLastSave="0" documentId="8_{DFC3C1B3-FCF8-4E0A-B8DD-97ACB1092FC4}" xr6:coauthVersionLast="47" xr6:coauthVersionMax="47" xr10:uidLastSave="{00000000-0000-0000-0000-000000000000}"/>
  <bookViews>
    <workbookView xWindow="-120" yWindow="-120" windowWidth="29040" windowHeight="15720"/>
  </bookViews>
  <sheets>
    <sheet name="MR_door_298" sheetId="1" r:id="rId1"/>
  </sheets>
  <calcPr calcId="0"/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</calcChain>
</file>

<file path=xl/sharedStrings.xml><?xml version="1.0" encoding="utf-8"?>
<sst xmlns="http://schemas.openxmlformats.org/spreadsheetml/2006/main" count="363" uniqueCount="160">
  <si>
    <t>BEGIN</t>
  </si>
  <si>
    <t># descriptive data</t>
  </si>
  <si>
    <t>Application = 'TecWare'</t>
  </si>
  <si>
    <t>Application component = 'ConForm'</t>
  </si>
  <si>
    <t>File close time = '1659271394'</t>
  </si>
  <si>
    <t>File create time = '1659271394'</t>
  </si>
  <si>
    <t>Version number = '9'</t>
  </si>
  <si>
    <t>END</t>
  </si>
  <si>
    <t>COLUMNWIDTH = [  15</t>
  </si>
  <si>
    <t xml:space="preserve">  15]</t>
  </si>
  <si>
    <t>COLUMNOFFSET = [   0</t>
  </si>
  <si>
    <t xml:space="preserve">   2]</t>
  </si>
  <si>
    <t>CHANNELNAME = ['Strain@B1_1'</t>
  </si>
  <si>
    <t>'Strain@B2_1'</t>
  </si>
  <si>
    <t>'Strain@B2_2'</t>
  </si>
  <si>
    <t>'Strain@B2_3'</t>
  </si>
  <si>
    <t>'Strain@B2_4'</t>
  </si>
  <si>
    <t>'Strain@B3_1'</t>
  </si>
  <si>
    <t>'Strain@B3_2'</t>
  </si>
  <si>
    <t>'Strain@B3_3'</t>
  </si>
  <si>
    <t>'Strain@B3_4'</t>
  </si>
  <si>
    <t>'acc@A1_X'</t>
  </si>
  <si>
    <t>'acc@A1_Y'</t>
  </si>
  <si>
    <t>'acc@A1_Z'</t>
  </si>
  <si>
    <t>'acc@A2_X'</t>
  </si>
  <si>
    <t>'acc@A2_Y'</t>
  </si>
  <si>
    <t>'acc@A2_Z'</t>
  </si>
  <si>
    <t>'acc@A3_X'</t>
  </si>
  <si>
    <t>'acc@A3_Y'</t>
  </si>
  <si>
    <t>'acc@A3_Z'</t>
  </si>
  <si>
    <t>'acc@A4_X'</t>
  </si>
  <si>
    <t>'acc@A4_Y'</t>
  </si>
  <si>
    <t>'acc@A4_Z'</t>
  </si>
  <si>
    <t>'acc@A5_X'</t>
  </si>
  <si>
    <t>'acc@A5_Y'</t>
  </si>
  <si>
    <t>'acc@A5_Z'</t>
  </si>
  <si>
    <t>'acc@A6_X'</t>
  </si>
  <si>
    <t>'acc@A6_Y'</t>
  </si>
  <si>
    <t>'acc@A6_Z'</t>
  </si>
  <si>
    <t>'acc@A7_X'</t>
  </si>
  <si>
    <t>'acc@A7_Y'</t>
  </si>
  <si>
    <t>'acc@A7_Z'</t>
  </si>
  <si>
    <t>'can@press']</t>
  </si>
  <si>
    <t>LENGTH = [      1085</t>
  </si>
  <si>
    <t xml:space="preserve">      1085]</t>
  </si>
  <si>
    <t>UNIT = ['microstrain'</t>
  </si>
  <si>
    <t>'microstrain'</t>
  </si>
  <si>
    <t>'g'</t>
  </si>
  <si>
    <t>'N']</t>
  </si>
  <si>
    <t>MINIMUM = [-6.3723838e-001</t>
  </si>
  <si>
    <t>-1.5259399e+000]</t>
  </si>
  <si>
    <t>MAXIMUM = [+7.4872292e+001</t>
  </si>
  <si>
    <t>+1.1597067e+002]</t>
  </si>
  <si>
    <t>START = [+0.0000000e+000</t>
  </si>
  <si>
    <t>+0.0000000e+000]</t>
  </si>
  <si>
    <t>DELTA = [+1.9531250e-003</t>
  </si>
  <si>
    <t>+1.9531250e-003]</t>
  </si>
  <si>
    <t>Channel name = ['Strain@B1_1'</t>
  </si>
  <si>
    <t>Channel number = ['2'</t>
  </si>
  <si>
    <t>'4'</t>
  </si>
  <si>
    <t>'6'</t>
  </si>
  <si>
    <t>'8'</t>
  </si>
  <si>
    <t>'10'</t>
  </si>
  <si>
    <t>'12'</t>
  </si>
  <si>
    <t>'14'</t>
  </si>
  <si>
    <t>'16'</t>
  </si>
  <si>
    <t>'18'</t>
  </si>
  <si>
    <t>'20'</t>
  </si>
  <si>
    <t>'22'</t>
  </si>
  <si>
    <t>'24'</t>
  </si>
  <si>
    <t>'26'</t>
  </si>
  <si>
    <t>'28'</t>
  </si>
  <si>
    <t>'30'</t>
  </si>
  <si>
    <t>'32'</t>
  </si>
  <si>
    <t>'34'</t>
  </si>
  <si>
    <t>'36'</t>
  </si>
  <si>
    <t>'38'</t>
  </si>
  <si>
    <t>'40'</t>
  </si>
  <si>
    <t>'42'</t>
  </si>
  <si>
    <t>'44'</t>
  </si>
  <si>
    <t>'46'</t>
  </si>
  <si>
    <t>'48'</t>
  </si>
  <si>
    <t>'50'</t>
  </si>
  <si>
    <t>'52'</t>
  </si>
  <si>
    <t>'54'</t>
  </si>
  <si>
    <t>'56'</t>
  </si>
  <si>
    <t>'58'</t>
  </si>
  <si>
    <t>'60'</t>
  </si>
  <si>
    <t>'62']</t>
  </si>
  <si>
    <t>Channel unit = ['microstrain'</t>
  </si>
  <si>
    <t>Is monotonic = ['false'</t>
  </si>
  <si>
    <t>'false'</t>
  </si>
  <si>
    <t>'false']</t>
  </si>
  <si>
    <t>Number of values = ['1085'</t>
  </si>
  <si>
    <t>'1085'</t>
  </si>
  <si>
    <t>'1085']</t>
  </si>
  <si>
    <t>Point id = ['Strain@B1_1'</t>
  </si>
  <si>
    <t>Primary id = ['Strain@B1_1'</t>
  </si>
  <si>
    <t>Value maximum = ['+7.4872289e-005'</t>
  </si>
  <si>
    <t>'+1.1485029e-004'</t>
  </si>
  <si>
    <t>'+9.1368900e-005'</t>
  </si>
  <si>
    <t>'-4.7842201e-005'</t>
  </si>
  <si>
    <t>'-9.1605722e-007'</t>
  </si>
  <si>
    <t>'+1.5381405e-004'</t>
  </si>
  <si>
    <t>'+4.0689661e-004'</t>
  </si>
  <si>
    <t>'-3.8837086e-005'</t>
  </si>
  <si>
    <t>'-2.4798562e-006'</t>
  </si>
  <si>
    <t>'+3.2350414e+001'</t>
  </si>
  <si>
    <t>'+5.6660561e+001'</t>
  </si>
  <si>
    <t>'+1.3612082e+001'</t>
  </si>
  <si>
    <t>'+3.5123043e+001'</t>
  </si>
  <si>
    <t>'+5.3294231e+001'</t>
  </si>
  <si>
    <t>'+6.8502254e+000'</t>
  </si>
  <si>
    <t>'+2.0261246e+001'</t>
  </si>
  <si>
    <t>'+3.0138832e+001'</t>
  </si>
  <si>
    <t>'+1.5578878e+001'</t>
  </si>
  <si>
    <t>'+2.7226137e+001'</t>
  </si>
  <si>
    <t>'+6.4749084e+001'</t>
  </si>
  <si>
    <t>'+1.0517900e+001'</t>
  </si>
  <si>
    <t>'+3.8403393e+001'</t>
  </si>
  <si>
    <t>'+2.5091671e+001'</t>
  </si>
  <si>
    <t>'+1.2055764e+001'</t>
  </si>
  <si>
    <t>'+8.3377905e+000'</t>
  </si>
  <si>
    <t>'+1.8836967e+001'</t>
  </si>
  <si>
    <t>'+6.6577850e+001'</t>
  </si>
  <si>
    <t>'+2.8562613e+001'</t>
  </si>
  <si>
    <t>'+3.7529785e+001'</t>
  </si>
  <si>
    <t>'+1.1168337e+001'</t>
  </si>
  <si>
    <t>'+1.1597067e+002']</t>
  </si>
  <si>
    <t>Value minimum = ['-6.3723837e-007'</t>
  </si>
  <si>
    <t>'-2.5578902e-005'</t>
  </si>
  <si>
    <t>'-4.9752620e-005'</t>
  </si>
  <si>
    <t>'-1.9231187e-004'</t>
  </si>
  <si>
    <t>'-7.3592164e-006'</t>
  </si>
  <si>
    <t>'-1.3027577e-004'</t>
  </si>
  <si>
    <t>'-4.1887647e-004'</t>
  </si>
  <si>
    <t>'-1.1340143e-004'</t>
  </si>
  <si>
    <t>'-8.9373634e-006'</t>
  </si>
  <si>
    <t>'-1.0417214e+001'</t>
  </si>
  <si>
    <t>'-5.5345840e+001'</t>
  </si>
  <si>
    <t>'-1.4092843e+001'</t>
  </si>
  <si>
    <t>'-1.1395651e+001'</t>
  </si>
  <si>
    <t>'-4.6096691e+001'</t>
  </si>
  <si>
    <t>'-1.9804731e+001'</t>
  </si>
  <si>
    <t>'-6.7469106e+000'</t>
  </si>
  <si>
    <t>'-2.3043108e+001'</t>
  </si>
  <si>
    <t>'-1.1235041e+001'</t>
  </si>
  <si>
    <t>'-7.4479475e+000'</t>
  </si>
  <si>
    <t>'-2.1078609e+001'</t>
  </si>
  <si>
    <t>'-1.5782388e+001'</t>
  </si>
  <si>
    <t>'-1.6401585e+001'</t>
  </si>
  <si>
    <t>'-1.9920427e+001'</t>
  </si>
  <si>
    <t>'-6.7533135e+000'</t>
  </si>
  <si>
    <t>'-7.8494339e+000'</t>
  </si>
  <si>
    <t>'-2.1996073e+001'</t>
  </si>
  <si>
    <t>'-2.0869711e+001'</t>
  </si>
  <si>
    <t>'-9.9413366e+000'</t>
  </si>
  <si>
    <t>'-2.4661972e+001'</t>
  </si>
  <si>
    <t>'-1.6816067e+001'</t>
  </si>
  <si>
    <t>'-1.5259399e+000']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</si>
</sst>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11"/>
  <sheetViews>
    <sheetView tabSelected="1" topLeftCell="G1" workbookViewId="0">
      <selection activeCell="AE1111" sqref="AE27:AE1111"/>
    </sheetView>
  </sheetViews>
  <sheetFormatPr defaultRowHeight="14.25" x14ac:dyDescent="0.2"/>
  <sheetData>
    <row r="1" spans="1:31" x14ac:dyDescent="0.2">
      <c r="A1" t="s">
        <v>0</v>
      </c>
    </row>
    <row r="2" spans="1:31" x14ac:dyDescent="0.2">
      <c r="A2" t="s">
        <v>8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>
        <v>15</v>
      </c>
      <c r="N2">
        <v>15</v>
      </c>
      <c r="O2">
        <v>15</v>
      </c>
      <c r="P2">
        <v>15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 t="s">
        <v>9</v>
      </c>
    </row>
    <row r="3" spans="1:31" x14ac:dyDescent="0.2">
      <c r="A3" t="s">
        <v>10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 t="s">
        <v>11</v>
      </c>
    </row>
    <row r="4" spans="1:31" x14ac:dyDescent="0.2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</row>
    <row r="5" spans="1:31" x14ac:dyDescent="0.2">
      <c r="A5" t="s">
        <v>43</v>
      </c>
      <c r="B5">
        <v>1085</v>
      </c>
      <c r="C5">
        <v>1085</v>
      </c>
      <c r="D5">
        <v>1085</v>
      </c>
      <c r="E5">
        <v>1085</v>
      </c>
      <c r="F5">
        <v>1085</v>
      </c>
      <c r="G5">
        <v>1085</v>
      </c>
      <c r="H5">
        <v>1085</v>
      </c>
      <c r="I5">
        <v>1085</v>
      </c>
      <c r="J5">
        <v>1085</v>
      </c>
      <c r="K5">
        <v>1085</v>
      </c>
      <c r="L5">
        <v>1085</v>
      </c>
      <c r="M5">
        <v>1085</v>
      </c>
      <c r="N5">
        <v>1085</v>
      </c>
      <c r="O5">
        <v>1085</v>
      </c>
      <c r="P5">
        <v>1085</v>
      </c>
      <c r="Q5">
        <v>1085</v>
      </c>
      <c r="R5">
        <v>1085</v>
      </c>
      <c r="S5">
        <v>1085</v>
      </c>
      <c r="T5">
        <v>1085</v>
      </c>
      <c r="U5">
        <v>1085</v>
      </c>
      <c r="V5">
        <v>1085</v>
      </c>
      <c r="W5">
        <v>1085</v>
      </c>
      <c r="X5">
        <v>1085</v>
      </c>
      <c r="Y5">
        <v>1085</v>
      </c>
      <c r="Z5">
        <v>1085</v>
      </c>
      <c r="AA5">
        <v>1085</v>
      </c>
      <c r="AB5">
        <v>1085</v>
      </c>
      <c r="AC5">
        <v>1085</v>
      </c>
      <c r="AD5">
        <v>1085</v>
      </c>
      <c r="AE5" t="s">
        <v>44</v>
      </c>
    </row>
    <row r="6" spans="1:31" x14ac:dyDescent="0.2">
      <c r="A6" t="s">
        <v>45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48</v>
      </c>
    </row>
    <row r="7" spans="1:31" x14ac:dyDescent="0.2">
      <c r="A7" t="s">
        <v>49</v>
      </c>
      <c r="B7" s="1">
        <v>-25.578900999999998</v>
      </c>
      <c r="C7" s="1">
        <v>-49.752620999999998</v>
      </c>
      <c r="D7" s="1">
        <v>-192.31187</v>
      </c>
      <c r="E7" s="1">
        <v>-7.3592161999999997</v>
      </c>
      <c r="F7" s="1">
        <v>-130.27576999999999</v>
      </c>
      <c r="G7" s="1">
        <v>-418.87646000000001</v>
      </c>
      <c r="H7" s="1">
        <v>-113.40143</v>
      </c>
      <c r="I7" s="1">
        <v>-8.9373635999999994</v>
      </c>
      <c r="J7" s="1">
        <v>-1.0622602999999999</v>
      </c>
      <c r="K7" s="1">
        <v>-5.6437049000000004</v>
      </c>
      <c r="L7" s="1">
        <v>-1.4370700000000001</v>
      </c>
      <c r="M7" s="1">
        <v>-1.1620330000000001</v>
      </c>
      <c r="N7" s="1">
        <v>-4.7005543999999997</v>
      </c>
      <c r="O7" s="1">
        <v>-2.0195205000000001</v>
      </c>
      <c r="P7" s="1">
        <v>-0.68799341000000003</v>
      </c>
      <c r="Q7" s="1">
        <v>-2.3497431</v>
      </c>
      <c r="R7" s="1">
        <v>-1.1456553</v>
      </c>
      <c r="S7" s="1">
        <v>-0.75947927999999998</v>
      </c>
      <c r="T7" s="1">
        <v>-2.1494200000000001</v>
      </c>
      <c r="U7" s="1">
        <v>-1.6093557000000001</v>
      </c>
      <c r="V7" s="1">
        <v>-1.6724962000000001</v>
      </c>
      <c r="W7" s="1">
        <v>-2.0313181999999999</v>
      </c>
      <c r="X7" s="1">
        <v>-0.68864632000000003</v>
      </c>
      <c r="Y7" s="1">
        <v>-0.80041951</v>
      </c>
      <c r="Z7" s="1">
        <v>-2.2429752000000001</v>
      </c>
      <c r="AA7" s="1">
        <v>-2.1281183000000001</v>
      </c>
      <c r="AB7" s="1">
        <v>-1.0137342</v>
      </c>
      <c r="AC7" s="1">
        <v>-2.5148212999999999</v>
      </c>
      <c r="AD7" s="1">
        <v>-1.7147616000000001</v>
      </c>
      <c r="AE7" t="s">
        <v>50</v>
      </c>
    </row>
    <row r="8" spans="1:31" x14ac:dyDescent="0.2">
      <c r="A8" t="s">
        <v>51</v>
      </c>
      <c r="B8" s="1">
        <v>114.8503</v>
      </c>
      <c r="C8" s="1">
        <v>91.368896000000007</v>
      </c>
      <c r="D8" s="1">
        <v>-47.842201000000003</v>
      </c>
      <c r="E8" s="1">
        <v>-0.91605722999999994</v>
      </c>
      <c r="F8" s="1">
        <v>153.81406000000001</v>
      </c>
      <c r="G8" s="1">
        <v>406.89661000000001</v>
      </c>
      <c r="H8" s="1">
        <v>-38.837085999999999</v>
      </c>
      <c r="I8" s="1">
        <v>-2.4798562999999998</v>
      </c>
      <c r="J8" s="1">
        <v>3.2988243000000002</v>
      </c>
      <c r="K8" s="1">
        <v>5.7777691000000004</v>
      </c>
      <c r="L8" s="1">
        <v>1.3880459999999999</v>
      </c>
      <c r="M8" s="1">
        <v>3.5815537000000002</v>
      </c>
      <c r="N8" s="1">
        <v>5.4344992999999997</v>
      </c>
      <c r="O8" s="1">
        <v>0.69852859</v>
      </c>
      <c r="P8" s="1">
        <v>2.0660720000000001</v>
      </c>
      <c r="Q8" s="1">
        <v>3.0733055999999999</v>
      </c>
      <c r="R8" s="1">
        <v>1.5886035000000001</v>
      </c>
      <c r="S8" s="1">
        <v>2.7762932999999999</v>
      </c>
      <c r="T8" s="1">
        <v>6.6025691000000002</v>
      </c>
      <c r="U8" s="1">
        <v>1.0725273</v>
      </c>
      <c r="V8" s="1">
        <v>3.9160561999999999</v>
      </c>
      <c r="W8" s="1">
        <v>2.5586383000000001</v>
      </c>
      <c r="X8" s="1">
        <v>1.2293457999999999</v>
      </c>
      <c r="Y8" s="1">
        <v>0.85021800000000003</v>
      </c>
      <c r="Z8" s="1">
        <v>1.9208361</v>
      </c>
      <c r="AA8" s="1">
        <v>6.7890515000000002</v>
      </c>
      <c r="AB8" s="1">
        <v>2.9125760000000001</v>
      </c>
      <c r="AC8" s="1">
        <v>3.8269730000000002</v>
      </c>
      <c r="AD8" s="1">
        <v>1.1388533999999999</v>
      </c>
      <c r="AE8" t="s">
        <v>52</v>
      </c>
    </row>
    <row r="9" spans="1:31" x14ac:dyDescent="0.2">
      <c r="A9" t="s">
        <v>53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t="s">
        <v>54</v>
      </c>
    </row>
    <row r="10" spans="1:31" x14ac:dyDescent="0.2">
      <c r="A10" t="s">
        <v>55</v>
      </c>
      <c r="B10" s="1">
        <v>1.953125E-3</v>
      </c>
      <c r="C10" s="1">
        <v>1.953125E-3</v>
      </c>
      <c r="D10" s="1">
        <v>1.953125E-3</v>
      </c>
      <c r="E10" s="1">
        <v>1.953125E-3</v>
      </c>
      <c r="F10" s="1">
        <v>1.953125E-3</v>
      </c>
      <c r="G10" s="1">
        <v>1.953125E-3</v>
      </c>
      <c r="H10" s="1">
        <v>1.953125E-3</v>
      </c>
      <c r="I10" s="1">
        <v>1.953125E-3</v>
      </c>
      <c r="J10" s="1">
        <v>1.953125E-3</v>
      </c>
      <c r="K10" s="1">
        <v>1.953125E-3</v>
      </c>
      <c r="L10" s="1">
        <v>1.953125E-3</v>
      </c>
      <c r="M10" s="1">
        <v>1.953125E-3</v>
      </c>
      <c r="N10" s="1">
        <v>1.953125E-3</v>
      </c>
      <c r="O10" s="1">
        <v>1.953125E-3</v>
      </c>
      <c r="P10" s="1">
        <v>1.953125E-3</v>
      </c>
      <c r="Q10" s="1">
        <v>1.953125E-3</v>
      </c>
      <c r="R10" s="1">
        <v>1.953125E-3</v>
      </c>
      <c r="S10" s="1">
        <v>1.953125E-3</v>
      </c>
      <c r="T10" s="1">
        <v>1.953125E-3</v>
      </c>
      <c r="U10" s="1">
        <v>1.953125E-3</v>
      </c>
      <c r="V10" s="1">
        <v>1.953125E-3</v>
      </c>
      <c r="W10" s="1">
        <v>1.953125E-3</v>
      </c>
      <c r="X10" s="1">
        <v>1.953125E-3</v>
      </c>
      <c r="Y10" s="1">
        <v>1.953125E-3</v>
      </c>
      <c r="Z10" s="1">
        <v>1.953125E-3</v>
      </c>
      <c r="AA10" s="1">
        <v>1.953125E-3</v>
      </c>
      <c r="AB10" s="1">
        <v>1.953125E-3</v>
      </c>
      <c r="AC10" s="1">
        <v>1.953125E-3</v>
      </c>
      <c r="AD10" s="1">
        <v>1.953125E-3</v>
      </c>
      <c r="AE10" t="s">
        <v>56</v>
      </c>
    </row>
    <row r="11" spans="1:31" x14ac:dyDescent="0.2">
      <c r="A11" t="s">
        <v>1</v>
      </c>
    </row>
    <row r="12" spans="1:31" x14ac:dyDescent="0.2">
      <c r="A12" t="s">
        <v>2</v>
      </c>
    </row>
    <row r="13" spans="1:31" x14ac:dyDescent="0.2">
      <c r="A13" t="s">
        <v>3</v>
      </c>
    </row>
    <row r="14" spans="1:31" x14ac:dyDescent="0.2">
      <c r="A14" t="s">
        <v>4</v>
      </c>
    </row>
    <row r="15" spans="1:31" x14ac:dyDescent="0.2">
      <c r="A15" t="s">
        <v>5</v>
      </c>
    </row>
    <row r="16" spans="1:31" x14ac:dyDescent="0.2">
      <c r="A16" t="s">
        <v>6</v>
      </c>
    </row>
    <row r="17" spans="1:31" x14ac:dyDescent="0.2">
      <c r="A17" t="s">
        <v>57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  <c r="S17" t="s">
        <v>30</v>
      </c>
      <c r="T17" t="s">
        <v>31</v>
      </c>
      <c r="U17" t="s">
        <v>32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  <c r="AA17" t="s">
        <v>38</v>
      </c>
      <c r="AB17" t="s">
        <v>39</v>
      </c>
      <c r="AC17" t="s">
        <v>40</v>
      </c>
      <c r="AD17" t="s">
        <v>41</v>
      </c>
      <c r="AE17" t="s">
        <v>42</v>
      </c>
    </row>
    <row r="18" spans="1:31" x14ac:dyDescent="0.2">
      <c r="A18" t="s">
        <v>58</v>
      </c>
      <c r="B18" t="s">
        <v>59</v>
      </c>
      <c r="C18" t="s">
        <v>60</v>
      </c>
      <c r="D18" t="s">
        <v>61</v>
      </c>
      <c r="E18" t="s">
        <v>62</v>
      </c>
      <c r="F18" t="s">
        <v>63</v>
      </c>
      <c r="G18" t="s">
        <v>64</v>
      </c>
      <c r="H18" t="s">
        <v>65</v>
      </c>
      <c r="I18" t="s">
        <v>66</v>
      </c>
      <c r="J18" t="s">
        <v>67</v>
      </c>
      <c r="K18" t="s">
        <v>68</v>
      </c>
      <c r="L18" t="s">
        <v>69</v>
      </c>
      <c r="M18" t="s">
        <v>70</v>
      </c>
      <c r="N18" t="s">
        <v>71</v>
      </c>
      <c r="O18" t="s">
        <v>72</v>
      </c>
      <c r="P18" t="s">
        <v>73</v>
      </c>
      <c r="Q18" t="s">
        <v>74</v>
      </c>
      <c r="R18" t="s">
        <v>75</v>
      </c>
      <c r="S18" t="s">
        <v>76</v>
      </c>
      <c r="T18" t="s">
        <v>77</v>
      </c>
      <c r="U18" t="s">
        <v>78</v>
      </c>
      <c r="V18" t="s">
        <v>79</v>
      </c>
      <c r="W18" t="s">
        <v>80</v>
      </c>
      <c r="X18" t="s">
        <v>81</v>
      </c>
      <c r="Y18" t="s">
        <v>82</v>
      </c>
      <c r="Z18" t="s">
        <v>83</v>
      </c>
      <c r="AA18" t="s">
        <v>84</v>
      </c>
      <c r="AB18" t="s">
        <v>85</v>
      </c>
      <c r="AC18" t="s">
        <v>86</v>
      </c>
      <c r="AD18" t="s">
        <v>87</v>
      </c>
      <c r="AE18" t="s">
        <v>88</v>
      </c>
    </row>
    <row r="19" spans="1:31" x14ac:dyDescent="0.2">
      <c r="A19" t="s">
        <v>89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t="s">
        <v>46</v>
      </c>
      <c r="I19" t="s">
        <v>46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48</v>
      </c>
    </row>
    <row r="20" spans="1:31" x14ac:dyDescent="0.2">
      <c r="A20" t="s">
        <v>90</v>
      </c>
      <c r="B20" t="s">
        <v>91</v>
      </c>
      <c r="C20" t="s">
        <v>91</v>
      </c>
      <c r="D20" t="s">
        <v>91</v>
      </c>
      <c r="E20" t="s">
        <v>91</v>
      </c>
      <c r="F20" t="s">
        <v>91</v>
      </c>
      <c r="G20" t="s">
        <v>91</v>
      </c>
      <c r="H20" t="s">
        <v>91</v>
      </c>
      <c r="I20" t="s">
        <v>91</v>
      </c>
      <c r="J20" t="s">
        <v>91</v>
      </c>
      <c r="K20" t="s">
        <v>91</v>
      </c>
      <c r="L20" t="s">
        <v>91</v>
      </c>
      <c r="M20" t="s">
        <v>91</v>
      </c>
      <c r="N20" t="s">
        <v>91</v>
      </c>
      <c r="O20" t="s">
        <v>91</v>
      </c>
      <c r="P20" t="s">
        <v>91</v>
      </c>
      <c r="Q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Z20" t="s">
        <v>91</v>
      </c>
      <c r="AA20" t="s">
        <v>91</v>
      </c>
      <c r="AB20" t="s">
        <v>91</v>
      </c>
      <c r="AC20" t="s">
        <v>91</v>
      </c>
      <c r="AD20" t="s">
        <v>91</v>
      </c>
      <c r="AE20" t="s">
        <v>92</v>
      </c>
    </row>
    <row r="21" spans="1:31" x14ac:dyDescent="0.2">
      <c r="A21" t="s">
        <v>93</v>
      </c>
      <c r="B21" t="s">
        <v>94</v>
      </c>
      <c r="C21" t="s">
        <v>94</v>
      </c>
      <c r="D21" t="s">
        <v>94</v>
      </c>
      <c r="E21" t="s">
        <v>94</v>
      </c>
      <c r="F21" t="s">
        <v>94</v>
      </c>
      <c r="G21" t="s">
        <v>94</v>
      </c>
      <c r="H21" t="s">
        <v>94</v>
      </c>
      <c r="I21" t="s">
        <v>94</v>
      </c>
      <c r="J21" t="s">
        <v>94</v>
      </c>
      <c r="K21" t="s">
        <v>94</v>
      </c>
      <c r="L21" t="s">
        <v>94</v>
      </c>
      <c r="M21" t="s">
        <v>94</v>
      </c>
      <c r="N21" t="s">
        <v>94</v>
      </c>
      <c r="O21" t="s">
        <v>94</v>
      </c>
      <c r="P21" t="s">
        <v>94</v>
      </c>
      <c r="Q21" t="s">
        <v>94</v>
      </c>
      <c r="R21" t="s">
        <v>94</v>
      </c>
      <c r="S21" t="s">
        <v>94</v>
      </c>
      <c r="T21" t="s">
        <v>94</v>
      </c>
      <c r="U21" t="s">
        <v>94</v>
      </c>
      <c r="V21" t="s">
        <v>94</v>
      </c>
      <c r="W21" t="s">
        <v>94</v>
      </c>
      <c r="X21" t="s">
        <v>94</v>
      </c>
      <c r="Y21" t="s">
        <v>94</v>
      </c>
      <c r="Z21" t="s">
        <v>94</v>
      </c>
      <c r="AA21" t="s">
        <v>94</v>
      </c>
      <c r="AB21" t="s">
        <v>94</v>
      </c>
      <c r="AC21" t="s">
        <v>94</v>
      </c>
      <c r="AD21" t="s">
        <v>94</v>
      </c>
      <c r="AE21" t="s">
        <v>95</v>
      </c>
    </row>
    <row r="22" spans="1:31" x14ac:dyDescent="0.2">
      <c r="A22" t="s">
        <v>96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  <c r="M22" t="s">
        <v>24</v>
      </c>
      <c r="N22" t="s">
        <v>25</v>
      </c>
      <c r="O22" t="s">
        <v>26</v>
      </c>
      <c r="P22" t="s">
        <v>27</v>
      </c>
      <c r="Q22" t="s">
        <v>28</v>
      </c>
      <c r="R22" t="s">
        <v>29</v>
      </c>
      <c r="S22" t="s">
        <v>30</v>
      </c>
      <c r="T22" t="s">
        <v>31</v>
      </c>
      <c r="U22" t="s">
        <v>32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  <c r="AA22" t="s">
        <v>38</v>
      </c>
      <c r="AB22" t="s">
        <v>39</v>
      </c>
      <c r="AC22" t="s">
        <v>40</v>
      </c>
      <c r="AD22" t="s">
        <v>41</v>
      </c>
      <c r="AE22" t="s">
        <v>42</v>
      </c>
    </row>
    <row r="23" spans="1:31" x14ac:dyDescent="0.2">
      <c r="A23" t="s">
        <v>97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 t="s">
        <v>26</v>
      </c>
      <c r="P23" t="s">
        <v>27</v>
      </c>
      <c r="Q23" t="s">
        <v>28</v>
      </c>
      <c r="R23" t="s">
        <v>29</v>
      </c>
      <c r="S23" t="s">
        <v>30</v>
      </c>
      <c r="T23" t="s">
        <v>31</v>
      </c>
      <c r="U23" t="s">
        <v>32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  <c r="AA23" t="s">
        <v>38</v>
      </c>
      <c r="AB23" t="s">
        <v>39</v>
      </c>
      <c r="AC23" t="s">
        <v>40</v>
      </c>
      <c r="AD23" t="s">
        <v>41</v>
      </c>
      <c r="AE23" t="s">
        <v>42</v>
      </c>
    </row>
    <row r="24" spans="1:31" x14ac:dyDescent="0.2">
      <c r="A24" t="s">
        <v>98</v>
      </c>
      <c r="B24" t="s">
        <v>99</v>
      </c>
      <c r="C24" t="s">
        <v>100</v>
      </c>
      <c r="D24" t="s">
        <v>101</v>
      </c>
      <c r="E24" t="s">
        <v>102</v>
      </c>
      <c r="F24" t="s">
        <v>103</v>
      </c>
      <c r="G24" t="s">
        <v>104</v>
      </c>
      <c r="H24" t="s">
        <v>105</v>
      </c>
      <c r="I24" t="s">
        <v>106</v>
      </c>
      <c r="J24" t="s">
        <v>107</v>
      </c>
      <c r="K24" t="s">
        <v>108</v>
      </c>
      <c r="L24" t="s">
        <v>109</v>
      </c>
      <c r="M24" t="s">
        <v>110</v>
      </c>
      <c r="N24" t="s">
        <v>111</v>
      </c>
      <c r="O24" t="s">
        <v>112</v>
      </c>
      <c r="P24" t="s">
        <v>113</v>
      </c>
      <c r="Q24" t="s">
        <v>114</v>
      </c>
      <c r="R24" t="s">
        <v>115</v>
      </c>
      <c r="S24" t="s">
        <v>116</v>
      </c>
      <c r="T24" t="s">
        <v>117</v>
      </c>
      <c r="U24" t="s">
        <v>118</v>
      </c>
      <c r="V24" t="s">
        <v>119</v>
      </c>
      <c r="W24" t="s">
        <v>120</v>
      </c>
      <c r="X24" t="s">
        <v>121</v>
      </c>
      <c r="Y24" t="s">
        <v>122</v>
      </c>
      <c r="Z24" t="s">
        <v>123</v>
      </c>
      <c r="AA24" t="s">
        <v>124</v>
      </c>
      <c r="AB24" t="s">
        <v>125</v>
      </c>
      <c r="AC24" t="s">
        <v>126</v>
      </c>
      <c r="AD24" t="s">
        <v>127</v>
      </c>
      <c r="AE24" t="s">
        <v>128</v>
      </c>
    </row>
    <row r="25" spans="1:31" x14ac:dyDescent="0.2">
      <c r="A25" t="s">
        <v>129</v>
      </c>
      <c r="B25" t="s">
        <v>130</v>
      </c>
      <c r="C25" t="s">
        <v>131</v>
      </c>
      <c r="D25" t="s">
        <v>132</v>
      </c>
      <c r="E25" t="s">
        <v>133</v>
      </c>
      <c r="F25" t="s">
        <v>134</v>
      </c>
      <c r="G25" t="s">
        <v>135</v>
      </c>
      <c r="H25" t="s">
        <v>136</v>
      </c>
      <c r="I25" t="s">
        <v>137</v>
      </c>
      <c r="J25" t="s">
        <v>138</v>
      </c>
      <c r="K25" t="s">
        <v>139</v>
      </c>
      <c r="L25" t="s">
        <v>140</v>
      </c>
      <c r="M25" t="s">
        <v>141</v>
      </c>
      <c r="N25" t="s">
        <v>142</v>
      </c>
      <c r="O25" t="s">
        <v>143</v>
      </c>
      <c r="P25" t="s">
        <v>144</v>
      </c>
      <c r="Q25" t="s">
        <v>145</v>
      </c>
      <c r="R25" t="s">
        <v>146</v>
      </c>
      <c r="S25" t="s">
        <v>147</v>
      </c>
      <c r="T25" t="s">
        <v>148</v>
      </c>
      <c r="U25" t="s">
        <v>149</v>
      </c>
      <c r="V25" t="s">
        <v>150</v>
      </c>
      <c r="W25" t="s">
        <v>151</v>
      </c>
      <c r="X25" t="s">
        <v>152</v>
      </c>
      <c r="Y25" t="s">
        <v>153</v>
      </c>
      <c r="Z25" t="s">
        <v>154</v>
      </c>
      <c r="AA25" t="s">
        <v>155</v>
      </c>
      <c r="AB25" t="s">
        <v>156</v>
      </c>
      <c r="AC25" t="s">
        <v>157</v>
      </c>
      <c r="AD25" t="s">
        <v>158</v>
      </c>
      <c r="AE25" t="s">
        <v>159</v>
      </c>
    </row>
    <row r="26" spans="1:31" x14ac:dyDescent="0.2">
      <c r="A26" t="s">
        <v>7</v>
      </c>
    </row>
    <row r="27" spans="1:31" x14ac:dyDescent="0.2">
      <c r="A27">
        <f>54.915665</f>
        <v>54.915664999999997</v>
      </c>
      <c r="B27">
        <v>-3.5643981</v>
      </c>
      <c r="C27">
        <v>-6.8452282000000002</v>
      </c>
      <c r="D27">
        <v>-156.44814</v>
      </c>
      <c r="E27">
        <v>-5.1484876000000002</v>
      </c>
      <c r="F27">
        <v>4.2301865000000003</v>
      </c>
      <c r="G27">
        <v>-9.0230761000000008</v>
      </c>
      <c r="H27">
        <v>-55.742629999999998</v>
      </c>
      <c r="I27">
        <v>-4.9706092000000002</v>
      </c>
      <c r="J27">
        <v>8.9172273999999999E-3</v>
      </c>
      <c r="K27">
        <v>2.7363839000000001E-2</v>
      </c>
      <c r="L27">
        <v>-1.7885952000000001E-3</v>
      </c>
      <c r="M27">
        <v>4.8971097E-3</v>
      </c>
      <c r="N27">
        <v>2.5307741000000002E-2</v>
      </c>
      <c r="O27">
        <v>-4.8472070999999997E-3</v>
      </c>
      <c r="P27">
        <v>1.321792E-3</v>
      </c>
      <c r="Q27">
        <v>5.3226063000000002E-3</v>
      </c>
      <c r="R27">
        <v>1.5274624000000001E-4</v>
      </c>
      <c r="S27">
        <v>1.3384274E-2</v>
      </c>
      <c r="T27">
        <v>3.2542518999999999E-2</v>
      </c>
      <c r="U27">
        <v>-3.0404805999999999E-2</v>
      </c>
      <c r="V27">
        <v>-8.3446726000000002E-3</v>
      </c>
      <c r="W27">
        <v>2.8238075000000001E-2</v>
      </c>
      <c r="X27">
        <v>1.0899396E-2</v>
      </c>
      <c r="Y27">
        <v>2.1017237000000001E-2</v>
      </c>
      <c r="Z27">
        <v>4.3943211000000003E-2</v>
      </c>
      <c r="AA27">
        <v>2.3597325999999998E-2</v>
      </c>
      <c r="AB27">
        <v>4.2782584000000002E-3</v>
      </c>
      <c r="AC27">
        <v>2.5071774000000002E-2</v>
      </c>
      <c r="AD27">
        <v>-1.2128426E-3</v>
      </c>
      <c r="AE27">
        <v>3.5662908999999998</v>
      </c>
    </row>
    <row r="28" spans="1:31" x14ac:dyDescent="0.2">
      <c r="A28">
        <f>54.94574</f>
        <v>54.945740000000001</v>
      </c>
      <c r="B28">
        <v>-3.5127818999999998</v>
      </c>
      <c r="C28">
        <v>-6.8252797000000003</v>
      </c>
      <c r="D28">
        <v>-156.44977</v>
      </c>
      <c r="E28">
        <v>-5.1406897999999996</v>
      </c>
      <c r="F28">
        <v>4.2301865000000003</v>
      </c>
      <c r="G28">
        <v>-9.0017756999999996</v>
      </c>
      <c r="H28">
        <v>-55.706229999999998</v>
      </c>
      <c r="I28">
        <v>-4.9706092000000002</v>
      </c>
      <c r="J28">
        <v>9.1611174999999996E-3</v>
      </c>
      <c r="K28">
        <v>2.7477844000000001E-2</v>
      </c>
      <c r="L28">
        <v>-1.0432673E-3</v>
      </c>
      <c r="M28">
        <v>4.3811932999999999E-3</v>
      </c>
      <c r="N28">
        <v>2.5434885000000001E-2</v>
      </c>
      <c r="O28">
        <v>-4.9770758000000003E-3</v>
      </c>
      <c r="P28">
        <v>2.4619211999999998E-3</v>
      </c>
      <c r="Q28">
        <v>9.1707799999999999E-3</v>
      </c>
      <c r="R28">
        <v>6.1655236999999996E-4</v>
      </c>
      <c r="S28">
        <v>1.3384277999999999E-2</v>
      </c>
      <c r="T28">
        <v>3.2048166000000003E-2</v>
      </c>
      <c r="U28">
        <v>-3.0404812E-2</v>
      </c>
      <c r="V28">
        <v>-8.5149035000000005E-3</v>
      </c>
      <c r="W28">
        <v>2.888984E-2</v>
      </c>
      <c r="X28">
        <v>9.5651150000000008E-3</v>
      </c>
      <c r="Y28">
        <v>2.1017237000000001E-2</v>
      </c>
      <c r="Z28">
        <v>4.3096418999999997E-2</v>
      </c>
      <c r="AA28">
        <v>2.2890298E-2</v>
      </c>
      <c r="AB28">
        <v>4.3137506999999997E-3</v>
      </c>
      <c r="AC28">
        <v>2.5072875000000001E-2</v>
      </c>
      <c r="AD28">
        <v>-9.0087955999999998E-4</v>
      </c>
      <c r="AE28">
        <v>4.0645918999999999</v>
      </c>
    </row>
    <row r="29" spans="1:31" x14ac:dyDescent="0.2">
      <c r="A29">
        <f>54.966259</f>
        <v>54.966259000000001</v>
      </c>
      <c r="B29">
        <v>-3.4605193000000001</v>
      </c>
      <c r="C29">
        <v>-6.8026476000000002</v>
      </c>
      <c r="D29">
        <v>-156.45868999999999</v>
      </c>
      <c r="E29">
        <v>-5.1192875000000004</v>
      </c>
      <c r="F29">
        <v>4.2301811999999996</v>
      </c>
      <c r="G29">
        <v>-8.9728049999999993</v>
      </c>
      <c r="H29">
        <v>-55.670699999999997</v>
      </c>
      <c r="I29">
        <v>-4.9706092000000002</v>
      </c>
      <c r="J29">
        <v>9.3147876000000008E-3</v>
      </c>
      <c r="K29">
        <v>2.7737081E-2</v>
      </c>
      <c r="L29">
        <v>-2.015795E-4</v>
      </c>
      <c r="M29">
        <v>3.4269202E-3</v>
      </c>
      <c r="N29">
        <v>2.5741184E-2</v>
      </c>
      <c r="O29">
        <v>-5.3139739000000004E-3</v>
      </c>
      <c r="P29">
        <v>4.6435278E-3</v>
      </c>
      <c r="Q29">
        <v>1.4205387E-2</v>
      </c>
      <c r="R29">
        <v>1.3135759000000001E-3</v>
      </c>
      <c r="S29">
        <v>1.3384277999999999E-2</v>
      </c>
      <c r="T29">
        <v>3.1175380999999999E-2</v>
      </c>
      <c r="U29">
        <v>-3.0404897E-2</v>
      </c>
      <c r="V29">
        <v>-9.6726650000000004E-3</v>
      </c>
      <c r="W29">
        <v>3.0269178000000001E-2</v>
      </c>
      <c r="X29">
        <v>7.9612080000000009E-3</v>
      </c>
      <c r="Y29">
        <v>2.1017238000000001E-2</v>
      </c>
      <c r="Z29">
        <v>4.2339123999999999E-2</v>
      </c>
      <c r="AA29">
        <v>2.2518574999999999E-2</v>
      </c>
      <c r="AB29">
        <v>4.6653472999999999E-3</v>
      </c>
      <c r="AC29">
        <v>2.4708211000000001E-2</v>
      </c>
      <c r="AD29">
        <v>-5.5507402000000005E-4</v>
      </c>
      <c r="AE29">
        <v>4.4269461999999997</v>
      </c>
    </row>
    <row r="30" spans="1:31" x14ac:dyDescent="0.2">
      <c r="A30">
        <f>54.965832</f>
        <v>54.965831999999999</v>
      </c>
      <c r="B30">
        <v>-3.4316038999999998</v>
      </c>
      <c r="C30">
        <v>-6.8040070999999998</v>
      </c>
      <c r="D30">
        <v>-156.48823999999999</v>
      </c>
      <c r="E30">
        <v>-5.0871428999999999</v>
      </c>
      <c r="F30">
        <v>4.2300940000000002</v>
      </c>
      <c r="G30">
        <v>-8.9588441999999997</v>
      </c>
      <c r="H30">
        <v>-55.654186000000003</v>
      </c>
      <c r="I30">
        <v>-4.9706086999999997</v>
      </c>
      <c r="J30">
        <v>9.2752854999999992E-3</v>
      </c>
      <c r="K30">
        <v>2.8182808E-2</v>
      </c>
      <c r="L30">
        <v>3.8047682000000001E-4</v>
      </c>
      <c r="M30">
        <v>2.4621806000000002E-3</v>
      </c>
      <c r="N30">
        <v>2.5924906000000001E-2</v>
      </c>
      <c r="O30">
        <v>-5.7002789999999999E-3</v>
      </c>
      <c r="P30">
        <v>6.9896317999999999E-3</v>
      </c>
      <c r="Q30">
        <v>1.8156933E-2</v>
      </c>
      <c r="R30">
        <v>1.5779481000000001E-3</v>
      </c>
      <c r="S30">
        <v>1.3384274E-2</v>
      </c>
      <c r="T30">
        <v>3.0291846000000001E-2</v>
      </c>
      <c r="U30">
        <v>-3.040638E-2</v>
      </c>
      <c r="V30">
        <v>-1.1911748E-2</v>
      </c>
      <c r="W30">
        <v>3.2146424E-2</v>
      </c>
      <c r="X30">
        <v>7.0314202000000001E-3</v>
      </c>
      <c r="Y30">
        <v>2.1017233E-2</v>
      </c>
      <c r="Z30">
        <v>4.2187954999999999E-2</v>
      </c>
      <c r="AA30">
        <v>2.3006596000000001E-2</v>
      </c>
      <c r="AB30">
        <v>5.3049489000000002E-3</v>
      </c>
      <c r="AC30">
        <v>2.3932271000000001E-2</v>
      </c>
      <c r="AD30">
        <v>-4.3043098000000003E-4</v>
      </c>
      <c r="AE30">
        <v>4.5569582000000004</v>
      </c>
    </row>
    <row r="31" spans="1:31" x14ac:dyDescent="0.2">
      <c r="A31">
        <f>54.938435</f>
        <v>54.938434999999998</v>
      </c>
      <c r="B31">
        <v>-3.4301607999999999</v>
      </c>
      <c r="C31">
        <v>-6.8423109000000002</v>
      </c>
      <c r="D31">
        <v>-156.54885999999999</v>
      </c>
      <c r="E31">
        <v>-5.0581469999999999</v>
      </c>
      <c r="F31">
        <v>4.2292094000000002</v>
      </c>
      <c r="G31">
        <v>-8.9797896999999995</v>
      </c>
      <c r="H31">
        <v>-55.668830999999997</v>
      </c>
      <c r="I31">
        <v>-4.9706092000000002</v>
      </c>
      <c r="J31">
        <v>9.1799991000000008E-3</v>
      </c>
      <c r="K31">
        <v>2.8778912E-2</v>
      </c>
      <c r="L31">
        <v>5.3327512999999996E-4</v>
      </c>
      <c r="M31">
        <v>2.4800286999999998E-3</v>
      </c>
      <c r="N31">
        <v>2.4970158999999999E-2</v>
      </c>
      <c r="O31">
        <v>-5.602709E-3</v>
      </c>
      <c r="P31">
        <v>7.6182144999999996E-3</v>
      </c>
      <c r="Q31">
        <v>1.8987896000000001E-2</v>
      </c>
      <c r="R31">
        <v>6.1703840000000001E-4</v>
      </c>
      <c r="S31">
        <v>1.3384277999999999E-2</v>
      </c>
      <c r="T31">
        <v>2.9874388000000002E-2</v>
      </c>
      <c r="U31">
        <v>-3.0421374000000001E-2</v>
      </c>
      <c r="V31">
        <v>-1.4574536000000001E-2</v>
      </c>
      <c r="W31">
        <v>3.3783168000000002E-2</v>
      </c>
      <c r="X31">
        <v>7.2550456999999997E-3</v>
      </c>
      <c r="Y31">
        <v>2.1017237000000001E-2</v>
      </c>
      <c r="Z31">
        <v>4.2567125999999997E-2</v>
      </c>
      <c r="AA31">
        <v>2.4104471999999998E-2</v>
      </c>
      <c r="AB31">
        <v>5.9222290000000002E-3</v>
      </c>
      <c r="AC31">
        <v>2.3181584000000002E-2</v>
      </c>
      <c r="AD31">
        <v>-6.4090353999999997E-4</v>
      </c>
      <c r="AE31">
        <v>4.5768056000000001</v>
      </c>
    </row>
    <row r="32" spans="1:31" x14ac:dyDescent="0.2">
      <c r="A32">
        <f>54.877899</f>
        <v>54.877898999999999</v>
      </c>
      <c r="B32">
        <v>-3.4558114999999998</v>
      </c>
      <c r="C32">
        <v>-6.9127768999999999</v>
      </c>
      <c r="D32">
        <v>-156.63239999999999</v>
      </c>
      <c r="E32">
        <v>-5.0307006999999997</v>
      </c>
      <c r="F32">
        <v>4.2236795000000003</v>
      </c>
      <c r="G32">
        <v>-9.0392159999999997</v>
      </c>
      <c r="H32">
        <v>-55.705933000000002</v>
      </c>
      <c r="I32">
        <v>-4.9706092000000002</v>
      </c>
      <c r="J32">
        <v>9.3046566000000008E-3</v>
      </c>
      <c r="K32">
        <v>2.9374872999999999E-2</v>
      </c>
      <c r="L32">
        <v>3.2034507999999999E-4</v>
      </c>
      <c r="M32">
        <v>4.3561338000000002E-3</v>
      </c>
      <c r="N32">
        <v>2.1677952E-2</v>
      </c>
      <c r="O32">
        <v>-4.7102710000000002E-3</v>
      </c>
      <c r="P32">
        <v>5.0930426999999997E-3</v>
      </c>
      <c r="Q32">
        <v>1.6784272999999999E-2</v>
      </c>
      <c r="R32">
        <v>-1.466202E-3</v>
      </c>
      <c r="S32">
        <v>1.3384284E-2</v>
      </c>
      <c r="T32">
        <v>3.0002309000000001E-2</v>
      </c>
      <c r="U32">
        <v>-3.0515388000000001E-2</v>
      </c>
      <c r="V32">
        <v>-1.6739514E-2</v>
      </c>
      <c r="W32">
        <v>3.4339447000000002E-2</v>
      </c>
      <c r="X32">
        <v>7.9385255999999994E-3</v>
      </c>
      <c r="Y32">
        <v>2.1017237000000001E-2</v>
      </c>
      <c r="Z32">
        <v>4.2838543999999999E-2</v>
      </c>
      <c r="AA32">
        <v>2.4974165E-2</v>
      </c>
      <c r="AB32">
        <v>6.1674303999999999E-3</v>
      </c>
      <c r="AC32">
        <v>2.3119204000000001E-2</v>
      </c>
      <c r="AD32">
        <v>-1.0573081999999999E-3</v>
      </c>
      <c r="AE32">
        <v>4.5777717000000004</v>
      </c>
    </row>
    <row r="33" spans="1:31" x14ac:dyDescent="0.2">
      <c r="A33">
        <f>54.796635</f>
        <v>54.796635000000002</v>
      </c>
      <c r="B33">
        <v>-3.5127744999999999</v>
      </c>
      <c r="C33">
        <v>-7.0164714000000004</v>
      </c>
      <c r="D33">
        <v>-156.71956</v>
      </c>
      <c r="E33">
        <v>-4.9983563000000002</v>
      </c>
      <c r="F33">
        <v>4.2029347000000001</v>
      </c>
      <c r="G33">
        <v>-9.1201620000000005</v>
      </c>
      <c r="H33">
        <v>-55.747166</v>
      </c>
      <c r="I33">
        <v>-4.9706092000000002</v>
      </c>
      <c r="J33">
        <v>9.8492922E-3</v>
      </c>
      <c r="K33">
        <v>2.9859461E-2</v>
      </c>
      <c r="L33">
        <v>-6.6248408999999999E-5</v>
      </c>
      <c r="M33">
        <v>7.5781065999999996E-3</v>
      </c>
      <c r="N33">
        <v>1.599515E-2</v>
      </c>
      <c r="O33">
        <v>-3.4451152E-3</v>
      </c>
      <c r="P33">
        <v>-8.0585370999999997E-5</v>
      </c>
      <c r="Q33">
        <v>1.3889992E-2</v>
      </c>
      <c r="R33">
        <v>-3.4183058999999998E-3</v>
      </c>
      <c r="S33">
        <v>1.3384428E-2</v>
      </c>
      <c r="T33">
        <v>3.0249497E-2</v>
      </c>
      <c r="U33">
        <v>-3.0871902E-2</v>
      </c>
      <c r="V33">
        <v>-1.7762192E-2</v>
      </c>
      <c r="W33">
        <v>3.3057414E-2</v>
      </c>
      <c r="X33">
        <v>7.8593129000000001E-3</v>
      </c>
      <c r="Y33">
        <v>2.1017237000000001E-2</v>
      </c>
      <c r="Z33">
        <v>4.2522735999999998E-2</v>
      </c>
      <c r="AA33">
        <v>2.4793942999999999E-2</v>
      </c>
      <c r="AB33">
        <v>5.9370574999999997E-3</v>
      </c>
      <c r="AC33">
        <v>2.4053013000000002E-2</v>
      </c>
      <c r="AD33">
        <v>-1.3958989999999999E-3</v>
      </c>
      <c r="AE33">
        <v>4.5777802000000003</v>
      </c>
    </row>
    <row r="34" spans="1:31" x14ac:dyDescent="0.2">
      <c r="A34">
        <f>54.724686</f>
        <v>54.724685999999998</v>
      </c>
      <c r="B34">
        <v>-3.5767939000000002</v>
      </c>
      <c r="C34">
        <v>-7.1276010999999997</v>
      </c>
      <c r="D34">
        <v>-156.79158000000001</v>
      </c>
      <c r="E34">
        <v>-4.9942636</v>
      </c>
      <c r="F34">
        <v>4.1632490000000004</v>
      </c>
      <c r="G34">
        <v>-9.1918488000000007</v>
      </c>
      <c r="H34">
        <v>-55.768658000000002</v>
      </c>
      <c r="I34">
        <v>-4.9706092000000002</v>
      </c>
      <c r="J34">
        <v>1.0748514000000001E-2</v>
      </c>
      <c r="K34">
        <v>3.0234476999999999E-2</v>
      </c>
      <c r="L34">
        <v>-3.6816220000000002E-4</v>
      </c>
      <c r="M34">
        <v>1.0217688000000001E-2</v>
      </c>
      <c r="N34">
        <v>1.0172572E-2</v>
      </c>
      <c r="O34">
        <v>-2.7661752000000001E-3</v>
      </c>
      <c r="P34">
        <v>-5.1068271999999996E-3</v>
      </c>
      <c r="Q34">
        <v>1.2857469999999999E-2</v>
      </c>
      <c r="R34">
        <v>-3.6318588999999998E-3</v>
      </c>
      <c r="S34">
        <v>1.3386265E-2</v>
      </c>
      <c r="T34">
        <v>2.9984522999999999E-2</v>
      </c>
      <c r="U34">
        <v>-3.1591326000000003E-2</v>
      </c>
      <c r="V34">
        <v>-1.7890041999999998E-2</v>
      </c>
      <c r="W34">
        <v>3.0052698999999999E-2</v>
      </c>
      <c r="X34">
        <v>6.2665013000000004E-3</v>
      </c>
      <c r="Y34">
        <v>2.1017237000000001E-2</v>
      </c>
      <c r="Z34">
        <v>4.1569002000000001E-2</v>
      </c>
      <c r="AA34">
        <v>2.3597013E-2</v>
      </c>
      <c r="AB34">
        <v>5.5576460000000003E-3</v>
      </c>
      <c r="AC34">
        <v>2.5656017E-2</v>
      </c>
      <c r="AD34">
        <v>-1.3919283000000001E-3</v>
      </c>
      <c r="AE34">
        <v>4.5777798000000001</v>
      </c>
    </row>
    <row r="35" spans="1:31" x14ac:dyDescent="0.2">
      <c r="A35">
        <f>54.679493</f>
        <v>54.679493000000001</v>
      </c>
      <c r="B35">
        <v>-3.6038665999999999</v>
      </c>
      <c r="C35">
        <v>-7.2216171999999998</v>
      </c>
      <c r="D35">
        <v>-156.83661000000001</v>
      </c>
      <c r="E35">
        <v>-5.0370555000000001</v>
      </c>
      <c r="F35">
        <v>4.1394773000000002</v>
      </c>
      <c r="G35">
        <v>-9.2368746000000002</v>
      </c>
      <c r="H35">
        <v>-55.752892000000003</v>
      </c>
      <c r="I35">
        <v>-4.9706092000000002</v>
      </c>
      <c r="J35">
        <v>1.1549024999999999E-2</v>
      </c>
      <c r="K35">
        <v>3.0335043999999999E-2</v>
      </c>
      <c r="L35">
        <v>-3.9886042999999998E-4</v>
      </c>
      <c r="M35">
        <v>1.0549042E-2</v>
      </c>
      <c r="N35">
        <v>7.7954824000000004E-3</v>
      </c>
      <c r="O35">
        <v>-4.0334020999999998E-3</v>
      </c>
      <c r="P35">
        <v>-6.4499481000000001E-3</v>
      </c>
      <c r="Q35">
        <v>1.4087394E-2</v>
      </c>
      <c r="R35">
        <v>-1.5878928999999999E-3</v>
      </c>
      <c r="S35">
        <v>1.3405202999999999E-2</v>
      </c>
      <c r="T35">
        <v>2.9635544999999999E-2</v>
      </c>
      <c r="U35">
        <v>-3.2295066999999997E-2</v>
      </c>
      <c r="V35">
        <v>-1.7574655000000002E-2</v>
      </c>
      <c r="W35">
        <v>2.7277877999999998E-2</v>
      </c>
      <c r="X35">
        <v>3.5581831E-3</v>
      </c>
      <c r="Y35">
        <v>2.1017237000000001E-2</v>
      </c>
      <c r="Z35">
        <v>4.0727372999999997E-2</v>
      </c>
      <c r="AA35">
        <v>2.3117814E-2</v>
      </c>
      <c r="AB35">
        <v>5.5715032000000003E-3</v>
      </c>
      <c r="AC35">
        <v>2.7140141999999999E-2</v>
      </c>
      <c r="AD35">
        <v>-1.1865115000000001E-3</v>
      </c>
      <c r="AE35">
        <v>4.5777802000000003</v>
      </c>
    </row>
    <row r="36" spans="1:31" x14ac:dyDescent="0.2">
      <c r="A36">
        <f>54.618759</f>
        <v>54.618758999999997</v>
      </c>
      <c r="B36">
        <v>-3.6051015999999998</v>
      </c>
      <c r="C36">
        <v>-7.3030714999999997</v>
      </c>
      <c r="D36">
        <v>-156.89711</v>
      </c>
      <c r="E36">
        <v>-5.0580878</v>
      </c>
      <c r="F36">
        <v>4.1382479999999999</v>
      </c>
      <c r="G36">
        <v>-9.2973918999999992</v>
      </c>
      <c r="H36">
        <v>-55.683104999999998</v>
      </c>
      <c r="I36">
        <v>-4.9706092000000002</v>
      </c>
      <c r="J36">
        <v>1.1706971E-2</v>
      </c>
      <c r="K36">
        <v>3.0036710000000001E-2</v>
      </c>
      <c r="L36">
        <v>-9.6577984000000006E-5</v>
      </c>
      <c r="M36">
        <v>8.2186991000000008E-3</v>
      </c>
      <c r="N36">
        <v>1.0244982E-2</v>
      </c>
      <c r="O36">
        <v>-7.7444934E-3</v>
      </c>
      <c r="P36">
        <v>-1.8039814E-3</v>
      </c>
      <c r="Q36">
        <v>1.6619587000000002E-2</v>
      </c>
      <c r="R36">
        <v>1.1213815E-3</v>
      </c>
      <c r="S36">
        <v>1.3585372E-2</v>
      </c>
      <c r="T36">
        <v>2.9614702E-2</v>
      </c>
      <c r="U36">
        <v>-3.3316087000000001E-2</v>
      </c>
      <c r="V36">
        <v>-1.6399060999999999E-2</v>
      </c>
      <c r="W36">
        <v>2.6862905999999999E-2</v>
      </c>
      <c r="X36">
        <v>2.6516761E-3</v>
      </c>
      <c r="Y36">
        <v>2.1017237000000001E-2</v>
      </c>
      <c r="Z36">
        <v>4.1711318999999997E-2</v>
      </c>
      <c r="AA36">
        <v>2.4248701000000001E-2</v>
      </c>
      <c r="AB36">
        <v>6.3035948999999999E-3</v>
      </c>
      <c r="AC36">
        <v>2.7847272999999999E-2</v>
      </c>
      <c r="AD36">
        <v>-1.182928E-3</v>
      </c>
      <c r="AE36">
        <v>4.5777802000000003</v>
      </c>
    </row>
    <row r="37" spans="1:31" x14ac:dyDescent="0.2">
      <c r="A37">
        <f>54.606865</f>
        <v>54.606864999999999</v>
      </c>
      <c r="B37">
        <v>-3.6051015999999998</v>
      </c>
      <c r="C37">
        <v>-7.3149042</v>
      </c>
      <c r="D37">
        <v>-156.90897000000001</v>
      </c>
      <c r="E37">
        <v>-5.0580878</v>
      </c>
      <c r="F37">
        <v>4.1382479999999999</v>
      </c>
      <c r="G37">
        <v>-9.3092431999999992</v>
      </c>
      <c r="H37">
        <v>-55.591048999999998</v>
      </c>
      <c r="I37">
        <v>-4.9706092000000002</v>
      </c>
      <c r="J37">
        <v>1.1165777999999999E-2</v>
      </c>
      <c r="K37">
        <v>2.9185815E-2</v>
      </c>
      <c r="L37">
        <v>7.5375526999999995E-4</v>
      </c>
      <c r="M37">
        <v>5.0896843999999998E-3</v>
      </c>
      <c r="N37">
        <v>1.7461013000000001E-2</v>
      </c>
      <c r="O37">
        <v>-1.1071386000000001E-2</v>
      </c>
      <c r="P37">
        <v>7.1470075999999997E-3</v>
      </c>
      <c r="Q37">
        <v>1.8373203000000001E-2</v>
      </c>
      <c r="R37">
        <v>1.5209856000000001E-3</v>
      </c>
      <c r="S37">
        <v>1.4948777999999999E-2</v>
      </c>
      <c r="T37">
        <v>2.9614702E-2</v>
      </c>
      <c r="U37">
        <v>-3.3516042000000003E-2</v>
      </c>
      <c r="V37">
        <v>-1.4848409E-2</v>
      </c>
      <c r="W37">
        <v>2.9573835E-2</v>
      </c>
      <c r="X37">
        <v>4.0050852000000003E-3</v>
      </c>
      <c r="Y37">
        <v>2.1017237000000001E-2</v>
      </c>
      <c r="Z37">
        <v>4.4627647999999999E-2</v>
      </c>
      <c r="AA37">
        <v>2.5794942000000001E-2</v>
      </c>
      <c r="AB37">
        <v>7.5031356000000004E-3</v>
      </c>
      <c r="AC37">
        <v>2.7388802E-2</v>
      </c>
      <c r="AD37">
        <v>-1.7237177000000001E-3</v>
      </c>
      <c r="AE37">
        <v>4.5777802000000003</v>
      </c>
    </row>
    <row r="38" spans="1:31" x14ac:dyDescent="0.2">
      <c r="A38">
        <f>54.699402</f>
        <v>54.699401999999999</v>
      </c>
      <c r="B38">
        <v>-3.6051015999999998</v>
      </c>
      <c r="C38">
        <v>-7.3149042</v>
      </c>
      <c r="D38">
        <v>-157.00116</v>
      </c>
      <c r="E38">
        <v>-5.0580878</v>
      </c>
      <c r="F38">
        <v>4.2301865000000003</v>
      </c>
      <c r="G38">
        <v>-9.3092431999999992</v>
      </c>
      <c r="H38">
        <v>-55.591048999999998</v>
      </c>
      <c r="I38">
        <v>-4.9706092000000002</v>
      </c>
      <c r="J38">
        <v>1.0234254E-2</v>
      </c>
      <c r="K38">
        <v>2.7634743999999999E-2</v>
      </c>
      <c r="L38">
        <v>1.3737740999999999E-3</v>
      </c>
      <c r="M38">
        <v>5.0896843999999998E-3</v>
      </c>
      <c r="N38">
        <v>2.2152444E-2</v>
      </c>
      <c r="O38">
        <v>-1.4197377000000001E-2</v>
      </c>
      <c r="P38">
        <v>1.4940060999999999E-2</v>
      </c>
      <c r="Q38">
        <v>1.8373203000000001E-2</v>
      </c>
      <c r="R38">
        <v>-3.3453710999999998E-5</v>
      </c>
      <c r="S38">
        <v>1.4948777999999999E-2</v>
      </c>
      <c r="T38">
        <v>3.1173381999999999E-2</v>
      </c>
      <c r="U38">
        <v>-3.3516042000000003E-2</v>
      </c>
      <c r="V38">
        <v>-1.0196449999999999E-2</v>
      </c>
      <c r="W38">
        <v>3.4240003999999997E-2</v>
      </c>
      <c r="X38">
        <v>7.1111452000000002E-3</v>
      </c>
      <c r="Y38">
        <v>2.1017237000000001E-2</v>
      </c>
      <c r="Z38">
        <v>4.6185955000000001E-2</v>
      </c>
      <c r="AA38">
        <v>2.7341183000000002E-2</v>
      </c>
      <c r="AB38">
        <v>8.1228176000000003E-3</v>
      </c>
      <c r="AC38">
        <v>2.6463126999999999E-2</v>
      </c>
      <c r="AD38">
        <v>-2.6545475999999999E-3</v>
      </c>
      <c r="AE38">
        <v>4.5777802000000003</v>
      </c>
    </row>
    <row r="39" spans="1:31" x14ac:dyDescent="0.2">
      <c r="A39">
        <f>54.699402</f>
        <v>54.699401999999999</v>
      </c>
      <c r="B39">
        <v>-3.6051015999999998</v>
      </c>
      <c r="C39">
        <v>-7.3149042</v>
      </c>
      <c r="D39">
        <v>-157.00116</v>
      </c>
      <c r="E39">
        <v>-4.966043</v>
      </c>
      <c r="F39">
        <v>4.2301865000000003</v>
      </c>
      <c r="G39">
        <v>-9.3092431999999992</v>
      </c>
      <c r="H39">
        <v>-55.591048999999998</v>
      </c>
      <c r="I39">
        <v>-4.9706092000000002</v>
      </c>
      <c r="J39">
        <v>8.9922221000000007E-3</v>
      </c>
      <c r="K39">
        <v>2.6083671999999999E-2</v>
      </c>
      <c r="L39">
        <v>1.6837836000000001E-3</v>
      </c>
      <c r="M39">
        <v>6.6541917999999997E-3</v>
      </c>
      <c r="N39">
        <v>2.2152444E-2</v>
      </c>
      <c r="O39">
        <v>-1.5760373000000001E-2</v>
      </c>
      <c r="P39">
        <v>1.6498671999999999E-2</v>
      </c>
      <c r="Q39">
        <v>1.5265437999999999E-2</v>
      </c>
      <c r="R39">
        <v>-3.1423324E-3</v>
      </c>
      <c r="S39">
        <v>1.3384276000000001E-2</v>
      </c>
      <c r="T39">
        <v>3.1173381999999999E-2</v>
      </c>
      <c r="U39">
        <v>-3.3516042000000003E-2</v>
      </c>
      <c r="V39">
        <v>-7.0951445999999996E-3</v>
      </c>
      <c r="W39">
        <v>3.5795397999999999E-2</v>
      </c>
      <c r="X39">
        <v>7.1111452000000002E-3</v>
      </c>
      <c r="Y39">
        <v>2.1017237000000001E-2</v>
      </c>
      <c r="Z39">
        <v>4.6185955000000001E-2</v>
      </c>
      <c r="AA39">
        <v>2.5794942000000001E-2</v>
      </c>
      <c r="AB39">
        <v>7.8129758999999997E-3</v>
      </c>
      <c r="AC39">
        <v>2.4920337000000001E-2</v>
      </c>
      <c r="AD39">
        <v>-2.9648246999999998E-3</v>
      </c>
      <c r="AE39">
        <v>4.5777802000000003</v>
      </c>
    </row>
    <row r="40" spans="1:31" x14ac:dyDescent="0.2">
      <c r="A40">
        <f>54.791939</f>
        <v>54.791938999999999</v>
      </c>
      <c r="B40">
        <v>-3.5127747</v>
      </c>
      <c r="C40">
        <v>-7.3149042</v>
      </c>
      <c r="D40">
        <v>-157.00116</v>
      </c>
      <c r="E40">
        <v>-4.8739977000000003</v>
      </c>
      <c r="F40">
        <v>4.2301865000000003</v>
      </c>
      <c r="G40">
        <v>-9.2170401000000002</v>
      </c>
      <c r="H40">
        <v>-55.498992999999999</v>
      </c>
      <c r="I40">
        <v>-4.9706092000000002</v>
      </c>
      <c r="J40">
        <v>8.0606984E-3</v>
      </c>
      <c r="K40">
        <v>2.5773456E-2</v>
      </c>
      <c r="L40">
        <v>1.0637647000000001E-3</v>
      </c>
      <c r="M40">
        <v>9.7832065000000006E-3</v>
      </c>
      <c r="N40">
        <v>1.9024824999999999E-2</v>
      </c>
      <c r="O40">
        <v>-1.4197377000000001E-2</v>
      </c>
      <c r="P40">
        <v>1.338145E-2</v>
      </c>
      <c r="Q40">
        <v>1.2157673000000001E-2</v>
      </c>
      <c r="R40">
        <v>-3.1423324E-3</v>
      </c>
      <c r="S40">
        <v>1.3384276000000001E-2</v>
      </c>
      <c r="T40">
        <v>3.1173381999999999E-2</v>
      </c>
      <c r="U40">
        <v>-3.5071659999999998E-2</v>
      </c>
      <c r="V40">
        <v>-5.5444915999999997E-3</v>
      </c>
      <c r="W40">
        <v>3.4240003999999997E-2</v>
      </c>
      <c r="X40">
        <v>5.5581153999999999E-3</v>
      </c>
      <c r="Y40">
        <v>2.1017237000000001E-2</v>
      </c>
      <c r="Z40">
        <v>4.4627647999999999E-2</v>
      </c>
      <c r="AA40">
        <v>2.4248701000000001E-2</v>
      </c>
      <c r="AB40">
        <v>7.1932934E-3</v>
      </c>
      <c r="AC40">
        <v>2.3686103999999999E-2</v>
      </c>
      <c r="AD40">
        <v>-2.6545475999999999E-3</v>
      </c>
      <c r="AE40">
        <v>4.5777802000000003</v>
      </c>
    </row>
    <row r="41" spans="1:31" x14ac:dyDescent="0.2">
      <c r="A41">
        <f>54.884476</f>
        <v>54.884475999999999</v>
      </c>
      <c r="B41">
        <v>-3.4204476000000001</v>
      </c>
      <c r="C41">
        <v>-7.3149042</v>
      </c>
      <c r="D41">
        <v>-157.00116</v>
      </c>
      <c r="E41">
        <v>-4.8739977000000003</v>
      </c>
      <c r="F41">
        <v>4.3221249999999998</v>
      </c>
      <c r="G41">
        <v>-9.2170401000000002</v>
      </c>
      <c r="H41">
        <v>-55.498992999999999</v>
      </c>
      <c r="I41">
        <v>-4.8783588</v>
      </c>
      <c r="J41">
        <v>7.1291747000000001E-3</v>
      </c>
      <c r="K41">
        <v>2.6393887000000001E-2</v>
      </c>
      <c r="L41">
        <v>-1.7627297E-4</v>
      </c>
      <c r="M41">
        <v>1.1347714E-2</v>
      </c>
      <c r="N41">
        <v>1.4333393999999999E-2</v>
      </c>
      <c r="O41">
        <v>-9.5083909000000001E-3</v>
      </c>
      <c r="P41">
        <v>8.7056179000000004E-3</v>
      </c>
      <c r="Q41">
        <v>1.0603789000000001E-2</v>
      </c>
      <c r="R41">
        <v>-3.3453710999999998E-5</v>
      </c>
      <c r="S41">
        <v>1.3384276000000001E-2</v>
      </c>
      <c r="T41">
        <v>3.1173381999999999E-2</v>
      </c>
      <c r="U41">
        <v>-3.5071659999999998E-2</v>
      </c>
      <c r="V41">
        <v>-1.0196449999999999E-2</v>
      </c>
      <c r="W41">
        <v>3.2684619999999998E-2</v>
      </c>
      <c r="X41">
        <v>2.4520549999999999E-3</v>
      </c>
      <c r="Y41">
        <v>2.1017237000000001E-2</v>
      </c>
      <c r="Z41">
        <v>4.4627647999999999E-2</v>
      </c>
      <c r="AA41">
        <v>2.4248701000000001E-2</v>
      </c>
      <c r="AB41">
        <v>6.5736105000000003E-3</v>
      </c>
      <c r="AC41">
        <v>2.3068989000000002E-2</v>
      </c>
      <c r="AD41">
        <v>-2.0339945000000001E-3</v>
      </c>
      <c r="AE41">
        <v>4.5777802000000003</v>
      </c>
    </row>
    <row r="42" spans="1:31" x14ac:dyDescent="0.2">
      <c r="A42">
        <f>54.884476</f>
        <v>54.884475999999999</v>
      </c>
      <c r="B42">
        <v>-3.4204476000000001</v>
      </c>
      <c r="C42">
        <v>-7.4069595000000001</v>
      </c>
      <c r="D42">
        <v>-157.09336999999999</v>
      </c>
      <c r="E42">
        <v>-4.966043</v>
      </c>
      <c r="F42">
        <v>4.2301865000000003</v>
      </c>
      <c r="G42">
        <v>-9.3092431999999992</v>
      </c>
      <c r="H42">
        <v>-55.498992999999999</v>
      </c>
      <c r="I42">
        <v>-4.8783588</v>
      </c>
      <c r="J42">
        <v>6.5081590000000003E-3</v>
      </c>
      <c r="K42">
        <v>2.8255171999999999E-2</v>
      </c>
      <c r="L42">
        <v>-1.1063013E-3</v>
      </c>
      <c r="M42">
        <v>8.2186991000000008E-3</v>
      </c>
      <c r="N42">
        <v>1.2769584E-2</v>
      </c>
      <c r="O42">
        <v>-3.256409E-3</v>
      </c>
      <c r="P42">
        <v>7.1470075999999997E-3</v>
      </c>
      <c r="Q42">
        <v>1.2157673000000001E-2</v>
      </c>
      <c r="R42">
        <v>6.1843037000000002E-3</v>
      </c>
      <c r="S42">
        <v>1.3384276000000001E-2</v>
      </c>
      <c r="T42">
        <v>2.9614702E-2</v>
      </c>
      <c r="U42">
        <v>-3.6627274000000001E-2</v>
      </c>
      <c r="V42">
        <v>-1.7949712999999999E-2</v>
      </c>
      <c r="W42">
        <v>3.1129227999999998E-2</v>
      </c>
      <c r="X42">
        <v>2.4520549999999999E-3</v>
      </c>
      <c r="Y42">
        <v>1.9464424000000001E-2</v>
      </c>
      <c r="Z42">
        <v>4.4627647999999999E-2</v>
      </c>
      <c r="AA42">
        <v>2.4248701000000001E-2</v>
      </c>
      <c r="AB42">
        <v>6.2637687999999997E-3</v>
      </c>
      <c r="AC42">
        <v>2.430322E-2</v>
      </c>
      <c r="AD42">
        <v>-2.0339945000000001E-3</v>
      </c>
      <c r="AE42">
        <v>4.5777802000000003</v>
      </c>
    </row>
    <row r="43" spans="1:31" x14ac:dyDescent="0.2">
      <c r="A43">
        <f>54.791939</f>
        <v>54.791938999999999</v>
      </c>
      <c r="B43">
        <v>-3.5127747</v>
      </c>
      <c r="C43">
        <v>-7.4990152999999999</v>
      </c>
      <c r="D43">
        <v>-157.27776</v>
      </c>
      <c r="E43">
        <v>-5.0580878</v>
      </c>
      <c r="F43">
        <v>4.2301865000000003</v>
      </c>
      <c r="G43">
        <v>-9.3092431999999992</v>
      </c>
      <c r="H43">
        <v>-55.498992999999999</v>
      </c>
      <c r="I43">
        <v>-4.9706092000000002</v>
      </c>
      <c r="J43">
        <v>5.8871423999999999E-3</v>
      </c>
      <c r="K43">
        <v>3.0426674000000001E-2</v>
      </c>
      <c r="L43">
        <v>-1.7263201E-3</v>
      </c>
      <c r="M43">
        <v>3.525177E-3</v>
      </c>
      <c r="N43">
        <v>1.4333393999999999E-2</v>
      </c>
      <c r="O43">
        <v>1.4325778E-3</v>
      </c>
      <c r="P43">
        <v>1.0264229E-2</v>
      </c>
      <c r="Q43">
        <v>1.3711554000000001E-2</v>
      </c>
      <c r="R43">
        <v>7.7387430000000002E-3</v>
      </c>
      <c r="S43">
        <v>1.3384276000000001E-2</v>
      </c>
      <c r="T43">
        <v>2.9614702E-2</v>
      </c>
      <c r="U43">
        <v>-3.6627274000000001E-2</v>
      </c>
      <c r="V43">
        <v>-2.2601672E-2</v>
      </c>
      <c r="W43">
        <v>3.1129227999999998E-2</v>
      </c>
      <c r="X43">
        <v>2.4520549999999999E-3</v>
      </c>
      <c r="Y43">
        <v>1.9464424000000001E-2</v>
      </c>
      <c r="Z43">
        <v>4.4627647999999999E-2</v>
      </c>
      <c r="AA43">
        <v>2.4248701000000001E-2</v>
      </c>
      <c r="AB43">
        <v>6.2637687999999997E-3</v>
      </c>
      <c r="AC43">
        <v>2.5537454000000001E-2</v>
      </c>
      <c r="AD43">
        <v>-2.3442711999999998E-3</v>
      </c>
      <c r="AE43">
        <v>4.5777802000000003</v>
      </c>
    </row>
    <row r="44" spans="1:31" x14ac:dyDescent="0.2">
      <c r="A44">
        <f>54.791939</f>
        <v>54.791938999999999</v>
      </c>
      <c r="B44">
        <v>-3.6051015999999998</v>
      </c>
      <c r="C44">
        <v>-7.6831263999999999</v>
      </c>
      <c r="D44">
        <v>-157.36994999999999</v>
      </c>
      <c r="E44">
        <v>-5.1501330999999997</v>
      </c>
      <c r="F44">
        <v>4.2301865000000003</v>
      </c>
      <c r="G44">
        <v>-9.4014462999999999</v>
      </c>
      <c r="H44">
        <v>-55.498992999999999</v>
      </c>
      <c r="I44">
        <v>-4.9706092000000002</v>
      </c>
      <c r="J44">
        <v>6.1976508999999997E-3</v>
      </c>
      <c r="K44">
        <v>3.2287958999999998E-2</v>
      </c>
      <c r="L44">
        <v>-1.4163107000000001E-3</v>
      </c>
      <c r="M44">
        <v>3.9616188999999998E-4</v>
      </c>
      <c r="N44">
        <v>1.9024824999999999E-2</v>
      </c>
      <c r="O44">
        <v>1.4325778E-3</v>
      </c>
      <c r="P44">
        <v>1.1822839E-2</v>
      </c>
      <c r="Q44">
        <v>1.5265437999999999E-2</v>
      </c>
      <c r="R44">
        <v>6.1843037000000002E-3</v>
      </c>
      <c r="S44">
        <v>1.3384276000000001E-2</v>
      </c>
      <c r="T44">
        <v>2.9614702E-2</v>
      </c>
      <c r="U44">
        <v>-3.8182887999999998E-2</v>
      </c>
      <c r="V44">
        <v>-2.2601672E-2</v>
      </c>
      <c r="W44">
        <v>3.1129227999999998E-2</v>
      </c>
      <c r="X44">
        <v>4.0050852000000003E-3</v>
      </c>
      <c r="Y44">
        <v>1.9464424000000001E-2</v>
      </c>
      <c r="Z44">
        <v>4.4627647999999999E-2</v>
      </c>
      <c r="AA44">
        <v>2.4248701000000001E-2</v>
      </c>
      <c r="AB44">
        <v>6.5736105000000003E-3</v>
      </c>
      <c r="AC44">
        <v>2.5846012000000002E-2</v>
      </c>
      <c r="AD44">
        <v>-2.6545475999999999E-3</v>
      </c>
      <c r="AE44">
        <v>4.5777802000000003</v>
      </c>
    </row>
    <row r="45" spans="1:31" x14ac:dyDescent="0.2">
      <c r="A45">
        <f>54.699402</f>
        <v>54.699401999999999</v>
      </c>
      <c r="B45">
        <v>-3.6974285</v>
      </c>
      <c r="C45">
        <v>-7.7751827000000002</v>
      </c>
      <c r="D45">
        <v>-157.46214000000001</v>
      </c>
      <c r="E45">
        <v>-5.2421784000000002</v>
      </c>
      <c r="F45">
        <v>4.1382479999999999</v>
      </c>
      <c r="G45">
        <v>-9.4936503999999999</v>
      </c>
      <c r="H45">
        <v>-55.498992999999999</v>
      </c>
      <c r="I45">
        <v>-4.9706092000000002</v>
      </c>
      <c r="J45">
        <v>6.8186666000000003E-3</v>
      </c>
      <c r="K45">
        <v>3.2598175E-2</v>
      </c>
      <c r="L45">
        <v>-7.9629180000000003E-4</v>
      </c>
      <c r="M45">
        <v>3.9616188999999998E-4</v>
      </c>
      <c r="N45">
        <v>2.5280061999999999E-2</v>
      </c>
      <c r="O45">
        <v>-1.6934129999999999E-3</v>
      </c>
      <c r="P45">
        <v>1.338145E-2</v>
      </c>
      <c r="Q45">
        <v>1.6819318999999999E-2</v>
      </c>
      <c r="R45">
        <v>-3.3453710999999998E-5</v>
      </c>
      <c r="S45">
        <v>1.4948777999999999E-2</v>
      </c>
      <c r="T45">
        <v>3.1173381999999999E-2</v>
      </c>
      <c r="U45">
        <v>-3.8182887999999998E-2</v>
      </c>
      <c r="V45">
        <v>-1.7949712999999999E-2</v>
      </c>
      <c r="W45">
        <v>3.1129227999999998E-2</v>
      </c>
      <c r="X45">
        <v>7.1111452000000002E-3</v>
      </c>
      <c r="Y45">
        <v>1.9464424000000001E-2</v>
      </c>
      <c r="Z45">
        <v>4.6185955000000001E-2</v>
      </c>
      <c r="AA45">
        <v>2.5794942000000001E-2</v>
      </c>
      <c r="AB45">
        <v>6.8834526000000002E-3</v>
      </c>
      <c r="AC45">
        <v>2.4611779E-2</v>
      </c>
      <c r="AD45">
        <v>-2.6545475999999999E-3</v>
      </c>
      <c r="AE45">
        <v>4.5777802000000003</v>
      </c>
    </row>
    <row r="46" spans="1:31" x14ac:dyDescent="0.2">
      <c r="A46">
        <f>54.699402</f>
        <v>54.699401999999999</v>
      </c>
      <c r="B46">
        <v>-3.6974285</v>
      </c>
      <c r="C46">
        <v>-7.8672385</v>
      </c>
      <c r="D46">
        <v>-157.55434</v>
      </c>
      <c r="E46">
        <v>-5.1501330999999997</v>
      </c>
      <c r="F46">
        <v>4.1382479999999999</v>
      </c>
      <c r="G46">
        <v>-9.4936503999999999</v>
      </c>
      <c r="H46">
        <v>-55.498992999999999</v>
      </c>
      <c r="I46">
        <v>-5.0628590999999998</v>
      </c>
      <c r="J46">
        <v>7.7501908E-3</v>
      </c>
      <c r="K46">
        <v>3.1357318000000002E-2</v>
      </c>
      <c r="L46">
        <v>-4.8628240000000002E-4</v>
      </c>
      <c r="M46">
        <v>1.9606692E-3</v>
      </c>
      <c r="N46">
        <v>2.9971492999999998E-2</v>
      </c>
      <c r="O46">
        <v>-6.3823997000000002E-3</v>
      </c>
      <c r="P46">
        <v>1.1822839E-2</v>
      </c>
      <c r="Q46">
        <v>1.8373203000000001E-2</v>
      </c>
      <c r="R46">
        <v>-4.6967715000000004E-3</v>
      </c>
      <c r="S46">
        <v>1.4948777999999999E-2</v>
      </c>
      <c r="T46">
        <v>3.2732058000000001E-2</v>
      </c>
      <c r="U46">
        <v>-3.8182887999999998E-2</v>
      </c>
      <c r="V46">
        <v>-1.1747103E-2</v>
      </c>
      <c r="W46">
        <v>3.2684619999999998E-2</v>
      </c>
      <c r="X46">
        <v>8.6641758999999995E-3</v>
      </c>
      <c r="Y46">
        <v>1.9464424000000001E-2</v>
      </c>
      <c r="Z46">
        <v>4.6185955000000001E-2</v>
      </c>
      <c r="AA46">
        <v>2.7341183000000002E-2</v>
      </c>
      <c r="AB46">
        <v>6.5736105000000003E-3</v>
      </c>
      <c r="AC46">
        <v>2.2451872000000001E-2</v>
      </c>
      <c r="AD46">
        <v>-2.6545475999999999E-3</v>
      </c>
      <c r="AE46">
        <v>4.5777802000000003</v>
      </c>
    </row>
    <row r="47" spans="1:31" x14ac:dyDescent="0.2">
      <c r="A47">
        <f>54.699402</f>
        <v>54.699401999999999</v>
      </c>
      <c r="B47">
        <v>-3.6974285</v>
      </c>
      <c r="C47">
        <v>-7.8672385</v>
      </c>
      <c r="D47">
        <v>-157.55434</v>
      </c>
      <c r="E47">
        <v>-5.1501330999999997</v>
      </c>
      <c r="F47">
        <v>4.1382479999999999</v>
      </c>
      <c r="G47">
        <v>-9.5858536000000001</v>
      </c>
      <c r="H47">
        <v>-55.498992999999999</v>
      </c>
      <c r="I47">
        <v>-5.0628590999999998</v>
      </c>
      <c r="J47">
        <v>8.6817144999999998E-3</v>
      </c>
      <c r="K47">
        <v>2.8255171999999999E-2</v>
      </c>
      <c r="L47">
        <v>-7.9629180000000003E-4</v>
      </c>
      <c r="M47">
        <v>3.525177E-3</v>
      </c>
      <c r="N47">
        <v>2.9971492999999998E-2</v>
      </c>
      <c r="O47">
        <v>-9.5083909000000001E-3</v>
      </c>
      <c r="P47">
        <v>1.1822839E-2</v>
      </c>
      <c r="Q47">
        <v>1.8373203000000001E-2</v>
      </c>
      <c r="R47">
        <v>-6.2512108000000004E-3</v>
      </c>
      <c r="S47">
        <v>1.4948777999999999E-2</v>
      </c>
      <c r="T47">
        <v>3.1173381999999999E-2</v>
      </c>
      <c r="U47">
        <v>-3.8182887999999998E-2</v>
      </c>
      <c r="V47">
        <v>-1.0196449999999999E-2</v>
      </c>
      <c r="W47">
        <v>3.4240003999999997E-2</v>
      </c>
      <c r="X47">
        <v>1.1770235E-2</v>
      </c>
      <c r="Y47">
        <v>1.7911614999999999E-2</v>
      </c>
      <c r="Z47">
        <v>4.6185955000000001E-2</v>
      </c>
      <c r="AA47">
        <v>2.7341183000000002E-2</v>
      </c>
      <c r="AB47">
        <v>6.5736105000000003E-3</v>
      </c>
      <c r="AC47">
        <v>2.2143314000000001E-2</v>
      </c>
      <c r="AD47">
        <v>-2.9648246999999998E-3</v>
      </c>
      <c r="AE47">
        <v>4.5777802000000003</v>
      </c>
    </row>
    <row r="48" spans="1:31" x14ac:dyDescent="0.2">
      <c r="A48">
        <f>54.699402</f>
        <v>54.699401999999999</v>
      </c>
      <c r="B48">
        <v>-3.6051015999999998</v>
      </c>
      <c r="C48">
        <v>-7.8672385</v>
      </c>
      <c r="D48">
        <v>-157.55434</v>
      </c>
      <c r="E48">
        <v>-5.0580878</v>
      </c>
      <c r="F48">
        <v>4.1382479999999999</v>
      </c>
      <c r="G48">
        <v>-9.4936503999999999</v>
      </c>
      <c r="H48">
        <v>-55.498992999999999</v>
      </c>
      <c r="I48">
        <v>-4.9706092000000002</v>
      </c>
      <c r="J48">
        <v>8.9922221000000007E-3</v>
      </c>
      <c r="K48">
        <v>2.4842814000000001E-2</v>
      </c>
      <c r="L48">
        <v>-1.4163107000000001E-3</v>
      </c>
      <c r="M48">
        <v>3.525177E-3</v>
      </c>
      <c r="N48">
        <v>2.8407687000000001E-2</v>
      </c>
      <c r="O48">
        <v>-7.9453951000000005E-3</v>
      </c>
      <c r="P48">
        <v>1.1822839E-2</v>
      </c>
      <c r="Q48">
        <v>1.8373203000000001E-2</v>
      </c>
      <c r="R48">
        <v>-7.8056501000000004E-3</v>
      </c>
      <c r="S48">
        <v>1.4948777999999999E-2</v>
      </c>
      <c r="T48">
        <v>3.1173381999999999E-2</v>
      </c>
      <c r="U48">
        <v>-3.8182887999999998E-2</v>
      </c>
      <c r="V48">
        <v>-1.4848409E-2</v>
      </c>
      <c r="W48">
        <v>3.7350784999999997E-2</v>
      </c>
      <c r="X48">
        <v>1.1770235E-2</v>
      </c>
      <c r="Y48">
        <v>1.7911614999999999E-2</v>
      </c>
      <c r="Z48">
        <v>4.4627647999999999E-2</v>
      </c>
      <c r="AA48">
        <v>2.5794942000000001E-2</v>
      </c>
      <c r="AB48">
        <v>6.2637687999999997E-3</v>
      </c>
      <c r="AC48">
        <v>2.3994660000000001E-2</v>
      </c>
      <c r="AD48">
        <v>-3.2751013E-3</v>
      </c>
      <c r="AE48">
        <v>4.5777802000000003</v>
      </c>
    </row>
    <row r="49" spans="1:31" x14ac:dyDescent="0.2">
      <c r="A49">
        <f>54.699402</f>
        <v>54.699401999999999</v>
      </c>
      <c r="B49">
        <v>-3.5127747</v>
      </c>
      <c r="C49">
        <v>-7.8672385</v>
      </c>
      <c r="D49">
        <v>-157.64653000000001</v>
      </c>
      <c r="E49">
        <v>-4.966043</v>
      </c>
      <c r="F49">
        <v>4.2301865000000003</v>
      </c>
      <c r="G49">
        <v>-9.4936503999999999</v>
      </c>
      <c r="H49">
        <v>-55.498992999999999</v>
      </c>
      <c r="I49">
        <v>-4.9706092000000002</v>
      </c>
      <c r="J49">
        <v>8.6817144999999998E-3</v>
      </c>
      <c r="K49">
        <v>2.267131E-2</v>
      </c>
      <c r="L49">
        <v>-2.0363296000000001E-3</v>
      </c>
      <c r="M49">
        <v>1.9606692E-3</v>
      </c>
      <c r="N49">
        <v>2.3716253999999999E-2</v>
      </c>
      <c r="O49">
        <v>-4.8194042999999999E-3</v>
      </c>
      <c r="P49">
        <v>1.338145E-2</v>
      </c>
      <c r="Q49">
        <v>1.8373203000000001E-2</v>
      </c>
      <c r="R49">
        <v>-6.2512108000000004E-3</v>
      </c>
      <c r="S49">
        <v>1.4948777999999999E-2</v>
      </c>
      <c r="T49">
        <v>2.9614702E-2</v>
      </c>
      <c r="U49">
        <v>-3.8182887999999998E-2</v>
      </c>
      <c r="V49">
        <v>-2.2601672E-2</v>
      </c>
      <c r="W49">
        <v>3.8906178999999999E-2</v>
      </c>
      <c r="X49">
        <v>8.6641758999999995E-3</v>
      </c>
      <c r="Y49">
        <v>1.7911614999999999E-2</v>
      </c>
      <c r="Z49">
        <v>4.3069336999999999E-2</v>
      </c>
      <c r="AA49">
        <v>2.4248701000000001E-2</v>
      </c>
      <c r="AB49">
        <v>6.5736105000000003E-3</v>
      </c>
      <c r="AC49">
        <v>2.6463126999999999E-2</v>
      </c>
      <c r="AD49">
        <v>-3.8956545999999999E-3</v>
      </c>
      <c r="AE49">
        <v>4.5777802000000003</v>
      </c>
    </row>
    <row r="50" spans="1:31" x14ac:dyDescent="0.2">
      <c r="A50">
        <f>54.791939</f>
        <v>54.791938999999999</v>
      </c>
      <c r="B50">
        <v>-3.5127747</v>
      </c>
      <c r="C50">
        <v>-7.8672385</v>
      </c>
      <c r="D50">
        <v>-157.73872</v>
      </c>
      <c r="E50">
        <v>-4.966043</v>
      </c>
      <c r="F50">
        <v>4.3221249999999998</v>
      </c>
      <c r="G50">
        <v>-9.4014462999999999</v>
      </c>
      <c r="H50">
        <v>-55.406939999999999</v>
      </c>
      <c r="I50">
        <v>-4.8783588</v>
      </c>
      <c r="J50">
        <v>8.0606984E-3</v>
      </c>
      <c r="K50">
        <v>2.267131E-2</v>
      </c>
      <c r="L50">
        <v>-2.6563485E-3</v>
      </c>
      <c r="M50">
        <v>3.9616188999999998E-4</v>
      </c>
      <c r="N50">
        <v>2.2152444E-2</v>
      </c>
      <c r="O50">
        <v>-1.6934129999999999E-3</v>
      </c>
      <c r="P50">
        <v>1.1822839E-2</v>
      </c>
      <c r="Q50">
        <v>1.6819318999999999E-2</v>
      </c>
      <c r="R50">
        <v>-4.6967715000000004E-3</v>
      </c>
      <c r="S50">
        <v>1.4948777999999999E-2</v>
      </c>
      <c r="T50">
        <v>2.9614702E-2</v>
      </c>
      <c r="U50">
        <v>-3.8182887999999998E-2</v>
      </c>
      <c r="V50">
        <v>-3.0354939000000001E-2</v>
      </c>
      <c r="W50">
        <v>4.0461565999999997E-2</v>
      </c>
      <c r="X50">
        <v>4.0050852000000003E-3</v>
      </c>
      <c r="Y50">
        <v>1.7911614999999999E-2</v>
      </c>
      <c r="Z50">
        <v>4.3069336999999999E-2</v>
      </c>
      <c r="AA50">
        <v>2.4248701000000001E-2</v>
      </c>
      <c r="AB50">
        <v>7.1932934E-3</v>
      </c>
      <c r="AC50">
        <v>2.7697357999999998E-2</v>
      </c>
      <c r="AD50">
        <v>-4.5162081000000003E-3</v>
      </c>
      <c r="AE50">
        <v>4.5777802000000003</v>
      </c>
    </row>
    <row r="51" spans="1:31" x14ac:dyDescent="0.2">
      <c r="A51">
        <f>54.791939</f>
        <v>54.791938999999999</v>
      </c>
      <c r="B51">
        <v>-3.5127747</v>
      </c>
      <c r="C51">
        <v>-7.9592948000000003</v>
      </c>
      <c r="D51">
        <v>-157.73872</v>
      </c>
      <c r="E51">
        <v>-4.966043</v>
      </c>
      <c r="F51">
        <v>4.3221249999999998</v>
      </c>
      <c r="G51">
        <v>-9.4014462999999999</v>
      </c>
      <c r="H51">
        <v>-55.498992999999999</v>
      </c>
      <c r="I51">
        <v>-4.8783588</v>
      </c>
      <c r="J51">
        <v>7.1291747000000001E-3</v>
      </c>
      <c r="K51">
        <v>2.3601957E-2</v>
      </c>
      <c r="L51">
        <v>-2.6563485E-3</v>
      </c>
      <c r="M51">
        <v>1.9606692E-3</v>
      </c>
      <c r="N51">
        <v>2.2152444E-2</v>
      </c>
      <c r="O51">
        <v>-3.256409E-3</v>
      </c>
      <c r="P51">
        <v>8.7056179000000004E-3</v>
      </c>
      <c r="Q51">
        <v>1.8373203000000001E-2</v>
      </c>
      <c r="R51">
        <v>-1.5878929999999999E-3</v>
      </c>
      <c r="S51">
        <v>1.4948777999999999E-2</v>
      </c>
      <c r="T51">
        <v>2.9614702E-2</v>
      </c>
      <c r="U51">
        <v>-3.8182887999999998E-2</v>
      </c>
      <c r="V51">
        <v>-3.5006896000000003E-2</v>
      </c>
      <c r="W51">
        <v>3.8906178999999999E-2</v>
      </c>
      <c r="X51">
        <v>-2.2070352000000001E-3</v>
      </c>
      <c r="Y51">
        <v>1.7911614999999999E-2</v>
      </c>
      <c r="Z51">
        <v>4.3069336999999999E-2</v>
      </c>
      <c r="AA51">
        <v>2.4248701000000001E-2</v>
      </c>
      <c r="AB51">
        <v>7.5031356000000004E-3</v>
      </c>
      <c r="AC51">
        <v>2.6771685E-2</v>
      </c>
      <c r="AD51">
        <v>-4.8264846999999996E-3</v>
      </c>
      <c r="AE51">
        <v>4.5777802000000003</v>
      </c>
    </row>
    <row r="52" spans="1:31" x14ac:dyDescent="0.2">
      <c r="A52">
        <f>54.791939</f>
        <v>54.791938999999999</v>
      </c>
      <c r="B52">
        <v>-3.6051015999999998</v>
      </c>
      <c r="C52">
        <v>-8.0513505999999992</v>
      </c>
      <c r="D52">
        <v>-157.83091999999999</v>
      </c>
      <c r="E52">
        <v>-5.0580878</v>
      </c>
      <c r="F52">
        <v>4.2301865000000003</v>
      </c>
      <c r="G52">
        <v>-9.4014462999999999</v>
      </c>
      <c r="H52">
        <v>-55.498992999999999</v>
      </c>
      <c r="I52">
        <v>-4.8783588</v>
      </c>
      <c r="J52">
        <v>6.5081590000000003E-3</v>
      </c>
      <c r="K52">
        <v>2.4532598999999999E-2</v>
      </c>
      <c r="L52">
        <v>-2.3463389000000002E-3</v>
      </c>
      <c r="M52">
        <v>6.6541917999999997E-3</v>
      </c>
      <c r="N52">
        <v>2.2152444E-2</v>
      </c>
      <c r="O52">
        <v>-4.8194042999999999E-3</v>
      </c>
      <c r="P52">
        <v>5.5883965000000004E-3</v>
      </c>
      <c r="Q52">
        <v>2.1480966000000001E-2</v>
      </c>
      <c r="R52">
        <v>1.5209856000000001E-3</v>
      </c>
      <c r="S52">
        <v>1.4948777999999999E-2</v>
      </c>
      <c r="T52">
        <v>2.9614702E-2</v>
      </c>
      <c r="U52">
        <v>-3.8182887999999998E-2</v>
      </c>
      <c r="V52">
        <v>-3.6557548000000002E-2</v>
      </c>
      <c r="W52">
        <v>3.8906178999999999E-2</v>
      </c>
      <c r="X52">
        <v>-5.3130955999999997E-3</v>
      </c>
      <c r="Y52">
        <v>1.9464424000000001E-2</v>
      </c>
      <c r="Z52">
        <v>4.6185955000000001E-2</v>
      </c>
      <c r="AA52">
        <v>2.5794942000000001E-2</v>
      </c>
      <c r="AB52">
        <v>7.5031356000000004E-3</v>
      </c>
      <c r="AC52">
        <v>2.4920337000000001E-2</v>
      </c>
      <c r="AD52">
        <v>-5.1367618000000004E-3</v>
      </c>
      <c r="AE52">
        <v>4.5777802000000003</v>
      </c>
    </row>
    <row r="53" spans="1:31" x14ac:dyDescent="0.2">
      <c r="A53">
        <f>54.699402</f>
        <v>54.699401999999999</v>
      </c>
      <c r="B53">
        <v>-3.6974285</v>
      </c>
      <c r="C53">
        <v>-8.2354622000000006</v>
      </c>
      <c r="D53">
        <v>-157.92311000000001</v>
      </c>
      <c r="E53">
        <v>-5.1501330999999997</v>
      </c>
      <c r="F53">
        <v>4.1382479999999999</v>
      </c>
      <c r="G53">
        <v>-9.4936503999999999</v>
      </c>
      <c r="H53">
        <v>-55.591048999999998</v>
      </c>
      <c r="I53">
        <v>-4.9706092000000002</v>
      </c>
      <c r="J53">
        <v>6.5081590000000003E-3</v>
      </c>
      <c r="K53">
        <v>2.4532598999999999E-2</v>
      </c>
      <c r="L53">
        <v>-2.3463389000000002E-3</v>
      </c>
      <c r="M53">
        <v>1.2912221999999999E-2</v>
      </c>
      <c r="N53">
        <v>2.0588635000000001E-2</v>
      </c>
      <c r="O53">
        <v>-6.3823997000000002E-3</v>
      </c>
      <c r="P53">
        <v>7.1470075999999997E-3</v>
      </c>
      <c r="Q53">
        <v>2.4588728000000001E-2</v>
      </c>
      <c r="R53">
        <v>1.5209856000000001E-3</v>
      </c>
      <c r="S53">
        <v>1.3384276000000001E-2</v>
      </c>
      <c r="T53">
        <v>3.1173381999999999E-2</v>
      </c>
      <c r="U53">
        <v>-3.8182887999999998E-2</v>
      </c>
      <c r="V53">
        <v>-3.3456244000000003E-2</v>
      </c>
      <c r="W53">
        <v>3.5795397999999999E-2</v>
      </c>
      <c r="X53">
        <v>-3.7600654000000001E-3</v>
      </c>
      <c r="Y53">
        <v>1.9464424000000001E-2</v>
      </c>
      <c r="Z53">
        <v>4.6185955000000001E-2</v>
      </c>
      <c r="AA53">
        <v>2.7341183000000002E-2</v>
      </c>
      <c r="AB53">
        <v>7.1932934E-3</v>
      </c>
      <c r="AC53">
        <v>2.430322E-2</v>
      </c>
      <c r="AD53">
        <v>-4.8264846999999996E-3</v>
      </c>
      <c r="AE53">
        <v>4.5777802000000003</v>
      </c>
    </row>
    <row r="54" spans="1:31" x14ac:dyDescent="0.2">
      <c r="A54">
        <f>54.606865</f>
        <v>54.606864999999999</v>
      </c>
      <c r="B54">
        <v>-3.8820822000000001</v>
      </c>
      <c r="C54">
        <v>-8.3275175000000008</v>
      </c>
      <c r="D54">
        <v>-158.01532</v>
      </c>
      <c r="E54">
        <v>-5.1501330999999997</v>
      </c>
      <c r="F54">
        <v>4.1382479999999999</v>
      </c>
      <c r="G54">
        <v>-9.4936503999999999</v>
      </c>
      <c r="H54">
        <v>-55.591048999999998</v>
      </c>
      <c r="I54">
        <v>-4.9706092000000002</v>
      </c>
      <c r="J54">
        <v>6.8186666000000003E-3</v>
      </c>
      <c r="K54">
        <v>2.4222384999999999E-2</v>
      </c>
      <c r="L54">
        <v>-2.6563485E-3</v>
      </c>
      <c r="M54">
        <v>1.6041236E-2</v>
      </c>
      <c r="N54">
        <v>1.5897202999999999E-2</v>
      </c>
      <c r="O54">
        <v>-7.9453951000000005E-3</v>
      </c>
      <c r="P54">
        <v>1.338145E-2</v>
      </c>
      <c r="Q54">
        <v>2.6142611999999999E-2</v>
      </c>
      <c r="R54">
        <v>1.5209856000000001E-3</v>
      </c>
      <c r="S54">
        <v>1.3384276000000001E-2</v>
      </c>
      <c r="T54">
        <v>3.1173381999999999E-2</v>
      </c>
      <c r="U54">
        <v>-3.8182887999999998E-2</v>
      </c>
      <c r="V54">
        <v>-2.8804283999999999E-2</v>
      </c>
      <c r="W54">
        <v>3.4240003999999997E-2</v>
      </c>
      <c r="X54">
        <v>8.9902495E-4</v>
      </c>
      <c r="Y54">
        <v>1.9464424000000001E-2</v>
      </c>
      <c r="Z54">
        <v>4.6185955000000001E-2</v>
      </c>
      <c r="AA54">
        <v>2.5794942000000001E-2</v>
      </c>
      <c r="AB54">
        <v>6.5736105000000003E-3</v>
      </c>
      <c r="AC54">
        <v>2.6154569999999999E-2</v>
      </c>
      <c r="AD54">
        <v>-4.2059313999999997E-3</v>
      </c>
      <c r="AE54">
        <v>4.5777802000000003</v>
      </c>
    </row>
    <row r="55" spans="1:31" x14ac:dyDescent="0.2">
      <c r="A55">
        <f>54.514332</f>
        <v>54.514332000000003</v>
      </c>
      <c r="B55">
        <v>-3.8820822000000001</v>
      </c>
      <c r="C55">
        <v>-8.4195738000000002</v>
      </c>
      <c r="D55">
        <v>-158.10750999999999</v>
      </c>
      <c r="E55">
        <v>-5.1501330999999997</v>
      </c>
      <c r="F55">
        <v>4.0463094999999996</v>
      </c>
      <c r="G55">
        <v>-9.4936503999999999</v>
      </c>
      <c r="H55">
        <v>-55.591048999999998</v>
      </c>
      <c r="I55">
        <v>-4.9706092000000002</v>
      </c>
      <c r="J55">
        <v>6.8186666000000003E-3</v>
      </c>
      <c r="K55">
        <v>2.3912170999999999E-2</v>
      </c>
      <c r="L55">
        <v>-2.9663579000000001E-3</v>
      </c>
      <c r="M55">
        <v>1.447673E-2</v>
      </c>
      <c r="N55">
        <v>1.2769584E-2</v>
      </c>
      <c r="O55">
        <v>-6.3823997000000002E-3</v>
      </c>
      <c r="P55">
        <v>1.8057283E-2</v>
      </c>
      <c r="Q55">
        <v>2.4588728000000001E-2</v>
      </c>
      <c r="R55">
        <v>1.5209856000000001E-3</v>
      </c>
      <c r="S55">
        <v>1.3384276000000001E-2</v>
      </c>
      <c r="T55">
        <v>2.9614702E-2</v>
      </c>
      <c r="U55">
        <v>-3.8182887999999998E-2</v>
      </c>
      <c r="V55">
        <v>-2.2601672E-2</v>
      </c>
      <c r="W55">
        <v>3.2684619999999998E-2</v>
      </c>
      <c r="X55">
        <v>7.1111452000000002E-3</v>
      </c>
      <c r="Y55">
        <v>1.9464424000000001E-2</v>
      </c>
      <c r="Z55">
        <v>4.6185955000000001E-2</v>
      </c>
      <c r="AA55">
        <v>2.4248701000000001E-2</v>
      </c>
      <c r="AB55">
        <v>6.2637687999999997E-3</v>
      </c>
      <c r="AC55">
        <v>2.8005917000000002E-2</v>
      </c>
      <c r="AD55">
        <v>-2.9648246999999998E-3</v>
      </c>
      <c r="AE55">
        <v>4.5777802000000003</v>
      </c>
    </row>
    <row r="56" spans="1:31" x14ac:dyDescent="0.2">
      <c r="A56">
        <f>54.421795</f>
        <v>54.421795000000003</v>
      </c>
      <c r="B56">
        <v>-3.9744090999999999</v>
      </c>
      <c r="C56">
        <v>-8.5116291000000004</v>
      </c>
      <c r="D56">
        <v>-158.19971000000001</v>
      </c>
      <c r="E56">
        <v>-5.1501330999999997</v>
      </c>
      <c r="F56">
        <v>4.1382479999999999</v>
      </c>
      <c r="G56">
        <v>-9.4936503999999999</v>
      </c>
      <c r="H56">
        <v>-55.683104999999998</v>
      </c>
      <c r="I56">
        <v>-5.0628590999999998</v>
      </c>
      <c r="J56">
        <v>6.8186666000000003E-3</v>
      </c>
      <c r="K56">
        <v>2.4222384999999999E-2</v>
      </c>
      <c r="L56">
        <v>-2.6563485E-3</v>
      </c>
      <c r="M56">
        <v>1.1347714E-2</v>
      </c>
      <c r="N56">
        <v>1.1205774E-2</v>
      </c>
      <c r="O56">
        <v>-6.3823997000000002E-3</v>
      </c>
      <c r="P56">
        <v>1.9615893999999998E-2</v>
      </c>
      <c r="Q56">
        <v>2.1480966000000001E-2</v>
      </c>
      <c r="R56">
        <v>-3.3453710999999998E-5</v>
      </c>
      <c r="S56">
        <v>1.3384276000000001E-2</v>
      </c>
      <c r="T56">
        <v>2.9614702E-2</v>
      </c>
      <c r="U56">
        <v>-3.8182887999999998E-2</v>
      </c>
      <c r="V56">
        <v>-1.9500367000000001E-2</v>
      </c>
      <c r="W56">
        <v>3.1129227999999998E-2</v>
      </c>
      <c r="X56">
        <v>1.1770235E-2</v>
      </c>
      <c r="Y56">
        <v>1.9464424000000001E-2</v>
      </c>
      <c r="Z56">
        <v>4.4627647999999999E-2</v>
      </c>
      <c r="AA56">
        <v>2.4248701000000001E-2</v>
      </c>
      <c r="AB56">
        <v>6.2637687999999997E-3</v>
      </c>
      <c r="AC56">
        <v>2.8623032999999999E-2</v>
      </c>
      <c r="AD56">
        <v>-1.7237177000000001E-3</v>
      </c>
      <c r="AE56">
        <v>4.5777802000000003</v>
      </c>
    </row>
    <row r="57" spans="1:31" x14ac:dyDescent="0.2">
      <c r="A57">
        <f>54.421795</f>
        <v>54.421795000000003</v>
      </c>
      <c r="B57">
        <v>-3.9744090999999999</v>
      </c>
      <c r="C57">
        <v>-8.5116291000000004</v>
      </c>
      <c r="D57">
        <v>-158.2919</v>
      </c>
      <c r="E57">
        <v>-5.1501330999999997</v>
      </c>
      <c r="F57">
        <v>4.1382479999999999</v>
      </c>
      <c r="G57">
        <v>-9.4936503999999999</v>
      </c>
      <c r="H57">
        <v>-55.683104999999998</v>
      </c>
      <c r="I57">
        <v>-5.0628590999999998</v>
      </c>
      <c r="J57">
        <v>6.5081590000000003E-3</v>
      </c>
      <c r="K57">
        <v>2.4532598999999999E-2</v>
      </c>
      <c r="L57">
        <v>-1.7263201E-3</v>
      </c>
      <c r="M57">
        <v>5.0896843999999998E-3</v>
      </c>
      <c r="N57">
        <v>1.4333393999999999E-2</v>
      </c>
      <c r="O57">
        <v>-6.3823997000000002E-3</v>
      </c>
      <c r="P57">
        <v>1.6498671999999999E-2</v>
      </c>
      <c r="Q57">
        <v>1.9927084000000001E-2</v>
      </c>
      <c r="R57">
        <v>-3.3453710999999998E-5</v>
      </c>
      <c r="S57">
        <v>1.3384276000000001E-2</v>
      </c>
      <c r="T57">
        <v>2.9614702E-2</v>
      </c>
      <c r="U57">
        <v>-3.6627274000000001E-2</v>
      </c>
      <c r="V57">
        <v>-1.7949712999999999E-2</v>
      </c>
      <c r="W57">
        <v>2.9573835E-2</v>
      </c>
      <c r="X57">
        <v>1.1770235E-2</v>
      </c>
      <c r="Y57">
        <v>1.9464424000000001E-2</v>
      </c>
      <c r="Z57">
        <v>4.4627647999999999E-2</v>
      </c>
      <c r="AA57">
        <v>2.2702461E-2</v>
      </c>
      <c r="AB57">
        <v>6.2637687999999997E-3</v>
      </c>
      <c r="AC57">
        <v>2.7080243E-2</v>
      </c>
      <c r="AD57">
        <v>-1.4134410000000001E-3</v>
      </c>
      <c r="AE57">
        <v>4.5777802000000003</v>
      </c>
    </row>
    <row r="58" spans="1:31" x14ac:dyDescent="0.2">
      <c r="A58">
        <f>54.421795</f>
        <v>54.421795000000003</v>
      </c>
      <c r="B58">
        <v>-4.0667356999999997</v>
      </c>
      <c r="C58">
        <v>-8.6036853999999998</v>
      </c>
      <c r="D58">
        <v>-158.38408999999999</v>
      </c>
      <c r="E58">
        <v>-5.1501330999999997</v>
      </c>
      <c r="F58">
        <v>4.1382479999999999</v>
      </c>
      <c r="G58">
        <v>-9.4936503999999999</v>
      </c>
      <c r="H58">
        <v>-55.683104999999998</v>
      </c>
      <c r="I58">
        <v>-5.0628590999999998</v>
      </c>
      <c r="J58">
        <v>6.1976508999999997E-3</v>
      </c>
      <c r="K58">
        <v>2.4532598999999999E-2</v>
      </c>
      <c r="L58">
        <v>-7.9629180000000003E-4</v>
      </c>
      <c r="M58">
        <v>1.9606692E-3</v>
      </c>
      <c r="N58">
        <v>1.5897202999999999E-2</v>
      </c>
      <c r="O58">
        <v>-6.3823997000000002E-3</v>
      </c>
      <c r="P58">
        <v>8.7056179000000004E-3</v>
      </c>
      <c r="Q58">
        <v>2.3034846000000001E-2</v>
      </c>
      <c r="R58">
        <v>-3.1423324E-3</v>
      </c>
      <c r="S58">
        <v>1.3384276000000001E-2</v>
      </c>
      <c r="T58">
        <v>2.9614702E-2</v>
      </c>
      <c r="U58">
        <v>-3.6627274000000001E-2</v>
      </c>
      <c r="V58">
        <v>-1.7949712999999999E-2</v>
      </c>
      <c r="W58">
        <v>2.801845E-2</v>
      </c>
      <c r="X58">
        <v>5.5581153999999999E-3</v>
      </c>
      <c r="Y58">
        <v>1.9464424000000001E-2</v>
      </c>
      <c r="Z58">
        <v>4.6185955000000001E-2</v>
      </c>
      <c r="AA58">
        <v>2.2702461E-2</v>
      </c>
      <c r="AB58">
        <v>5.9539279999999998E-3</v>
      </c>
      <c r="AC58">
        <v>2.4611779E-2</v>
      </c>
      <c r="AD58">
        <v>-1.7237177000000001E-3</v>
      </c>
      <c r="AE58">
        <v>4.5777802000000003</v>
      </c>
    </row>
    <row r="59" spans="1:31" x14ac:dyDescent="0.2">
      <c r="A59">
        <f>54.514332</f>
        <v>54.514332000000003</v>
      </c>
      <c r="B59">
        <v>-4.1590629000000003</v>
      </c>
      <c r="C59">
        <v>-8.6036853999999998</v>
      </c>
      <c r="D59">
        <v>-158.38408999999999</v>
      </c>
      <c r="E59">
        <v>-5.0580878</v>
      </c>
      <c r="F59">
        <v>4.1382479999999999</v>
      </c>
      <c r="G59">
        <v>-9.4936503999999999</v>
      </c>
      <c r="H59">
        <v>-55.683104999999998</v>
      </c>
      <c r="I59">
        <v>-4.9706092000000002</v>
      </c>
      <c r="J59">
        <v>6.5081590000000003E-3</v>
      </c>
      <c r="K59">
        <v>2.3912170999999999E-2</v>
      </c>
      <c r="L59">
        <v>-4.8628240000000002E-4</v>
      </c>
      <c r="M59">
        <v>1.9606692E-3</v>
      </c>
      <c r="N59">
        <v>1.5897202999999999E-2</v>
      </c>
      <c r="O59">
        <v>-7.9453951000000005E-3</v>
      </c>
      <c r="P59">
        <v>2.4711745999999998E-3</v>
      </c>
      <c r="Q59">
        <v>2.7696496000000001E-2</v>
      </c>
      <c r="R59">
        <v>-6.2512108000000004E-3</v>
      </c>
      <c r="S59">
        <v>1.1819774E-2</v>
      </c>
      <c r="T59">
        <v>2.9614702E-2</v>
      </c>
      <c r="U59">
        <v>-3.5071659999999998E-2</v>
      </c>
      <c r="V59">
        <v>-1.9500367000000001E-2</v>
      </c>
      <c r="W59">
        <v>2.6463058000000001E-2</v>
      </c>
      <c r="X59">
        <v>-2.2070352000000001E-3</v>
      </c>
      <c r="Y59">
        <v>1.9464424000000001E-2</v>
      </c>
      <c r="Z59">
        <v>4.4627647999999999E-2</v>
      </c>
      <c r="AA59">
        <v>2.4248701000000001E-2</v>
      </c>
      <c r="AB59">
        <v>5.0244037999999996E-3</v>
      </c>
      <c r="AC59">
        <v>2.2760427999999999E-2</v>
      </c>
      <c r="AD59">
        <v>-2.3442711999999998E-3</v>
      </c>
      <c r="AE59">
        <v>4.5777802000000003</v>
      </c>
    </row>
    <row r="60" spans="1:31" x14ac:dyDescent="0.2">
      <c r="A60">
        <f>54.514332</f>
        <v>54.514332000000003</v>
      </c>
      <c r="B60">
        <v>-4.1590629000000003</v>
      </c>
      <c r="C60">
        <v>-8.6036853999999998</v>
      </c>
      <c r="D60">
        <v>-158.47629000000001</v>
      </c>
      <c r="E60">
        <v>-5.0580878</v>
      </c>
      <c r="F60">
        <v>4.2301865000000003</v>
      </c>
      <c r="G60">
        <v>-9.4014462999999999</v>
      </c>
      <c r="H60">
        <v>-55.683104999999998</v>
      </c>
      <c r="I60">
        <v>-4.9706092000000002</v>
      </c>
      <c r="J60">
        <v>6.5081590000000003E-3</v>
      </c>
      <c r="K60">
        <v>2.3601957E-2</v>
      </c>
      <c r="L60">
        <v>-1.1063013E-3</v>
      </c>
      <c r="M60">
        <v>3.525177E-3</v>
      </c>
      <c r="N60">
        <v>1.4333393999999999E-2</v>
      </c>
      <c r="O60">
        <v>-9.5083909000000001E-3</v>
      </c>
      <c r="P60">
        <v>-2.204658E-3</v>
      </c>
      <c r="Q60">
        <v>3.080426E-2</v>
      </c>
      <c r="R60">
        <v>-1.0914528999999999E-2</v>
      </c>
      <c r="S60">
        <v>1.1819774E-2</v>
      </c>
      <c r="T60">
        <v>2.8056014000000001E-2</v>
      </c>
      <c r="U60">
        <v>-3.5071659999999998E-2</v>
      </c>
      <c r="V60">
        <v>-2.1051019000000001E-2</v>
      </c>
      <c r="W60">
        <v>2.6463058000000001E-2</v>
      </c>
      <c r="X60">
        <v>-8.4191551000000007E-3</v>
      </c>
      <c r="Y60">
        <v>1.9464424000000001E-2</v>
      </c>
      <c r="Z60">
        <v>4.4627647999999999E-2</v>
      </c>
      <c r="AA60">
        <v>2.4248701000000001E-2</v>
      </c>
      <c r="AB60">
        <v>4.4047208999999999E-3</v>
      </c>
      <c r="AC60">
        <v>2.1834752999999998E-2</v>
      </c>
      <c r="AD60">
        <v>-2.6545475999999999E-3</v>
      </c>
      <c r="AE60">
        <v>4.5777802000000003</v>
      </c>
    </row>
    <row r="61" spans="1:31" x14ac:dyDescent="0.2">
      <c r="A61">
        <f>54.606865</f>
        <v>54.606864999999999</v>
      </c>
      <c r="B61">
        <v>-4.2513895000000002</v>
      </c>
      <c r="C61">
        <v>-8.6957407</v>
      </c>
      <c r="D61">
        <v>-158.47629000000001</v>
      </c>
      <c r="E61">
        <v>-4.966043</v>
      </c>
      <c r="F61">
        <v>4.2301865000000003</v>
      </c>
      <c r="G61">
        <v>-9.4014462999999999</v>
      </c>
      <c r="H61">
        <v>-55.683104999999998</v>
      </c>
      <c r="I61">
        <v>-4.9706092000000002</v>
      </c>
      <c r="J61">
        <v>6.1976508999999997E-3</v>
      </c>
      <c r="K61">
        <v>2.3601957E-2</v>
      </c>
      <c r="L61">
        <v>-2.3463389000000002E-3</v>
      </c>
      <c r="M61">
        <v>9.7832065000000006E-3</v>
      </c>
      <c r="N61">
        <v>1.2769584E-2</v>
      </c>
      <c r="O61">
        <v>-1.1071386000000001E-2</v>
      </c>
      <c r="P61">
        <v>-3.7632684999999999E-3</v>
      </c>
      <c r="Q61">
        <v>2.9250378E-2</v>
      </c>
      <c r="R61">
        <v>-1.2468969E-2</v>
      </c>
      <c r="S61">
        <v>1.3384276000000001E-2</v>
      </c>
      <c r="T61">
        <v>2.8056014000000001E-2</v>
      </c>
      <c r="U61">
        <v>-3.5071659999999998E-2</v>
      </c>
      <c r="V61">
        <v>-2.1051019000000001E-2</v>
      </c>
      <c r="W61">
        <v>2.6463058000000001E-2</v>
      </c>
      <c r="X61">
        <v>-1.1525216E-2</v>
      </c>
      <c r="Y61">
        <v>1.9464424000000001E-2</v>
      </c>
      <c r="Z61">
        <v>4.4627647999999999E-2</v>
      </c>
      <c r="AA61">
        <v>2.4248701000000001E-2</v>
      </c>
      <c r="AB61">
        <v>4.0948790999999997E-3</v>
      </c>
      <c r="AC61">
        <v>2.1526197E-2</v>
      </c>
      <c r="AD61">
        <v>-2.6545475999999999E-3</v>
      </c>
      <c r="AE61">
        <v>4.5777802000000003</v>
      </c>
    </row>
    <row r="62" spans="1:31" x14ac:dyDescent="0.2">
      <c r="A62">
        <f>54.606865</f>
        <v>54.606864999999999</v>
      </c>
      <c r="B62">
        <v>-4.2513895000000002</v>
      </c>
      <c r="C62">
        <v>-8.6957407</v>
      </c>
      <c r="D62">
        <v>-158.47629000000001</v>
      </c>
      <c r="E62">
        <v>-4.966043</v>
      </c>
      <c r="F62">
        <v>4.3221249999999998</v>
      </c>
      <c r="G62">
        <v>-9.4014462999999999</v>
      </c>
      <c r="H62">
        <v>-55.683104999999998</v>
      </c>
      <c r="I62">
        <v>-4.8783588</v>
      </c>
      <c r="J62">
        <v>5.5766347999999999E-3</v>
      </c>
      <c r="K62">
        <v>2.3912170999999999E-2</v>
      </c>
      <c r="L62">
        <v>-3.5863767999999999E-3</v>
      </c>
      <c r="M62">
        <v>1.447673E-2</v>
      </c>
      <c r="N62">
        <v>1.1205774E-2</v>
      </c>
      <c r="O62">
        <v>-1.2634382E-2</v>
      </c>
      <c r="P62">
        <v>-6.4604706000000005E-4</v>
      </c>
      <c r="Q62">
        <v>2.3034846000000001E-2</v>
      </c>
      <c r="R62">
        <v>-1.0914528999999999E-2</v>
      </c>
      <c r="S62">
        <v>1.3384276000000001E-2</v>
      </c>
      <c r="T62">
        <v>2.8056014000000001E-2</v>
      </c>
      <c r="U62">
        <v>-3.5071659999999998E-2</v>
      </c>
      <c r="V62">
        <v>-1.9500367000000001E-2</v>
      </c>
      <c r="W62">
        <v>2.9573835E-2</v>
      </c>
      <c r="X62">
        <v>-8.4191551000000007E-3</v>
      </c>
      <c r="Y62">
        <v>1.9464424000000001E-2</v>
      </c>
      <c r="Z62">
        <v>4.4627647999999999E-2</v>
      </c>
      <c r="AA62">
        <v>2.4248701000000001E-2</v>
      </c>
      <c r="AB62">
        <v>4.4047208999999999E-3</v>
      </c>
      <c r="AC62">
        <v>2.1834752999999998E-2</v>
      </c>
      <c r="AD62">
        <v>-2.6545475999999999E-3</v>
      </c>
      <c r="AE62">
        <v>4.5777802000000003</v>
      </c>
    </row>
    <row r="63" spans="1:31" x14ac:dyDescent="0.2">
      <c r="A63">
        <f>54.514332</f>
        <v>54.514332000000003</v>
      </c>
      <c r="B63">
        <v>-4.4360432999999997</v>
      </c>
      <c r="C63">
        <v>-8.8798522999999996</v>
      </c>
      <c r="D63">
        <v>-158.56847999999999</v>
      </c>
      <c r="E63">
        <v>-5.0580878</v>
      </c>
      <c r="F63">
        <v>4.2301865000000003</v>
      </c>
      <c r="G63">
        <v>-9.4936503999999999</v>
      </c>
      <c r="H63">
        <v>-55.775157999999998</v>
      </c>
      <c r="I63">
        <v>-4.9706092000000002</v>
      </c>
      <c r="J63">
        <v>5.2661271999999999E-3</v>
      </c>
      <c r="K63">
        <v>2.4532598999999999E-2</v>
      </c>
      <c r="L63">
        <v>-4.2063956999999997E-3</v>
      </c>
      <c r="M63">
        <v>1.7605744E-2</v>
      </c>
      <c r="N63">
        <v>1.4333393999999999E-2</v>
      </c>
      <c r="O63">
        <v>-1.2634382E-2</v>
      </c>
      <c r="P63">
        <v>4.0297852999999998E-3</v>
      </c>
      <c r="Q63">
        <v>1.8373203000000001E-2</v>
      </c>
      <c r="R63">
        <v>-9.3600890000000003E-3</v>
      </c>
      <c r="S63">
        <v>1.3384276000000001E-2</v>
      </c>
      <c r="T63">
        <v>2.9614702E-2</v>
      </c>
      <c r="U63">
        <v>-3.5071659999999998E-2</v>
      </c>
      <c r="V63">
        <v>-1.7949712999999999E-2</v>
      </c>
      <c r="W63">
        <v>3.1129227999999998E-2</v>
      </c>
      <c r="X63">
        <v>-2.2070352000000001E-3</v>
      </c>
      <c r="Y63">
        <v>1.9464424000000001E-2</v>
      </c>
      <c r="Z63">
        <v>4.6185955000000001E-2</v>
      </c>
      <c r="AA63">
        <v>2.5794942000000001E-2</v>
      </c>
      <c r="AB63">
        <v>5.0244037999999996E-3</v>
      </c>
      <c r="AC63">
        <v>2.2451872000000001E-2</v>
      </c>
      <c r="AD63">
        <v>-2.9648246999999998E-3</v>
      </c>
      <c r="AE63">
        <v>4.5777802000000003</v>
      </c>
    </row>
    <row r="64" spans="1:31" x14ac:dyDescent="0.2">
      <c r="A64">
        <f>54.514332</f>
        <v>54.514332000000003</v>
      </c>
      <c r="B64">
        <v>-4.5283704</v>
      </c>
      <c r="C64">
        <v>-8.9719075999999998</v>
      </c>
      <c r="D64">
        <v>-158.75287</v>
      </c>
      <c r="E64">
        <v>-5.1501330999999997</v>
      </c>
      <c r="F64">
        <v>4.2301865000000003</v>
      </c>
      <c r="G64">
        <v>-9.5858536000000001</v>
      </c>
      <c r="H64">
        <v>-55.775157999999998</v>
      </c>
      <c r="I64">
        <v>-4.9706092000000002</v>
      </c>
      <c r="J64">
        <v>5.8871423999999999E-3</v>
      </c>
      <c r="K64">
        <v>2.5153028000000001E-2</v>
      </c>
      <c r="L64">
        <v>-4.5164050999999998E-3</v>
      </c>
      <c r="M64">
        <v>1.9170253000000002E-2</v>
      </c>
      <c r="N64">
        <v>1.5897202999999999E-2</v>
      </c>
      <c r="O64">
        <v>-1.1071386000000001E-2</v>
      </c>
      <c r="P64">
        <v>7.1470075999999997E-3</v>
      </c>
      <c r="Q64">
        <v>1.5265437999999999E-2</v>
      </c>
      <c r="R64">
        <v>-9.3600890000000003E-3</v>
      </c>
      <c r="S64">
        <v>1.1819774E-2</v>
      </c>
      <c r="T64">
        <v>3.1173381999999999E-2</v>
      </c>
      <c r="U64">
        <v>-3.5071659999999998E-2</v>
      </c>
      <c r="V64">
        <v>-1.4848409E-2</v>
      </c>
      <c r="W64">
        <v>3.1129227999999998E-2</v>
      </c>
      <c r="X64">
        <v>2.4520549999999999E-3</v>
      </c>
      <c r="Y64">
        <v>1.9464424000000001E-2</v>
      </c>
      <c r="Z64">
        <v>4.7744274000000003E-2</v>
      </c>
      <c r="AA64">
        <v>2.5794942000000001E-2</v>
      </c>
      <c r="AB64">
        <v>5.9539279999999998E-3</v>
      </c>
      <c r="AC64">
        <v>2.4920337000000001E-2</v>
      </c>
      <c r="AD64">
        <v>-3.5853777000000001E-3</v>
      </c>
      <c r="AE64">
        <v>4.5777802000000003</v>
      </c>
    </row>
    <row r="65" spans="1:31" x14ac:dyDescent="0.2">
      <c r="A65">
        <f>54.421795</f>
        <v>54.421795000000003</v>
      </c>
      <c r="B65">
        <v>-4.7130241000000002</v>
      </c>
      <c r="C65">
        <v>-9.1560191999999994</v>
      </c>
      <c r="D65">
        <v>-158.84505999999999</v>
      </c>
      <c r="E65">
        <v>-5.1501330999999997</v>
      </c>
      <c r="F65">
        <v>4.2301865000000003</v>
      </c>
      <c r="G65">
        <v>-9.6780567000000008</v>
      </c>
      <c r="H65">
        <v>-55.775157999999998</v>
      </c>
      <c r="I65">
        <v>-4.9706092000000002</v>
      </c>
      <c r="J65">
        <v>6.8186666000000003E-3</v>
      </c>
      <c r="K65">
        <v>2.6083671999999999E-2</v>
      </c>
      <c r="L65">
        <v>-4.5164050999999998E-3</v>
      </c>
      <c r="M65">
        <v>1.9170253000000002E-2</v>
      </c>
      <c r="N65">
        <v>1.7461013000000001E-2</v>
      </c>
      <c r="O65">
        <v>-7.9453951000000005E-3</v>
      </c>
      <c r="P65">
        <v>8.7056179000000004E-3</v>
      </c>
      <c r="Q65">
        <v>1.6819318999999999E-2</v>
      </c>
      <c r="R65">
        <v>-1.0914528999999999E-2</v>
      </c>
      <c r="S65">
        <v>1.1819774E-2</v>
      </c>
      <c r="T65">
        <v>3.1173381999999999E-2</v>
      </c>
      <c r="U65">
        <v>-3.5071659999999998E-2</v>
      </c>
      <c r="V65">
        <v>-1.3297754E-2</v>
      </c>
      <c r="W65">
        <v>2.801845E-2</v>
      </c>
      <c r="X65">
        <v>4.0050852000000003E-3</v>
      </c>
      <c r="Y65">
        <v>1.9464424000000001E-2</v>
      </c>
      <c r="Z65">
        <v>4.7744274000000003E-2</v>
      </c>
      <c r="AA65">
        <v>2.4248701000000001E-2</v>
      </c>
      <c r="AB65">
        <v>6.5736105000000003E-3</v>
      </c>
      <c r="AC65">
        <v>2.7697357999999998E-2</v>
      </c>
      <c r="AD65">
        <v>-4.2059313999999997E-3</v>
      </c>
      <c r="AE65">
        <v>4.5777802000000003</v>
      </c>
    </row>
    <row r="66" spans="1:31" x14ac:dyDescent="0.2">
      <c r="A66">
        <f>54.421795</f>
        <v>54.421795000000003</v>
      </c>
      <c r="B66">
        <v>-4.8976778999999997</v>
      </c>
      <c r="C66">
        <v>-9.2480755000000006</v>
      </c>
      <c r="D66">
        <v>-158.93727000000001</v>
      </c>
      <c r="E66">
        <v>-5.0580878</v>
      </c>
      <c r="F66">
        <v>4.1382479999999999</v>
      </c>
      <c r="G66">
        <v>-9.7702598999999992</v>
      </c>
      <c r="H66">
        <v>-55.775157999999998</v>
      </c>
      <c r="I66">
        <v>-5.0628590999999998</v>
      </c>
      <c r="J66">
        <v>7.7501908E-3</v>
      </c>
      <c r="K66">
        <v>2.7634743999999999E-2</v>
      </c>
      <c r="L66">
        <v>-4.5164050999999998E-3</v>
      </c>
      <c r="M66">
        <v>1.447673E-2</v>
      </c>
      <c r="N66">
        <v>1.7461013000000001E-2</v>
      </c>
      <c r="O66">
        <v>-6.3823997000000002E-3</v>
      </c>
      <c r="P66">
        <v>1.0264229E-2</v>
      </c>
      <c r="Q66">
        <v>2.1480966000000001E-2</v>
      </c>
      <c r="R66">
        <v>-1.4023407999999999E-2</v>
      </c>
      <c r="S66">
        <v>1.1819774E-2</v>
      </c>
      <c r="T66">
        <v>3.2732058000000001E-2</v>
      </c>
      <c r="U66">
        <v>-3.5071659999999998E-2</v>
      </c>
      <c r="V66">
        <v>-1.3297754E-2</v>
      </c>
      <c r="W66">
        <v>2.6463058000000001E-2</v>
      </c>
      <c r="X66">
        <v>2.4520549999999999E-3</v>
      </c>
      <c r="Y66">
        <v>1.9464424000000001E-2</v>
      </c>
      <c r="Z66">
        <v>4.6185955000000001E-2</v>
      </c>
      <c r="AA66">
        <v>2.115622E-2</v>
      </c>
      <c r="AB66">
        <v>6.2637687999999997E-3</v>
      </c>
      <c r="AC66">
        <v>2.9548709999999999E-2</v>
      </c>
      <c r="AD66">
        <v>-4.5162081000000003E-3</v>
      </c>
      <c r="AE66">
        <v>4.5777802000000003</v>
      </c>
    </row>
    <row r="67" spans="1:31" x14ac:dyDescent="0.2">
      <c r="A67">
        <f>54.421795</f>
        <v>54.421795000000003</v>
      </c>
      <c r="B67">
        <v>-4.990005</v>
      </c>
      <c r="C67">
        <v>-9.4321871000000002</v>
      </c>
      <c r="D67">
        <v>-158.93727000000001</v>
      </c>
      <c r="E67">
        <v>-5.0580878</v>
      </c>
      <c r="F67">
        <v>4.1382479999999999</v>
      </c>
      <c r="G67">
        <v>-9.7702598999999992</v>
      </c>
      <c r="H67">
        <v>-55.775157999999998</v>
      </c>
      <c r="I67">
        <v>-5.0628590999999998</v>
      </c>
      <c r="J67">
        <v>8.0606984E-3</v>
      </c>
      <c r="K67">
        <v>2.8255171999999999E-2</v>
      </c>
      <c r="L67">
        <v>-4.5164050999999998E-3</v>
      </c>
      <c r="M67">
        <v>9.7832065000000006E-3</v>
      </c>
      <c r="N67">
        <v>1.5897202999999999E-2</v>
      </c>
      <c r="O67">
        <v>-4.8194042999999999E-3</v>
      </c>
      <c r="P67">
        <v>1.1822839E-2</v>
      </c>
      <c r="Q67">
        <v>2.7696496000000001E-2</v>
      </c>
      <c r="R67">
        <v>-1.5577847000000001E-2</v>
      </c>
      <c r="S67">
        <v>1.1819774E-2</v>
      </c>
      <c r="T67">
        <v>3.1173381999999999E-2</v>
      </c>
      <c r="U67">
        <v>-3.5071659999999998E-2</v>
      </c>
      <c r="V67">
        <v>-1.4848409E-2</v>
      </c>
      <c r="W67">
        <v>2.4907667000000001E-2</v>
      </c>
      <c r="X67">
        <v>-6.5400509999999996E-4</v>
      </c>
      <c r="Y67">
        <v>1.9464424000000001E-2</v>
      </c>
      <c r="Z67">
        <v>4.6185955000000001E-2</v>
      </c>
      <c r="AA67">
        <v>1.9609977000000001E-2</v>
      </c>
      <c r="AB67">
        <v>5.6440858000000003E-3</v>
      </c>
      <c r="AC67">
        <v>2.9240148000000001E-2</v>
      </c>
      <c r="AD67">
        <v>-4.5162081000000003E-3</v>
      </c>
      <c r="AE67">
        <v>4.5777802000000003</v>
      </c>
    </row>
    <row r="68" spans="1:31" x14ac:dyDescent="0.2">
      <c r="A68">
        <f>54.421795</f>
        <v>54.421795000000003</v>
      </c>
      <c r="B68">
        <v>-5.0823317000000001</v>
      </c>
      <c r="C68">
        <v>-9.5242424000000003</v>
      </c>
      <c r="D68">
        <v>-159.02946</v>
      </c>
      <c r="E68">
        <v>-4.966043</v>
      </c>
      <c r="F68">
        <v>4.2301865000000003</v>
      </c>
      <c r="G68">
        <v>-9.7702598999999992</v>
      </c>
      <c r="H68">
        <v>-55.683104999999998</v>
      </c>
      <c r="I68">
        <v>-5.0628590999999998</v>
      </c>
      <c r="J68">
        <v>8.0606984E-3</v>
      </c>
      <c r="K68">
        <v>2.7634743999999999E-2</v>
      </c>
      <c r="L68">
        <v>-4.8264144000000004E-3</v>
      </c>
      <c r="M68">
        <v>5.0896843999999998E-3</v>
      </c>
      <c r="N68">
        <v>1.5897202999999999E-2</v>
      </c>
      <c r="O68">
        <v>-7.9453951000000005E-3</v>
      </c>
      <c r="P68">
        <v>1.338145E-2</v>
      </c>
      <c r="Q68">
        <v>2.9250378E-2</v>
      </c>
      <c r="R68">
        <v>-1.5577847000000001E-2</v>
      </c>
      <c r="S68">
        <v>1.1819774E-2</v>
      </c>
      <c r="T68">
        <v>3.1173381999999999E-2</v>
      </c>
      <c r="U68">
        <v>-3.5071659999999998E-2</v>
      </c>
      <c r="V68">
        <v>-1.7949712999999999E-2</v>
      </c>
      <c r="W68">
        <v>2.801845E-2</v>
      </c>
      <c r="X68">
        <v>-3.7600654000000001E-3</v>
      </c>
      <c r="Y68">
        <v>1.9464424000000001E-2</v>
      </c>
      <c r="Z68">
        <v>4.6185955000000001E-2</v>
      </c>
      <c r="AA68">
        <v>1.9609977000000001E-2</v>
      </c>
      <c r="AB68">
        <v>4.7145620999999999E-3</v>
      </c>
      <c r="AC68">
        <v>2.7697357999999998E-2</v>
      </c>
      <c r="AD68">
        <v>-4.2059313999999997E-3</v>
      </c>
      <c r="AE68">
        <v>4.5777802000000003</v>
      </c>
    </row>
    <row r="69" spans="1:31" x14ac:dyDescent="0.2">
      <c r="A69">
        <f>54.421795</f>
        <v>54.421795000000003</v>
      </c>
      <c r="B69">
        <v>-5.1746587999999996</v>
      </c>
      <c r="C69">
        <v>-9.5242424000000003</v>
      </c>
      <c r="D69">
        <v>-159.02946</v>
      </c>
      <c r="E69">
        <v>-4.966043</v>
      </c>
      <c r="F69">
        <v>4.2301865000000003</v>
      </c>
      <c r="G69">
        <v>-9.6780567000000008</v>
      </c>
      <c r="H69">
        <v>-55.683104999999998</v>
      </c>
      <c r="I69">
        <v>-5.0628590999999998</v>
      </c>
      <c r="J69">
        <v>7.4396827000000002E-3</v>
      </c>
      <c r="K69">
        <v>2.6393887000000001E-2</v>
      </c>
      <c r="L69">
        <v>-5.1364237E-3</v>
      </c>
      <c r="M69">
        <v>3.9616188999999998E-4</v>
      </c>
      <c r="N69">
        <v>1.7461013000000001E-2</v>
      </c>
      <c r="O69">
        <v>-1.1071386000000001E-2</v>
      </c>
      <c r="P69">
        <v>1.4940060999999999E-2</v>
      </c>
      <c r="Q69">
        <v>2.7696496000000001E-2</v>
      </c>
      <c r="R69">
        <v>-1.0914528999999999E-2</v>
      </c>
      <c r="S69">
        <v>1.1819774E-2</v>
      </c>
      <c r="T69">
        <v>3.2732058000000001E-2</v>
      </c>
      <c r="U69">
        <v>-3.5071659999999998E-2</v>
      </c>
      <c r="V69">
        <v>-1.9500367000000001E-2</v>
      </c>
      <c r="W69">
        <v>3.1129227999999998E-2</v>
      </c>
      <c r="X69">
        <v>-2.2070352000000001E-3</v>
      </c>
      <c r="Y69">
        <v>1.9464424000000001E-2</v>
      </c>
      <c r="Z69">
        <v>4.7744274000000003E-2</v>
      </c>
      <c r="AA69">
        <v>2.2702461E-2</v>
      </c>
      <c r="AB69">
        <v>4.0948790999999997E-3</v>
      </c>
      <c r="AC69">
        <v>2.5846012000000002E-2</v>
      </c>
      <c r="AD69">
        <v>-4.5162081000000003E-3</v>
      </c>
      <c r="AE69">
        <v>4.5777802000000003</v>
      </c>
    </row>
    <row r="70" spans="1:31" x14ac:dyDescent="0.2">
      <c r="A70">
        <f>54.514332</f>
        <v>54.514332000000003</v>
      </c>
      <c r="B70">
        <v>-5.1746587999999996</v>
      </c>
      <c r="C70">
        <v>-9.5242424000000003</v>
      </c>
      <c r="D70">
        <v>-159.02946</v>
      </c>
      <c r="E70">
        <v>-5.0580878</v>
      </c>
      <c r="F70">
        <v>4.3221249999999998</v>
      </c>
      <c r="G70">
        <v>-9.5858536000000001</v>
      </c>
      <c r="H70">
        <v>-55.591048999999998</v>
      </c>
      <c r="I70">
        <v>-5.0628590999999998</v>
      </c>
      <c r="J70">
        <v>6.8186666000000003E-3</v>
      </c>
      <c r="K70">
        <v>2.5463240000000002E-2</v>
      </c>
      <c r="L70">
        <v>-5.7564429000000004E-3</v>
      </c>
      <c r="M70">
        <v>3.9616188999999998E-4</v>
      </c>
      <c r="N70">
        <v>1.9024824999999999E-2</v>
      </c>
      <c r="O70">
        <v>-1.1071386000000001E-2</v>
      </c>
      <c r="P70">
        <v>1.1822839E-2</v>
      </c>
      <c r="Q70">
        <v>2.1480966000000001E-2</v>
      </c>
      <c r="R70">
        <v>-6.2512108000000004E-3</v>
      </c>
      <c r="S70">
        <v>1.3384276000000001E-2</v>
      </c>
      <c r="T70">
        <v>3.4290738000000001E-2</v>
      </c>
      <c r="U70">
        <v>-3.5071659999999998E-2</v>
      </c>
      <c r="V70">
        <v>-1.9500367000000001E-2</v>
      </c>
      <c r="W70">
        <v>3.4240003999999997E-2</v>
      </c>
      <c r="X70">
        <v>-6.5400509999999996E-4</v>
      </c>
      <c r="Y70">
        <v>1.9464424000000001E-2</v>
      </c>
      <c r="Z70">
        <v>4.7744274000000003E-2</v>
      </c>
      <c r="AA70">
        <v>2.4248701000000001E-2</v>
      </c>
      <c r="AB70">
        <v>4.4047208999999999E-3</v>
      </c>
      <c r="AC70">
        <v>2.5537454000000001E-2</v>
      </c>
      <c r="AD70">
        <v>-5.4470380000000004E-3</v>
      </c>
      <c r="AE70">
        <v>4.5777802000000003</v>
      </c>
    </row>
    <row r="71" spans="1:31" x14ac:dyDescent="0.2">
      <c r="A71">
        <f>54.514332</f>
        <v>54.514332000000003</v>
      </c>
      <c r="B71">
        <v>-5.1746587999999996</v>
      </c>
      <c r="C71">
        <v>-9.5242424000000003</v>
      </c>
      <c r="D71">
        <v>-159.02946</v>
      </c>
      <c r="E71">
        <v>-5.0580878</v>
      </c>
      <c r="F71">
        <v>4.3221249999999998</v>
      </c>
      <c r="G71">
        <v>-9.5858536000000001</v>
      </c>
      <c r="H71">
        <v>-55.498992999999999</v>
      </c>
      <c r="I71">
        <v>-4.9706092000000002</v>
      </c>
      <c r="J71">
        <v>6.5081590000000003E-3</v>
      </c>
      <c r="K71">
        <v>2.6704101000000001E-2</v>
      </c>
      <c r="L71">
        <v>-6.6864708999999998E-3</v>
      </c>
      <c r="M71">
        <v>1.9606692E-3</v>
      </c>
      <c r="N71">
        <v>2.0588635000000001E-2</v>
      </c>
      <c r="O71">
        <v>-9.5083909000000001E-3</v>
      </c>
      <c r="P71">
        <v>7.1470075999999997E-3</v>
      </c>
      <c r="Q71">
        <v>1.8373203000000001E-2</v>
      </c>
      <c r="R71">
        <v>-3.1423324E-3</v>
      </c>
      <c r="S71">
        <v>1.3384276000000001E-2</v>
      </c>
      <c r="T71">
        <v>3.5849418000000001E-2</v>
      </c>
      <c r="U71">
        <v>-3.6627274000000001E-2</v>
      </c>
      <c r="V71">
        <v>-1.6399060999999999E-2</v>
      </c>
      <c r="W71">
        <v>3.5795397999999999E-2</v>
      </c>
      <c r="X71">
        <v>2.4520549999999999E-3</v>
      </c>
      <c r="Y71">
        <v>1.7911614999999999E-2</v>
      </c>
      <c r="Z71">
        <v>4.7744274000000003E-2</v>
      </c>
      <c r="AA71">
        <v>2.2702461E-2</v>
      </c>
      <c r="AB71">
        <v>5.0244037999999996E-3</v>
      </c>
      <c r="AC71">
        <v>2.5846012000000002E-2</v>
      </c>
      <c r="AD71">
        <v>-6.0675913000000003E-3</v>
      </c>
      <c r="AE71">
        <v>4.5777802000000003</v>
      </c>
    </row>
    <row r="72" spans="1:31" x14ac:dyDescent="0.2">
      <c r="A72">
        <f>54.514332</f>
        <v>54.514332000000003</v>
      </c>
      <c r="B72">
        <v>-5.2669854000000003</v>
      </c>
      <c r="C72">
        <v>-9.6162986999999998</v>
      </c>
      <c r="D72">
        <v>-159.02946</v>
      </c>
      <c r="E72">
        <v>-5.0580878</v>
      </c>
      <c r="F72">
        <v>4.3221249999999998</v>
      </c>
      <c r="G72">
        <v>-9.6780567000000008</v>
      </c>
      <c r="H72">
        <v>-55.498992999999999</v>
      </c>
      <c r="I72">
        <v>-4.9706092000000002</v>
      </c>
      <c r="J72">
        <v>6.8186666000000003E-3</v>
      </c>
      <c r="K72">
        <v>2.9185815E-2</v>
      </c>
      <c r="L72">
        <v>-6.6864708999999998E-3</v>
      </c>
      <c r="M72">
        <v>3.525177E-3</v>
      </c>
      <c r="N72">
        <v>2.2152444E-2</v>
      </c>
      <c r="O72">
        <v>-6.3823997000000002E-3</v>
      </c>
      <c r="P72">
        <v>4.0297852999999998E-3</v>
      </c>
      <c r="Q72">
        <v>1.8373203000000001E-2</v>
      </c>
      <c r="R72">
        <v>-1.5878929999999999E-3</v>
      </c>
      <c r="S72">
        <v>1.3384276000000001E-2</v>
      </c>
      <c r="T72">
        <v>3.5849418000000001E-2</v>
      </c>
      <c r="U72">
        <v>-3.6627274000000001E-2</v>
      </c>
      <c r="V72">
        <v>-1.1747103E-2</v>
      </c>
      <c r="W72">
        <v>3.4240003999999997E-2</v>
      </c>
      <c r="X72">
        <v>5.5581153999999999E-3</v>
      </c>
      <c r="Y72">
        <v>1.7911614999999999E-2</v>
      </c>
      <c r="Z72">
        <v>4.6185955000000001E-2</v>
      </c>
      <c r="AA72">
        <v>1.9609977000000001E-2</v>
      </c>
      <c r="AB72">
        <v>5.6440858000000003E-3</v>
      </c>
      <c r="AC72">
        <v>2.6463126999999999E-2</v>
      </c>
      <c r="AD72">
        <v>-6.3778684000000002E-3</v>
      </c>
      <c r="AE72">
        <v>4.5777802000000003</v>
      </c>
    </row>
    <row r="73" spans="1:31" x14ac:dyDescent="0.2">
      <c r="A73">
        <f>54.514332</f>
        <v>54.514332000000003</v>
      </c>
      <c r="B73">
        <v>-5.3593124999999997</v>
      </c>
      <c r="C73">
        <v>-9.7083539999999999</v>
      </c>
      <c r="D73">
        <v>-159.12165999999999</v>
      </c>
      <c r="E73">
        <v>-5.0580878</v>
      </c>
      <c r="F73">
        <v>4.3221249999999998</v>
      </c>
      <c r="G73">
        <v>-9.7702598999999992</v>
      </c>
      <c r="H73">
        <v>-55.498992999999999</v>
      </c>
      <c r="I73">
        <v>-5.0628590999999998</v>
      </c>
      <c r="J73">
        <v>6.8186666000000003E-3</v>
      </c>
      <c r="K73">
        <v>3.2287958999999998E-2</v>
      </c>
      <c r="L73">
        <v>-6.3764611000000004E-3</v>
      </c>
      <c r="M73">
        <v>1.9606692E-3</v>
      </c>
      <c r="N73">
        <v>2.2152444E-2</v>
      </c>
      <c r="O73">
        <v>-4.8194042999999999E-3</v>
      </c>
      <c r="P73">
        <v>9.1256376000000002E-4</v>
      </c>
      <c r="Q73">
        <v>2.1480966000000001E-2</v>
      </c>
      <c r="R73">
        <v>-3.1423324E-3</v>
      </c>
      <c r="S73">
        <v>1.3384276000000001E-2</v>
      </c>
      <c r="T73">
        <v>3.4290738000000001E-2</v>
      </c>
      <c r="U73">
        <v>-3.5071659999999998E-2</v>
      </c>
      <c r="V73">
        <v>-8.6457980999999993E-3</v>
      </c>
      <c r="W73">
        <v>3.2684619999999998E-2</v>
      </c>
      <c r="X73">
        <v>8.6641758999999995E-3</v>
      </c>
      <c r="Y73">
        <v>1.9464424000000001E-2</v>
      </c>
      <c r="Z73">
        <v>4.4627647999999999E-2</v>
      </c>
      <c r="AA73">
        <v>1.8063738999999999E-2</v>
      </c>
      <c r="AB73">
        <v>5.6440858000000003E-3</v>
      </c>
      <c r="AC73">
        <v>2.7388802E-2</v>
      </c>
      <c r="AD73">
        <v>-5.7573151000000003E-3</v>
      </c>
      <c r="AE73">
        <v>4.5777802000000003</v>
      </c>
    </row>
    <row r="74" spans="1:31" x14ac:dyDescent="0.2">
      <c r="A74">
        <f>54.421795</f>
        <v>54.421795000000003</v>
      </c>
      <c r="B74">
        <v>-5.5439663000000001</v>
      </c>
      <c r="C74">
        <v>-9.8924655999999995</v>
      </c>
      <c r="D74">
        <v>-159.30605</v>
      </c>
      <c r="E74">
        <v>-5.1501330999999997</v>
      </c>
      <c r="F74">
        <v>4.2301865000000003</v>
      </c>
      <c r="G74">
        <v>-9.862463</v>
      </c>
      <c r="H74">
        <v>-55.591048999999998</v>
      </c>
      <c r="I74">
        <v>-5.0628590999999998</v>
      </c>
      <c r="J74">
        <v>7.1291747000000001E-3</v>
      </c>
      <c r="K74">
        <v>3.3839031999999998E-2</v>
      </c>
      <c r="L74">
        <v>-5.7564429000000004E-3</v>
      </c>
      <c r="M74">
        <v>-1.1683456000000001E-3</v>
      </c>
      <c r="N74">
        <v>2.0588635000000001E-2</v>
      </c>
      <c r="O74">
        <v>-6.3823997000000002E-3</v>
      </c>
      <c r="P74">
        <v>2.4711745999999998E-3</v>
      </c>
      <c r="Q74">
        <v>2.4588728000000001E-2</v>
      </c>
      <c r="R74">
        <v>-3.1423324E-3</v>
      </c>
      <c r="S74">
        <v>1.1819774E-2</v>
      </c>
      <c r="T74">
        <v>3.2732058000000001E-2</v>
      </c>
      <c r="U74">
        <v>-3.5071659999999998E-2</v>
      </c>
      <c r="V74">
        <v>-7.0951445999999996E-3</v>
      </c>
      <c r="W74">
        <v>3.1129227999999998E-2</v>
      </c>
      <c r="X74">
        <v>8.6641758999999995E-3</v>
      </c>
      <c r="Y74">
        <v>1.9464424000000001E-2</v>
      </c>
      <c r="Z74">
        <v>4.4627647999999999E-2</v>
      </c>
      <c r="AA74">
        <v>1.9609977000000001E-2</v>
      </c>
      <c r="AB74">
        <v>5.6440858000000003E-3</v>
      </c>
      <c r="AC74">
        <v>2.8623032999999999E-2</v>
      </c>
      <c r="AD74">
        <v>-4.8264846999999996E-3</v>
      </c>
      <c r="AE74">
        <v>4.5777802000000003</v>
      </c>
    </row>
    <row r="75" spans="1:31" x14ac:dyDescent="0.2">
      <c r="A75">
        <f>54.236721</f>
        <v>54.236721000000003</v>
      </c>
      <c r="B75">
        <v>-5.7286200999999997</v>
      </c>
      <c r="C75">
        <v>-10.076577</v>
      </c>
      <c r="D75">
        <v>-159.39823999999999</v>
      </c>
      <c r="E75">
        <v>-5.1501330999999997</v>
      </c>
      <c r="F75">
        <v>4.1382479999999999</v>
      </c>
      <c r="G75">
        <v>-9.9546671</v>
      </c>
      <c r="H75">
        <v>-55.591048999999998</v>
      </c>
      <c r="I75">
        <v>-5.0628590999999998</v>
      </c>
      <c r="J75">
        <v>7.4396827000000002E-3</v>
      </c>
      <c r="K75">
        <v>3.3839031999999998E-2</v>
      </c>
      <c r="L75">
        <v>-5.1364237E-3</v>
      </c>
      <c r="M75">
        <v>-4.2973602999999997E-3</v>
      </c>
      <c r="N75">
        <v>1.9024824999999999E-2</v>
      </c>
      <c r="O75">
        <v>-9.5083909000000001E-3</v>
      </c>
      <c r="P75">
        <v>4.0297852999999998E-3</v>
      </c>
      <c r="Q75">
        <v>2.3034846000000001E-2</v>
      </c>
      <c r="R75">
        <v>-3.1423324E-3</v>
      </c>
      <c r="S75">
        <v>1.1819774E-2</v>
      </c>
      <c r="T75">
        <v>3.2732058000000001E-2</v>
      </c>
      <c r="U75">
        <v>-3.5071659999999998E-2</v>
      </c>
      <c r="V75">
        <v>-7.0951445999999996E-3</v>
      </c>
      <c r="W75">
        <v>3.1129227999999998E-2</v>
      </c>
      <c r="X75">
        <v>7.1111452000000002E-3</v>
      </c>
      <c r="Y75">
        <v>2.1017237000000001E-2</v>
      </c>
      <c r="Z75">
        <v>4.4627647999999999E-2</v>
      </c>
      <c r="AA75">
        <v>2.115622E-2</v>
      </c>
      <c r="AB75">
        <v>5.6440858000000003E-3</v>
      </c>
      <c r="AC75">
        <v>2.9857267E-2</v>
      </c>
      <c r="AD75">
        <v>-4.5162081000000003E-3</v>
      </c>
      <c r="AE75">
        <v>4.5777802000000003</v>
      </c>
    </row>
    <row r="76" spans="1:31" x14ac:dyDescent="0.2">
      <c r="A76">
        <f>54.144184</f>
        <v>54.144184000000003</v>
      </c>
      <c r="B76">
        <v>-5.9132737999999998</v>
      </c>
      <c r="C76">
        <v>-10.168633</v>
      </c>
      <c r="D76">
        <v>-159.49043</v>
      </c>
      <c r="E76">
        <v>-5.2421784000000002</v>
      </c>
      <c r="F76">
        <v>4.1382479999999999</v>
      </c>
      <c r="G76">
        <v>-9.9546671</v>
      </c>
      <c r="H76">
        <v>-55.683104999999998</v>
      </c>
      <c r="I76">
        <v>-5.1551093999999997</v>
      </c>
      <c r="J76">
        <v>8.0606984E-3</v>
      </c>
      <c r="K76">
        <v>3.2908386999999997E-2</v>
      </c>
      <c r="L76">
        <v>-5.1364237E-3</v>
      </c>
      <c r="M76">
        <v>-4.2973602999999997E-3</v>
      </c>
      <c r="N76">
        <v>1.9024824999999999E-2</v>
      </c>
      <c r="O76">
        <v>-1.2634382E-2</v>
      </c>
      <c r="P76">
        <v>5.5883965000000004E-3</v>
      </c>
      <c r="Q76">
        <v>1.9927084000000001E-2</v>
      </c>
      <c r="R76">
        <v>-3.1423324E-3</v>
      </c>
      <c r="S76">
        <v>1.1819774E-2</v>
      </c>
      <c r="T76">
        <v>3.2732058000000001E-2</v>
      </c>
      <c r="U76">
        <v>-3.5071659999999998E-2</v>
      </c>
      <c r="V76">
        <v>-8.6457980999999993E-3</v>
      </c>
      <c r="W76">
        <v>3.2684619999999998E-2</v>
      </c>
      <c r="X76">
        <v>5.5581153999999999E-3</v>
      </c>
      <c r="Y76">
        <v>1.9464424000000001E-2</v>
      </c>
      <c r="Z76">
        <v>4.6185955000000001E-2</v>
      </c>
      <c r="AA76">
        <v>2.2702461E-2</v>
      </c>
      <c r="AB76">
        <v>5.6440858000000003E-3</v>
      </c>
      <c r="AC76">
        <v>3.0165825E-2</v>
      </c>
      <c r="AD76">
        <v>-4.8264846999999996E-3</v>
      </c>
      <c r="AE76">
        <v>4.5777802000000003</v>
      </c>
    </row>
    <row r="77" spans="1:31" x14ac:dyDescent="0.2">
      <c r="A77">
        <f>54.144184</f>
        <v>54.144184000000003</v>
      </c>
      <c r="B77">
        <v>-6.0056004999999999</v>
      </c>
      <c r="C77">
        <v>-10.260688999999999</v>
      </c>
      <c r="D77">
        <v>-159.49043</v>
      </c>
      <c r="E77">
        <v>-5.2421784000000002</v>
      </c>
      <c r="F77">
        <v>4.1382479999999999</v>
      </c>
      <c r="G77">
        <v>-9.9546671</v>
      </c>
      <c r="H77">
        <v>-55.683104999999998</v>
      </c>
      <c r="I77">
        <v>-5.1551093999999997</v>
      </c>
      <c r="J77">
        <v>8.3712069000000007E-3</v>
      </c>
      <c r="K77">
        <v>3.2287958999999998E-2</v>
      </c>
      <c r="L77">
        <v>-6.0664522E-3</v>
      </c>
      <c r="M77">
        <v>1.9606692E-3</v>
      </c>
      <c r="N77">
        <v>1.9024824999999999E-2</v>
      </c>
      <c r="O77">
        <v>-1.4197377000000001E-2</v>
      </c>
      <c r="P77">
        <v>7.1470075999999997E-3</v>
      </c>
      <c r="Q77">
        <v>1.5265437999999999E-2</v>
      </c>
      <c r="R77">
        <v>-6.2512108000000004E-3</v>
      </c>
      <c r="S77">
        <v>1.1819774E-2</v>
      </c>
      <c r="T77">
        <v>3.4290738000000001E-2</v>
      </c>
      <c r="U77">
        <v>-3.5071659999999998E-2</v>
      </c>
      <c r="V77">
        <v>-1.0196449999999999E-2</v>
      </c>
      <c r="W77">
        <v>3.2684619999999998E-2</v>
      </c>
      <c r="X77">
        <v>2.4520549999999999E-3</v>
      </c>
      <c r="Y77">
        <v>1.9464424000000001E-2</v>
      </c>
      <c r="Z77">
        <v>4.6185955000000001E-2</v>
      </c>
      <c r="AA77">
        <v>2.2702461E-2</v>
      </c>
      <c r="AB77">
        <v>5.3342449999999996E-3</v>
      </c>
      <c r="AC77">
        <v>2.9548709999999999E-2</v>
      </c>
      <c r="AD77">
        <v>-5.7573151000000003E-3</v>
      </c>
      <c r="AE77">
        <v>4.5777802000000003</v>
      </c>
    </row>
    <row r="78" spans="1:31" x14ac:dyDescent="0.2">
      <c r="A78">
        <f>54.051651</f>
        <v>54.051651</v>
      </c>
      <c r="B78">
        <v>-6.0056004999999999</v>
      </c>
      <c r="C78">
        <v>-10.352745000000001</v>
      </c>
      <c r="D78">
        <v>-159.58262999999999</v>
      </c>
      <c r="E78">
        <v>-5.2421784000000002</v>
      </c>
      <c r="F78">
        <v>4.1382479999999999</v>
      </c>
      <c r="G78">
        <v>-10.04687</v>
      </c>
      <c r="H78">
        <v>-55.683104999999998</v>
      </c>
      <c r="I78">
        <v>-5.1551093999999997</v>
      </c>
      <c r="J78">
        <v>8.9922221000000007E-3</v>
      </c>
      <c r="K78">
        <v>3.2598175E-2</v>
      </c>
      <c r="L78">
        <v>-6.6864708999999998E-3</v>
      </c>
      <c r="M78">
        <v>9.7832065000000006E-3</v>
      </c>
      <c r="N78">
        <v>2.0588635000000001E-2</v>
      </c>
      <c r="O78">
        <v>-1.5760373000000001E-2</v>
      </c>
      <c r="P78">
        <v>7.1470075999999997E-3</v>
      </c>
      <c r="Q78">
        <v>1.2157673000000001E-2</v>
      </c>
      <c r="R78">
        <v>-9.3600890000000003E-3</v>
      </c>
      <c r="S78">
        <v>1.3384276000000001E-2</v>
      </c>
      <c r="T78">
        <v>3.5849418000000001E-2</v>
      </c>
      <c r="U78">
        <v>-3.5071659999999998E-2</v>
      </c>
      <c r="V78">
        <v>-1.0196449999999999E-2</v>
      </c>
      <c r="W78">
        <v>3.2684619999999998E-2</v>
      </c>
      <c r="X78">
        <v>8.9902495E-4</v>
      </c>
      <c r="Y78">
        <v>1.7911614999999999E-2</v>
      </c>
      <c r="Z78">
        <v>4.7744274000000003E-2</v>
      </c>
      <c r="AA78">
        <v>2.2702461E-2</v>
      </c>
      <c r="AB78">
        <v>5.0244037999999996E-3</v>
      </c>
      <c r="AC78">
        <v>2.8623032999999999E-2</v>
      </c>
      <c r="AD78">
        <v>-6.3778684000000002E-3</v>
      </c>
      <c r="AE78">
        <v>6.1037102000000001</v>
      </c>
    </row>
    <row r="79" spans="1:31" x14ac:dyDescent="0.2">
      <c r="A79">
        <f>54.144184</f>
        <v>54.144184000000003</v>
      </c>
      <c r="B79">
        <v>-6.0056004999999999</v>
      </c>
      <c r="C79">
        <v>-10.444800000000001</v>
      </c>
      <c r="D79">
        <v>-159.58262999999999</v>
      </c>
      <c r="E79">
        <v>-5.2421784000000002</v>
      </c>
      <c r="F79">
        <v>4.2301865000000003</v>
      </c>
      <c r="G79">
        <v>-10.04687</v>
      </c>
      <c r="H79">
        <v>-55.591048999999998</v>
      </c>
      <c r="I79">
        <v>-5.1551093999999997</v>
      </c>
      <c r="J79">
        <v>9.3027306999999993E-3</v>
      </c>
      <c r="K79">
        <v>3.3528816000000003E-2</v>
      </c>
      <c r="L79">
        <v>-6.9964802999999999E-3</v>
      </c>
      <c r="M79">
        <v>1.447673E-2</v>
      </c>
      <c r="N79">
        <v>2.2152444E-2</v>
      </c>
      <c r="O79">
        <v>-1.5760373000000001E-2</v>
      </c>
      <c r="P79">
        <v>7.1470075999999997E-3</v>
      </c>
      <c r="Q79">
        <v>1.3711554000000001E-2</v>
      </c>
      <c r="R79">
        <v>-1.0914528999999999E-2</v>
      </c>
      <c r="S79">
        <v>1.1819774E-2</v>
      </c>
      <c r="T79">
        <v>3.7408099E-2</v>
      </c>
      <c r="U79">
        <v>-3.5071659999999998E-2</v>
      </c>
      <c r="V79">
        <v>-1.1747103E-2</v>
      </c>
      <c r="W79">
        <v>3.4240003999999997E-2</v>
      </c>
      <c r="X79">
        <v>8.9902495E-4</v>
      </c>
      <c r="Y79">
        <v>1.7911614999999999E-2</v>
      </c>
      <c r="Z79">
        <v>4.7744274000000003E-2</v>
      </c>
      <c r="AA79">
        <v>2.115622E-2</v>
      </c>
      <c r="AB79">
        <v>4.0948790999999997E-3</v>
      </c>
      <c r="AC79">
        <v>2.8623032999999999E-2</v>
      </c>
      <c r="AD79">
        <v>-6.6881455000000001E-3</v>
      </c>
      <c r="AE79">
        <v>6.1037102000000001</v>
      </c>
    </row>
    <row r="80" spans="1:31" x14ac:dyDescent="0.2">
      <c r="A80">
        <f>54.144184</f>
        <v>54.144184000000003</v>
      </c>
      <c r="B80">
        <v>-5.9132737999999998</v>
      </c>
      <c r="C80">
        <v>-10.444800000000001</v>
      </c>
      <c r="D80">
        <v>-159.58262999999999</v>
      </c>
      <c r="E80">
        <v>-5.1501330999999997</v>
      </c>
      <c r="F80">
        <v>4.2301865000000003</v>
      </c>
      <c r="G80">
        <v>-10.04687</v>
      </c>
      <c r="H80">
        <v>-55.498992999999999</v>
      </c>
      <c r="I80">
        <v>-5.0628590999999998</v>
      </c>
      <c r="J80">
        <v>8.9922221000000007E-3</v>
      </c>
      <c r="K80">
        <v>3.4459460999999997E-2</v>
      </c>
      <c r="L80">
        <v>-6.3764611000000004E-3</v>
      </c>
      <c r="M80">
        <v>1.447673E-2</v>
      </c>
      <c r="N80">
        <v>2.3716253999999999E-2</v>
      </c>
      <c r="O80">
        <v>-1.5760373000000001E-2</v>
      </c>
      <c r="P80">
        <v>5.5883965000000004E-3</v>
      </c>
      <c r="Q80">
        <v>1.5265437999999999E-2</v>
      </c>
      <c r="R80">
        <v>-9.3600890000000003E-3</v>
      </c>
      <c r="S80">
        <v>1.1819774E-2</v>
      </c>
      <c r="T80">
        <v>3.5849418000000001E-2</v>
      </c>
      <c r="U80">
        <v>-3.6627274000000001E-2</v>
      </c>
      <c r="V80">
        <v>-1.3297754E-2</v>
      </c>
      <c r="W80">
        <v>3.4240003999999997E-2</v>
      </c>
      <c r="X80">
        <v>2.4520549999999999E-3</v>
      </c>
      <c r="Y80">
        <v>1.7911614999999999E-2</v>
      </c>
      <c r="Z80">
        <v>4.7744274000000003E-2</v>
      </c>
      <c r="AA80">
        <v>1.9609977000000001E-2</v>
      </c>
      <c r="AB80">
        <v>3.4751964E-3</v>
      </c>
      <c r="AC80">
        <v>2.9240148000000001E-2</v>
      </c>
      <c r="AD80">
        <v>-6.0675913000000003E-3</v>
      </c>
      <c r="AE80">
        <v>7.6296406000000001</v>
      </c>
    </row>
    <row r="81" spans="1:31" x14ac:dyDescent="0.2">
      <c r="A81">
        <f>54.144184</f>
        <v>54.144184000000003</v>
      </c>
      <c r="B81">
        <v>-5.9132737999999998</v>
      </c>
      <c r="C81">
        <v>-10.444800000000001</v>
      </c>
      <c r="D81">
        <v>-159.67482000000001</v>
      </c>
      <c r="E81">
        <v>-5.0580878</v>
      </c>
      <c r="F81">
        <v>4.3221249999999998</v>
      </c>
      <c r="G81">
        <v>-10.04687</v>
      </c>
      <c r="H81">
        <v>-55.498992999999999</v>
      </c>
      <c r="I81">
        <v>-5.0628590999999998</v>
      </c>
      <c r="J81">
        <v>8.6817144999999998E-3</v>
      </c>
      <c r="K81">
        <v>3.4769676999999999E-2</v>
      </c>
      <c r="L81">
        <v>-5.7564429000000004E-3</v>
      </c>
      <c r="M81">
        <v>9.7832065000000006E-3</v>
      </c>
      <c r="N81">
        <v>2.2152444E-2</v>
      </c>
      <c r="O81">
        <v>-1.4197377000000001E-2</v>
      </c>
      <c r="P81">
        <v>2.4711745999999998E-3</v>
      </c>
      <c r="Q81">
        <v>1.6819318999999999E-2</v>
      </c>
      <c r="R81">
        <v>-6.2512108000000004E-3</v>
      </c>
      <c r="S81">
        <v>1.1819774E-2</v>
      </c>
      <c r="T81">
        <v>3.5849418000000001E-2</v>
      </c>
      <c r="U81">
        <v>-3.6627274000000001E-2</v>
      </c>
      <c r="V81">
        <v>-1.4848409E-2</v>
      </c>
      <c r="W81">
        <v>3.5795397999999999E-2</v>
      </c>
      <c r="X81">
        <v>2.4520549999999999E-3</v>
      </c>
      <c r="Y81">
        <v>1.7911614999999999E-2</v>
      </c>
      <c r="Z81">
        <v>4.7744274000000003E-2</v>
      </c>
      <c r="AA81">
        <v>1.8063738999999999E-2</v>
      </c>
      <c r="AB81">
        <v>3.1653552E-3</v>
      </c>
      <c r="AC81">
        <v>2.9240148000000001E-2</v>
      </c>
      <c r="AD81">
        <v>-5.1367618000000004E-3</v>
      </c>
      <c r="AE81">
        <v>7.6296406000000001</v>
      </c>
    </row>
    <row r="82" spans="1:31" x14ac:dyDescent="0.2">
      <c r="A82">
        <f>54.144184</f>
        <v>54.144184000000003</v>
      </c>
      <c r="B82">
        <v>-5.8209467000000004</v>
      </c>
      <c r="C82">
        <v>-10.536856999999999</v>
      </c>
      <c r="D82">
        <v>-159.76701</v>
      </c>
      <c r="E82">
        <v>-5.0580878</v>
      </c>
      <c r="F82">
        <v>4.3221249999999998</v>
      </c>
      <c r="G82">
        <v>-10.04687</v>
      </c>
      <c r="H82">
        <v>-55.498992999999999</v>
      </c>
      <c r="I82">
        <v>-5.0628590999999998</v>
      </c>
      <c r="J82">
        <v>8.0606984E-3</v>
      </c>
      <c r="K82">
        <v>3.4459460999999997E-2</v>
      </c>
      <c r="L82">
        <v>-5.4464335999999999E-3</v>
      </c>
      <c r="M82">
        <v>1.9606692E-3</v>
      </c>
      <c r="N82">
        <v>2.0588635000000001E-2</v>
      </c>
      <c r="O82">
        <v>-1.2634382E-2</v>
      </c>
      <c r="P82">
        <v>-6.4604706000000005E-4</v>
      </c>
      <c r="Q82">
        <v>1.8373203000000001E-2</v>
      </c>
      <c r="R82">
        <v>-4.6967715000000004E-3</v>
      </c>
      <c r="S82">
        <v>1.0255273000000001E-2</v>
      </c>
      <c r="T82">
        <v>3.5849418000000001E-2</v>
      </c>
      <c r="U82">
        <v>-3.6627274000000001E-2</v>
      </c>
      <c r="V82">
        <v>-1.6399060999999999E-2</v>
      </c>
      <c r="W82">
        <v>3.7350784999999997E-2</v>
      </c>
      <c r="X82">
        <v>8.9902495E-4</v>
      </c>
      <c r="Y82">
        <v>1.9464424000000001E-2</v>
      </c>
      <c r="Z82">
        <v>4.7744274000000003E-2</v>
      </c>
      <c r="AA82">
        <v>1.8063738999999999E-2</v>
      </c>
      <c r="AB82">
        <v>3.1653552E-3</v>
      </c>
      <c r="AC82">
        <v>2.7697357999999998E-2</v>
      </c>
      <c r="AD82">
        <v>-4.2059313999999997E-3</v>
      </c>
      <c r="AE82">
        <v>7.6296406000000001</v>
      </c>
    </row>
    <row r="83" spans="1:31" x14ac:dyDescent="0.2">
      <c r="A83">
        <f>54.051651</f>
        <v>54.051651</v>
      </c>
      <c r="B83">
        <v>-5.9132737999999998</v>
      </c>
      <c r="C83">
        <v>-10.720967999999999</v>
      </c>
      <c r="D83">
        <v>-159.85920999999999</v>
      </c>
      <c r="E83">
        <v>-5.0580878</v>
      </c>
      <c r="F83">
        <v>4.3221249999999998</v>
      </c>
      <c r="G83">
        <v>-10.04687</v>
      </c>
      <c r="H83">
        <v>-55.591048999999998</v>
      </c>
      <c r="I83">
        <v>-5.0628590999999998</v>
      </c>
      <c r="J83">
        <v>8.0606984E-3</v>
      </c>
      <c r="K83">
        <v>3.4149244000000002E-2</v>
      </c>
      <c r="L83">
        <v>-5.7564429000000004E-3</v>
      </c>
      <c r="M83">
        <v>-4.2973602999999997E-3</v>
      </c>
      <c r="N83">
        <v>1.7461013000000001E-2</v>
      </c>
      <c r="O83">
        <v>-9.5083909000000001E-3</v>
      </c>
      <c r="P83">
        <v>-2.204658E-3</v>
      </c>
      <c r="Q83">
        <v>1.9927084000000001E-2</v>
      </c>
      <c r="R83">
        <v>-6.2512108000000004E-3</v>
      </c>
      <c r="S83">
        <v>1.1819774E-2</v>
      </c>
      <c r="T83">
        <v>3.5849418000000001E-2</v>
      </c>
      <c r="U83">
        <v>-3.6627274000000001E-2</v>
      </c>
      <c r="V83">
        <v>-1.7949712999999999E-2</v>
      </c>
      <c r="W83">
        <v>3.5795397999999999E-2</v>
      </c>
      <c r="X83">
        <v>-3.7600654000000001E-3</v>
      </c>
      <c r="Y83">
        <v>1.9464424000000001E-2</v>
      </c>
      <c r="Z83">
        <v>4.9302585000000003E-2</v>
      </c>
      <c r="AA83">
        <v>1.9609977000000001E-2</v>
      </c>
      <c r="AB83">
        <v>3.1653552E-3</v>
      </c>
      <c r="AC83">
        <v>2.6154569999999999E-2</v>
      </c>
      <c r="AD83">
        <v>-3.8956545999999999E-3</v>
      </c>
      <c r="AE83">
        <v>7.6296406000000001</v>
      </c>
    </row>
    <row r="84" spans="1:31" x14ac:dyDescent="0.2">
      <c r="A84">
        <f>53.959114</f>
        <v>53.959114</v>
      </c>
      <c r="B84">
        <v>-6.0056004999999999</v>
      </c>
      <c r="C84">
        <v>-10.90508</v>
      </c>
      <c r="D84">
        <v>-160.04361</v>
      </c>
      <c r="E84">
        <v>-5.1501330999999997</v>
      </c>
      <c r="F84">
        <v>4.2301865000000003</v>
      </c>
      <c r="G84">
        <v>-10.139073</v>
      </c>
      <c r="H84">
        <v>-55.591048999999998</v>
      </c>
      <c r="I84">
        <v>-5.1551093999999997</v>
      </c>
      <c r="J84">
        <v>8.6817144999999998E-3</v>
      </c>
      <c r="K84">
        <v>3.3528816000000003E-2</v>
      </c>
      <c r="L84">
        <v>-6.9964802999999999E-3</v>
      </c>
      <c r="M84">
        <v>-4.2973602999999997E-3</v>
      </c>
      <c r="N84">
        <v>1.7461013000000001E-2</v>
      </c>
      <c r="O84">
        <v>-6.3823997000000002E-3</v>
      </c>
      <c r="P84">
        <v>-2.204658E-3</v>
      </c>
      <c r="Q84">
        <v>1.9927084000000001E-2</v>
      </c>
      <c r="R84">
        <v>-1.0914528999999999E-2</v>
      </c>
      <c r="S84">
        <v>1.1819774E-2</v>
      </c>
      <c r="T84">
        <v>3.5849418000000001E-2</v>
      </c>
      <c r="U84">
        <v>-3.6627274000000001E-2</v>
      </c>
      <c r="V84">
        <v>-1.6399060999999999E-2</v>
      </c>
      <c r="W84">
        <v>3.4240003999999997E-2</v>
      </c>
      <c r="X84">
        <v>-6.8661254E-3</v>
      </c>
      <c r="Y84">
        <v>1.9464424000000001E-2</v>
      </c>
      <c r="Z84">
        <v>4.9302585000000003E-2</v>
      </c>
      <c r="AA84">
        <v>2.115622E-2</v>
      </c>
      <c r="AB84">
        <v>3.1653552E-3</v>
      </c>
      <c r="AC84">
        <v>2.6154569999999999E-2</v>
      </c>
      <c r="AD84">
        <v>-4.5162081000000003E-3</v>
      </c>
      <c r="AE84">
        <v>7.6296406000000001</v>
      </c>
    </row>
    <row r="85" spans="1:31" x14ac:dyDescent="0.2">
      <c r="A85">
        <f>53.866577</f>
        <v>53.866576999999999</v>
      </c>
      <c r="B85">
        <v>-6.0056004999999999</v>
      </c>
      <c r="C85">
        <v>-10.997135</v>
      </c>
      <c r="D85">
        <v>-160.13579999999999</v>
      </c>
      <c r="E85">
        <v>-5.2421784000000002</v>
      </c>
      <c r="F85">
        <v>4.2301865000000003</v>
      </c>
      <c r="G85">
        <v>-10.139073</v>
      </c>
      <c r="H85">
        <v>-55.591048999999998</v>
      </c>
      <c r="I85">
        <v>-5.1551093999999997</v>
      </c>
      <c r="J85">
        <v>9.3027306999999993E-3</v>
      </c>
      <c r="K85">
        <v>3.2598175E-2</v>
      </c>
      <c r="L85">
        <v>-7.6164993999999998E-3</v>
      </c>
      <c r="M85">
        <v>-1.1683456000000001E-3</v>
      </c>
      <c r="N85">
        <v>1.5897202999999999E-2</v>
      </c>
      <c r="O85">
        <v>-4.8194042999999999E-3</v>
      </c>
      <c r="P85">
        <v>9.1256376000000002E-4</v>
      </c>
      <c r="Q85">
        <v>1.9927084000000001E-2</v>
      </c>
      <c r="R85">
        <v>-1.2468969E-2</v>
      </c>
      <c r="S85">
        <v>1.1819774E-2</v>
      </c>
      <c r="T85">
        <v>3.5849418000000001E-2</v>
      </c>
      <c r="U85">
        <v>-3.5071659999999998E-2</v>
      </c>
      <c r="V85">
        <v>-1.4848409E-2</v>
      </c>
      <c r="W85">
        <v>3.4240003999999997E-2</v>
      </c>
      <c r="X85">
        <v>-6.8661254E-3</v>
      </c>
      <c r="Y85">
        <v>1.9464424000000001E-2</v>
      </c>
      <c r="Z85">
        <v>4.9302585000000003E-2</v>
      </c>
      <c r="AA85">
        <v>2.115622E-2</v>
      </c>
      <c r="AB85">
        <v>2.8555136999999999E-3</v>
      </c>
      <c r="AC85">
        <v>2.8623032999999999E-2</v>
      </c>
      <c r="AD85">
        <v>-5.7573151000000003E-3</v>
      </c>
      <c r="AE85">
        <v>7.6296406000000001</v>
      </c>
    </row>
    <row r="86" spans="1:31" x14ac:dyDescent="0.2">
      <c r="A86">
        <f>53.866577</f>
        <v>53.866576999999999</v>
      </c>
      <c r="B86">
        <v>-6.0979276000000002</v>
      </c>
      <c r="C86">
        <v>-11.181247000000001</v>
      </c>
      <c r="D86">
        <v>-160.22800000000001</v>
      </c>
      <c r="E86">
        <v>-5.3342232999999997</v>
      </c>
      <c r="F86">
        <v>4.2301865000000003</v>
      </c>
      <c r="G86">
        <v>-10.139073</v>
      </c>
      <c r="H86">
        <v>-55.683104999999998</v>
      </c>
      <c r="I86">
        <v>-5.1551093999999997</v>
      </c>
      <c r="J86">
        <v>9.3027306999999993E-3</v>
      </c>
      <c r="K86">
        <v>3.1357318000000002E-2</v>
      </c>
      <c r="L86">
        <v>-7.3064901000000002E-3</v>
      </c>
      <c r="M86">
        <v>5.0896843999999998E-3</v>
      </c>
      <c r="N86">
        <v>1.7461013000000001E-2</v>
      </c>
      <c r="O86">
        <v>-3.256409E-3</v>
      </c>
      <c r="P86">
        <v>2.4711745999999998E-3</v>
      </c>
      <c r="Q86">
        <v>1.9927084000000001E-2</v>
      </c>
      <c r="R86">
        <v>-1.2468969E-2</v>
      </c>
      <c r="S86">
        <v>1.0255273000000001E-2</v>
      </c>
      <c r="T86">
        <v>3.4290738000000001E-2</v>
      </c>
      <c r="U86">
        <v>-3.5071659999999998E-2</v>
      </c>
      <c r="V86">
        <v>-1.3297754E-2</v>
      </c>
      <c r="W86">
        <v>3.5795397999999999E-2</v>
      </c>
      <c r="X86">
        <v>-3.7600654000000001E-3</v>
      </c>
      <c r="Y86">
        <v>1.9464424000000001E-2</v>
      </c>
      <c r="Z86">
        <v>4.7744274000000003E-2</v>
      </c>
      <c r="AA86">
        <v>1.9609977000000001E-2</v>
      </c>
      <c r="AB86">
        <v>3.1653552E-3</v>
      </c>
      <c r="AC86">
        <v>3.1400055000000003E-2</v>
      </c>
      <c r="AD86">
        <v>-6.9984212000000004E-3</v>
      </c>
      <c r="AE86">
        <v>7.6296406000000001</v>
      </c>
    </row>
    <row r="87" spans="1:31" x14ac:dyDescent="0.2">
      <c r="A87">
        <f>53.866577</f>
        <v>53.866576999999999</v>
      </c>
      <c r="B87">
        <v>-6.0979276000000002</v>
      </c>
      <c r="C87">
        <v>-11.273303</v>
      </c>
      <c r="D87">
        <v>-160.41238000000001</v>
      </c>
      <c r="E87">
        <v>-5.3342232999999997</v>
      </c>
      <c r="F87">
        <v>4.2301865000000003</v>
      </c>
      <c r="G87">
        <v>-10.139073</v>
      </c>
      <c r="H87">
        <v>-55.683104999999998</v>
      </c>
      <c r="I87">
        <v>-5.2473593000000003</v>
      </c>
      <c r="J87">
        <v>7.7501908E-3</v>
      </c>
      <c r="K87">
        <v>3.0426674000000001E-2</v>
      </c>
      <c r="L87">
        <v>-6.6864708999999998E-3</v>
      </c>
      <c r="M87">
        <v>8.2186991000000008E-3</v>
      </c>
      <c r="N87">
        <v>2.0588635000000001E-2</v>
      </c>
      <c r="O87">
        <v>-3.256409E-3</v>
      </c>
      <c r="P87">
        <v>4.0297852999999998E-3</v>
      </c>
      <c r="Q87">
        <v>1.9927084000000001E-2</v>
      </c>
      <c r="R87">
        <v>-1.0914528999999999E-2</v>
      </c>
      <c r="S87">
        <v>1.0255273000000001E-2</v>
      </c>
      <c r="T87">
        <v>3.4290738000000001E-2</v>
      </c>
      <c r="U87">
        <v>-3.3516042000000003E-2</v>
      </c>
      <c r="V87">
        <v>-1.0196449999999999E-2</v>
      </c>
      <c r="W87">
        <v>3.8906178999999999E-2</v>
      </c>
      <c r="X87">
        <v>8.9902495E-4</v>
      </c>
      <c r="Y87">
        <v>1.7911614999999999E-2</v>
      </c>
      <c r="Z87">
        <v>4.6185955000000001E-2</v>
      </c>
      <c r="AA87">
        <v>1.8063738999999999E-2</v>
      </c>
      <c r="AB87">
        <v>3.4751964E-3</v>
      </c>
      <c r="AC87">
        <v>3.2325729999999997E-2</v>
      </c>
      <c r="AD87">
        <v>-7.6189758000000003E-3</v>
      </c>
      <c r="AE87">
        <v>7.6296406000000001</v>
      </c>
    </row>
    <row r="88" spans="1:31" x14ac:dyDescent="0.2">
      <c r="A88">
        <f>53.866577</f>
        <v>53.866576999999999</v>
      </c>
      <c r="B88">
        <v>-6.0979276000000002</v>
      </c>
      <c r="C88">
        <v>-11.273303</v>
      </c>
      <c r="D88">
        <v>-160.50458</v>
      </c>
      <c r="E88">
        <v>-5.3342232999999997</v>
      </c>
      <c r="F88">
        <v>4.1382479999999999</v>
      </c>
      <c r="G88">
        <v>-10.04687</v>
      </c>
      <c r="H88">
        <v>-55.683104999999998</v>
      </c>
      <c r="I88">
        <v>-5.2473593000000003</v>
      </c>
      <c r="J88">
        <v>5.5766347999999999E-3</v>
      </c>
      <c r="K88">
        <v>2.9496030999999999E-2</v>
      </c>
      <c r="L88">
        <v>-6.6864708999999998E-3</v>
      </c>
      <c r="M88">
        <v>8.2186991000000008E-3</v>
      </c>
      <c r="N88">
        <v>2.5280061999999999E-2</v>
      </c>
      <c r="O88">
        <v>-1.6934129999999999E-3</v>
      </c>
      <c r="P88">
        <v>2.4711745999999998E-3</v>
      </c>
      <c r="Q88">
        <v>2.3034846000000001E-2</v>
      </c>
      <c r="R88">
        <v>-9.3600890000000003E-3</v>
      </c>
      <c r="S88">
        <v>1.0255273000000001E-2</v>
      </c>
      <c r="T88">
        <v>3.2732058000000001E-2</v>
      </c>
      <c r="U88">
        <v>-3.3516042000000003E-2</v>
      </c>
      <c r="V88">
        <v>-7.0951445999999996E-3</v>
      </c>
      <c r="W88">
        <v>3.8906178999999999E-2</v>
      </c>
      <c r="X88">
        <v>4.0050852000000003E-3</v>
      </c>
      <c r="Y88">
        <v>1.7911614999999999E-2</v>
      </c>
      <c r="Z88">
        <v>4.6185955000000001E-2</v>
      </c>
      <c r="AA88">
        <v>1.8063738999999999E-2</v>
      </c>
      <c r="AB88">
        <v>3.7850379000000001E-3</v>
      </c>
      <c r="AC88">
        <v>3.0474379999999999E-2</v>
      </c>
      <c r="AD88">
        <v>-7.3086983000000003E-3</v>
      </c>
      <c r="AE88">
        <v>7.6296406000000001</v>
      </c>
    </row>
    <row r="89" spans="1:31" x14ac:dyDescent="0.2">
      <c r="A89">
        <f>53.959114</f>
        <v>53.959114</v>
      </c>
      <c r="B89">
        <v>-6.0056004999999999</v>
      </c>
      <c r="C89">
        <v>-11.365358000000001</v>
      </c>
      <c r="D89">
        <v>-160.50458</v>
      </c>
      <c r="E89">
        <v>-5.2421784000000002</v>
      </c>
      <c r="F89">
        <v>4.1382479999999999</v>
      </c>
      <c r="G89">
        <v>-10.04687</v>
      </c>
      <c r="H89">
        <v>-55.683104999999998</v>
      </c>
      <c r="I89">
        <v>-5.1551093999999997</v>
      </c>
      <c r="J89">
        <v>4.3346030000000002E-3</v>
      </c>
      <c r="K89">
        <v>2.9496030999999999E-2</v>
      </c>
      <c r="L89">
        <v>-6.9964802999999999E-3</v>
      </c>
      <c r="M89">
        <v>6.6541917999999997E-3</v>
      </c>
      <c r="N89">
        <v>2.8407687000000001E-2</v>
      </c>
      <c r="O89">
        <v>-1.6934129999999999E-3</v>
      </c>
      <c r="P89">
        <v>9.1256376000000002E-4</v>
      </c>
      <c r="Q89">
        <v>2.6142611999999999E-2</v>
      </c>
      <c r="R89">
        <v>-9.3600890000000003E-3</v>
      </c>
      <c r="S89">
        <v>1.0255273000000001E-2</v>
      </c>
      <c r="T89">
        <v>3.4290738000000001E-2</v>
      </c>
      <c r="U89">
        <v>-3.3516042000000003E-2</v>
      </c>
      <c r="V89">
        <v>-7.0951445999999996E-3</v>
      </c>
      <c r="W89">
        <v>3.4240003999999997E-2</v>
      </c>
      <c r="X89">
        <v>4.0050852000000003E-3</v>
      </c>
      <c r="Y89">
        <v>1.9464424000000001E-2</v>
      </c>
      <c r="Z89">
        <v>4.6185955000000001E-2</v>
      </c>
      <c r="AA89">
        <v>1.9609977000000001E-2</v>
      </c>
      <c r="AB89">
        <v>4.0948790999999997E-3</v>
      </c>
      <c r="AC89">
        <v>2.6771685E-2</v>
      </c>
      <c r="AD89">
        <v>-6.9984212000000004E-3</v>
      </c>
      <c r="AE89">
        <v>7.6296406000000001</v>
      </c>
    </row>
    <row r="90" spans="1:31" x14ac:dyDescent="0.2">
      <c r="A90">
        <f>53.959114</f>
        <v>53.959114</v>
      </c>
      <c r="B90">
        <v>-5.9132737999999998</v>
      </c>
      <c r="C90">
        <v>-11.457414999999999</v>
      </c>
      <c r="D90">
        <v>-160.59676999999999</v>
      </c>
      <c r="E90">
        <v>-5.2421784000000002</v>
      </c>
      <c r="F90">
        <v>4.1382479999999999</v>
      </c>
      <c r="G90">
        <v>-9.9546671</v>
      </c>
      <c r="H90">
        <v>-55.683104999999998</v>
      </c>
      <c r="I90">
        <v>-5.1551093999999997</v>
      </c>
      <c r="J90">
        <v>4.6451106000000002E-3</v>
      </c>
      <c r="K90">
        <v>2.9185815E-2</v>
      </c>
      <c r="L90">
        <v>-7.9265088000000008E-3</v>
      </c>
      <c r="M90">
        <v>5.0896843999999998E-3</v>
      </c>
      <c r="N90">
        <v>2.6843878000000002E-2</v>
      </c>
      <c r="O90">
        <v>-4.8194042999999999E-3</v>
      </c>
      <c r="P90">
        <v>9.1256376000000002E-4</v>
      </c>
      <c r="Q90">
        <v>2.7696496000000001E-2</v>
      </c>
      <c r="R90">
        <v>-1.0914528999999999E-2</v>
      </c>
      <c r="S90">
        <v>1.0255273000000001E-2</v>
      </c>
      <c r="T90">
        <v>3.4290738000000001E-2</v>
      </c>
      <c r="U90">
        <v>-3.3516042000000003E-2</v>
      </c>
      <c r="V90">
        <v>-1.0196449999999999E-2</v>
      </c>
      <c r="W90">
        <v>2.9573835E-2</v>
      </c>
      <c r="X90">
        <v>2.4520549999999999E-3</v>
      </c>
      <c r="Y90">
        <v>1.9464424000000001E-2</v>
      </c>
      <c r="Z90">
        <v>4.7744274000000003E-2</v>
      </c>
      <c r="AA90">
        <v>2.115622E-2</v>
      </c>
      <c r="AB90">
        <v>3.7850379000000001E-3</v>
      </c>
      <c r="AC90">
        <v>2.3994660000000001E-2</v>
      </c>
      <c r="AD90">
        <v>-6.3778684000000002E-3</v>
      </c>
      <c r="AE90">
        <v>7.6296406000000001</v>
      </c>
    </row>
    <row r="91" spans="1:31" x14ac:dyDescent="0.2">
      <c r="A91">
        <f>54.051651</f>
        <v>54.051651</v>
      </c>
      <c r="B91">
        <v>-5.8209467000000004</v>
      </c>
      <c r="C91">
        <v>-11.549469999999999</v>
      </c>
      <c r="D91">
        <v>-160.59676999999999</v>
      </c>
      <c r="E91">
        <v>-5.1501330999999997</v>
      </c>
      <c r="F91">
        <v>4.2301865000000003</v>
      </c>
      <c r="G91">
        <v>-9.862463</v>
      </c>
      <c r="H91">
        <v>-55.591048999999998</v>
      </c>
      <c r="I91">
        <v>-5.1551093999999997</v>
      </c>
      <c r="J91">
        <v>6.1976508999999997E-3</v>
      </c>
      <c r="K91">
        <v>2.9185815E-2</v>
      </c>
      <c r="L91">
        <v>-8.2365180999999996E-3</v>
      </c>
      <c r="M91">
        <v>3.525177E-3</v>
      </c>
      <c r="N91">
        <v>2.2152444E-2</v>
      </c>
      <c r="O91">
        <v>-6.3823997000000002E-3</v>
      </c>
      <c r="P91">
        <v>2.4711745999999998E-3</v>
      </c>
      <c r="Q91">
        <v>2.3034846000000001E-2</v>
      </c>
      <c r="R91">
        <v>-1.2468969E-2</v>
      </c>
      <c r="S91">
        <v>1.0255273000000001E-2</v>
      </c>
      <c r="T91">
        <v>3.5849418000000001E-2</v>
      </c>
      <c r="U91">
        <v>-3.5071659999999998E-2</v>
      </c>
      <c r="V91">
        <v>-1.1747103E-2</v>
      </c>
      <c r="W91">
        <v>2.4907667000000001E-2</v>
      </c>
      <c r="X91">
        <v>8.9902495E-4</v>
      </c>
      <c r="Y91">
        <v>1.9464424000000001E-2</v>
      </c>
      <c r="Z91">
        <v>4.7744274000000003E-2</v>
      </c>
      <c r="AA91">
        <v>2.2702461E-2</v>
      </c>
      <c r="AB91">
        <v>3.4751964E-3</v>
      </c>
      <c r="AC91">
        <v>2.2760427999999999E-2</v>
      </c>
      <c r="AD91">
        <v>-6.3778684000000002E-3</v>
      </c>
      <c r="AE91">
        <v>7.6296406000000001</v>
      </c>
    </row>
    <row r="92" spans="1:31" x14ac:dyDescent="0.2">
      <c r="A92">
        <f>54.144184</f>
        <v>54.144184000000003</v>
      </c>
      <c r="B92">
        <v>-5.7286200999999997</v>
      </c>
      <c r="C92">
        <v>-11.641526000000001</v>
      </c>
      <c r="D92">
        <v>-160.68896000000001</v>
      </c>
      <c r="E92">
        <v>-5.1501330999999997</v>
      </c>
      <c r="F92">
        <v>4.3221249999999998</v>
      </c>
      <c r="G92">
        <v>-9.862463</v>
      </c>
      <c r="H92">
        <v>-55.591048999999998</v>
      </c>
      <c r="I92">
        <v>-5.1551093999999997</v>
      </c>
      <c r="J92">
        <v>7.7501908E-3</v>
      </c>
      <c r="K92">
        <v>2.9496030999999999E-2</v>
      </c>
      <c r="L92">
        <v>-7.3064901000000002E-3</v>
      </c>
      <c r="M92">
        <v>3.525177E-3</v>
      </c>
      <c r="N92">
        <v>1.7461013000000001E-2</v>
      </c>
      <c r="O92">
        <v>-9.5083909000000001E-3</v>
      </c>
      <c r="P92">
        <v>7.1470075999999997E-3</v>
      </c>
      <c r="Q92">
        <v>1.5265437999999999E-2</v>
      </c>
      <c r="R92">
        <v>-1.5577847000000001E-2</v>
      </c>
      <c r="S92">
        <v>1.1819774E-2</v>
      </c>
      <c r="T92">
        <v>3.4290738000000001E-2</v>
      </c>
      <c r="U92">
        <v>-3.5071659999999998E-2</v>
      </c>
      <c r="V92">
        <v>-1.4848409E-2</v>
      </c>
      <c r="W92">
        <v>2.6463058000000001E-2</v>
      </c>
      <c r="X92">
        <v>8.9902495E-4</v>
      </c>
      <c r="Y92">
        <v>1.9464424000000001E-2</v>
      </c>
      <c r="Z92">
        <v>4.7744274000000003E-2</v>
      </c>
      <c r="AA92">
        <v>2.115622E-2</v>
      </c>
      <c r="AB92">
        <v>2.8555136999999999E-3</v>
      </c>
      <c r="AC92">
        <v>2.3686103999999999E-2</v>
      </c>
      <c r="AD92">
        <v>-6.3778684000000002E-3</v>
      </c>
      <c r="AE92">
        <v>7.6296406000000001</v>
      </c>
    </row>
    <row r="93" spans="1:31" x14ac:dyDescent="0.2">
      <c r="A93">
        <f>54.144184</f>
        <v>54.144184000000003</v>
      </c>
      <c r="B93">
        <v>-5.7286200999999997</v>
      </c>
      <c r="C93">
        <v>-11.825638</v>
      </c>
      <c r="D93">
        <v>-160.78116</v>
      </c>
      <c r="E93">
        <v>-5.1501330999999997</v>
      </c>
      <c r="F93">
        <v>4.3221249999999998</v>
      </c>
      <c r="G93">
        <v>-9.862463</v>
      </c>
      <c r="H93">
        <v>-55.498992999999999</v>
      </c>
      <c r="I93">
        <v>-5.1551093999999997</v>
      </c>
      <c r="J93">
        <v>8.3712069000000007E-3</v>
      </c>
      <c r="K93">
        <v>3.0426674000000001E-2</v>
      </c>
      <c r="L93">
        <v>-6.0664522E-3</v>
      </c>
      <c r="M93">
        <v>1.9606692E-3</v>
      </c>
      <c r="N93">
        <v>1.7461013000000001E-2</v>
      </c>
      <c r="O93">
        <v>-9.5083909000000001E-3</v>
      </c>
      <c r="P93">
        <v>8.7056179000000004E-3</v>
      </c>
      <c r="Q93">
        <v>9.0499082999999994E-3</v>
      </c>
      <c r="R93">
        <v>-1.8686725000000001E-2</v>
      </c>
      <c r="S93">
        <v>1.1819774E-2</v>
      </c>
      <c r="T93">
        <v>3.4290738000000001E-2</v>
      </c>
      <c r="U93">
        <v>-3.5071659999999998E-2</v>
      </c>
      <c r="V93">
        <v>-1.6399060999999999E-2</v>
      </c>
      <c r="W93">
        <v>3.1129227999999998E-2</v>
      </c>
      <c r="X93">
        <v>4.0050852000000003E-3</v>
      </c>
      <c r="Y93">
        <v>1.9464424000000001E-2</v>
      </c>
      <c r="Z93">
        <v>4.7744274000000003E-2</v>
      </c>
      <c r="AA93">
        <v>2.115622E-2</v>
      </c>
      <c r="AB93">
        <v>2.8555136999999999E-3</v>
      </c>
      <c r="AC93">
        <v>2.4920337000000001E-2</v>
      </c>
      <c r="AD93">
        <v>-6.6881455000000001E-3</v>
      </c>
      <c r="AE93">
        <v>7.6296406000000001</v>
      </c>
    </row>
    <row r="94" spans="1:31" x14ac:dyDescent="0.2">
      <c r="A94">
        <f>54.144184</f>
        <v>54.144184000000003</v>
      </c>
      <c r="B94">
        <v>-5.8209467000000004</v>
      </c>
      <c r="C94">
        <v>-11.917693</v>
      </c>
      <c r="D94">
        <v>-160.96556000000001</v>
      </c>
      <c r="E94">
        <v>-5.1501330999999997</v>
      </c>
      <c r="F94">
        <v>4.3221249999999998</v>
      </c>
      <c r="G94">
        <v>-9.862463</v>
      </c>
      <c r="H94">
        <v>-55.591048999999998</v>
      </c>
      <c r="I94">
        <v>-5.1551093999999997</v>
      </c>
      <c r="J94">
        <v>8.3712069000000007E-3</v>
      </c>
      <c r="K94">
        <v>3.1047102E-2</v>
      </c>
      <c r="L94">
        <v>-5.1364237E-3</v>
      </c>
      <c r="M94">
        <v>-1.1683456000000001E-3</v>
      </c>
      <c r="N94">
        <v>1.9024824999999999E-2</v>
      </c>
      <c r="O94">
        <v>-7.9453951000000005E-3</v>
      </c>
      <c r="P94">
        <v>8.7056179000000004E-3</v>
      </c>
      <c r="Q94">
        <v>9.0499082999999994E-3</v>
      </c>
      <c r="R94">
        <v>-2.0241166000000001E-2</v>
      </c>
      <c r="S94">
        <v>1.1819774E-2</v>
      </c>
      <c r="T94">
        <v>3.2732058000000001E-2</v>
      </c>
      <c r="U94">
        <v>-3.5071659999999998E-2</v>
      </c>
      <c r="V94">
        <v>-1.4848409E-2</v>
      </c>
      <c r="W94">
        <v>3.7350784999999997E-2</v>
      </c>
      <c r="X94">
        <v>5.5581153999999999E-3</v>
      </c>
      <c r="Y94">
        <v>1.9464424000000001E-2</v>
      </c>
      <c r="Z94">
        <v>4.7744274000000003E-2</v>
      </c>
      <c r="AA94">
        <v>1.9609977000000001E-2</v>
      </c>
      <c r="AB94">
        <v>2.5456722000000002E-3</v>
      </c>
      <c r="AC94">
        <v>2.6154569999999999E-2</v>
      </c>
      <c r="AD94">
        <v>-7.3086983000000003E-3</v>
      </c>
      <c r="AE94">
        <v>7.6296406000000001</v>
      </c>
    </row>
    <row r="95" spans="1:31" x14ac:dyDescent="0.2">
      <c r="A95">
        <f>54.051651</f>
        <v>54.051651</v>
      </c>
      <c r="B95">
        <v>-5.8209467000000004</v>
      </c>
      <c r="C95">
        <v>-12.101805000000001</v>
      </c>
      <c r="D95">
        <v>-161.14994999999999</v>
      </c>
      <c r="E95">
        <v>-5.1501330999999997</v>
      </c>
      <c r="F95">
        <v>4.2301865000000003</v>
      </c>
      <c r="G95">
        <v>-9.9546671</v>
      </c>
      <c r="H95">
        <v>-55.591048999999998</v>
      </c>
      <c r="I95">
        <v>-5.1551093999999997</v>
      </c>
      <c r="J95">
        <v>7.4396827000000002E-3</v>
      </c>
      <c r="K95">
        <v>3.0736888E-2</v>
      </c>
      <c r="L95">
        <v>-5.1364237E-3</v>
      </c>
      <c r="M95">
        <v>-2.7328526999999998E-3</v>
      </c>
      <c r="N95">
        <v>2.2152444E-2</v>
      </c>
      <c r="O95">
        <v>-6.3823997000000002E-3</v>
      </c>
      <c r="P95">
        <v>5.5883965000000004E-3</v>
      </c>
      <c r="Q95">
        <v>1.6819318999999999E-2</v>
      </c>
      <c r="R95">
        <v>-1.8686725000000001E-2</v>
      </c>
      <c r="S95">
        <v>1.1819774E-2</v>
      </c>
      <c r="T95">
        <v>3.2732058000000001E-2</v>
      </c>
      <c r="U95">
        <v>-3.5071659999999998E-2</v>
      </c>
      <c r="V95">
        <v>-1.3297754E-2</v>
      </c>
      <c r="W95">
        <v>4.0461565999999997E-2</v>
      </c>
      <c r="X95">
        <v>7.1111452000000002E-3</v>
      </c>
      <c r="Y95">
        <v>1.9464424000000001E-2</v>
      </c>
      <c r="Z95">
        <v>4.7744274000000003E-2</v>
      </c>
      <c r="AA95">
        <v>1.9609977000000001E-2</v>
      </c>
      <c r="AB95">
        <v>2.5456722000000002E-3</v>
      </c>
      <c r="AC95">
        <v>2.6771685E-2</v>
      </c>
      <c r="AD95">
        <v>-6.9984212000000004E-3</v>
      </c>
      <c r="AE95">
        <v>7.6296406000000001</v>
      </c>
    </row>
    <row r="96" spans="1:31" x14ac:dyDescent="0.2">
      <c r="A96">
        <f>53.959114</f>
        <v>53.959114</v>
      </c>
      <c r="B96">
        <v>-5.8209467000000004</v>
      </c>
      <c r="C96">
        <v>-12.193860000000001</v>
      </c>
      <c r="D96">
        <v>-161.33434</v>
      </c>
      <c r="E96">
        <v>-5.1501330999999997</v>
      </c>
      <c r="F96">
        <v>4.1382479999999999</v>
      </c>
      <c r="G96">
        <v>-10.04687</v>
      </c>
      <c r="H96">
        <v>-55.591048999999998</v>
      </c>
      <c r="I96">
        <v>-5.1551093999999997</v>
      </c>
      <c r="J96">
        <v>6.8186666000000003E-3</v>
      </c>
      <c r="K96">
        <v>2.9185815E-2</v>
      </c>
      <c r="L96">
        <v>-5.7564429000000004E-3</v>
      </c>
      <c r="M96">
        <v>-2.7328526999999998E-3</v>
      </c>
      <c r="N96">
        <v>2.3716253999999999E-2</v>
      </c>
      <c r="O96">
        <v>-4.8194042999999999E-3</v>
      </c>
      <c r="P96">
        <v>2.4711745999999998E-3</v>
      </c>
      <c r="Q96">
        <v>2.6142611999999999E-2</v>
      </c>
      <c r="R96">
        <v>-1.5577847000000001E-2</v>
      </c>
      <c r="S96">
        <v>1.0255273000000001E-2</v>
      </c>
      <c r="T96">
        <v>3.2732058000000001E-2</v>
      </c>
      <c r="U96">
        <v>-3.3516042000000003E-2</v>
      </c>
      <c r="V96">
        <v>-1.1747103E-2</v>
      </c>
      <c r="W96">
        <v>3.8906178999999999E-2</v>
      </c>
      <c r="X96">
        <v>4.0050852000000003E-3</v>
      </c>
      <c r="Y96">
        <v>1.9464424000000001E-2</v>
      </c>
      <c r="Z96">
        <v>4.7744274000000003E-2</v>
      </c>
      <c r="AA96">
        <v>1.9609977000000001E-2</v>
      </c>
      <c r="AB96">
        <v>2.2358308000000001E-3</v>
      </c>
      <c r="AC96">
        <v>2.6771685E-2</v>
      </c>
      <c r="AD96">
        <v>-6.6881455000000001E-3</v>
      </c>
      <c r="AE96">
        <v>7.6296406000000001</v>
      </c>
    </row>
    <row r="97" spans="1:31" x14ac:dyDescent="0.2">
      <c r="A97">
        <f>53.866577</f>
        <v>53.866576999999999</v>
      </c>
      <c r="B97">
        <v>-5.9132737999999998</v>
      </c>
      <c r="C97">
        <v>-12.285916</v>
      </c>
      <c r="D97">
        <v>-161.42653000000001</v>
      </c>
      <c r="E97">
        <v>-5.2421784000000002</v>
      </c>
      <c r="F97">
        <v>4.1382479999999999</v>
      </c>
      <c r="G97">
        <v>-10.04687</v>
      </c>
      <c r="H97">
        <v>-55.591048999999998</v>
      </c>
      <c r="I97">
        <v>-5.1551093999999997</v>
      </c>
      <c r="J97">
        <v>5.8871423999999999E-3</v>
      </c>
      <c r="K97">
        <v>2.7324529E-2</v>
      </c>
      <c r="L97">
        <v>-6.6864708999999998E-3</v>
      </c>
      <c r="M97">
        <v>-4.2973602999999997E-3</v>
      </c>
      <c r="N97">
        <v>2.2152444E-2</v>
      </c>
      <c r="O97">
        <v>-6.3823997000000002E-3</v>
      </c>
      <c r="P97">
        <v>9.1256376000000002E-4</v>
      </c>
      <c r="Q97">
        <v>3.080426E-2</v>
      </c>
      <c r="R97">
        <v>-9.3600890000000003E-3</v>
      </c>
      <c r="S97">
        <v>1.0255273000000001E-2</v>
      </c>
      <c r="T97">
        <v>3.4290738000000001E-2</v>
      </c>
      <c r="U97">
        <v>-3.3516042000000003E-2</v>
      </c>
      <c r="V97">
        <v>-1.0196449999999999E-2</v>
      </c>
      <c r="W97">
        <v>3.5795397999999999E-2</v>
      </c>
      <c r="X97">
        <v>8.9902495E-4</v>
      </c>
      <c r="Y97">
        <v>1.9464424000000001E-2</v>
      </c>
      <c r="Z97">
        <v>4.7744274000000003E-2</v>
      </c>
      <c r="AA97">
        <v>1.9609977000000001E-2</v>
      </c>
      <c r="AB97">
        <v>1.9259893E-3</v>
      </c>
      <c r="AC97">
        <v>2.6771685E-2</v>
      </c>
      <c r="AD97">
        <v>-5.7573151000000003E-3</v>
      </c>
      <c r="AE97">
        <v>7.6296406000000001</v>
      </c>
    </row>
    <row r="98" spans="1:31" x14ac:dyDescent="0.2">
      <c r="A98">
        <f>53.866577</f>
        <v>53.866576999999999</v>
      </c>
      <c r="B98">
        <v>-5.8209467000000004</v>
      </c>
      <c r="C98">
        <v>-12.470027999999999</v>
      </c>
      <c r="D98">
        <v>-161.61091999999999</v>
      </c>
      <c r="E98">
        <v>-5.2421784000000002</v>
      </c>
      <c r="F98">
        <v>4.1382479999999999</v>
      </c>
      <c r="G98">
        <v>-10.139073</v>
      </c>
      <c r="H98">
        <v>-55.591048999999998</v>
      </c>
      <c r="I98">
        <v>-5.1551093999999997</v>
      </c>
      <c r="J98">
        <v>4.9556191000000001E-3</v>
      </c>
      <c r="K98">
        <v>2.6083671999999999E-2</v>
      </c>
      <c r="L98">
        <v>-6.9964802999999999E-3</v>
      </c>
      <c r="M98">
        <v>-4.2973602999999997E-3</v>
      </c>
      <c r="N98">
        <v>2.0588635000000001E-2</v>
      </c>
      <c r="O98">
        <v>-7.9453951000000005E-3</v>
      </c>
      <c r="P98">
        <v>9.1256376000000002E-4</v>
      </c>
      <c r="Q98">
        <v>2.7696496000000001E-2</v>
      </c>
      <c r="R98">
        <v>-4.6967715000000004E-3</v>
      </c>
      <c r="S98">
        <v>1.0255273000000001E-2</v>
      </c>
      <c r="T98">
        <v>3.4290738000000001E-2</v>
      </c>
      <c r="U98">
        <v>-3.3516042000000003E-2</v>
      </c>
      <c r="V98">
        <v>-1.0196449999999999E-2</v>
      </c>
      <c r="W98">
        <v>3.2684619999999998E-2</v>
      </c>
      <c r="X98">
        <v>8.9902495E-4</v>
      </c>
      <c r="Y98">
        <v>1.9464424000000001E-2</v>
      </c>
      <c r="Z98">
        <v>4.7744274000000003E-2</v>
      </c>
      <c r="AA98">
        <v>1.9609977000000001E-2</v>
      </c>
      <c r="AB98">
        <v>2.2358308000000001E-3</v>
      </c>
      <c r="AC98">
        <v>2.5846012000000002E-2</v>
      </c>
      <c r="AD98">
        <v>-5.1367618000000004E-3</v>
      </c>
      <c r="AE98">
        <v>7.6296406000000001</v>
      </c>
    </row>
    <row r="99" spans="1:31" x14ac:dyDescent="0.2">
      <c r="A99">
        <f>53.77404</f>
        <v>53.774039999999999</v>
      </c>
      <c r="B99">
        <v>-5.8209467000000004</v>
      </c>
      <c r="C99">
        <v>-12.562082999999999</v>
      </c>
      <c r="D99">
        <v>-161.70311000000001</v>
      </c>
      <c r="E99">
        <v>-5.3342232999999997</v>
      </c>
      <c r="F99">
        <v>4.1382479999999999</v>
      </c>
      <c r="G99">
        <v>-10.139073</v>
      </c>
      <c r="H99">
        <v>-55.591048999999998</v>
      </c>
      <c r="I99">
        <v>-5.1551093999999997</v>
      </c>
      <c r="J99">
        <v>3.7135871E-3</v>
      </c>
      <c r="K99">
        <v>2.5773456E-2</v>
      </c>
      <c r="L99">
        <v>-6.3764611000000004E-3</v>
      </c>
      <c r="M99">
        <v>-5.8618682000000002E-3</v>
      </c>
      <c r="N99">
        <v>1.9024824999999999E-2</v>
      </c>
      <c r="O99">
        <v>-9.5083909000000001E-3</v>
      </c>
      <c r="P99">
        <v>4.0297852999999998E-3</v>
      </c>
      <c r="Q99">
        <v>1.9927084000000001E-2</v>
      </c>
      <c r="R99">
        <v>-3.1423324E-3</v>
      </c>
      <c r="S99">
        <v>1.0255273000000001E-2</v>
      </c>
      <c r="T99">
        <v>3.4290738000000001E-2</v>
      </c>
      <c r="U99">
        <v>-3.5071659999999998E-2</v>
      </c>
      <c r="V99">
        <v>-8.6457980999999993E-3</v>
      </c>
      <c r="W99">
        <v>2.9573835E-2</v>
      </c>
      <c r="X99">
        <v>2.4520549999999999E-3</v>
      </c>
      <c r="Y99">
        <v>1.9464424000000001E-2</v>
      </c>
      <c r="Z99">
        <v>4.6185955000000001E-2</v>
      </c>
      <c r="AA99">
        <v>1.9609977000000001E-2</v>
      </c>
      <c r="AB99">
        <v>2.5456722000000002E-3</v>
      </c>
      <c r="AC99">
        <v>2.4920337000000001E-2</v>
      </c>
      <c r="AD99">
        <v>-5.1367618000000004E-3</v>
      </c>
      <c r="AE99">
        <v>7.6296406000000001</v>
      </c>
    </row>
    <row r="100" spans="1:31" x14ac:dyDescent="0.2">
      <c r="A100">
        <f>53.866577</f>
        <v>53.866576999999999</v>
      </c>
      <c r="B100">
        <v>-5.7286200999999997</v>
      </c>
      <c r="C100">
        <v>-12.65414</v>
      </c>
      <c r="D100">
        <v>-161.7953</v>
      </c>
      <c r="E100">
        <v>-5.2421784000000002</v>
      </c>
      <c r="F100">
        <v>4.1382479999999999</v>
      </c>
      <c r="G100">
        <v>-10.04687</v>
      </c>
      <c r="H100">
        <v>-55.498992999999999</v>
      </c>
      <c r="I100">
        <v>-5.1551093999999997</v>
      </c>
      <c r="J100">
        <v>3.0925713999999998E-3</v>
      </c>
      <c r="K100">
        <v>2.6083671999999999E-2</v>
      </c>
      <c r="L100">
        <v>-5.4464335999999999E-3</v>
      </c>
      <c r="M100">
        <v>-5.8618682000000002E-3</v>
      </c>
      <c r="N100">
        <v>2.0588635000000001E-2</v>
      </c>
      <c r="O100">
        <v>-1.2634382E-2</v>
      </c>
      <c r="P100">
        <v>8.7056179000000004E-3</v>
      </c>
      <c r="Q100">
        <v>1.5265437999999999E-2</v>
      </c>
      <c r="R100">
        <v>-3.1423324E-3</v>
      </c>
      <c r="S100">
        <v>1.0255273000000001E-2</v>
      </c>
      <c r="T100">
        <v>3.4290738000000001E-2</v>
      </c>
      <c r="U100">
        <v>-3.6627274000000001E-2</v>
      </c>
      <c r="V100">
        <v>-8.6457980999999993E-3</v>
      </c>
      <c r="W100">
        <v>2.9573835E-2</v>
      </c>
      <c r="X100">
        <v>5.5581153999999999E-3</v>
      </c>
      <c r="Y100">
        <v>1.7911614999999999E-2</v>
      </c>
      <c r="Z100">
        <v>4.6185955000000001E-2</v>
      </c>
      <c r="AA100">
        <v>1.9609977000000001E-2</v>
      </c>
      <c r="AB100">
        <v>2.8555136999999999E-3</v>
      </c>
      <c r="AC100">
        <v>2.3994660000000001E-2</v>
      </c>
      <c r="AD100">
        <v>-5.4470380000000004E-3</v>
      </c>
      <c r="AE100">
        <v>7.6296406000000001</v>
      </c>
    </row>
    <row r="101" spans="1:31" x14ac:dyDescent="0.2">
      <c r="A101">
        <f>53.866577</f>
        <v>53.866576999999999</v>
      </c>
      <c r="B101">
        <v>-5.6362928999999999</v>
      </c>
      <c r="C101">
        <v>-12.65414</v>
      </c>
      <c r="D101">
        <v>-161.88750999999999</v>
      </c>
      <c r="E101">
        <v>-5.1501330999999997</v>
      </c>
      <c r="F101">
        <v>4.2301865000000003</v>
      </c>
      <c r="G101">
        <v>-10.04687</v>
      </c>
      <c r="H101">
        <v>-55.314883999999999</v>
      </c>
      <c r="I101">
        <v>-5.0628590999999998</v>
      </c>
      <c r="J101">
        <v>3.4030795E-3</v>
      </c>
      <c r="K101">
        <v>2.6704101000000001E-2</v>
      </c>
      <c r="L101">
        <v>-4.8264144000000004E-3</v>
      </c>
      <c r="M101">
        <v>-5.8618682000000002E-3</v>
      </c>
      <c r="N101">
        <v>2.0588635000000001E-2</v>
      </c>
      <c r="O101">
        <v>-1.4197377000000001E-2</v>
      </c>
      <c r="P101">
        <v>1.1822839E-2</v>
      </c>
      <c r="Q101">
        <v>1.6819318999999999E-2</v>
      </c>
      <c r="R101">
        <v>-6.2512108000000004E-3</v>
      </c>
      <c r="S101">
        <v>1.0255273000000001E-2</v>
      </c>
      <c r="T101">
        <v>3.4290738000000001E-2</v>
      </c>
      <c r="U101">
        <v>-3.6627274000000001E-2</v>
      </c>
      <c r="V101">
        <v>-1.1747103E-2</v>
      </c>
      <c r="W101">
        <v>3.1129227999999998E-2</v>
      </c>
      <c r="X101">
        <v>7.1111452000000002E-3</v>
      </c>
      <c r="Y101">
        <v>1.7911614999999999E-2</v>
      </c>
      <c r="Z101">
        <v>4.7744274000000003E-2</v>
      </c>
      <c r="AA101">
        <v>1.9609977000000001E-2</v>
      </c>
      <c r="AB101">
        <v>2.8555136999999999E-3</v>
      </c>
      <c r="AC101">
        <v>2.3686103999999999E-2</v>
      </c>
      <c r="AD101">
        <v>-6.0675913000000003E-3</v>
      </c>
      <c r="AE101">
        <v>7.6296406000000001</v>
      </c>
    </row>
    <row r="102" spans="1:31" x14ac:dyDescent="0.2">
      <c r="A102">
        <f>53.866577</f>
        <v>53.866576999999999</v>
      </c>
      <c r="B102">
        <v>-5.6362928999999999</v>
      </c>
      <c r="C102">
        <v>-12.746195</v>
      </c>
      <c r="D102">
        <v>-161.97971000000001</v>
      </c>
      <c r="E102">
        <v>-5.0580878</v>
      </c>
      <c r="F102">
        <v>4.3221249999999998</v>
      </c>
      <c r="G102">
        <v>-9.9546671</v>
      </c>
      <c r="H102">
        <v>-55.222831999999997</v>
      </c>
      <c r="I102">
        <v>-4.9706092000000002</v>
      </c>
      <c r="J102">
        <v>3.7135871E-3</v>
      </c>
      <c r="K102">
        <v>2.7014315000000001E-2</v>
      </c>
      <c r="L102">
        <v>-4.2063956999999997E-3</v>
      </c>
      <c r="M102">
        <v>-4.2973602999999997E-3</v>
      </c>
      <c r="N102">
        <v>1.9024824999999999E-2</v>
      </c>
      <c r="O102">
        <v>-1.5760373000000001E-2</v>
      </c>
      <c r="P102">
        <v>1.4940060999999999E-2</v>
      </c>
      <c r="Q102">
        <v>2.1480966000000001E-2</v>
      </c>
      <c r="R102">
        <v>-9.3600890000000003E-3</v>
      </c>
      <c r="S102">
        <v>1.0255273000000001E-2</v>
      </c>
      <c r="T102">
        <v>3.4290738000000001E-2</v>
      </c>
      <c r="U102">
        <v>-3.8182887999999998E-2</v>
      </c>
      <c r="V102">
        <v>-1.4848409E-2</v>
      </c>
      <c r="W102">
        <v>3.4240003999999997E-2</v>
      </c>
      <c r="X102">
        <v>7.1111452000000002E-3</v>
      </c>
      <c r="Y102">
        <v>1.7911614999999999E-2</v>
      </c>
      <c r="Z102">
        <v>4.7744274000000003E-2</v>
      </c>
      <c r="AA102">
        <v>2.115622E-2</v>
      </c>
      <c r="AB102">
        <v>2.2358308000000001E-3</v>
      </c>
      <c r="AC102">
        <v>2.4611779E-2</v>
      </c>
      <c r="AD102">
        <v>-6.6881455000000001E-3</v>
      </c>
      <c r="AE102">
        <v>7.6296406000000001</v>
      </c>
    </row>
    <row r="103" spans="1:31" x14ac:dyDescent="0.2">
      <c r="A103">
        <f>53.866577</f>
        <v>53.866576999999999</v>
      </c>
      <c r="B103">
        <v>-5.6362928999999999</v>
      </c>
      <c r="C103">
        <v>-12.838251</v>
      </c>
      <c r="D103">
        <v>-162.16408999999999</v>
      </c>
      <c r="E103">
        <v>-5.0580878</v>
      </c>
      <c r="F103">
        <v>4.3221249999999998</v>
      </c>
      <c r="G103">
        <v>-9.9546671</v>
      </c>
      <c r="H103">
        <v>-55.222831999999997</v>
      </c>
      <c r="I103">
        <v>-4.9706092000000002</v>
      </c>
      <c r="J103">
        <v>4.0240954000000002E-3</v>
      </c>
      <c r="K103">
        <v>2.7014315000000001E-2</v>
      </c>
      <c r="L103">
        <v>-3.5863767999999999E-3</v>
      </c>
      <c r="M103">
        <v>-4.2973602999999997E-3</v>
      </c>
      <c r="N103">
        <v>1.5897202999999999E-2</v>
      </c>
      <c r="O103">
        <v>-1.7323366999999999E-2</v>
      </c>
      <c r="P103">
        <v>1.6498671999999999E-2</v>
      </c>
      <c r="Q103">
        <v>2.4588728000000001E-2</v>
      </c>
      <c r="R103">
        <v>-7.8056501000000004E-3</v>
      </c>
      <c r="S103">
        <v>1.0255273000000001E-2</v>
      </c>
      <c r="T103">
        <v>3.4290738000000001E-2</v>
      </c>
      <c r="U103">
        <v>-3.8182887999999998E-2</v>
      </c>
      <c r="V103">
        <v>-1.9500367000000001E-2</v>
      </c>
      <c r="W103">
        <v>3.4240003999999997E-2</v>
      </c>
      <c r="X103">
        <v>4.0050852000000003E-3</v>
      </c>
      <c r="Y103">
        <v>1.6358804000000001E-2</v>
      </c>
      <c r="Z103">
        <v>4.7744274000000003E-2</v>
      </c>
      <c r="AA103">
        <v>2.115622E-2</v>
      </c>
      <c r="AB103">
        <v>1.3063065000000001E-3</v>
      </c>
      <c r="AC103">
        <v>2.5846012000000002E-2</v>
      </c>
      <c r="AD103">
        <v>-7.3086983000000003E-3</v>
      </c>
      <c r="AE103">
        <v>7.6296406000000001</v>
      </c>
    </row>
    <row r="104" spans="1:31" x14ac:dyDescent="0.2">
      <c r="A104">
        <f>53.77404</f>
        <v>53.774039999999999</v>
      </c>
      <c r="B104">
        <v>-5.6362928999999999</v>
      </c>
      <c r="C104">
        <v>-12.930306</v>
      </c>
      <c r="D104">
        <v>-162.34848</v>
      </c>
      <c r="E104">
        <v>-5.1501330999999997</v>
      </c>
      <c r="F104">
        <v>4.2301865000000003</v>
      </c>
      <c r="G104">
        <v>-9.9546671</v>
      </c>
      <c r="H104">
        <v>-55.314883999999999</v>
      </c>
      <c r="I104">
        <v>-5.0628590999999998</v>
      </c>
      <c r="J104">
        <v>3.7135871E-3</v>
      </c>
      <c r="K104">
        <v>2.6704101000000001E-2</v>
      </c>
      <c r="L104">
        <v>-3.2763672000000001E-3</v>
      </c>
      <c r="M104">
        <v>-2.7328526999999998E-3</v>
      </c>
      <c r="N104">
        <v>1.5897202999999999E-2</v>
      </c>
      <c r="O104">
        <v>-1.5760373000000001E-2</v>
      </c>
      <c r="P104">
        <v>1.8057283E-2</v>
      </c>
      <c r="Q104">
        <v>2.4588728000000001E-2</v>
      </c>
      <c r="R104">
        <v>-6.2512108000000004E-3</v>
      </c>
      <c r="S104">
        <v>1.0255273000000001E-2</v>
      </c>
      <c r="T104">
        <v>3.4290738000000001E-2</v>
      </c>
      <c r="U104">
        <v>-3.9738509999999998E-2</v>
      </c>
      <c r="V104">
        <v>-2.1051019000000001E-2</v>
      </c>
      <c r="W104">
        <v>3.2684619999999998E-2</v>
      </c>
      <c r="X104">
        <v>8.9902495E-4</v>
      </c>
      <c r="Y104">
        <v>1.6358804000000001E-2</v>
      </c>
      <c r="Z104">
        <v>4.7744274000000003E-2</v>
      </c>
      <c r="AA104">
        <v>2.115622E-2</v>
      </c>
      <c r="AB104">
        <v>6.8662379999999998E-4</v>
      </c>
      <c r="AC104">
        <v>2.7080243E-2</v>
      </c>
      <c r="AD104">
        <v>-7.3086983000000003E-3</v>
      </c>
      <c r="AE104">
        <v>7.6296406000000001</v>
      </c>
    </row>
    <row r="105" spans="1:31" x14ac:dyDescent="0.2">
      <c r="A105">
        <f>53.588966</f>
        <v>53.588965999999999</v>
      </c>
      <c r="B105">
        <v>-5.7286200999999997</v>
      </c>
      <c r="C105">
        <v>-13.022363</v>
      </c>
      <c r="D105">
        <v>-162.53287</v>
      </c>
      <c r="E105">
        <v>-5.2421784000000002</v>
      </c>
      <c r="F105">
        <v>4.1382479999999999</v>
      </c>
      <c r="G105">
        <v>-10.04687</v>
      </c>
      <c r="H105">
        <v>-55.314883999999999</v>
      </c>
      <c r="I105">
        <v>-5.0628590999999998</v>
      </c>
      <c r="J105">
        <v>3.0925713999999998E-3</v>
      </c>
      <c r="K105">
        <v>2.6083671999999999E-2</v>
      </c>
      <c r="L105">
        <v>-2.6563485E-3</v>
      </c>
      <c r="M105">
        <v>-4.2973602999999997E-3</v>
      </c>
      <c r="N105">
        <v>1.5897202999999999E-2</v>
      </c>
      <c r="O105">
        <v>-1.2634382E-2</v>
      </c>
      <c r="P105">
        <v>1.8057283E-2</v>
      </c>
      <c r="Q105">
        <v>1.9927084000000001E-2</v>
      </c>
      <c r="R105">
        <v>-4.6967715000000004E-3</v>
      </c>
      <c r="S105">
        <v>8.6907726000000005E-3</v>
      </c>
      <c r="T105">
        <v>3.2732058000000001E-2</v>
      </c>
      <c r="U105">
        <v>-3.9738509999999998E-2</v>
      </c>
      <c r="V105">
        <v>-2.1051019000000001E-2</v>
      </c>
      <c r="W105">
        <v>2.801845E-2</v>
      </c>
      <c r="X105">
        <v>8.9902495E-4</v>
      </c>
      <c r="Y105">
        <v>1.6358804000000001E-2</v>
      </c>
      <c r="Z105">
        <v>4.7744274000000003E-2</v>
      </c>
      <c r="AA105">
        <v>2.115622E-2</v>
      </c>
      <c r="AB105">
        <v>3.7678237999999998E-4</v>
      </c>
      <c r="AC105">
        <v>2.8005917000000002E-2</v>
      </c>
      <c r="AD105">
        <v>-6.9984212000000004E-3</v>
      </c>
      <c r="AE105">
        <v>7.6296406000000001</v>
      </c>
    </row>
    <row r="106" spans="1:31" x14ac:dyDescent="0.2">
      <c r="A106">
        <f>53.496433</f>
        <v>53.496433000000003</v>
      </c>
      <c r="B106">
        <v>-5.7286200999999997</v>
      </c>
      <c r="C106">
        <v>-13.114418000000001</v>
      </c>
      <c r="D106">
        <v>-162.71725000000001</v>
      </c>
      <c r="E106">
        <v>-5.2421784000000002</v>
      </c>
      <c r="F106">
        <v>4.1382479999999999</v>
      </c>
      <c r="G106">
        <v>-10.139073</v>
      </c>
      <c r="H106">
        <v>-55.314883999999999</v>
      </c>
      <c r="I106">
        <v>-5.1551093999999997</v>
      </c>
      <c r="J106">
        <v>2.4715555E-3</v>
      </c>
      <c r="K106">
        <v>2.6083671999999999E-2</v>
      </c>
      <c r="L106">
        <v>-2.9663579000000001E-3</v>
      </c>
      <c r="M106">
        <v>-7.4263760000000002E-3</v>
      </c>
      <c r="N106">
        <v>1.7461013000000001E-2</v>
      </c>
      <c r="O106">
        <v>-7.9453951000000005E-3</v>
      </c>
      <c r="P106">
        <v>1.8057283E-2</v>
      </c>
      <c r="Q106">
        <v>1.5265437999999999E-2</v>
      </c>
      <c r="R106">
        <v>-4.6967715000000004E-3</v>
      </c>
      <c r="S106">
        <v>8.6907726000000005E-3</v>
      </c>
      <c r="T106">
        <v>3.2732058000000001E-2</v>
      </c>
      <c r="U106">
        <v>-3.9738509999999998E-2</v>
      </c>
      <c r="V106">
        <v>-1.6399060999999999E-2</v>
      </c>
      <c r="W106">
        <v>2.9573835E-2</v>
      </c>
      <c r="X106">
        <v>4.0050852000000003E-3</v>
      </c>
      <c r="Y106">
        <v>1.6358804000000001E-2</v>
      </c>
      <c r="Z106">
        <v>4.7744274000000003E-2</v>
      </c>
      <c r="AA106">
        <v>2.115622E-2</v>
      </c>
      <c r="AB106">
        <v>9.9646521000000001E-4</v>
      </c>
      <c r="AC106">
        <v>2.8314474999999999E-2</v>
      </c>
      <c r="AD106">
        <v>-6.3778684000000002E-3</v>
      </c>
      <c r="AE106">
        <v>7.6296406000000001</v>
      </c>
    </row>
    <row r="107" spans="1:31" x14ac:dyDescent="0.2">
      <c r="A107">
        <f>53.496433</f>
        <v>53.496433000000003</v>
      </c>
      <c r="B107">
        <v>-5.8209467000000004</v>
      </c>
      <c r="C107">
        <v>-13.29853</v>
      </c>
      <c r="D107">
        <v>-162.80946</v>
      </c>
      <c r="E107">
        <v>-5.3342232999999997</v>
      </c>
      <c r="F107">
        <v>4.1382479999999999</v>
      </c>
      <c r="G107">
        <v>-10.139073</v>
      </c>
      <c r="H107">
        <v>-55.314883999999999</v>
      </c>
      <c r="I107">
        <v>-5.1551093999999997</v>
      </c>
      <c r="J107">
        <v>2.1610473999999998E-3</v>
      </c>
      <c r="K107">
        <v>2.7014315000000001E-2</v>
      </c>
      <c r="L107">
        <v>-3.8963864000000001E-3</v>
      </c>
      <c r="M107">
        <v>-8.9908820000000004E-3</v>
      </c>
      <c r="N107">
        <v>1.9024824999999999E-2</v>
      </c>
      <c r="O107">
        <v>-6.3823997000000002E-3</v>
      </c>
      <c r="P107">
        <v>1.9615893999999998E-2</v>
      </c>
      <c r="Q107">
        <v>1.3711554000000001E-2</v>
      </c>
      <c r="R107">
        <v>-7.8056501000000004E-3</v>
      </c>
      <c r="S107">
        <v>8.6907726000000005E-3</v>
      </c>
      <c r="T107">
        <v>3.1173381999999999E-2</v>
      </c>
      <c r="U107">
        <v>-3.9738509999999998E-2</v>
      </c>
      <c r="V107">
        <v>-1.3297754E-2</v>
      </c>
      <c r="W107">
        <v>3.4240003999999997E-2</v>
      </c>
      <c r="X107">
        <v>8.6641758999999995E-3</v>
      </c>
      <c r="Y107">
        <v>1.6358804000000001E-2</v>
      </c>
      <c r="Z107">
        <v>4.7744274000000003E-2</v>
      </c>
      <c r="AA107">
        <v>2.2702461E-2</v>
      </c>
      <c r="AB107">
        <v>1.9259893E-3</v>
      </c>
      <c r="AC107">
        <v>2.893159E-2</v>
      </c>
      <c r="AD107">
        <v>-5.7573151000000003E-3</v>
      </c>
      <c r="AE107">
        <v>7.6296406000000001</v>
      </c>
    </row>
    <row r="108" spans="1:31" x14ac:dyDescent="0.2">
      <c r="A108">
        <f>53.403896</f>
        <v>53.403896000000003</v>
      </c>
      <c r="B108">
        <v>-5.8209467000000004</v>
      </c>
      <c r="C108">
        <v>-13.390586000000001</v>
      </c>
      <c r="D108">
        <v>-162.90165999999999</v>
      </c>
      <c r="E108">
        <v>-5.3342232999999997</v>
      </c>
      <c r="F108">
        <v>4.1382479999999999</v>
      </c>
      <c r="G108">
        <v>-10.231277</v>
      </c>
      <c r="H108">
        <v>-55.314883999999999</v>
      </c>
      <c r="I108">
        <v>-5.0628590999999998</v>
      </c>
      <c r="J108">
        <v>2.4715555E-3</v>
      </c>
      <c r="K108">
        <v>2.8875596999999999E-2</v>
      </c>
      <c r="L108">
        <v>-4.5164050999999998E-3</v>
      </c>
      <c r="M108">
        <v>-8.9908820000000004E-3</v>
      </c>
      <c r="N108">
        <v>1.5897202999999999E-2</v>
      </c>
      <c r="O108">
        <v>-7.9453951000000005E-3</v>
      </c>
      <c r="P108">
        <v>2.1174505E-2</v>
      </c>
      <c r="Q108">
        <v>1.3711554000000001E-2</v>
      </c>
      <c r="R108">
        <v>-1.0914528999999999E-2</v>
      </c>
      <c r="S108">
        <v>8.6907726000000005E-3</v>
      </c>
      <c r="T108">
        <v>3.2732058000000001E-2</v>
      </c>
      <c r="U108">
        <v>-3.9738509999999998E-2</v>
      </c>
      <c r="V108">
        <v>-1.3297754E-2</v>
      </c>
      <c r="W108">
        <v>4.0461565999999997E-2</v>
      </c>
      <c r="X108">
        <v>1.1770235E-2</v>
      </c>
      <c r="Y108">
        <v>1.7911614999999999E-2</v>
      </c>
      <c r="Z108">
        <v>4.7744274000000003E-2</v>
      </c>
      <c r="AA108">
        <v>2.2702461E-2</v>
      </c>
      <c r="AB108">
        <v>2.8555136999999999E-3</v>
      </c>
      <c r="AC108">
        <v>2.9548709999999999E-2</v>
      </c>
      <c r="AD108">
        <v>-5.1367618000000004E-3</v>
      </c>
      <c r="AE108">
        <v>7.6296406000000001</v>
      </c>
    </row>
    <row r="109" spans="1:31" x14ac:dyDescent="0.2">
      <c r="A109">
        <f>53.403896</f>
        <v>53.403896000000003</v>
      </c>
      <c r="B109">
        <v>-5.8209467000000004</v>
      </c>
      <c r="C109">
        <v>-13.574697</v>
      </c>
      <c r="D109">
        <v>-162.99385000000001</v>
      </c>
      <c r="E109">
        <v>-5.3342232999999997</v>
      </c>
      <c r="F109">
        <v>4.2301865000000003</v>
      </c>
      <c r="G109">
        <v>-10.231277</v>
      </c>
      <c r="H109">
        <v>-55.222831999999997</v>
      </c>
      <c r="I109">
        <v>-4.9706092000000002</v>
      </c>
      <c r="J109">
        <v>2.7820631E-3</v>
      </c>
      <c r="K109">
        <v>3.0426674000000001E-2</v>
      </c>
      <c r="L109">
        <v>-4.8264144000000004E-3</v>
      </c>
      <c r="M109">
        <v>-7.4263760000000002E-3</v>
      </c>
      <c r="N109">
        <v>1.4333393999999999E-2</v>
      </c>
      <c r="O109">
        <v>-1.1071386000000001E-2</v>
      </c>
      <c r="P109">
        <v>2.1174505E-2</v>
      </c>
      <c r="Q109">
        <v>1.6819318999999999E-2</v>
      </c>
      <c r="R109">
        <v>-1.0914528999999999E-2</v>
      </c>
      <c r="S109">
        <v>1.0255273000000001E-2</v>
      </c>
      <c r="T109">
        <v>3.2732058000000001E-2</v>
      </c>
      <c r="U109">
        <v>-3.9738509999999998E-2</v>
      </c>
      <c r="V109">
        <v>-1.7949712999999999E-2</v>
      </c>
      <c r="W109">
        <v>4.3572351000000002E-2</v>
      </c>
      <c r="X109">
        <v>1.1770235E-2</v>
      </c>
      <c r="Y109">
        <v>1.7911614999999999E-2</v>
      </c>
      <c r="Z109">
        <v>4.7744274000000003E-2</v>
      </c>
      <c r="AA109">
        <v>2.115622E-2</v>
      </c>
      <c r="AB109">
        <v>2.8555136999999999E-3</v>
      </c>
      <c r="AC109">
        <v>2.9240148000000001E-2</v>
      </c>
      <c r="AD109">
        <v>-4.8264846999999996E-3</v>
      </c>
      <c r="AE109">
        <v>7.6296406000000001</v>
      </c>
    </row>
    <row r="110" spans="1:31" x14ac:dyDescent="0.2">
      <c r="A110">
        <f>53.496433</f>
        <v>53.496433000000003</v>
      </c>
      <c r="B110">
        <v>-5.9132737999999998</v>
      </c>
      <c r="C110">
        <v>-13.666753</v>
      </c>
      <c r="D110">
        <v>-163.08604</v>
      </c>
      <c r="E110">
        <v>-5.3342232999999997</v>
      </c>
      <c r="F110">
        <v>4.2301865000000003</v>
      </c>
      <c r="G110">
        <v>-10.231277</v>
      </c>
      <c r="H110">
        <v>-55.222831999999997</v>
      </c>
      <c r="I110">
        <v>-4.9706092000000002</v>
      </c>
      <c r="J110">
        <v>3.0925713999999998E-3</v>
      </c>
      <c r="K110">
        <v>3.1667530999999999E-2</v>
      </c>
      <c r="L110">
        <v>-4.5164050999999998E-3</v>
      </c>
      <c r="M110">
        <v>-5.8618682000000002E-3</v>
      </c>
      <c r="N110">
        <v>1.2769584E-2</v>
      </c>
      <c r="O110">
        <v>-1.4197377000000001E-2</v>
      </c>
      <c r="P110">
        <v>1.4940060999999999E-2</v>
      </c>
      <c r="Q110">
        <v>1.9927084000000001E-2</v>
      </c>
      <c r="R110">
        <v>-9.3600890000000003E-3</v>
      </c>
      <c r="S110">
        <v>1.0255273000000001E-2</v>
      </c>
      <c r="T110">
        <v>3.2732058000000001E-2</v>
      </c>
      <c r="U110">
        <v>-4.1294127999999999E-2</v>
      </c>
      <c r="V110">
        <v>-2.4152324999999999E-2</v>
      </c>
      <c r="W110">
        <v>4.2016960999999999E-2</v>
      </c>
      <c r="X110">
        <v>8.6641758999999995E-3</v>
      </c>
      <c r="Y110">
        <v>1.7911614999999999E-2</v>
      </c>
      <c r="Z110">
        <v>4.6185955000000001E-2</v>
      </c>
      <c r="AA110">
        <v>1.9609977000000001E-2</v>
      </c>
      <c r="AB110">
        <v>2.2358308000000001E-3</v>
      </c>
      <c r="AC110">
        <v>2.8005917000000002E-2</v>
      </c>
      <c r="AD110">
        <v>-4.5162081000000003E-3</v>
      </c>
      <c r="AE110">
        <v>7.6296406000000001</v>
      </c>
    </row>
    <row r="111" spans="1:31" x14ac:dyDescent="0.2">
      <c r="A111">
        <f>53.496433</f>
        <v>53.496433000000003</v>
      </c>
      <c r="B111">
        <v>-5.9132737999999998</v>
      </c>
      <c r="C111">
        <v>-13.758808999999999</v>
      </c>
      <c r="D111">
        <v>-163.27043</v>
      </c>
      <c r="E111">
        <v>-5.3342232999999997</v>
      </c>
      <c r="F111">
        <v>4.2301865000000003</v>
      </c>
      <c r="G111">
        <v>-10.139073</v>
      </c>
      <c r="H111">
        <v>-55.130775</v>
      </c>
      <c r="I111">
        <v>-4.8783588</v>
      </c>
      <c r="J111">
        <v>3.4030795E-3</v>
      </c>
      <c r="K111">
        <v>3.1977747000000001E-2</v>
      </c>
      <c r="L111">
        <v>-3.5863767999999999E-3</v>
      </c>
      <c r="M111">
        <v>-4.2973602999999997E-3</v>
      </c>
      <c r="N111">
        <v>1.2769584E-2</v>
      </c>
      <c r="O111">
        <v>-1.4197377000000001E-2</v>
      </c>
      <c r="P111">
        <v>8.7056179000000004E-3</v>
      </c>
      <c r="Q111">
        <v>2.4588728000000001E-2</v>
      </c>
      <c r="R111">
        <v>-6.2512108000000004E-3</v>
      </c>
      <c r="S111">
        <v>1.0255273000000001E-2</v>
      </c>
      <c r="T111">
        <v>3.2732058000000001E-2</v>
      </c>
      <c r="U111">
        <v>-4.1294127999999999E-2</v>
      </c>
      <c r="V111">
        <v>-2.7253632999999999E-2</v>
      </c>
      <c r="W111">
        <v>3.4240003999999997E-2</v>
      </c>
      <c r="X111">
        <v>8.6641758999999995E-3</v>
      </c>
      <c r="Y111">
        <v>1.7911614999999999E-2</v>
      </c>
      <c r="Z111">
        <v>4.6185955000000001E-2</v>
      </c>
      <c r="AA111">
        <v>1.8063738999999999E-2</v>
      </c>
      <c r="AB111">
        <v>1.3063065000000001E-3</v>
      </c>
      <c r="AC111">
        <v>2.6154569999999999E-2</v>
      </c>
      <c r="AD111">
        <v>-4.5162081000000003E-3</v>
      </c>
      <c r="AE111">
        <v>7.6296406000000001</v>
      </c>
    </row>
    <row r="112" spans="1:31" x14ac:dyDescent="0.2">
      <c r="A112">
        <f>53.496433</f>
        <v>53.496433000000003</v>
      </c>
      <c r="B112">
        <v>-5.9132737999999998</v>
      </c>
      <c r="C112">
        <v>-13.758808999999999</v>
      </c>
      <c r="D112">
        <v>-163.36263</v>
      </c>
      <c r="E112">
        <v>-5.3342232999999997</v>
      </c>
      <c r="F112">
        <v>4.3221249999999998</v>
      </c>
      <c r="G112">
        <v>-10.139073</v>
      </c>
      <c r="H112">
        <v>-55.130775</v>
      </c>
      <c r="I112">
        <v>-4.8783588</v>
      </c>
      <c r="J112">
        <v>3.4030795E-3</v>
      </c>
      <c r="K112">
        <v>3.1977747000000001E-2</v>
      </c>
      <c r="L112">
        <v>-3.2763672000000001E-3</v>
      </c>
      <c r="M112">
        <v>-4.2973602999999997E-3</v>
      </c>
      <c r="N112">
        <v>1.2769584E-2</v>
      </c>
      <c r="O112">
        <v>-1.4197377000000001E-2</v>
      </c>
      <c r="P112">
        <v>5.5883965000000004E-3</v>
      </c>
      <c r="Q112">
        <v>2.6142611999999999E-2</v>
      </c>
      <c r="R112">
        <v>-4.6967715000000004E-3</v>
      </c>
      <c r="S112">
        <v>8.6907726000000005E-3</v>
      </c>
      <c r="T112">
        <v>3.2732058000000001E-2</v>
      </c>
      <c r="U112">
        <v>-3.9738509999999998E-2</v>
      </c>
      <c r="V112">
        <v>-2.7253632999999999E-2</v>
      </c>
      <c r="W112">
        <v>2.9573835E-2</v>
      </c>
      <c r="X112">
        <v>8.6641758999999995E-3</v>
      </c>
      <c r="Y112">
        <v>1.7911614999999999E-2</v>
      </c>
      <c r="Z112">
        <v>4.7744274000000003E-2</v>
      </c>
      <c r="AA112">
        <v>1.8063738999999999E-2</v>
      </c>
      <c r="AB112">
        <v>6.6940955999999994E-5</v>
      </c>
      <c r="AC112">
        <v>2.5537454000000001E-2</v>
      </c>
      <c r="AD112">
        <v>-4.8264846999999996E-3</v>
      </c>
      <c r="AE112">
        <v>7.6296406000000001</v>
      </c>
    </row>
    <row r="113" spans="1:31" x14ac:dyDescent="0.2">
      <c r="A113">
        <f>53.496433</f>
        <v>53.496433000000003</v>
      </c>
      <c r="B113">
        <v>-5.9132737999999998</v>
      </c>
      <c r="C113">
        <v>-13.850864</v>
      </c>
      <c r="D113">
        <v>-163.54701</v>
      </c>
      <c r="E113">
        <v>-5.3342232999999997</v>
      </c>
      <c r="F113">
        <v>4.3221249999999998</v>
      </c>
      <c r="G113">
        <v>-10.139073</v>
      </c>
      <c r="H113">
        <v>-55.130775</v>
      </c>
      <c r="I113">
        <v>-4.8783588</v>
      </c>
      <c r="J113">
        <v>3.4030795E-3</v>
      </c>
      <c r="K113">
        <v>3.1977747000000001E-2</v>
      </c>
      <c r="L113">
        <v>-3.5863767999999999E-3</v>
      </c>
      <c r="M113">
        <v>-5.8618682000000002E-3</v>
      </c>
      <c r="N113">
        <v>1.4333393999999999E-2</v>
      </c>
      <c r="O113">
        <v>-1.1071386000000001E-2</v>
      </c>
      <c r="P113">
        <v>7.1470075999999997E-3</v>
      </c>
      <c r="Q113">
        <v>2.6142611999999999E-2</v>
      </c>
      <c r="R113">
        <v>-6.2512108000000004E-3</v>
      </c>
      <c r="S113">
        <v>8.6907726000000005E-3</v>
      </c>
      <c r="T113">
        <v>3.2732058000000001E-2</v>
      </c>
      <c r="U113">
        <v>-3.9738509999999998E-2</v>
      </c>
      <c r="V113">
        <v>-2.7253632999999999E-2</v>
      </c>
      <c r="W113">
        <v>3.1129227999999998E-2</v>
      </c>
      <c r="X113">
        <v>8.6641758999999995E-3</v>
      </c>
      <c r="Y113">
        <v>1.7911614999999999E-2</v>
      </c>
      <c r="Z113">
        <v>4.7744274000000003E-2</v>
      </c>
      <c r="AA113">
        <v>1.9609977000000001E-2</v>
      </c>
      <c r="AB113">
        <v>-5.5274187000000003E-4</v>
      </c>
      <c r="AC113">
        <v>2.6463126999999999E-2</v>
      </c>
      <c r="AD113">
        <v>-5.1367618000000004E-3</v>
      </c>
      <c r="AE113">
        <v>7.6296406000000001</v>
      </c>
    </row>
    <row r="114" spans="1:31" x14ac:dyDescent="0.2">
      <c r="A114">
        <f>53.496433</f>
        <v>53.496433000000003</v>
      </c>
      <c r="B114">
        <v>-6.0056004999999999</v>
      </c>
      <c r="C114">
        <v>-13.942921</v>
      </c>
      <c r="D114">
        <v>-163.73141000000001</v>
      </c>
      <c r="E114">
        <v>-5.3342232999999997</v>
      </c>
      <c r="F114">
        <v>4.2301865000000003</v>
      </c>
      <c r="G114">
        <v>-10.231277</v>
      </c>
      <c r="H114">
        <v>-55.130775</v>
      </c>
      <c r="I114">
        <v>-4.8783588</v>
      </c>
      <c r="J114">
        <v>2.4715555E-3</v>
      </c>
      <c r="K114">
        <v>3.1667530999999999E-2</v>
      </c>
      <c r="L114">
        <v>-3.8963864000000001E-3</v>
      </c>
      <c r="M114">
        <v>-5.8618682000000002E-3</v>
      </c>
      <c r="N114">
        <v>1.5897202999999999E-2</v>
      </c>
      <c r="O114">
        <v>-7.9453951000000005E-3</v>
      </c>
      <c r="P114">
        <v>1.1822839E-2</v>
      </c>
      <c r="Q114">
        <v>2.6142611999999999E-2</v>
      </c>
      <c r="R114">
        <v>-7.8056501000000004E-3</v>
      </c>
      <c r="S114">
        <v>8.6907726000000005E-3</v>
      </c>
      <c r="T114">
        <v>3.4290738000000001E-2</v>
      </c>
      <c r="U114">
        <v>-3.8182887999999998E-2</v>
      </c>
      <c r="V114">
        <v>-2.8804283999999999E-2</v>
      </c>
      <c r="W114">
        <v>3.7350784999999997E-2</v>
      </c>
      <c r="X114">
        <v>7.1111452000000002E-3</v>
      </c>
      <c r="Y114">
        <v>1.7911614999999999E-2</v>
      </c>
      <c r="Z114">
        <v>4.9302585000000003E-2</v>
      </c>
      <c r="AA114">
        <v>2.115622E-2</v>
      </c>
      <c r="AB114">
        <v>-8.6258323000000005E-4</v>
      </c>
      <c r="AC114">
        <v>2.8314474999999999E-2</v>
      </c>
      <c r="AD114">
        <v>-5.4470380000000004E-3</v>
      </c>
      <c r="AE114">
        <v>7.6296406000000001</v>
      </c>
    </row>
    <row r="115" spans="1:31" x14ac:dyDescent="0.2">
      <c r="A115">
        <f>53.403896</f>
        <v>53.403896000000003</v>
      </c>
      <c r="B115">
        <v>-6.0979276000000002</v>
      </c>
      <c r="C115">
        <v>-14.034976</v>
      </c>
      <c r="D115">
        <v>-163.91579999999999</v>
      </c>
      <c r="E115">
        <v>-5.3342232999999997</v>
      </c>
      <c r="F115">
        <v>4.2301865000000003</v>
      </c>
      <c r="G115">
        <v>-10.231277</v>
      </c>
      <c r="H115">
        <v>-55.222831999999997</v>
      </c>
      <c r="I115">
        <v>-4.9706092000000002</v>
      </c>
      <c r="J115">
        <v>1.2295235999999999E-3</v>
      </c>
      <c r="K115">
        <v>3.0736888E-2</v>
      </c>
      <c r="L115">
        <v>-4.2063956999999997E-3</v>
      </c>
      <c r="M115">
        <v>-2.7328526999999998E-3</v>
      </c>
      <c r="N115">
        <v>1.7461013000000001E-2</v>
      </c>
      <c r="O115">
        <v>-6.3823997000000002E-3</v>
      </c>
      <c r="P115">
        <v>1.6498671999999999E-2</v>
      </c>
      <c r="Q115">
        <v>2.4588728000000001E-2</v>
      </c>
      <c r="R115">
        <v>-1.0914528999999999E-2</v>
      </c>
      <c r="S115">
        <v>8.6907726000000005E-3</v>
      </c>
      <c r="T115">
        <v>3.4290738000000001E-2</v>
      </c>
      <c r="U115">
        <v>-3.8182887999999998E-2</v>
      </c>
      <c r="V115">
        <v>-3.1905587999999999E-2</v>
      </c>
      <c r="W115">
        <v>4.3572351000000002E-2</v>
      </c>
      <c r="X115">
        <v>5.5581153999999999E-3</v>
      </c>
      <c r="Y115">
        <v>1.6358804000000001E-2</v>
      </c>
      <c r="Z115">
        <v>4.9302585000000003E-2</v>
      </c>
      <c r="AA115">
        <v>1.9609977000000001E-2</v>
      </c>
      <c r="AB115">
        <v>-8.6258323000000005E-4</v>
      </c>
      <c r="AC115">
        <v>3.0165825E-2</v>
      </c>
      <c r="AD115">
        <v>-5.4470380000000004E-3</v>
      </c>
      <c r="AE115">
        <v>7.6296406000000001</v>
      </c>
    </row>
    <row r="116" spans="1:31" x14ac:dyDescent="0.2">
      <c r="A116">
        <f>53.403896</f>
        <v>53.403896000000003</v>
      </c>
      <c r="B116">
        <v>-6.1902542</v>
      </c>
      <c r="C116">
        <v>-14.219087999999999</v>
      </c>
      <c r="D116">
        <v>-164.10019</v>
      </c>
      <c r="E116">
        <v>-5.3342232999999997</v>
      </c>
      <c r="F116">
        <v>4.2301865000000003</v>
      </c>
      <c r="G116">
        <v>-10.231277</v>
      </c>
      <c r="H116">
        <v>-55.222831999999997</v>
      </c>
      <c r="I116">
        <v>-4.9706092000000002</v>
      </c>
      <c r="J116">
        <v>6.0850759999999998E-4</v>
      </c>
      <c r="K116">
        <v>2.9496030999999999E-2</v>
      </c>
      <c r="L116">
        <v>-3.8963864000000001E-3</v>
      </c>
      <c r="M116">
        <v>-1.1683456000000001E-3</v>
      </c>
      <c r="N116">
        <v>2.0588635000000001E-2</v>
      </c>
      <c r="O116">
        <v>-6.3823997000000002E-3</v>
      </c>
      <c r="P116">
        <v>1.4940060999999999E-2</v>
      </c>
      <c r="Q116">
        <v>2.1480966000000001E-2</v>
      </c>
      <c r="R116">
        <v>-1.0914528999999999E-2</v>
      </c>
      <c r="S116">
        <v>8.6907726000000005E-3</v>
      </c>
      <c r="T116">
        <v>3.5849418000000001E-2</v>
      </c>
      <c r="U116">
        <v>-3.8182887999999998E-2</v>
      </c>
      <c r="V116">
        <v>-3.5006896000000003E-2</v>
      </c>
      <c r="W116">
        <v>4.823852E-2</v>
      </c>
      <c r="X116">
        <v>2.4520549999999999E-3</v>
      </c>
      <c r="Y116">
        <v>1.7911614999999999E-2</v>
      </c>
      <c r="Z116">
        <v>4.7744274000000003E-2</v>
      </c>
      <c r="AA116">
        <v>1.8063738999999999E-2</v>
      </c>
      <c r="AB116">
        <v>-2.4290045000000001E-4</v>
      </c>
      <c r="AC116">
        <v>3.0474379999999999E-2</v>
      </c>
      <c r="AD116">
        <v>-4.8264846999999996E-3</v>
      </c>
      <c r="AE116">
        <v>7.6296406000000001</v>
      </c>
    </row>
    <row r="117" spans="1:31" x14ac:dyDescent="0.2">
      <c r="A117">
        <f>53.403896</f>
        <v>53.403896000000003</v>
      </c>
      <c r="B117">
        <v>-6.2825813000000004</v>
      </c>
      <c r="C117">
        <v>-14.403199000000001</v>
      </c>
      <c r="D117">
        <v>-164.28458000000001</v>
      </c>
      <c r="E117">
        <v>-5.4262686000000002</v>
      </c>
      <c r="F117">
        <v>4.2301865000000003</v>
      </c>
      <c r="G117">
        <v>-10.231277</v>
      </c>
      <c r="H117">
        <v>-55.222831999999997</v>
      </c>
      <c r="I117">
        <v>-4.9706092000000002</v>
      </c>
      <c r="J117">
        <v>9.1901560999999997E-4</v>
      </c>
      <c r="K117">
        <v>2.7944957999999999E-2</v>
      </c>
      <c r="L117">
        <v>-2.9663579000000001E-3</v>
      </c>
      <c r="M117">
        <v>-1.1683456000000001E-3</v>
      </c>
      <c r="N117">
        <v>2.2152444E-2</v>
      </c>
      <c r="O117">
        <v>-7.9453951000000005E-3</v>
      </c>
      <c r="P117">
        <v>1.0264229E-2</v>
      </c>
      <c r="Q117">
        <v>1.9927084000000001E-2</v>
      </c>
      <c r="R117">
        <v>-9.3600890000000003E-3</v>
      </c>
      <c r="S117">
        <v>8.6907726000000005E-3</v>
      </c>
      <c r="T117">
        <v>3.4290738000000001E-2</v>
      </c>
      <c r="U117">
        <v>-3.8182887999999998E-2</v>
      </c>
      <c r="V117">
        <v>-3.1905587999999999E-2</v>
      </c>
      <c r="W117">
        <v>4.5127741999999998E-2</v>
      </c>
      <c r="X117">
        <v>8.9902495E-4</v>
      </c>
      <c r="Y117">
        <v>1.7911614999999999E-2</v>
      </c>
      <c r="Z117">
        <v>4.6185955000000001E-2</v>
      </c>
      <c r="AA117">
        <v>1.6517497999999999E-2</v>
      </c>
      <c r="AB117">
        <v>-2.4290045000000001E-4</v>
      </c>
      <c r="AC117">
        <v>3.0165825E-2</v>
      </c>
      <c r="AD117">
        <v>-4.2059313999999997E-3</v>
      </c>
      <c r="AE117">
        <v>7.6296406000000001</v>
      </c>
    </row>
    <row r="118" spans="1:31" x14ac:dyDescent="0.2">
      <c r="A118">
        <f>53.403896</f>
        <v>53.403896000000003</v>
      </c>
      <c r="B118">
        <v>-6.3749079999999996</v>
      </c>
      <c r="C118">
        <v>-14.587311</v>
      </c>
      <c r="D118">
        <v>-164.46896000000001</v>
      </c>
      <c r="E118">
        <v>-5.5183134000000003</v>
      </c>
      <c r="F118">
        <v>4.2301865000000003</v>
      </c>
      <c r="G118">
        <v>-10.231277</v>
      </c>
      <c r="H118">
        <v>-55.222831999999997</v>
      </c>
      <c r="I118">
        <v>-4.9706092000000002</v>
      </c>
      <c r="J118">
        <v>2.4715555E-3</v>
      </c>
      <c r="K118">
        <v>2.7324529E-2</v>
      </c>
      <c r="L118">
        <v>-2.3463389000000002E-3</v>
      </c>
      <c r="M118">
        <v>-5.8618682000000002E-3</v>
      </c>
      <c r="N118">
        <v>2.3716253999999999E-2</v>
      </c>
      <c r="O118">
        <v>-7.9453951000000005E-3</v>
      </c>
      <c r="P118">
        <v>2.4711745999999998E-3</v>
      </c>
      <c r="Q118">
        <v>1.6819318999999999E-2</v>
      </c>
      <c r="R118">
        <v>-9.3600890000000003E-3</v>
      </c>
      <c r="S118">
        <v>7.1262716999999998E-3</v>
      </c>
      <c r="T118">
        <v>3.4290738000000001E-2</v>
      </c>
      <c r="U118">
        <v>-3.8182887999999998E-2</v>
      </c>
      <c r="V118">
        <v>-2.7253632999999999E-2</v>
      </c>
      <c r="W118">
        <v>3.8906178999999999E-2</v>
      </c>
      <c r="X118">
        <v>8.9902495E-4</v>
      </c>
      <c r="Y118">
        <v>1.9464424000000001E-2</v>
      </c>
      <c r="Z118">
        <v>4.6185955000000001E-2</v>
      </c>
      <c r="AA118">
        <v>1.6517497999999999E-2</v>
      </c>
      <c r="AB118">
        <v>-2.4290045000000001E-4</v>
      </c>
      <c r="AC118">
        <v>3.0165825E-2</v>
      </c>
      <c r="AD118">
        <v>-3.5853777000000001E-3</v>
      </c>
      <c r="AE118">
        <v>7.6296406000000001</v>
      </c>
    </row>
    <row r="119" spans="1:31" x14ac:dyDescent="0.2">
      <c r="A119">
        <f>53.403896</f>
        <v>53.403896000000003</v>
      </c>
      <c r="B119">
        <v>-6.4672350999999999</v>
      </c>
      <c r="C119">
        <v>-14.679366999999999</v>
      </c>
      <c r="D119">
        <v>-164.65334999999999</v>
      </c>
      <c r="E119">
        <v>-5.5183134000000003</v>
      </c>
      <c r="F119">
        <v>4.2301865000000003</v>
      </c>
      <c r="G119">
        <v>-10.231277</v>
      </c>
      <c r="H119">
        <v>-55.222831999999997</v>
      </c>
      <c r="I119">
        <v>-4.9706092000000002</v>
      </c>
      <c r="J119">
        <v>4.3346030000000002E-3</v>
      </c>
      <c r="K119">
        <v>2.7324529E-2</v>
      </c>
      <c r="L119">
        <v>-1.4163107000000001E-3</v>
      </c>
      <c r="M119">
        <v>-8.9908820000000004E-3</v>
      </c>
      <c r="N119">
        <v>2.5280061999999999E-2</v>
      </c>
      <c r="O119">
        <v>-7.9453951000000005E-3</v>
      </c>
      <c r="P119">
        <v>-6.4604706000000005E-4</v>
      </c>
      <c r="Q119">
        <v>1.5265437999999999E-2</v>
      </c>
      <c r="R119">
        <v>-9.3600890000000003E-3</v>
      </c>
      <c r="S119">
        <v>5.5617703999999999E-3</v>
      </c>
      <c r="T119">
        <v>3.4290738000000001E-2</v>
      </c>
      <c r="U119">
        <v>-3.8182887999999998E-2</v>
      </c>
      <c r="V119">
        <v>-2.2601672E-2</v>
      </c>
      <c r="W119">
        <v>3.2684619999999998E-2</v>
      </c>
      <c r="X119">
        <v>8.9902495E-4</v>
      </c>
      <c r="Y119">
        <v>1.9464424000000001E-2</v>
      </c>
      <c r="Z119">
        <v>4.7744274000000003E-2</v>
      </c>
      <c r="AA119">
        <v>1.8063738999999999E-2</v>
      </c>
      <c r="AB119">
        <v>-1.1724248000000001E-3</v>
      </c>
      <c r="AC119">
        <v>3.0165825E-2</v>
      </c>
      <c r="AD119">
        <v>-3.5853777000000001E-3</v>
      </c>
      <c r="AE119">
        <v>7.6296406000000001</v>
      </c>
    </row>
    <row r="120" spans="1:31" x14ac:dyDescent="0.2">
      <c r="A120">
        <f>53.403896</f>
        <v>53.403896000000003</v>
      </c>
      <c r="B120">
        <v>-6.5595616999999997</v>
      </c>
      <c r="C120">
        <v>-14.771421999999999</v>
      </c>
      <c r="D120">
        <v>-164.74556000000001</v>
      </c>
      <c r="E120">
        <v>-5.5183134000000003</v>
      </c>
      <c r="F120">
        <v>4.2301865000000003</v>
      </c>
      <c r="G120">
        <v>-10.139073</v>
      </c>
      <c r="H120">
        <v>-55.222831999999997</v>
      </c>
      <c r="I120">
        <v>-4.9706092000000002</v>
      </c>
      <c r="J120">
        <v>4.6451106000000002E-3</v>
      </c>
      <c r="K120">
        <v>2.7634743999999999E-2</v>
      </c>
      <c r="L120">
        <v>-1.1063013E-3</v>
      </c>
      <c r="M120">
        <v>-7.4263760000000002E-3</v>
      </c>
      <c r="N120">
        <v>2.2152444E-2</v>
      </c>
      <c r="O120">
        <v>-6.3823997000000002E-3</v>
      </c>
      <c r="P120">
        <v>-6.4604706000000005E-4</v>
      </c>
      <c r="Q120">
        <v>1.5265437999999999E-2</v>
      </c>
      <c r="R120">
        <v>-1.0914528999999999E-2</v>
      </c>
      <c r="S120">
        <v>5.5617703999999999E-3</v>
      </c>
      <c r="T120">
        <v>3.4290738000000001E-2</v>
      </c>
      <c r="U120">
        <v>-3.8182887999999998E-2</v>
      </c>
      <c r="V120">
        <v>-2.1051019000000001E-2</v>
      </c>
      <c r="W120">
        <v>2.9573835E-2</v>
      </c>
      <c r="X120">
        <v>2.4520549999999999E-3</v>
      </c>
      <c r="Y120">
        <v>1.9464424000000001E-2</v>
      </c>
      <c r="Z120">
        <v>4.9302585000000003E-2</v>
      </c>
      <c r="AA120">
        <v>1.9609977000000001E-2</v>
      </c>
      <c r="AB120">
        <v>-2.1019490000000001E-3</v>
      </c>
      <c r="AC120">
        <v>3.0165825E-2</v>
      </c>
      <c r="AD120">
        <v>-3.8956545999999999E-3</v>
      </c>
      <c r="AE120">
        <v>7.6296406000000001</v>
      </c>
    </row>
    <row r="121" spans="1:31" x14ac:dyDescent="0.2">
      <c r="A121">
        <f>53.496433</f>
        <v>53.496433000000003</v>
      </c>
      <c r="B121">
        <v>-6.6518888</v>
      </c>
      <c r="C121">
        <v>-14.771421999999999</v>
      </c>
      <c r="D121">
        <v>-164.83775</v>
      </c>
      <c r="E121">
        <v>-5.4262686000000002</v>
      </c>
      <c r="F121">
        <v>4.2301865000000003</v>
      </c>
      <c r="G121">
        <v>-10.139073</v>
      </c>
      <c r="H121">
        <v>-55.222831999999997</v>
      </c>
      <c r="I121">
        <v>-5.0628590999999998</v>
      </c>
      <c r="J121">
        <v>3.0925713999999998E-3</v>
      </c>
      <c r="K121">
        <v>2.7634743999999999E-2</v>
      </c>
      <c r="L121">
        <v>-7.9629180000000003E-4</v>
      </c>
      <c r="M121">
        <v>-4.2973602999999997E-3</v>
      </c>
      <c r="N121">
        <v>1.9024824999999999E-2</v>
      </c>
      <c r="O121">
        <v>-4.8194042999999999E-3</v>
      </c>
      <c r="P121">
        <v>9.1256376000000002E-4</v>
      </c>
      <c r="Q121">
        <v>1.6819318999999999E-2</v>
      </c>
      <c r="R121">
        <v>-1.0914528999999999E-2</v>
      </c>
      <c r="S121">
        <v>5.5617703999999999E-3</v>
      </c>
      <c r="T121">
        <v>3.5849418000000001E-2</v>
      </c>
      <c r="U121">
        <v>-3.6627274000000001E-2</v>
      </c>
      <c r="V121">
        <v>-2.4152324999999999E-2</v>
      </c>
      <c r="W121">
        <v>2.9573835E-2</v>
      </c>
      <c r="X121">
        <v>4.0050852000000003E-3</v>
      </c>
      <c r="Y121">
        <v>1.9464424000000001E-2</v>
      </c>
      <c r="Z121">
        <v>4.9302585000000003E-2</v>
      </c>
      <c r="AA121">
        <v>1.9609977000000001E-2</v>
      </c>
      <c r="AB121">
        <v>-3.3413145999999999E-3</v>
      </c>
      <c r="AC121">
        <v>2.893159E-2</v>
      </c>
      <c r="AD121">
        <v>-4.2059313999999997E-3</v>
      </c>
      <c r="AE121">
        <v>7.6296406000000001</v>
      </c>
    </row>
    <row r="122" spans="1:31" x14ac:dyDescent="0.2">
      <c r="A122">
        <f>53.588966</f>
        <v>53.588965999999999</v>
      </c>
      <c r="B122">
        <v>-6.6518888</v>
      </c>
      <c r="C122">
        <v>-14.771421999999999</v>
      </c>
      <c r="D122">
        <v>-164.92994999999999</v>
      </c>
      <c r="E122">
        <v>-5.3342232999999997</v>
      </c>
      <c r="F122">
        <v>4.3221249999999998</v>
      </c>
      <c r="G122">
        <v>-10.139073</v>
      </c>
      <c r="H122">
        <v>-55.222831999999997</v>
      </c>
      <c r="I122">
        <v>-4.9706092000000002</v>
      </c>
      <c r="J122">
        <v>6.0850759999999998E-4</v>
      </c>
      <c r="K122">
        <v>2.7014315000000001E-2</v>
      </c>
      <c r="L122">
        <v>-1.1063013E-3</v>
      </c>
      <c r="M122">
        <v>-1.1683456000000001E-3</v>
      </c>
      <c r="N122">
        <v>1.4333393999999999E-2</v>
      </c>
      <c r="O122">
        <v>-4.8194042999999999E-3</v>
      </c>
      <c r="P122">
        <v>2.4711745999999998E-3</v>
      </c>
      <c r="Q122">
        <v>1.9927084000000001E-2</v>
      </c>
      <c r="R122">
        <v>-6.2512108000000004E-3</v>
      </c>
      <c r="S122">
        <v>5.5617703999999999E-3</v>
      </c>
      <c r="T122">
        <v>3.5849418000000001E-2</v>
      </c>
      <c r="U122">
        <v>-3.6627274000000001E-2</v>
      </c>
      <c r="V122">
        <v>-2.8804283999999999E-2</v>
      </c>
      <c r="W122">
        <v>3.1129227999999998E-2</v>
      </c>
      <c r="X122">
        <v>4.0050852000000003E-3</v>
      </c>
      <c r="Y122">
        <v>1.9464424000000001E-2</v>
      </c>
      <c r="Z122">
        <v>4.9302585000000003E-2</v>
      </c>
      <c r="AA122">
        <v>1.8063738999999999E-2</v>
      </c>
      <c r="AB122">
        <v>-3.9609972999999996E-3</v>
      </c>
      <c r="AC122">
        <v>2.6771685E-2</v>
      </c>
      <c r="AD122">
        <v>-4.2059313999999997E-3</v>
      </c>
      <c r="AE122">
        <v>9.1555700000000009</v>
      </c>
    </row>
    <row r="123" spans="1:31" x14ac:dyDescent="0.2">
      <c r="A123">
        <f>53.588966</f>
        <v>53.588965999999999</v>
      </c>
      <c r="B123">
        <v>-6.7442155000000001</v>
      </c>
      <c r="C123">
        <v>-14.771421999999999</v>
      </c>
      <c r="D123">
        <v>-165.02214000000001</v>
      </c>
      <c r="E123">
        <v>-5.3342232999999997</v>
      </c>
      <c r="F123">
        <v>4.4140635000000001</v>
      </c>
      <c r="G123">
        <v>-10.139073</v>
      </c>
      <c r="H123">
        <v>-55.222831999999997</v>
      </c>
      <c r="I123">
        <v>-4.9706092000000002</v>
      </c>
      <c r="J123">
        <v>-1.5650480000000001E-3</v>
      </c>
      <c r="K123">
        <v>2.6083671999999999E-2</v>
      </c>
      <c r="L123">
        <v>-1.4163107000000001E-3</v>
      </c>
      <c r="M123">
        <v>-2.7328526999999998E-3</v>
      </c>
      <c r="N123">
        <v>1.4333393999999999E-2</v>
      </c>
      <c r="O123">
        <v>-6.3823997000000002E-3</v>
      </c>
      <c r="P123">
        <v>2.4711745999999998E-3</v>
      </c>
      <c r="Q123">
        <v>2.1480966000000001E-2</v>
      </c>
      <c r="R123">
        <v>-1.5878929999999999E-3</v>
      </c>
      <c r="S123">
        <v>3.9972690999999999E-3</v>
      </c>
      <c r="T123">
        <v>3.5849418000000001E-2</v>
      </c>
      <c r="U123">
        <v>-3.5071659999999998E-2</v>
      </c>
      <c r="V123">
        <v>-3.1905587999999999E-2</v>
      </c>
      <c r="W123">
        <v>3.1129227999999998E-2</v>
      </c>
      <c r="X123">
        <v>4.0050852000000003E-3</v>
      </c>
      <c r="Y123">
        <v>1.9464424000000001E-2</v>
      </c>
      <c r="Z123">
        <v>4.7744274000000003E-2</v>
      </c>
      <c r="AA123">
        <v>1.4971254999999999E-2</v>
      </c>
      <c r="AB123">
        <v>-4.2708390000000002E-3</v>
      </c>
      <c r="AC123">
        <v>2.5537454000000001E-2</v>
      </c>
      <c r="AD123">
        <v>-3.8956545999999999E-3</v>
      </c>
      <c r="AE123">
        <v>9.1555700000000009</v>
      </c>
    </row>
    <row r="124" spans="1:31" x14ac:dyDescent="0.2">
      <c r="A124">
        <f>53.496433</f>
        <v>53.496433000000003</v>
      </c>
      <c r="B124">
        <v>-6.9288692000000003</v>
      </c>
      <c r="C124">
        <v>-14.863478000000001</v>
      </c>
      <c r="D124">
        <v>-165.20652999999999</v>
      </c>
      <c r="E124">
        <v>-5.3342232999999997</v>
      </c>
      <c r="F124">
        <v>4.3221249999999998</v>
      </c>
      <c r="G124">
        <v>-10.231277</v>
      </c>
      <c r="H124">
        <v>-55.222831999999997</v>
      </c>
      <c r="I124">
        <v>-4.9706092000000002</v>
      </c>
      <c r="J124">
        <v>-2.4965715000000001E-3</v>
      </c>
      <c r="K124">
        <v>2.5463240000000002E-2</v>
      </c>
      <c r="L124">
        <v>-2.0363296000000001E-3</v>
      </c>
      <c r="M124">
        <v>-5.8618682000000002E-3</v>
      </c>
      <c r="N124">
        <v>1.7461013000000001E-2</v>
      </c>
      <c r="O124">
        <v>-9.5083909000000001E-3</v>
      </c>
      <c r="P124">
        <v>9.1256376000000002E-4</v>
      </c>
      <c r="Q124">
        <v>2.1480966000000001E-2</v>
      </c>
      <c r="R124">
        <v>3.0754248000000001E-3</v>
      </c>
      <c r="S124">
        <v>3.9972690999999999E-3</v>
      </c>
      <c r="T124">
        <v>3.5849418000000001E-2</v>
      </c>
      <c r="U124">
        <v>-3.5071659999999998E-2</v>
      </c>
      <c r="V124">
        <v>-3.0354939000000001E-2</v>
      </c>
      <c r="W124">
        <v>2.9573835E-2</v>
      </c>
      <c r="X124">
        <v>2.4520549999999999E-3</v>
      </c>
      <c r="Y124">
        <v>1.9464424000000001E-2</v>
      </c>
      <c r="Z124">
        <v>4.7744274000000003E-2</v>
      </c>
      <c r="AA124">
        <v>1.1878776000000001E-2</v>
      </c>
      <c r="AB124">
        <v>-3.9609972999999996E-3</v>
      </c>
      <c r="AC124">
        <v>2.6154569999999999E-2</v>
      </c>
      <c r="AD124">
        <v>-3.8956545999999999E-3</v>
      </c>
      <c r="AE124">
        <v>9.1555700000000009</v>
      </c>
    </row>
    <row r="125" spans="1:31" x14ac:dyDescent="0.2">
      <c r="A125">
        <f>53.403896</f>
        <v>53.403896000000003</v>
      </c>
      <c r="B125">
        <v>-7.1135229999999998</v>
      </c>
      <c r="C125">
        <v>-14.955534</v>
      </c>
      <c r="D125">
        <v>-165.39090999999999</v>
      </c>
      <c r="E125">
        <v>-5.4262686000000002</v>
      </c>
      <c r="F125">
        <v>4.3221249999999998</v>
      </c>
      <c r="G125">
        <v>-10.231277</v>
      </c>
      <c r="H125">
        <v>-55.314883999999999</v>
      </c>
      <c r="I125">
        <v>-4.9706092000000002</v>
      </c>
      <c r="J125">
        <v>-2.4965715000000001E-3</v>
      </c>
      <c r="K125">
        <v>2.5773456E-2</v>
      </c>
      <c r="L125">
        <v>-2.6563485E-3</v>
      </c>
      <c r="M125">
        <v>-1.055539E-2</v>
      </c>
      <c r="N125">
        <v>2.2152444E-2</v>
      </c>
      <c r="O125">
        <v>-1.1071386000000001E-2</v>
      </c>
      <c r="P125">
        <v>9.1256376000000002E-4</v>
      </c>
      <c r="Q125">
        <v>1.8373203000000001E-2</v>
      </c>
      <c r="R125">
        <v>4.6298644000000002E-3</v>
      </c>
      <c r="S125">
        <v>2.4327680000000001E-3</v>
      </c>
      <c r="T125">
        <v>3.4290738000000001E-2</v>
      </c>
      <c r="U125">
        <v>-3.5071659999999998E-2</v>
      </c>
      <c r="V125">
        <v>-3.0354939000000001E-2</v>
      </c>
      <c r="W125">
        <v>2.6463058000000001E-2</v>
      </c>
      <c r="X125">
        <v>8.9902495E-4</v>
      </c>
      <c r="Y125">
        <v>1.9464424000000001E-2</v>
      </c>
      <c r="Z125">
        <v>4.7744274000000003E-2</v>
      </c>
      <c r="AA125">
        <v>1.0332535E-2</v>
      </c>
      <c r="AB125">
        <v>-3.9609972999999996E-3</v>
      </c>
      <c r="AC125">
        <v>2.8314474999999999E-2</v>
      </c>
      <c r="AD125">
        <v>-3.8956545999999999E-3</v>
      </c>
      <c r="AE125">
        <v>9.1555700000000009</v>
      </c>
    </row>
    <row r="126" spans="1:31" x14ac:dyDescent="0.2">
      <c r="A126">
        <f>53.311359</f>
        <v>53.311359000000003</v>
      </c>
      <c r="B126">
        <v>-7.2058501000000001</v>
      </c>
      <c r="C126">
        <v>-15.139646000000001</v>
      </c>
      <c r="D126">
        <v>-165.48311000000001</v>
      </c>
      <c r="E126">
        <v>-5.4262686000000002</v>
      </c>
      <c r="F126">
        <v>4.2301865000000003</v>
      </c>
      <c r="G126">
        <v>-10.231277</v>
      </c>
      <c r="H126">
        <v>-55.406939999999999</v>
      </c>
      <c r="I126">
        <v>-4.9706092000000002</v>
      </c>
      <c r="J126">
        <v>-2.8070797999999999E-3</v>
      </c>
      <c r="K126">
        <v>2.7324529E-2</v>
      </c>
      <c r="L126">
        <v>-2.9663579000000001E-3</v>
      </c>
      <c r="M126">
        <v>-1.055539E-2</v>
      </c>
      <c r="N126">
        <v>2.6843878000000002E-2</v>
      </c>
      <c r="O126">
        <v>-9.5083909000000001E-3</v>
      </c>
      <c r="P126">
        <v>2.4711745999999998E-3</v>
      </c>
      <c r="Q126">
        <v>1.8373203000000001E-2</v>
      </c>
      <c r="R126">
        <v>3.0754248000000001E-3</v>
      </c>
      <c r="S126">
        <v>2.4327680000000001E-3</v>
      </c>
      <c r="T126">
        <v>3.4290738000000001E-2</v>
      </c>
      <c r="U126">
        <v>-3.5071659999999998E-2</v>
      </c>
      <c r="V126">
        <v>-3.0354939000000001E-2</v>
      </c>
      <c r="W126">
        <v>2.801845E-2</v>
      </c>
      <c r="X126">
        <v>8.9902495E-4</v>
      </c>
      <c r="Y126">
        <v>1.9464424000000001E-2</v>
      </c>
      <c r="Z126">
        <v>4.7744274000000003E-2</v>
      </c>
      <c r="AA126">
        <v>1.0332535E-2</v>
      </c>
      <c r="AB126">
        <v>-3.9609972999999996E-3</v>
      </c>
      <c r="AC126">
        <v>3.0165825E-2</v>
      </c>
      <c r="AD126">
        <v>-3.8956545999999999E-3</v>
      </c>
      <c r="AE126">
        <v>9.1555700000000009</v>
      </c>
    </row>
    <row r="127" spans="1:31" x14ac:dyDescent="0.2">
      <c r="A127">
        <f>53.218822</f>
        <v>53.218822000000003</v>
      </c>
      <c r="B127">
        <v>-7.3905038999999997</v>
      </c>
      <c r="C127">
        <v>-15.323758</v>
      </c>
      <c r="D127">
        <v>-165.66750999999999</v>
      </c>
      <c r="E127">
        <v>-5.4262686000000002</v>
      </c>
      <c r="F127">
        <v>4.1382479999999999</v>
      </c>
      <c r="G127">
        <v>-10.323480999999999</v>
      </c>
      <c r="H127">
        <v>-55.498992999999999</v>
      </c>
      <c r="I127">
        <v>-4.9706092000000002</v>
      </c>
      <c r="J127">
        <v>-3.7386037999999999E-3</v>
      </c>
      <c r="K127">
        <v>2.8875596999999999E-2</v>
      </c>
      <c r="L127">
        <v>-2.6563485E-3</v>
      </c>
      <c r="M127">
        <v>-7.4263760000000002E-3</v>
      </c>
      <c r="N127">
        <v>2.8407687000000001E-2</v>
      </c>
      <c r="O127">
        <v>-4.8194042999999999E-3</v>
      </c>
      <c r="P127">
        <v>5.5883965000000004E-3</v>
      </c>
      <c r="Q127">
        <v>1.8373203000000001E-2</v>
      </c>
      <c r="R127">
        <v>-3.3453710999999998E-5</v>
      </c>
      <c r="S127">
        <v>2.4327680000000001E-3</v>
      </c>
      <c r="T127">
        <v>3.4290738000000001E-2</v>
      </c>
      <c r="U127">
        <v>-3.5071659999999998E-2</v>
      </c>
      <c r="V127">
        <v>-3.3456244000000003E-2</v>
      </c>
      <c r="W127">
        <v>3.2684619999999998E-2</v>
      </c>
      <c r="X127">
        <v>4.0050852000000003E-3</v>
      </c>
      <c r="Y127">
        <v>1.9464424000000001E-2</v>
      </c>
      <c r="Z127">
        <v>4.9302585000000003E-2</v>
      </c>
      <c r="AA127">
        <v>1.1878776000000001E-2</v>
      </c>
      <c r="AB127">
        <v>-4.5806802999999998E-3</v>
      </c>
      <c r="AC127">
        <v>2.9857267E-2</v>
      </c>
      <c r="AD127">
        <v>-2.9648246999999998E-3</v>
      </c>
      <c r="AE127">
        <v>9.1555700000000009</v>
      </c>
    </row>
    <row r="128" spans="1:31" x14ac:dyDescent="0.2">
      <c r="A128">
        <f>53.218822</f>
        <v>53.218822000000003</v>
      </c>
      <c r="B128">
        <v>-7.4828305000000004</v>
      </c>
      <c r="C128">
        <v>-15.415813</v>
      </c>
      <c r="D128">
        <v>-165.75970000000001</v>
      </c>
      <c r="E128">
        <v>-5.4262686000000002</v>
      </c>
      <c r="F128">
        <v>4.0463094999999996</v>
      </c>
      <c r="G128">
        <v>-10.323480999999999</v>
      </c>
      <c r="H128">
        <v>-55.498992999999999</v>
      </c>
      <c r="I128">
        <v>-5.0628590999999998</v>
      </c>
      <c r="J128">
        <v>-5.2911434E-3</v>
      </c>
      <c r="K128">
        <v>3.0426674000000001E-2</v>
      </c>
      <c r="L128">
        <v>-2.0363296000000001E-3</v>
      </c>
      <c r="M128">
        <v>-7.4263760000000002E-3</v>
      </c>
      <c r="N128">
        <v>2.6843878000000002E-2</v>
      </c>
      <c r="O128">
        <v>-3.256409E-3</v>
      </c>
      <c r="P128">
        <v>8.7056179000000004E-3</v>
      </c>
      <c r="Q128">
        <v>1.8373203000000001E-2</v>
      </c>
      <c r="R128">
        <v>-3.1423324E-3</v>
      </c>
      <c r="S128">
        <v>2.4327680000000001E-3</v>
      </c>
      <c r="T128">
        <v>3.5849418000000001E-2</v>
      </c>
      <c r="U128">
        <v>-3.5071659999999998E-2</v>
      </c>
      <c r="V128">
        <v>-3.6557548000000002E-2</v>
      </c>
      <c r="W128">
        <v>3.7350784999999997E-2</v>
      </c>
      <c r="X128">
        <v>8.6641758999999995E-3</v>
      </c>
      <c r="Y128">
        <v>1.9464424000000001E-2</v>
      </c>
      <c r="Z128">
        <v>4.7744274000000003E-2</v>
      </c>
      <c r="AA128">
        <v>1.3425016999999999E-2</v>
      </c>
      <c r="AB128">
        <v>-5.2003631999999996E-3</v>
      </c>
      <c r="AC128">
        <v>2.8623032999999999E-2</v>
      </c>
      <c r="AD128">
        <v>-2.0339945000000001E-3</v>
      </c>
      <c r="AE128">
        <v>9.1555700000000009</v>
      </c>
    </row>
    <row r="129" spans="1:31" x14ac:dyDescent="0.2">
      <c r="A129">
        <f>53.218822</f>
        <v>53.218822000000003</v>
      </c>
      <c r="B129">
        <v>-7.5751575999999998</v>
      </c>
      <c r="C129">
        <v>-15.507868999999999</v>
      </c>
      <c r="D129">
        <v>-165.8519</v>
      </c>
      <c r="E129">
        <v>-5.4262686000000002</v>
      </c>
      <c r="F129">
        <v>4.1382479999999999</v>
      </c>
      <c r="G129">
        <v>-10.323480999999999</v>
      </c>
      <c r="H129">
        <v>-55.498992999999999</v>
      </c>
      <c r="I129">
        <v>-5.0628590999999998</v>
      </c>
      <c r="J129">
        <v>-6.2226672000000004E-3</v>
      </c>
      <c r="K129">
        <v>3.1357318000000002E-2</v>
      </c>
      <c r="L129">
        <v>-1.4163107000000001E-3</v>
      </c>
      <c r="M129">
        <v>-1.055539E-2</v>
      </c>
      <c r="N129">
        <v>2.2152444E-2</v>
      </c>
      <c r="O129">
        <v>-1.6934129999999999E-3</v>
      </c>
      <c r="P129">
        <v>8.7056179000000004E-3</v>
      </c>
      <c r="Q129">
        <v>1.8373203000000001E-2</v>
      </c>
      <c r="R129">
        <v>-4.6967715000000004E-3</v>
      </c>
      <c r="S129">
        <v>2.4327680000000001E-3</v>
      </c>
      <c r="T129">
        <v>3.5849418000000001E-2</v>
      </c>
      <c r="U129">
        <v>-3.5071659999999998E-2</v>
      </c>
      <c r="V129">
        <v>-3.8108200000000002E-2</v>
      </c>
      <c r="W129">
        <v>3.8906178999999999E-2</v>
      </c>
      <c r="X129">
        <v>1.0217206E-2</v>
      </c>
      <c r="Y129">
        <v>1.9464424000000001E-2</v>
      </c>
      <c r="Z129">
        <v>4.7744274000000003E-2</v>
      </c>
      <c r="AA129">
        <v>1.1878776000000001E-2</v>
      </c>
      <c r="AB129">
        <v>-6.1298873999999998E-3</v>
      </c>
      <c r="AC129">
        <v>2.7388802E-2</v>
      </c>
      <c r="AD129">
        <v>-1.7237177000000001E-3</v>
      </c>
      <c r="AE129">
        <v>9.1555700000000009</v>
      </c>
    </row>
    <row r="130" spans="1:31" x14ac:dyDescent="0.2">
      <c r="A130">
        <f>53.218822</f>
        <v>53.218822000000003</v>
      </c>
      <c r="B130">
        <v>-7.7598114000000002</v>
      </c>
      <c r="C130">
        <v>-15.599924</v>
      </c>
      <c r="D130">
        <v>-166.03629000000001</v>
      </c>
      <c r="E130">
        <v>-5.3342232999999997</v>
      </c>
      <c r="F130">
        <v>4.1382479999999999</v>
      </c>
      <c r="G130">
        <v>-10.415684000000001</v>
      </c>
      <c r="H130">
        <v>-55.498992999999999</v>
      </c>
      <c r="I130">
        <v>-5.0628590999999998</v>
      </c>
      <c r="J130">
        <v>-6.5331751999999996E-3</v>
      </c>
      <c r="K130">
        <v>3.1667530999999999E-2</v>
      </c>
      <c r="L130">
        <v>-7.9629180000000003E-4</v>
      </c>
      <c r="M130">
        <v>-1.6813418E-2</v>
      </c>
      <c r="N130">
        <v>1.7461013000000001E-2</v>
      </c>
      <c r="O130">
        <v>-4.8194042999999999E-3</v>
      </c>
      <c r="P130">
        <v>5.5883965000000004E-3</v>
      </c>
      <c r="Q130">
        <v>1.6819318999999999E-2</v>
      </c>
      <c r="R130">
        <v>-3.1423324E-3</v>
      </c>
      <c r="S130">
        <v>8.6826690999999997E-4</v>
      </c>
      <c r="T130">
        <v>3.5849418000000001E-2</v>
      </c>
      <c r="U130">
        <v>-3.5071659999999998E-2</v>
      </c>
      <c r="V130">
        <v>-3.6557548000000002E-2</v>
      </c>
      <c r="W130">
        <v>3.5795397999999999E-2</v>
      </c>
      <c r="X130">
        <v>7.1111452000000002E-3</v>
      </c>
      <c r="Y130">
        <v>1.9464424000000001E-2</v>
      </c>
      <c r="Z130">
        <v>4.6185955000000001E-2</v>
      </c>
      <c r="AA130">
        <v>1.0332535E-2</v>
      </c>
      <c r="AB130">
        <v>-7.3692528999999996E-3</v>
      </c>
      <c r="AC130">
        <v>2.7388802E-2</v>
      </c>
      <c r="AD130">
        <v>-2.0339945000000001E-3</v>
      </c>
      <c r="AE130">
        <v>9.1555700000000009</v>
      </c>
    </row>
    <row r="131" spans="1:31" x14ac:dyDescent="0.2">
      <c r="A131">
        <f>53.218822</f>
        <v>53.218822000000003</v>
      </c>
      <c r="B131">
        <v>-7.8521380000000001</v>
      </c>
      <c r="C131">
        <v>-15.691979</v>
      </c>
      <c r="D131">
        <v>-166.12848</v>
      </c>
      <c r="E131">
        <v>-5.3342232999999997</v>
      </c>
      <c r="F131">
        <v>4.2301865000000003</v>
      </c>
      <c r="G131">
        <v>-10.415684000000001</v>
      </c>
      <c r="H131">
        <v>-55.406939999999999</v>
      </c>
      <c r="I131">
        <v>-4.9706092000000002</v>
      </c>
      <c r="J131">
        <v>-6.2226672000000004E-3</v>
      </c>
      <c r="K131">
        <v>3.1357318000000002E-2</v>
      </c>
      <c r="L131">
        <v>-1.7627297E-4</v>
      </c>
      <c r="M131">
        <v>-1.8377928000000002E-2</v>
      </c>
      <c r="N131">
        <v>1.5897202999999999E-2</v>
      </c>
      <c r="O131">
        <v>-9.5083909000000001E-3</v>
      </c>
      <c r="P131">
        <v>2.4711745999999998E-3</v>
      </c>
      <c r="Q131">
        <v>1.3711554000000001E-2</v>
      </c>
      <c r="R131">
        <v>-1.5878929999999999E-3</v>
      </c>
      <c r="S131">
        <v>8.6826690999999997E-4</v>
      </c>
      <c r="T131">
        <v>3.5849418000000001E-2</v>
      </c>
      <c r="U131">
        <v>-3.5071659999999998E-2</v>
      </c>
      <c r="V131">
        <v>-3.0354939000000001E-2</v>
      </c>
      <c r="W131">
        <v>3.1129227999999998E-2</v>
      </c>
      <c r="X131">
        <v>4.0050852000000003E-3</v>
      </c>
      <c r="Y131">
        <v>1.9464424000000001E-2</v>
      </c>
      <c r="Z131">
        <v>4.4627647999999999E-2</v>
      </c>
      <c r="AA131">
        <v>1.0332535E-2</v>
      </c>
      <c r="AB131">
        <v>-7.9889363000000008E-3</v>
      </c>
      <c r="AC131">
        <v>2.7697357999999998E-2</v>
      </c>
      <c r="AD131">
        <v>-2.6545475999999999E-3</v>
      </c>
      <c r="AE131">
        <v>9.1555700000000009</v>
      </c>
    </row>
    <row r="132" spans="1:31" x14ac:dyDescent="0.2">
      <c r="A132">
        <f>53.218822</f>
        <v>53.218822000000003</v>
      </c>
      <c r="B132">
        <v>-7.9444651999999998</v>
      </c>
      <c r="C132">
        <v>-15.691979</v>
      </c>
      <c r="D132">
        <v>-166.22067000000001</v>
      </c>
      <c r="E132">
        <v>-5.2421784000000002</v>
      </c>
      <c r="F132">
        <v>4.2301865000000003</v>
      </c>
      <c r="G132">
        <v>-10.415684000000001</v>
      </c>
      <c r="H132">
        <v>-55.406939999999999</v>
      </c>
      <c r="I132">
        <v>-4.9706092000000002</v>
      </c>
      <c r="J132">
        <v>-5.9121586E-3</v>
      </c>
      <c r="K132">
        <v>3.1357318000000002E-2</v>
      </c>
      <c r="L132">
        <v>-1.7627297E-4</v>
      </c>
      <c r="M132">
        <v>-1.5248912999999999E-2</v>
      </c>
      <c r="N132">
        <v>1.7461013000000001E-2</v>
      </c>
      <c r="O132">
        <v>-1.1071386000000001E-2</v>
      </c>
      <c r="P132">
        <v>-3.7632684999999999E-3</v>
      </c>
      <c r="Q132">
        <v>1.3711554000000001E-2</v>
      </c>
      <c r="R132">
        <v>-3.3453710999999998E-5</v>
      </c>
      <c r="S132">
        <v>-6.9623411E-4</v>
      </c>
      <c r="T132">
        <v>3.5849418000000001E-2</v>
      </c>
      <c r="U132">
        <v>-3.5071659999999998E-2</v>
      </c>
      <c r="V132">
        <v>-2.4152324999999999E-2</v>
      </c>
      <c r="W132">
        <v>2.6463058000000001E-2</v>
      </c>
      <c r="X132">
        <v>8.9902495E-4</v>
      </c>
      <c r="Y132">
        <v>1.9464424000000001E-2</v>
      </c>
      <c r="Z132">
        <v>4.6185955000000001E-2</v>
      </c>
      <c r="AA132">
        <v>1.0332535E-2</v>
      </c>
      <c r="AB132">
        <v>-8.9184604999999993E-3</v>
      </c>
      <c r="AC132">
        <v>2.7388802E-2</v>
      </c>
      <c r="AD132">
        <v>-3.5853777000000001E-3</v>
      </c>
      <c r="AE132">
        <v>9.1555700000000009</v>
      </c>
    </row>
    <row r="133" spans="1:31" x14ac:dyDescent="0.2">
      <c r="A133">
        <f>53.218822</f>
        <v>53.218822000000003</v>
      </c>
      <c r="B133">
        <v>-8.1291188999999999</v>
      </c>
      <c r="C133">
        <v>-15.784034999999999</v>
      </c>
      <c r="D133">
        <v>-166.31287</v>
      </c>
      <c r="E133">
        <v>-5.2421784000000002</v>
      </c>
      <c r="F133">
        <v>4.2301865000000003</v>
      </c>
      <c r="G133">
        <v>-10.415684000000001</v>
      </c>
      <c r="H133">
        <v>-55.314883999999999</v>
      </c>
      <c r="I133">
        <v>-4.8783588</v>
      </c>
      <c r="J133">
        <v>-5.6016514999999998E-3</v>
      </c>
      <c r="K133">
        <v>3.1667530999999999E-2</v>
      </c>
      <c r="L133">
        <v>-1.7627297E-4</v>
      </c>
      <c r="M133">
        <v>-7.4263760000000002E-3</v>
      </c>
      <c r="N133">
        <v>2.2152444E-2</v>
      </c>
      <c r="O133">
        <v>-1.1071386000000001E-2</v>
      </c>
      <c r="P133">
        <v>-9.9977124000000007E-3</v>
      </c>
      <c r="Q133">
        <v>1.6819318999999999E-2</v>
      </c>
      <c r="R133">
        <v>1.5209856000000001E-3</v>
      </c>
      <c r="S133">
        <v>-6.9623411E-4</v>
      </c>
      <c r="T133">
        <v>3.5849418000000001E-2</v>
      </c>
      <c r="U133">
        <v>-3.5071659999999998E-2</v>
      </c>
      <c r="V133">
        <v>-2.4152324999999999E-2</v>
      </c>
      <c r="W133">
        <v>2.3352277000000001E-2</v>
      </c>
      <c r="X133">
        <v>8.9902495E-4</v>
      </c>
      <c r="Y133">
        <v>1.9464424000000001E-2</v>
      </c>
      <c r="Z133">
        <v>4.7744274000000003E-2</v>
      </c>
      <c r="AA133">
        <v>1.0332535E-2</v>
      </c>
      <c r="AB133">
        <v>-9.5381419999999995E-3</v>
      </c>
      <c r="AC133">
        <v>2.6463126999999999E-2</v>
      </c>
      <c r="AD133">
        <v>-3.8956545999999999E-3</v>
      </c>
      <c r="AE133">
        <v>9.1555700000000009</v>
      </c>
    </row>
    <row r="134" spans="1:31" x14ac:dyDescent="0.2">
      <c r="A134">
        <f>53.126286</f>
        <v>53.126286</v>
      </c>
      <c r="B134">
        <v>-8.2214460000000003</v>
      </c>
      <c r="C134">
        <v>-15.876092</v>
      </c>
      <c r="D134">
        <v>-166.40505999999999</v>
      </c>
      <c r="E134">
        <v>-5.2421784000000002</v>
      </c>
      <c r="F134">
        <v>4.2301865000000003</v>
      </c>
      <c r="G134">
        <v>-10.507887</v>
      </c>
      <c r="H134">
        <v>-55.314883999999999</v>
      </c>
      <c r="I134">
        <v>-4.8783588</v>
      </c>
      <c r="J134">
        <v>-5.9121586E-3</v>
      </c>
      <c r="K134">
        <v>3.2287958999999998E-2</v>
      </c>
      <c r="L134">
        <v>-4.8628240000000002E-4</v>
      </c>
      <c r="M134">
        <v>-1.1683456000000001E-3</v>
      </c>
      <c r="N134">
        <v>2.5280061999999999E-2</v>
      </c>
      <c r="O134">
        <v>-6.3823997000000002E-3</v>
      </c>
      <c r="P134">
        <v>-1.4673544E-2</v>
      </c>
      <c r="Q134">
        <v>2.3034846000000001E-2</v>
      </c>
      <c r="R134">
        <v>-3.3453710999999998E-5</v>
      </c>
      <c r="S134">
        <v>-6.9623411E-4</v>
      </c>
      <c r="T134">
        <v>3.7408099E-2</v>
      </c>
      <c r="U134">
        <v>-3.5071659999999998E-2</v>
      </c>
      <c r="V134">
        <v>-2.8804283999999999E-2</v>
      </c>
      <c r="W134">
        <v>2.4907667000000001E-2</v>
      </c>
      <c r="X134">
        <v>4.0050852000000003E-3</v>
      </c>
      <c r="Y134">
        <v>1.9464424000000001E-2</v>
      </c>
      <c r="Z134">
        <v>4.7744274000000003E-2</v>
      </c>
      <c r="AA134">
        <v>8.7862945999999994E-3</v>
      </c>
      <c r="AB134">
        <v>-1.0157825000000001E-2</v>
      </c>
      <c r="AC134">
        <v>2.6771685E-2</v>
      </c>
      <c r="AD134">
        <v>-4.5162081000000003E-3</v>
      </c>
      <c r="AE134">
        <v>9.1555700000000009</v>
      </c>
    </row>
    <row r="135" spans="1:31" x14ac:dyDescent="0.2">
      <c r="A135">
        <f>53.033752</f>
        <v>53.033752</v>
      </c>
      <c r="B135">
        <v>-8.4060992999999993</v>
      </c>
      <c r="C135">
        <v>-16.060203999999999</v>
      </c>
      <c r="D135">
        <v>-166.58945</v>
      </c>
      <c r="E135">
        <v>-5.3342232999999997</v>
      </c>
      <c r="F135">
        <v>4.3221249999999998</v>
      </c>
      <c r="G135">
        <v>-10.507887</v>
      </c>
      <c r="H135">
        <v>-55.406939999999999</v>
      </c>
      <c r="I135">
        <v>-4.9706092000000002</v>
      </c>
      <c r="J135">
        <v>-6.5331751999999996E-3</v>
      </c>
      <c r="K135">
        <v>3.3528816000000003E-2</v>
      </c>
      <c r="L135">
        <v>-1.1063013E-3</v>
      </c>
      <c r="M135">
        <v>-1.1683456000000001E-3</v>
      </c>
      <c r="N135">
        <v>2.5280061999999999E-2</v>
      </c>
      <c r="O135">
        <v>-3.256409E-3</v>
      </c>
      <c r="P135">
        <v>-1.6232155000000002E-2</v>
      </c>
      <c r="Q135">
        <v>2.6142611999999999E-2</v>
      </c>
      <c r="R135">
        <v>-3.1423324E-3</v>
      </c>
      <c r="S135">
        <v>-2.2607352999999999E-3</v>
      </c>
      <c r="T135">
        <v>3.7408099E-2</v>
      </c>
      <c r="U135">
        <v>-3.5071659999999998E-2</v>
      </c>
      <c r="V135">
        <v>-3.6557548000000002E-2</v>
      </c>
      <c r="W135">
        <v>2.801845E-2</v>
      </c>
      <c r="X135">
        <v>8.6641758999999995E-3</v>
      </c>
      <c r="Y135">
        <v>1.9464424000000001E-2</v>
      </c>
      <c r="Z135">
        <v>4.6185955000000001E-2</v>
      </c>
      <c r="AA135">
        <v>7.2400546999999999E-3</v>
      </c>
      <c r="AB135">
        <v>-1.0467667E-2</v>
      </c>
      <c r="AC135">
        <v>2.8314474999999999E-2</v>
      </c>
      <c r="AD135">
        <v>-4.8264846999999996E-3</v>
      </c>
      <c r="AE135">
        <v>9.1555700000000009</v>
      </c>
    </row>
    <row r="136" spans="1:31" x14ac:dyDescent="0.2">
      <c r="A136">
        <f>52.941216</f>
        <v>52.941215999999997</v>
      </c>
      <c r="B136">
        <v>-8.5907535999999993</v>
      </c>
      <c r="C136">
        <v>-16.244313999999999</v>
      </c>
      <c r="D136">
        <v>-166.68165999999999</v>
      </c>
      <c r="E136">
        <v>-5.4262686000000002</v>
      </c>
      <c r="F136">
        <v>4.3221249999999998</v>
      </c>
      <c r="G136">
        <v>-10.692292999999999</v>
      </c>
      <c r="H136">
        <v>-55.498992999999999</v>
      </c>
      <c r="I136">
        <v>-4.9706092000000002</v>
      </c>
      <c r="J136">
        <v>-7.464699E-3</v>
      </c>
      <c r="K136">
        <v>3.4459460999999997E-2</v>
      </c>
      <c r="L136">
        <v>-2.0363296000000001E-3</v>
      </c>
      <c r="M136">
        <v>-7.4263760000000002E-3</v>
      </c>
      <c r="N136">
        <v>2.3716253999999999E-2</v>
      </c>
      <c r="O136">
        <v>-1.3041769999999999E-4</v>
      </c>
      <c r="P136">
        <v>-1.4673544E-2</v>
      </c>
      <c r="Q136">
        <v>2.7696496000000001E-2</v>
      </c>
      <c r="R136">
        <v>-4.6967715000000004E-3</v>
      </c>
      <c r="S136">
        <v>-2.2607352999999999E-3</v>
      </c>
      <c r="T136">
        <v>3.7408099E-2</v>
      </c>
      <c r="U136">
        <v>-3.5071659999999998E-2</v>
      </c>
      <c r="V136">
        <v>-4.1209504000000001E-2</v>
      </c>
      <c r="W136">
        <v>3.1129227999999998E-2</v>
      </c>
      <c r="X136">
        <v>8.6641758999999995E-3</v>
      </c>
      <c r="Y136">
        <v>1.9464424000000001E-2</v>
      </c>
      <c r="Z136">
        <v>4.6185955000000001E-2</v>
      </c>
      <c r="AA136">
        <v>5.6938129000000002E-3</v>
      </c>
      <c r="AB136">
        <v>-1.0467667E-2</v>
      </c>
      <c r="AC136">
        <v>3.0782942000000001E-2</v>
      </c>
      <c r="AD136">
        <v>-5.1367618000000004E-3</v>
      </c>
      <c r="AE136">
        <v>9.1555700000000009</v>
      </c>
    </row>
    <row r="137" spans="1:31" x14ac:dyDescent="0.2">
      <c r="A137">
        <f>52.848679</f>
        <v>52.848678999999997</v>
      </c>
      <c r="B137">
        <v>-8.6830806999999997</v>
      </c>
      <c r="C137">
        <v>-16.428426999999999</v>
      </c>
      <c r="D137">
        <v>-166.86604</v>
      </c>
      <c r="E137">
        <v>-5.5183134000000003</v>
      </c>
      <c r="F137">
        <v>4.3221249999999998</v>
      </c>
      <c r="G137">
        <v>-10.784497</v>
      </c>
      <c r="H137">
        <v>-55.498992999999999</v>
      </c>
      <c r="I137">
        <v>-5.0628590999999998</v>
      </c>
      <c r="J137">
        <v>-8.3962232000000005E-3</v>
      </c>
      <c r="K137">
        <v>3.5079889000000003E-2</v>
      </c>
      <c r="L137">
        <v>-3.2763672000000001E-3</v>
      </c>
      <c r="M137">
        <v>-1.5248912999999999E-2</v>
      </c>
      <c r="N137">
        <v>2.5280061999999999E-2</v>
      </c>
      <c r="O137">
        <v>1.4325778E-3</v>
      </c>
      <c r="P137">
        <v>-1.1556323E-2</v>
      </c>
      <c r="Q137">
        <v>2.3034846000000001E-2</v>
      </c>
      <c r="R137">
        <v>-6.2512108000000004E-3</v>
      </c>
      <c r="S137">
        <v>-3.8252363000000002E-3</v>
      </c>
      <c r="T137">
        <v>3.7408099E-2</v>
      </c>
      <c r="U137">
        <v>-3.5071659999999998E-2</v>
      </c>
      <c r="V137">
        <v>-3.9658852000000001E-2</v>
      </c>
      <c r="W137">
        <v>3.2684619999999998E-2</v>
      </c>
      <c r="X137">
        <v>5.5581153999999999E-3</v>
      </c>
      <c r="Y137">
        <v>2.1017237000000001E-2</v>
      </c>
      <c r="Z137">
        <v>4.7744274000000003E-2</v>
      </c>
      <c r="AA137">
        <v>5.6938129000000002E-3</v>
      </c>
      <c r="AB137">
        <v>-1.0157825000000001E-2</v>
      </c>
      <c r="AC137">
        <v>3.2325729999999997E-2</v>
      </c>
      <c r="AD137">
        <v>-5.1367618000000004E-3</v>
      </c>
      <c r="AE137">
        <v>9.1555700000000009</v>
      </c>
    </row>
    <row r="138" spans="1:31" x14ac:dyDescent="0.2">
      <c r="A138">
        <f>52.756142</f>
        <v>52.756141999999997</v>
      </c>
      <c r="B138">
        <v>-8.8677340000000004</v>
      </c>
      <c r="C138">
        <v>-16.612537</v>
      </c>
      <c r="D138">
        <v>-167.05043000000001</v>
      </c>
      <c r="E138">
        <v>-5.5183134000000003</v>
      </c>
      <c r="F138">
        <v>4.2301865000000003</v>
      </c>
      <c r="G138">
        <v>-10.8767</v>
      </c>
      <c r="H138">
        <v>-55.498992999999999</v>
      </c>
      <c r="I138">
        <v>-5.0628590999999998</v>
      </c>
      <c r="J138">
        <v>-9.6382545000000003E-3</v>
      </c>
      <c r="K138">
        <v>3.5700317000000002E-2</v>
      </c>
      <c r="L138">
        <v>-4.5164050999999998E-3</v>
      </c>
      <c r="M138">
        <v>-1.9942435000000001E-2</v>
      </c>
      <c r="N138">
        <v>2.6843878000000002E-2</v>
      </c>
      <c r="O138">
        <v>1.4325778E-3</v>
      </c>
      <c r="P138">
        <v>-1.1556323E-2</v>
      </c>
      <c r="Q138">
        <v>1.9927084000000001E-2</v>
      </c>
      <c r="R138">
        <v>-4.6967715000000004E-3</v>
      </c>
      <c r="S138">
        <v>-3.8252363000000002E-3</v>
      </c>
      <c r="T138">
        <v>3.7408099E-2</v>
      </c>
      <c r="U138">
        <v>-3.5071659999999998E-2</v>
      </c>
      <c r="V138">
        <v>-3.3456244000000003E-2</v>
      </c>
      <c r="W138">
        <v>3.1129227999999998E-2</v>
      </c>
      <c r="X138">
        <v>8.9902495E-4</v>
      </c>
      <c r="Y138">
        <v>2.1017237000000001E-2</v>
      </c>
      <c r="Z138">
        <v>4.9302585000000003E-2</v>
      </c>
      <c r="AA138">
        <v>7.2400546999999999E-3</v>
      </c>
      <c r="AB138">
        <v>-1.0157825000000001E-2</v>
      </c>
      <c r="AC138">
        <v>3.2634287999999997E-2</v>
      </c>
      <c r="AD138">
        <v>-4.8264846999999996E-3</v>
      </c>
      <c r="AE138">
        <v>9.1555700000000009</v>
      </c>
    </row>
    <row r="139" spans="1:31" x14ac:dyDescent="0.2">
      <c r="A139">
        <f>52.663605</f>
        <v>52.663604999999997</v>
      </c>
      <c r="B139">
        <v>-8.9600611000000008</v>
      </c>
      <c r="C139">
        <v>-16.704594</v>
      </c>
      <c r="D139">
        <v>-167.14261999999999</v>
      </c>
      <c r="E139">
        <v>-5.5183134000000003</v>
      </c>
      <c r="F139">
        <v>4.2301865000000003</v>
      </c>
      <c r="G139">
        <v>-10.8767</v>
      </c>
      <c r="H139">
        <v>-55.498992999999999</v>
      </c>
      <c r="I139">
        <v>-5.0628590999999998</v>
      </c>
      <c r="J139">
        <v>-1.0880285999999999E-2</v>
      </c>
      <c r="K139">
        <v>3.5390104999999998E-2</v>
      </c>
      <c r="L139">
        <v>-5.1364237E-3</v>
      </c>
      <c r="M139">
        <v>-1.8377928000000002E-2</v>
      </c>
      <c r="N139">
        <v>2.8407687000000001E-2</v>
      </c>
      <c r="O139">
        <v>1.4325778E-3</v>
      </c>
      <c r="P139">
        <v>-1.4673544E-2</v>
      </c>
      <c r="Q139">
        <v>1.9927084000000001E-2</v>
      </c>
      <c r="R139">
        <v>-3.1423324E-3</v>
      </c>
      <c r="S139">
        <v>-3.8252363000000002E-3</v>
      </c>
      <c r="T139">
        <v>3.7408099E-2</v>
      </c>
      <c r="U139">
        <v>-3.5071659999999998E-2</v>
      </c>
      <c r="V139">
        <v>-2.7253632999999999E-2</v>
      </c>
      <c r="W139">
        <v>2.9573835E-2</v>
      </c>
      <c r="X139">
        <v>-3.7600654000000001E-3</v>
      </c>
      <c r="Y139">
        <v>2.1017237000000001E-2</v>
      </c>
      <c r="Z139">
        <v>5.0860897000000002E-2</v>
      </c>
      <c r="AA139">
        <v>8.7862945999999994E-3</v>
      </c>
      <c r="AB139">
        <v>-1.0777508E-2</v>
      </c>
      <c r="AC139">
        <v>3.1708608999999999E-2</v>
      </c>
      <c r="AD139">
        <v>-4.5162081000000003E-3</v>
      </c>
      <c r="AE139">
        <v>9.1555700000000009</v>
      </c>
    </row>
    <row r="140" spans="1:31" x14ac:dyDescent="0.2">
      <c r="A140">
        <f>52.663605</f>
        <v>52.663604999999997</v>
      </c>
      <c r="B140">
        <v>-9.0523881999999993</v>
      </c>
      <c r="C140">
        <v>-16.704594</v>
      </c>
      <c r="D140">
        <v>-167.23482000000001</v>
      </c>
      <c r="E140">
        <v>-5.5183134000000003</v>
      </c>
      <c r="F140">
        <v>4.1382479999999999</v>
      </c>
      <c r="G140">
        <v>-10.968904</v>
      </c>
      <c r="H140">
        <v>-55.406939999999999</v>
      </c>
      <c r="I140">
        <v>-5.0628590999999998</v>
      </c>
      <c r="J140">
        <v>-1.1190794E-2</v>
      </c>
      <c r="K140">
        <v>3.5079889000000003E-2</v>
      </c>
      <c r="L140">
        <v>-4.8264144000000004E-3</v>
      </c>
      <c r="M140">
        <v>-1.5248912999999999E-2</v>
      </c>
      <c r="N140">
        <v>2.8407687000000001E-2</v>
      </c>
      <c r="O140">
        <v>-1.6934129999999999E-3</v>
      </c>
      <c r="P140">
        <v>-1.9349378E-2</v>
      </c>
      <c r="Q140">
        <v>2.3034846000000001E-2</v>
      </c>
      <c r="R140">
        <v>-1.5878929999999999E-3</v>
      </c>
      <c r="S140">
        <v>-3.8252363000000002E-3</v>
      </c>
      <c r="T140">
        <v>3.8966779E-2</v>
      </c>
      <c r="U140">
        <v>-3.5071659999999998E-2</v>
      </c>
      <c r="V140">
        <v>-2.4152324999999999E-2</v>
      </c>
      <c r="W140">
        <v>2.801845E-2</v>
      </c>
      <c r="X140">
        <v>-3.7600654000000001E-3</v>
      </c>
      <c r="Y140">
        <v>2.1017237000000001E-2</v>
      </c>
      <c r="Z140">
        <v>4.9302585000000003E-2</v>
      </c>
      <c r="AA140">
        <v>5.6938129000000002E-3</v>
      </c>
      <c r="AB140">
        <v>-1.2326716E-2</v>
      </c>
      <c r="AC140">
        <v>3.0782942000000001E-2</v>
      </c>
      <c r="AD140">
        <v>-4.2059313999999997E-3</v>
      </c>
      <c r="AE140">
        <v>9.1555700000000009</v>
      </c>
    </row>
    <row r="141" spans="1:31" x14ac:dyDescent="0.2">
      <c r="A141">
        <f>52.663605</f>
        <v>52.663604999999997</v>
      </c>
      <c r="B141">
        <v>-9.1447143999999998</v>
      </c>
      <c r="C141">
        <v>-16.79665</v>
      </c>
      <c r="D141">
        <v>-167.32701</v>
      </c>
      <c r="E141">
        <v>-5.5183134000000003</v>
      </c>
      <c r="F141">
        <v>4.2301865000000003</v>
      </c>
      <c r="G141">
        <v>-10.968904</v>
      </c>
      <c r="H141">
        <v>-55.406939999999999</v>
      </c>
      <c r="I141">
        <v>-4.9706092000000002</v>
      </c>
      <c r="J141">
        <v>-1.0569778E-2</v>
      </c>
      <c r="K141">
        <v>3.4769676999999999E-2</v>
      </c>
      <c r="L141">
        <v>-4.2063956999999997E-3</v>
      </c>
      <c r="M141">
        <v>-1.3684405E-2</v>
      </c>
      <c r="N141">
        <v>2.5280061999999999E-2</v>
      </c>
      <c r="O141">
        <v>-6.3823997000000002E-3</v>
      </c>
      <c r="P141">
        <v>-2.4025208999999999E-2</v>
      </c>
      <c r="Q141">
        <v>2.6142611999999999E-2</v>
      </c>
      <c r="R141">
        <v>1.5209856000000001E-3</v>
      </c>
      <c r="S141">
        <v>-3.8252363000000002E-3</v>
      </c>
      <c r="T141">
        <v>3.8966779E-2</v>
      </c>
      <c r="U141">
        <v>-3.5071659999999998E-2</v>
      </c>
      <c r="V141">
        <v>-2.5702979000000001E-2</v>
      </c>
      <c r="W141">
        <v>3.1129227999999998E-2</v>
      </c>
      <c r="X141">
        <v>-2.2070352000000001E-3</v>
      </c>
      <c r="Y141">
        <v>1.9464424000000001E-2</v>
      </c>
      <c r="Z141">
        <v>4.6185955000000001E-2</v>
      </c>
      <c r="AA141">
        <v>2.6013318E-3</v>
      </c>
      <c r="AB141">
        <v>-1.3875922000000001E-2</v>
      </c>
      <c r="AC141">
        <v>3.0474379999999999E-2</v>
      </c>
      <c r="AD141">
        <v>-4.5162081000000003E-3</v>
      </c>
      <c r="AE141">
        <v>10.6815</v>
      </c>
    </row>
    <row r="142" spans="1:31" x14ac:dyDescent="0.2">
      <c r="A142">
        <f>52.663605</f>
        <v>52.663604999999997</v>
      </c>
      <c r="B142">
        <v>-9.2370415000000001</v>
      </c>
      <c r="C142">
        <v>-16.79665</v>
      </c>
      <c r="D142">
        <v>-167.41919999999999</v>
      </c>
      <c r="E142">
        <v>-5.6103586999999999</v>
      </c>
      <c r="F142">
        <v>4.2301865000000003</v>
      </c>
      <c r="G142">
        <v>-10.968904</v>
      </c>
      <c r="H142">
        <v>-55.498992999999999</v>
      </c>
      <c r="I142">
        <v>-4.9706092000000002</v>
      </c>
      <c r="J142">
        <v>-9.0172384000000005E-3</v>
      </c>
      <c r="K142">
        <v>3.5079889000000003E-2</v>
      </c>
      <c r="L142">
        <v>-3.8963864000000001E-3</v>
      </c>
      <c r="M142">
        <v>-1.5248912999999999E-2</v>
      </c>
      <c r="N142">
        <v>2.0588635000000001E-2</v>
      </c>
      <c r="O142">
        <v>-9.5083909000000001E-3</v>
      </c>
      <c r="P142">
        <v>-2.558382E-2</v>
      </c>
      <c r="Q142">
        <v>2.7696496000000001E-2</v>
      </c>
      <c r="R142">
        <v>3.0754248000000001E-3</v>
      </c>
      <c r="S142">
        <v>-3.8252363000000002E-3</v>
      </c>
      <c r="T142">
        <v>3.8966779E-2</v>
      </c>
      <c r="U142">
        <v>-3.5071659999999998E-2</v>
      </c>
      <c r="V142">
        <v>-2.8804283999999999E-2</v>
      </c>
      <c r="W142">
        <v>3.2684619999999998E-2</v>
      </c>
      <c r="X142">
        <v>-6.5400509999999996E-4</v>
      </c>
      <c r="Y142">
        <v>1.7911614999999999E-2</v>
      </c>
      <c r="Z142">
        <v>4.4627647999999999E-2</v>
      </c>
      <c r="AA142">
        <v>-4.9114920000000004E-4</v>
      </c>
      <c r="AB142">
        <v>-1.5115287999999999E-2</v>
      </c>
      <c r="AC142">
        <v>2.9857267E-2</v>
      </c>
      <c r="AD142">
        <v>-5.4470380000000004E-3</v>
      </c>
      <c r="AE142">
        <v>10.6815</v>
      </c>
    </row>
    <row r="143" spans="1:31" x14ac:dyDescent="0.2">
      <c r="A143">
        <f>52.663605</f>
        <v>52.663604999999997</v>
      </c>
      <c r="B143">
        <v>-9.3293686000000005</v>
      </c>
      <c r="C143">
        <v>-16.888705999999999</v>
      </c>
      <c r="D143">
        <v>-167.51140000000001</v>
      </c>
      <c r="E143">
        <v>-5.6103586999999999</v>
      </c>
      <c r="F143">
        <v>4.3221249999999998</v>
      </c>
      <c r="G143">
        <v>-10.968904</v>
      </c>
      <c r="H143">
        <v>-55.406939999999999</v>
      </c>
      <c r="I143">
        <v>-4.9706092000000002</v>
      </c>
      <c r="J143">
        <v>-8.0857146999999997E-3</v>
      </c>
      <c r="K143">
        <v>3.6320746000000001E-2</v>
      </c>
      <c r="L143">
        <v>-3.8963864000000001E-3</v>
      </c>
      <c r="M143">
        <v>-2.1506943000000001E-2</v>
      </c>
      <c r="N143">
        <v>2.0588635000000001E-2</v>
      </c>
      <c r="O143">
        <v>-1.1071386000000001E-2</v>
      </c>
      <c r="P143">
        <v>-2.558382E-2</v>
      </c>
      <c r="Q143">
        <v>2.4588728000000001E-2</v>
      </c>
      <c r="R143">
        <v>4.6298644000000002E-3</v>
      </c>
      <c r="S143">
        <v>-5.3897373999999996E-3</v>
      </c>
      <c r="T143">
        <v>3.7408099E-2</v>
      </c>
      <c r="U143">
        <v>-3.5071659999999998E-2</v>
      </c>
      <c r="V143">
        <v>-3.3456244000000003E-2</v>
      </c>
      <c r="W143">
        <v>3.4240003999999997E-2</v>
      </c>
      <c r="X143">
        <v>2.4520549999999999E-3</v>
      </c>
      <c r="Y143">
        <v>1.7911614999999999E-2</v>
      </c>
      <c r="Z143">
        <v>4.4627647999999999E-2</v>
      </c>
      <c r="AA143">
        <v>-4.9114920000000004E-4</v>
      </c>
      <c r="AB143">
        <v>-1.5425131E-2</v>
      </c>
      <c r="AC143">
        <v>3.0165825E-2</v>
      </c>
      <c r="AD143">
        <v>-6.0675913000000003E-3</v>
      </c>
      <c r="AE143">
        <v>10.6815</v>
      </c>
    </row>
    <row r="144" spans="1:31" x14ac:dyDescent="0.2">
      <c r="A144">
        <f>52.571072</f>
        <v>52.571072000000001</v>
      </c>
      <c r="B144">
        <v>-9.4216957000000008</v>
      </c>
      <c r="C144">
        <v>-16.980761000000001</v>
      </c>
      <c r="D144">
        <v>-167.69579999999999</v>
      </c>
      <c r="E144">
        <v>-5.6103586999999999</v>
      </c>
      <c r="F144">
        <v>4.3221249999999998</v>
      </c>
      <c r="G144">
        <v>-10.968904</v>
      </c>
      <c r="H144">
        <v>-55.406939999999999</v>
      </c>
      <c r="I144">
        <v>-4.9706092000000002</v>
      </c>
      <c r="J144">
        <v>-8.3962232000000005E-3</v>
      </c>
      <c r="K144">
        <v>3.7871819000000001E-2</v>
      </c>
      <c r="L144">
        <v>-4.2063956999999997E-3</v>
      </c>
      <c r="M144">
        <v>-2.6200464E-2</v>
      </c>
      <c r="N144">
        <v>2.2152444E-2</v>
      </c>
      <c r="O144">
        <v>-7.9453951000000005E-3</v>
      </c>
      <c r="P144">
        <v>-2.0907986999999999E-2</v>
      </c>
      <c r="Q144">
        <v>2.1480966000000001E-2</v>
      </c>
      <c r="R144">
        <v>3.0754248000000001E-3</v>
      </c>
      <c r="S144">
        <v>-5.3897373999999996E-3</v>
      </c>
      <c r="T144">
        <v>3.8966779E-2</v>
      </c>
      <c r="U144">
        <v>-3.5071659999999998E-2</v>
      </c>
      <c r="V144">
        <v>-3.3456244000000003E-2</v>
      </c>
      <c r="W144">
        <v>3.2684619999999998E-2</v>
      </c>
      <c r="X144">
        <v>2.4520549999999999E-3</v>
      </c>
      <c r="Y144">
        <v>1.7911614999999999E-2</v>
      </c>
      <c r="Z144">
        <v>4.7744274000000003E-2</v>
      </c>
      <c r="AA144">
        <v>1.0550914000000001E-3</v>
      </c>
      <c r="AB144">
        <v>-1.5425131E-2</v>
      </c>
      <c r="AC144">
        <v>3.1091497999999999E-2</v>
      </c>
      <c r="AD144">
        <v>-6.0675913000000003E-3</v>
      </c>
      <c r="AE144">
        <v>10.6815</v>
      </c>
    </row>
    <row r="145" spans="1:31" x14ac:dyDescent="0.2">
      <c r="A145">
        <f>52.478535</f>
        <v>52.478535000000001</v>
      </c>
      <c r="B145">
        <v>-9.6063489999999998</v>
      </c>
      <c r="C145">
        <v>-17.164873</v>
      </c>
      <c r="D145">
        <v>-167.78799000000001</v>
      </c>
      <c r="E145">
        <v>-5.7024039999999996</v>
      </c>
      <c r="F145">
        <v>4.2301865000000003</v>
      </c>
      <c r="G145">
        <v>-11.061107</v>
      </c>
      <c r="H145">
        <v>-55.406939999999999</v>
      </c>
      <c r="I145">
        <v>-4.9706092000000002</v>
      </c>
      <c r="J145">
        <v>-1.0259271E-2</v>
      </c>
      <c r="K145">
        <v>3.8492247E-2</v>
      </c>
      <c r="L145">
        <v>-4.5164050999999998E-3</v>
      </c>
      <c r="M145">
        <v>-2.6200464E-2</v>
      </c>
      <c r="N145">
        <v>2.6843878000000002E-2</v>
      </c>
      <c r="O145">
        <v>-4.8194042999999999E-3</v>
      </c>
      <c r="P145">
        <v>-1.3114933E-2</v>
      </c>
      <c r="Q145">
        <v>1.9927084000000001E-2</v>
      </c>
      <c r="R145">
        <v>-1.5878929999999999E-3</v>
      </c>
      <c r="S145">
        <v>-6.9542383000000003E-3</v>
      </c>
      <c r="T145">
        <v>4.0525455000000002E-2</v>
      </c>
      <c r="U145">
        <v>-3.5071659999999998E-2</v>
      </c>
      <c r="V145">
        <v>-3.3456244000000003E-2</v>
      </c>
      <c r="W145">
        <v>2.9573835E-2</v>
      </c>
      <c r="X145">
        <v>2.4520549999999999E-3</v>
      </c>
      <c r="Y145">
        <v>1.7911614999999999E-2</v>
      </c>
      <c r="Z145">
        <v>5.0860897000000002E-2</v>
      </c>
      <c r="AA145">
        <v>2.6013318E-3</v>
      </c>
      <c r="AB145">
        <v>-1.6044811999999999E-2</v>
      </c>
      <c r="AC145">
        <v>3.2942845999999998E-2</v>
      </c>
      <c r="AD145">
        <v>-5.4470380000000004E-3</v>
      </c>
      <c r="AE145">
        <v>12.207431</v>
      </c>
    </row>
    <row r="146" spans="1:31" x14ac:dyDescent="0.2">
      <c r="A146">
        <f>52.293461</f>
        <v>52.293461000000001</v>
      </c>
      <c r="B146">
        <v>-9.6986761000000001</v>
      </c>
      <c r="C146">
        <v>-17.348984000000002</v>
      </c>
      <c r="D146">
        <v>-168.06458000000001</v>
      </c>
      <c r="E146">
        <v>-5.7024039999999996</v>
      </c>
      <c r="F146">
        <v>4.2301865000000003</v>
      </c>
      <c r="G146">
        <v>-11.153309999999999</v>
      </c>
      <c r="H146">
        <v>-55.406939999999999</v>
      </c>
      <c r="I146">
        <v>-5.0628590999999998</v>
      </c>
      <c r="J146">
        <v>-1.2743334E-2</v>
      </c>
      <c r="K146">
        <v>3.7251391000000002E-2</v>
      </c>
      <c r="L146">
        <v>-4.5164050999999998E-3</v>
      </c>
      <c r="M146">
        <v>-2.1506943000000001E-2</v>
      </c>
      <c r="N146">
        <v>3.1535305E-2</v>
      </c>
      <c r="O146">
        <v>-3.256409E-3</v>
      </c>
      <c r="P146">
        <v>-5.3218794E-3</v>
      </c>
      <c r="Q146">
        <v>2.1480966000000001E-2</v>
      </c>
      <c r="R146">
        <v>-6.2512108000000004E-3</v>
      </c>
      <c r="S146">
        <v>-6.9542383000000003E-3</v>
      </c>
      <c r="T146">
        <v>4.2084142999999997E-2</v>
      </c>
      <c r="U146">
        <v>-3.5071659999999998E-2</v>
      </c>
      <c r="V146">
        <v>-3.3456244000000003E-2</v>
      </c>
      <c r="W146">
        <v>2.801845E-2</v>
      </c>
      <c r="X146">
        <v>2.4520549999999999E-3</v>
      </c>
      <c r="Y146">
        <v>1.9464424000000001E-2</v>
      </c>
      <c r="Z146">
        <v>5.0860897000000002E-2</v>
      </c>
      <c r="AA146">
        <v>1.0550914000000001E-3</v>
      </c>
      <c r="AB146">
        <v>-1.6974336999999999E-2</v>
      </c>
      <c r="AC146">
        <v>3.3559959E-2</v>
      </c>
      <c r="AD146">
        <v>-5.1367618000000004E-3</v>
      </c>
      <c r="AE146">
        <v>13.733359999999999</v>
      </c>
    </row>
    <row r="147" spans="1:31" x14ac:dyDescent="0.2">
      <c r="A147">
        <f>52.108391</f>
        <v>52.108390999999997</v>
      </c>
      <c r="B147">
        <v>-9.8833293999999992</v>
      </c>
      <c r="C147">
        <v>-17.533096</v>
      </c>
      <c r="D147">
        <v>-168.24896000000001</v>
      </c>
      <c r="E147">
        <v>-5.7024039999999996</v>
      </c>
      <c r="F147">
        <v>4.2301865000000003</v>
      </c>
      <c r="G147">
        <v>-11.245514</v>
      </c>
      <c r="H147">
        <v>-55.498992999999999</v>
      </c>
      <c r="I147">
        <v>-5.0628590999999998</v>
      </c>
      <c r="J147">
        <v>-1.4916891E-2</v>
      </c>
      <c r="K147">
        <v>3.4769676999999999E-2</v>
      </c>
      <c r="L147">
        <v>-4.8264144000000004E-3</v>
      </c>
      <c r="M147">
        <v>-1.5248912999999999E-2</v>
      </c>
      <c r="N147">
        <v>3.3099114999999998E-2</v>
      </c>
      <c r="O147">
        <v>-6.3823997000000002E-3</v>
      </c>
      <c r="P147">
        <v>-6.4604706000000005E-4</v>
      </c>
      <c r="Q147">
        <v>2.3034846000000001E-2</v>
      </c>
      <c r="R147">
        <v>-7.8056501000000004E-3</v>
      </c>
      <c r="S147">
        <v>-8.5187396000000002E-3</v>
      </c>
      <c r="T147">
        <v>4.2084142999999997E-2</v>
      </c>
      <c r="U147">
        <v>-3.5071659999999998E-2</v>
      </c>
      <c r="V147">
        <v>-3.6557548000000002E-2</v>
      </c>
      <c r="W147">
        <v>2.801845E-2</v>
      </c>
      <c r="X147">
        <v>8.9902495E-4</v>
      </c>
      <c r="Y147">
        <v>1.9464424000000001E-2</v>
      </c>
      <c r="Z147">
        <v>4.9302585000000003E-2</v>
      </c>
      <c r="AA147">
        <v>-2.0373899E-3</v>
      </c>
      <c r="AB147">
        <v>-1.8523543999999999E-2</v>
      </c>
      <c r="AC147">
        <v>3.2017170999999997E-2</v>
      </c>
      <c r="AD147">
        <v>-4.8264846999999996E-3</v>
      </c>
      <c r="AE147">
        <v>13.733359999999999</v>
      </c>
    </row>
    <row r="148" spans="1:31" x14ac:dyDescent="0.2">
      <c r="A148">
        <f>52.015854</f>
        <v>52.015853999999997</v>
      </c>
      <c r="B148">
        <v>-9.8833293999999992</v>
      </c>
      <c r="C148">
        <v>-17.717206999999998</v>
      </c>
      <c r="D148">
        <v>-168.43334999999999</v>
      </c>
      <c r="E148">
        <v>-5.7024039999999996</v>
      </c>
      <c r="F148">
        <v>4.1382479999999999</v>
      </c>
      <c r="G148">
        <v>-11.337717</v>
      </c>
      <c r="H148">
        <v>-55.498992999999999</v>
      </c>
      <c r="I148">
        <v>-5.0628590999999998</v>
      </c>
      <c r="J148">
        <v>-1.5537906000000001E-2</v>
      </c>
      <c r="K148">
        <v>3.1667530999999999E-2</v>
      </c>
      <c r="L148">
        <v>-4.8264144000000004E-3</v>
      </c>
      <c r="M148">
        <v>-1.3684405E-2</v>
      </c>
      <c r="N148">
        <v>3.1535305E-2</v>
      </c>
      <c r="O148">
        <v>-1.2634382E-2</v>
      </c>
      <c r="P148">
        <v>-3.7632684999999999E-3</v>
      </c>
      <c r="Q148">
        <v>2.3034846000000001E-2</v>
      </c>
      <c r="R148">
        <v>-7.8056501000000004E-3</v>
      </c>
      <c r="S148">
        <v>-1.008324E-2</v>
      </c>
      <c r="T148">
        <v>4.2084142999999997E-2</v>
      </c>
      <c r="U148">
        <v>-3.5071659999999998E-2</v>
      </c>
      <c r="V148">
        <v>-4.1209504000000001E-2</v>
      </c>
      <c r="W148">
        <v>2.9573835E-2</v>
      </c>
      <c r="X148">
        <v>8.9902495E-4</v>
      </c>
      <c r="Y148">
        <v>1.9464424000000001E-2</v>
      </c>
      <c r="Z148">
        <v>4.6185955000000001E-2</v>
      </c>
      <c r="AA148">
        <v>-6.6761117999999996E-3</v>
      </c>
      <c r="AB148">
        <v>-1.9453067000000001E-2</v>
      </c>
      <c r="AC148">
        <v>2.8005917000000002E-2</v>
      </c>
      <c r="AD148">
        <v>-4.8264846999999996E-3</v>
      </c>
      <c r="AE148">
        <v>15.259290999999999</v>
      </c>
    </row>
    <row r="149" spans="1:31" x14ac:dyDescent="0.2">
      <c r="A149">
        <f>51.923317</f>
        <v>51.923316999999997</v>
      </c>
      <c r="B149">
        <v>-9.9756564999999995</v>
      </c>
      <c r="C149">
        <v>-17.809263000000001</v>
      </c>
      <c r="D149">
        <v>-168.61775</v>
      </c>
      <c r="E149">
        <v>-5.7024039999999996</v>
      </c>
      <c r="F149">
        <v>4.1382479999999999</v>
      </c>
      <c r="G149">
        <v>-11.337717</v>
      </c>
      <c r="H149">
        <v>-55.498992999999999</v>
      </c>
      <c r="I149">
        <v>-5.0628590999999998</v>
      </c>
      <c r="J149">
        <v>-1.4916891E-2</v>
      </c>
      <c r="K149">
        <v>2.8875596999999999E-2</v>
      </c>
      <c r="L149">
        <v>-5.4464335999999999E-3</v>
      </c>
      <c r="M149">
        <v>-1.5248912999999999E-2</v>
      </c>
      <c r="N149">
        <v>2.9971492999999998E-2</v>
      </c>
      <c r="O149">
        <v>-1.8886363E-2</v>
      </c>
      <c r="P149">
        <v>-1.1556323E-2</v>
      </c>
      <c r="Q149">
        <v>2.1480966000000001E-2</v>
      </c>
      <c r="R149">
        <v>-3.1423324E-3</v>
      </c>
      <c r="S149">
        <v>-1.1647741E-2</v>
      </c>
      <c r="T149">
        <v>4.0525455000000002E-2</v>
      </c>
      <c r="U149">
        <v>-3.5071659999999998E-2</v>
      </c>
      <c r="V149">
        <v>-4.5861463999999998E-2</v>
      </c>
      <c r="W149">
        <v>3.1129227999999998E-2</v>
      </c>
      <c r="X149">
        <v>-6.5400509999999996E-4</v>
      </c>
      <c r="Y149">
        <v>1.9464424000000001E-2</v>
      </c>
      <c r="Z149">
        <v>4.4627647999999999E-2</v>
      </c>
      <c r="AA149">
        <v>-8.2223526999999994E-3</v>
      </c>
      <c r="AB149">
        <v>-2.0072751E-2</v>
      </c>
      <c r="AC149">
        <v>2.4611779E-2</v>
      </c>
      <c r="AD149">
        <v>-5.1367618000000004E-3</v>
      </c>
      <c r="AE149">
        <v>15.259290999999999</v>
      </c>
    </row>
    <row r="150" spans="1:31" x14ac:dyDescent="0.2">
      <c r="A150">
        <f>51.83078</f>
        <v>51.830779999999997</v>
      </c>
      <c r="B150">
        <v>-10.067983999999999</v>
      </c>
      <c r="C150">
        <v>-17.901319999999998</v>
      </c>
      <c r="D150">
        <v>-168.80214000000001</v>
      </c>
      <c r="E150">
        <v>-5.7024039999999996</v>
      </c>
      <c r="F150">
        <v>4.1382479999999999</v>
      </c>
      <c r="G150">
        <v>-11.337717</v>
      </c>
      <c r="H150">
        <v>-55.591048999999998</v>
      </c>
      <c r="I150">
        <v>-5.0628590999999998</v>
      </c>
      <c r="J150">
        <v>-1.4606381999999999E-2</v>
      </c>
      <c r="K150">
        <v>2.7944957999999999E-2</v>
      </c>
      <c r="L150">
        <v>-6.0664522E-3</v>
      </c>
      <c r="M150">
        <v>-2.1506943000000001E-2</v>
      </c>
      <c r="N150">
        <v>2.8407687000000001E-2</v>
      </c>
      <c r="O150">
        <v>-2.0449359E-2</v>
      </c>
      <c r="P150">
        <v>-1.9349378E-2</v>
      </c>
      <c r="Q150">
        <v>1.8373203000000001E-2</v>
      </c>
      <c r="R150">
        <v>-3.3453710999999998E-5</v>
      </c>
      <c r="S150">
        <v>-1.1647741E-2</v>
      </c>
      <c r="T150">
        <v>4.0525455000000002E-2</v>
      </c>
      <c r="U150">
        <v>-3.3516042000000003E-2</v>
      </c>
      <c r="V150">
        <v>-4.4310811999999998E-2</v>
      </c>
      <c r="W150">
        <v>3.2684619999999998E-2</v>
      </c>
      <c r="X150">
        <v>-6.5400509999999996E-4</v>
      </c>
      <c r="Y150">
        <v>1.9464424000000001E-2</v>
      </c>
      <c r="Z150">
        <v>4.4627647999999999E-2</v>
      </c>
      <c r="AA150">
        <v>-6.6761117999999996E-3</v>
      </c>
      <c r="AB150">
        <v>-2.0072751E-2</v>
      </c>
      <c r="AC150">
        <v>2.3994660000000001E-2</v>
      </c>
      <c r="AD150">
        <v>-5.1367618000000004E-3</v>
      </c>
      <c r="AE150">
        <v>15.259290999999999</v>
      </c>
    </row>
    <row r="151" spans="1:31" x14ac:dyDescent="0.2">
      <c r="A151">
        <f>51.738243</f>
        <v>51.738242999999997</v>
      </c>
      <c r="B151">
        <v>-10.160311</v>
      </c>
      <c r="C151">
        <v>-17.993373999999999</v>
      </c>
      <c r="D151">
        <v>-168.89433</v>
      </c>
      <c r="E151">
        <v>-5.7024039999999996</v>
      </c>
      <c r="F151">
        <v>4.2301865000000003</v>
      </c>
      <c r="G151">
        <v>-11.337717</v>
      </c>
      <c r="H151">
        <v>-55.591048999999998</v>
      </c>
      <c r="I151">
        <v>-4.9706092000000002</v>
      </c>
      <c r="J151">
        <v>-1.4916891E-2</v>
      </c>
      <c r="K151">
        <v>2.9185815E-2</v>
      </c>
      <c r="L151">
        <v>-6.9964802999999999E-3</v>
      </c>
      <c r="M151">
        <v>-2.4635956000000001E-2</v>
      </c>
      <c r="N151">
        <v>2.6843878000000002E-2</v>
      </c>
      <c r="O151">
        <v>-1.5760373000000001E-2</v>
      </c>
      <c r="P151">
        <v>-2.558382E-2</v>
      </c>
      <c r="Q151">
        <v>1.6819318999999999E-2</v>
      </c>
      <c r="R151">
        <v>1.5209856000000001E-3</v>
      </c>
      <c r="S151">
        <v>-1.3212243E-2</v>
      </c>
      <c r="T151">
        <v>4.0525455000000002E-2</v>
      </c>
      <c r="U151">
        <v>-3.3516042000000003E-2</v>
      </c>
      <c r="V151">
        <v>-4.1209504000000001E-2</v>
      </c>
      <c r="W151">
        <v>3.5795397999999999E-2</v>
      </c>
      <c r="X151">
        <v>8.9902495E-4</v>
      </c>
      <c r="Y151">
        <v>1.9464424000000001E-2</v>
      </c>
      <c r="Z151">
        <v>4.7744274000000003E-2</v>
      </c>
      <c r="AA151">
        <v>-3.5836303000000001E-3</v>
      </c>
      <c r="AB151">
        <v>-2.0072751E-2</v>
      </c>
      <c r="AC151">
        <v>2.7080243E-2</v>
      </c>
      <c r="AD151">
        <v>-5.7573151000000003E-3</v>
      </c>
      <c r="AE151">
        <v>15.259290999999999</v>
      </c>
    </row>
    <row r="152" spans="1:31" x14ac:dyDescent="0.2">
      <c r="A152">
        <f>51.738243</f>
        <v>51.738242999999997</v>
      </c>
      <c r="B152">
        <v>-10.160311</v>
      </c>
      <c r="C152">
        <v>-17.993373999999999</v>
      </c>
      <c r="D152">
        <v>-168.98652999999999</v>
      </c>
      <c r="E152">
        <v>-5.6103586999999999</v>
      </c>
      <c r="F152">
        <v>4.2301865000000003</v>
      </c>
      <c r="G152">
        <v>-11.245514</v>
      </c>
      <c r="H152">
        <v>-55.498992999999999</v>
      </c>
      <c r="I152">
        <v>-4.8783588</v>
      </c>
      <c r="J152">
        <v>-1.6469428000000001E-2</v>
      </c>
      <c r="K152">
        <v>3.2287958999999998E-2</v>
      </c>
      <c r="L152">
        <v>-7.3064901000000002E-3</v>
      </c>
      <c r="M152">
        <v>-2.3071451E-2</v>
      </c>
      <c r="N152">
        <v>2.8407687000000001E-2</v>
      </c>
      <c r="O152">
        <v>-7.9453951000000005E-3</v>
      </c>
      <c r="P152">
        <v>-2.7142429999999999E-2</v>
      </c>
      <c r="Q152">
        <v>1.6819318999999999E-2</v>
      </c>
      <c r="R152">
        <v>-3.3453710999999998E-5</v>
      </c>
      <c r="S152">
        <v>-1.3212243E-2</v>
      </c>
      <c r="T152">
        <v>4.0525455000000002E-2</v>
      </c>
      <c r="U152">
        <v>-3.3516042000000003E-2</v>
      </c>
      <c r="V152">
        <v>-3.6557548000000002E-2</v>
      </c>
      <c r="W152">
        <v>3.7350784999999997E-2</v>
      </c>
      <c r="X152">
        <v>2.4520549999999999E-3</v>
      </c>
      <c r="Y152">
        <v>1.7911614999999999E-2</v>
      </c>
      <c r="Z152">
        <v>4.7744274000000003E-2</v>
      </c>
      <c r="AA152">
        <v>-3.5836303000000001E-3</v>
      </c>
      <c r="AB152">
        <v>-2.0692433999999999E-2</v>
      </c>
      <c r="AC152">
        <v>3.1400055000000003E-2</v>
      </c>
      <c r="AD152">
        <v>-6.0675913000000003E-3</v>
      </c>
      <c r="AE152">
        <v>16.785221</v>
      </c>
    </row>
    <row r="153" spans="1:31" x14ac:dyDescent="0.2">
      <c r="A153">
        <f>51.64571</f>
        <v>51.645710000000001</v>
      </c>
      <c r="B153">
        <v>-10.160311</v>
      </c>
      <c r="C153">
        <v>-18.085429999999999</v>
      </c>
      <c r="D153">
        <v>-169.17090999999999</v>
      </c>
      <c r="E153">
        <v>-5.5183134000000003</v>
      </c>
      <c r="F153">
        <v>4.2301865000000003</v>
      </c>
      <c r="G153">
        <v>-11.245514</v>
      </c>
      <c r="H153">
        <v>-55.406939999999999</v>
      </c>
      <c r="I153">
        <v>-4.7861089999999997</v>
      </c>
      <c r="J153">
        <v>-1.8021968999999999E-2</v>
      </c>
      <c r="K153">
        <v>3.6630962000000003E-2</v>
      </c>
      <c r="L153">
        <v>-7.3064901000000002E-3</v>
      </c>
      <c r="M153">
        <v>-1.6813418E-2</v>
      </c>
      <c r="N153">
        <v>2.8407687000000001E-2</v>
      </c>
      <c r="O153">
        <v>-1.6934129999999999E-3</v>
      </c>
      <c r="P153">
        <v>-2.4025208999999999E-2</v>
      </c>
      <c r="Q153">
        <v>1.8373203000000001E-2</v>
      </c>
      <c r="R153">
        <v>-1.5878929999999999E-3</v>
      </c>
      <c r="S153">
        <v>-1.4776743E-2</v>
      </c>
      <c r="T153">
        <v>4.0525455000000002E-2</v>
      </c>
      <c r="U153">
        <v>-3.3516042000000003E-2</v>
      </c>
      <c r="V153">
        <v>-3.1905587999999999E-2</v>
      </c>
      <c r="W153">
        <v>3.7350784999999997E-2</v>
      </c>
      <c r="X153">
        <v>4.0050852000000003E-3</v>
      </c>
      <c r="Y153">
        <v>1.7911614999999999E-2</v>
      </c>
      <c r="Z153">
        <v>4.7744274000000003E-2</v>
      </c>
      <c r="AA153">
        <v>-5.1298710000000003E-3</v>
      </c>
      <c r="AB153">
        <v>-2.1312118000000001E-2</v>
      </c>
      <c r="AC153">
        <v>3.4794195999999999E-2</v>
      </c>
      <c r="AD153">
        <v>-6.3778684000000002E-3</v>
      </c>
      <c r="AE153">
        <v>16.785221</v>
      </c>
    </row>
    <row r="154" spans="1:31" x14ac:dyDescent="0.2">
      <c r="A154">
        <f>51.553173</f>
        <v>51.553173000000001</v>
      </c>
      <c r="B154">
        <v>-10.252637</v>
      </c>
      <c r="C154">
        <v>-18.177485999999998</v>
      </c>
      <c r="D154">
        <v>-169.3553</v>
      </c>
      <c r="E154">
        <v>-5.5183134000000003</v>
      </c>
      <c r="F154">
        <v>4.3221249999999998</v>
      </c>
      <c r="G154">
        <v>-11.245514</v>
      </c>
      <c r="H154">
        <v>-55.406939999999999</v>
      </c>
      <c r="I154">
        <v>-4.7861089999999997</v>
      </c>
      <c r="J154">
        <v>-1.8953492999999998E-2</v>
      </c>
      <c r="K154">
        <v>4.0043321E-2</v>
      </c>
      <c r="L154">
        <v>-6.6864708999999998E-3</v>
      </c>
      <c r="M154">
        <v>-1.3684405E-2</v>
      </c>
      <c r="N154">
        <v>2.6843878000000002E-2</v>
      </c>
      <c r="O154">
        <v>-1.3041769999999999E-4</v>
      </c>
      <c r="P154">
        <v>-1.9349378E-2</v>
      </c>
      <c r="Q154">
        <v>1.9927084000000001E-2</v>
      </c>
      <c r="R154">
        <v>-4.6967715000000004E-3</v>
      </c>
      <c r="S154">
        <v>-1.4776743E-2</v>
      </c>
      <c r="T154">
        <v>4.0525455000000002E-2</v>
      </c>
      <c r="U154">
        <v>-3.3516042000000003E-2</v>
      </c>
      <c r="V154">
        <v>-3.1905587999999999E-2</v>
      </c>
      <c r="W154">
        <v>3.7350784999999997E-2</v>
      </c>
      <c r="X154">
        <v>2.4520549999999999E-3</v>
      </c>
      <c r="Y154">
        <v>1.7911614999999999E-2</v>
      </c>
      <c r="Z154">
        <v>4.6185955000000001E-2</v>
      </c>
      <c r="AA154">
        <v>-6.6761117999999996E-3</v>
      </c>
      <c r="AB154">
        <v>-2.1931798999999998E-2</v>
      </c>
      <c r="AC154">
        <v>3.5102754999999999E-2</v>
      </c>
      <c r="AD154">
        <v>-6.3778684000000002E-3</v>
      </c>
      <c r="AE154">
        <v>18.311152</v>
      </c>
    </row>
    <row r="155" spans="1:31" x14ac:dyDescent="0.2">
      <c r="A155">
        <f>51.368099</f>
        <v>51.368099000000001</v>
      </c>
      <c r="B155">
        <v>-10.252637</v>
      </c>
      <c r="C155">
        <v>-18.361597</v>
      </c>
      <c r="D155">
        <v>-169.53970000000001</v>
      </c>
      <c r="E155">
        <v>-5.6103586999999999</v>
      </c>
      <c r="F155">
        <v>4.3221249999999998</v>
      </c>
      <c r="G155">
        <v>-11.337717</v>
      </c>
      <c r="H155">
        <v>-55.406939999999999</v>
      </c>
      <c r="I155">
        <v>-4.6938586000000004</v>
      </c>
      <c r="J155">
        <v>-1.957451E-2</v>
      </c>
      <c r="K155">
        <v>4.0663748999999999E-2</v>
      </c>
      <c r="L155">
        <v>-6.3764611000000004E-3</v>
      </c>
      <c r="M155">
        <v>-1.3684405E-2</v>
      </c>
      <c r="N155">
        <v>2.5280061999999999E-2</v>
      </c>
      <c r="O155">
        <v>-4.8194042999999999E-3</v>
      </c>
      <c r="P155">
        <v>-1.7790766E-2</v>
      </c>
      <c r="Q155">
        <v>2.1480966000000001E-2</v>
      </c>
      <c r="R155">
        <v>-4.6967715000000004E-3</v>
      </c>
      <c r="S155">
        <v>-1.6341245000000001E-2</v>
      </c>
      <c r="T155">
        <v>4.0525455000000002E-2</v>
      </c>
      <c r="U155">
        <v>-3.5071659999999998E-2</v>
      </c>
      <c r="V155">
        <v>-3.3456244000000003E-2</v>
      </c>
      <c r="W155">
        <v>3.4240003999999997E-2</v>
      </c>
      <c r="X155">
        <v>-6.5400509999999996E-4</v>
      </c>
      <c r="Y155">
        <v>1.7911614999999999E-2</v>
      </c>
      <c r="Z155">
        <v>4.7744274000000003E-2</v>
      </c>
      <c r="AA155">
        <v>-6.6761117999999996E-3</v>
      </c>
      <c r="AB155">
        <v>-2.2241640999999999E-2</v>
      </c>
      <c r="AC155">
        <v>3.3251404999999998E-2</v>
      </c>
      <c r="AD155">
        <v>-6.0675913000000003E-3</v>
      </c>
      <c r="AE155">
        <v>19.83708</v>
      </c>
    </row>
    <row r="156" spans="1:31" x14ac:dyDescent="0.2">
      <c r="A156">
        <f>51.183025</f>
        <v>51.183025000000001</v>
      </c>
      <c r="B156">
        <v>-10.344963999999999</v>
      </c>
      <c r="C156">
        <v>-18.54571</v>
      </c>
      <c r="D156">
        <v>-169.81628000000001</v>
      </c>
      <c r="E156">
        <v>-5.7024039999999996</v>
      </c>
      <c r="F156">
        <v>4.2301865000000003</v>
      </c>
      <c r="G156">
        <v>-11.337717</v>
      </c>
      <c r="H156">
        <v>-55.406939999999999</v>
      </c>
      <c r="I156">
        <v>-4.7861089999999997</v>
      </c>
      <c r="J156">
        <v>-1.9885017000000001E-2</v>
      </c>
      <c r="K156">
        <v>3.8802464000000002E-2</v>
      </c>
      <c r="L156">
        <v>-5.7564429000000004E-3</v>
      </c>
      <c r="M156">
        <v>-1.6813418E-2</v>
      </c>
      <c r="N156">
        <v>2.5280061999999999E-2</v>
      </c>
      <c r="O156">
        <v>-1.1071386000000001E-2</v>
      </c>
      <c r="P156">
        <v>-1.6232155000000002E-2</v>
      </c>
      <c r="Q156">
        <v>2.1480966000000001E-2</v>
      </c>
      <c r="R156">
        <v>-6.2512108000000004E-3</v>
      </c>
      <c r="S156">
        <v>-1.7905746E-2</v>
      </c>
      <c r="T156">
        <v>4.0525455000000002E-2</v>
      </c>
      <c r="U156">
        <v>-3.3516042000000003E-2</v>
      </c>
      <c r="V156">
        <v>-3.6557548000000002E-2</v>
      </c>
      <c r="W156">
        <v>3.2684619999999998E-2</v>
      </c>
      <c r="X156">
        <v>-6.5400509999999996E-4</v>
      </c>
      <c r="Y156">
        <v>1.9464424000000001E-2</v>
      </c>
      <c r="Z156">
        <v>4.9302585000000003E-2</v>
      </c>
      <c r="AA156">
        <v>-5.1298710000000003E-3</v>
      </c>
      <c r="AB156">
        <v>-2.2861323999999999E-2</v>
      </c>
      <c r="AC156">
        <v>3.0474379999999999E-2</v>
      </c>
      <c r="AD156">
        <v>-5.7573151000000003E-3</v>
      </c>
      <c r="AE156">
        <v>19.83708</v>
      </c>
    </row>
    <row r="157" spans="1:31" x14ac:dyDescent="0.2">
      <c r="A157">
        <f>50.997955</f>
        <v>50.997954999999997</v>
      </c>
      <c r="B157">
        <v>-10.529617999999999</v>
      </c>
      <c r="C157">
        <v>-18.637765999999999</v>
      </c>
      <c r="D157">
        <v>-170.09286</v>
      </c>
      <c r="E157">
        <v>-5.7024039999999996</v>
      </c>
      <c r="F157">
        <v>4.1382479999999999</v>
      </c>
      <c r="G157">
        <v>-11.429919999999999</v>
      </c>
      <c r="H157">
        <v>-55.406939999999999</v>
      </c>
      <c r="I157">
        <v>-4.7861089999999997</v>
      </c>
      <c r="J157">
        <v>-2.1127048999999998E-2</v>
      </c>
      <c r="K157">
        <v>3.5079889000000003E-2</v>
      </c>
      <c r="L157">
        <v>-6.0664522E-3</v>
      </c>
      <c r="M157">
        <v>-1.8377928000000002E-2</v>
      </c>
      <c r="N157">
        <v>2.6843878000000002E-2</v>
      </c>
      <c r="O157">
        <v>-1.7323366999999999E-2</v>
      </c>
      <c r="P157">
        <v>-1.9349378E-2</v>
      </c>
      <c r="Q157">
        <v>1.9927084000000001E-2</v>
      </c>
      <c r="R157">
        <v>-6.2512108000000004E-3</v>
      </c>
      <c r="S157">
        <v>-1.7905746E-2</v>
      </c>
      <c r="T157">
        <v>4.0525455000000002E-2</v>
      </c>
      <c r="U157">
        <v>-3.3516042000000003E-2</v>
      </c>
      <c r="V157">
        <v>-3.8108200000000002E-2</v>
      </c>
      <c r="W157">
        <v>3.1129227999999998E-2</v>
      </c>
      <c r="X157">
        <v>8.9902495E-4</v>
      </c>
      <c r="Y157">
        <v>1.9464424000000001E-2</v>
      </c>
      <c r="Z157">
        <v>4.9302585000000003E-2</v>
      </c>
      <c r="AA157">
        <v>-3.5836303000000001E-3</v>
      </c>
      <c r="AB157">
        <v>-2.4100686999999999E-2</v>
      </c>
      <c r="AC157">
        <v>2.7388802E-2</v>
      </c>
      <c r="AD157">
        <v>-5.7573151000000003E-3</v>
      </c>
      <c r="AE157">
        <v>19.83708</v>
      </c>
    </row>
    <row r="158" spans="1:31" x14ac:dyDescent="0.2">
      <c r="A158">
        <f>50.905418</f>
        <v>50.905417999999997</v>
      </c>
      <c r="B158">
        <v>-10.529617999999999</v>
      </c>
      <c r="C158">
        <v>-18.821877000000001</v>
      </c>
      <c r="D158">
        <v>-170.27725000000001</v>
      </c>
      <c r="E158">
        <v>-5.7944488999999999</v>
      </c>
      <c r="F158">
        <v>4.1382479999999999</v>
      </c>
      <c r="G158">
        <v>-11.429919999999999</v>
      </c>
      <c r="H158">
        <v>-55.314883999999999</v>
      </c>
      <c r="I158">
        <v>-4.8783588</v>
      </c>
      <c r="J158">
        <v>-2.2990096000000002E-2</v>
      </c>
      <c r="K158">
        <v>3.2598175E-2</v>
      </c>
      <c r="L158">
        <v>-6.3764611000000004E-3</v>
      </c>
      <c r="M158">
        <v>-1.8377928000000002E-2</v>
      </c>
      <c r="N158">
        <v>3.1535305E-2</v>
      </c>
      <c r="O158">
        <v>-1.7323366999999999E-2</v>
      </c>
      <c r="P158">
        <v>-2.2466595999999998E-2</v>
      </c>
      <c r="Q158">
        <v>1.5265437999999999E-2</v>
      </c>
      <c r="R158">
        <v>-6.2512108000000004E-3</v>
      </c>
      <c r="S158">
        <v>-1.7905746E-2</v>
      </c>
      <c r="T158">
        <v>4.2084142999999997E-2</v>
      </c>
      <c r="U158">
        <v>-3.3516042000000003E-2</v>
      </c>
      <c r="V158">
        <v>-3.9658852000000001E-2</v>
      </c>
      <c r="W158">
        <v>3.2684619999999998E-2</v>
      </c>
      <c r="X158">
        <v>4.0050852000000003E-3</v>
      </c>
      <c r="Y158">
        <v>1.7911614999999999E-2</v>
      </c>
      <c r="Z158">
        <v>4.7744274000000003E-2</v>
      </c>
      <c r="AA158">
        <v>-5.1298710000000003E-3</v>
      </c>
      <c r="AB158">
        <v>-2.6579420999999999E-2</v>
      </c>
      <c r="AC158">
        <v>2.5228892999999999E-2</v>
      </c>
      <c r="AD158">
        <v>-5.7573151000000003E-3</v>
      </c>
      <c r="AE158">
        <v>19.83708</v>
      </c>
    </row>
    <row r="159" spans="1:31" x14ac:dyDescent="0.2">
      <c r="A159">
        <f>50.720345</f>
        <v>50.720345000000002</v>
      </c>
      <c r="B159">
        <v>-10.621943999999999</v>
      </c>
      <c r="C159">
        <v>-18.913933</v>
      </c>
      <c r="D159">
        <v>-170.55385000000001</v>
      </c>
      <c r="E159">
        <v>-5.7944488999999999</v>
      </c>
      <c r="F159">
        <v>4.1382479999999999</v>
      </c>
      <c r="G159">
        <v>-11.429919999999999</v>
      </c>
      <c r="H159">
        <v>-55.314883999999999</v>
      </c>
      <c r="I159">
        <v>-4.8783588</v>
      </c>
      <c r="J159">
        <v>-2.5474160999999999E-2</v>
      </c>
      <c r="K159">
        <v>3.1977747000000001E-2</v>
      </c>
      <c r="L159">
        <v>-6.9964802999999999E-3</v>
      </c>
      <c r="M159">
        <v>-1.5248912999999999E-2</v>
      </c>
      <c r="N159">
        <v>3.4662924999999997E-2</v>
      </c>
      <c r="O159">
        <v>-9.5083909000000001E-3</v>
      </c>
      <c r="P159">
        <v>-2.8701036999999999E-2</v>
      </c>
      <c r="Q159">
        <v>1.0603789000000001E-2</v>
      </c>
      <c r="R159">
        <v>-6.2512108000000004E-3</v>
      </c>
      <c r="S159">
        <v>-1.9470247E-2</v>
      </c>
      <c r="T159">
        <v>4.2084142999999997E-2</v>
      </c>
      <c r="U159">
        <v>-3.5071659999999998E-2</v>
      </c>
      <c r="V159">
        <v>-4.1209504000000001E-2</v>
      </c>
      <c r="W159">
        <v>3.4240003999999997E-2</v>
      </c>
      <c r="X159">
        <v>5.5581153999999999E-3</v>
      </c>
      <c r="Y159">
        <v>1.7911614999999999E-2</v>
      </c>
      <c r="Z159">
        <v>4.6185955000000001E-2</v>
      </c>
      <c r="AA159">
        <v>-9.7685931000000004E-3</v>
      </c>
      <c r="AB159">
        <v>-2.9677832000000001E-2</v>
      </c>
      <c r="AC159">
        <v>2.5228892999999999E-2</v>
      </c>
      <c r="AD159">
        <v>-6.0675913000000003E-3</v>
      </c>
      <c r="AE159">
        <v>19.83708</v>
      </c>
    </row>
    <row r="160" spans="1:31" x14ac:dyDescent="0.2">
      <c r="A160">
        <f>50.627811</f>
        <v>50.627811000000001</v>
      </c>
      <c r="B160">
        <v>-10.621943999999999</v>
      </c>
      <c r="C160">
        <v>-19.005989</v>
      </c>
      <c r="D160">
        <v>-170.83043000000001</v>
      </c>
      <c r="E160">
        <v>-5.7024039999999996</v>
      </c>
      <c r="F160">
        <v>4.1382479999999999</v>
      </c>
      <c r="G160">
        <v>-11.429919999999999</v>
      </c>
      <c r="H160">
        <v>-55.222831999999997</v>
      </c>
      <c r="I160">
        <v>-4.8783588</v>
      </c>
      <c r="J160">
        <v>-2.7958224E-2</v>
      </c>
      <c r="K160">
        <v>3.2908386999999997E-2</v>
      </c>
      <c r="L160">
        <v>-7.6164993999999998E-3</v>
      </c>
      <c r="M160">
        <v>-1.5248912999999999E-2</v>
      </c>
      <c r="N160">
        <v>3.7790544000000002E-2</v>
      </c>
      <c r="O160">
        <v>2.9955732000000001E-3</v>
      </c>
      <c r="P160">
        <v>-3.3376873000000001E-2</v>
      </c>
      <c r="Q160">
        <v>7.4960258999999998E-3</v>
      </c>
      <c r="R160">
        <v>-4.6967715000000004E-3</v>
      </c>
      <c r="S160">
        <v>-2.1034746999999999E-2</v>
      </c>
      <c r="T160">
        <v>4.2084142999999997E-2</v>
      </c>
      <c r="U160">
        <v>-3.6627274000000001E-2</v>
      </c>
      <c r="V160">
        <v>-4.2760159999999998E-2</v>
      </c>
      <c r="W160">
        <v>3.5795397999999999E-2</v>
      </c>
      <c r="X160">
        <v>4.0050852000000003E-3</v>
      </c>
      <c r="Y160">
        <v>1.7911614999999999E-2</v>
      </c>
      <c r="Z160">
        <v>4.4627647999999999E-2</v>
      </c>
      <c r="AA160">
        <v>-1.1314833E-2</v>
      </c>
      <c r="AB160">
        <v>-3.1846724E-2</v>
      </c>
      <c r="AC160">
        <v>2.8623032999999999E-2</v>
      </c>
      <c r="AD160">
        <v>-6.0675913000000003E-3</v>
      </c>
      <c r="AE160">
        <v>19.83708</v>
      </c>
    </row>
    <row r="161" spans="1:31" x14ac:dyDescent="0.2">
      <c r="A161">
        <f>50.535275</f>
        <v>50.535274999999999</v>
      </c>
      <c r="B161">
        <v>-10.621943999999999</v>
      </c>
      <c r="C161">
        <v>-19.098043000000001</v>
      </c>
      <c r="D161">
        <v>-171.01481999999999</v>
      </c>
      <c r="E161">
        <v>-5.7024039999999996</v>
      </c>
      <c r="F161">
        <v>4.2301865000000003</v>
      </c>
      <c r="G161">
        <v>-11.429919999999999</v>
      </c>
      <c r="H161">
        <v>-55.130775</v>
      </c>
      <c r="I161">
        <v>-4.8783588</v>
      </c>
      <c r="J161">
        <v>-2.9510763999999998E-2</v>
      </c>
      <c r="K161">
        <v>3.3528816000000003E-2</v>
      </c>
      <c r="L161">
        <v>-7.3064901000000002E-3</v>
      </c>
      <c r="M161">
        <v>-1.8377928000000002E-2</v>
      </c>
      <c r="N161">
        <v>3.7790544000000002E-2</v>
      </c>
      <c r="O161">
        <v>1.0810548999999999E-2</v>
      </c>
      <c r="P161">
        <v>-3.6494094999999997E-2</v>
      </c>
      <c r="Q161">
        <v>9.0499082999999994E-3</v>
      </c>
      <c r="R161">
        <v>-3.1423324E-3</v>
      </c>
      <c r="S161">
        <v>-2.2599247999999999E-2</v>
      </c>
      <c r="T161">
        <v>4.0525455000000002E-2</v>
      </c>
      <c r="U161">
        <v>-3.6627274000000001E-2</v>
      </c>
      <c r="V161">
        <v>-4.5861463999999998E-2</v>
      </c>
      <c r="W161">
        <v>3.4240003999999997E-2</v>
      </c>
      <c r="X161">
        <v>-6.5400509999999996E-4</v>
      </c>
      <c r="Y161">
        <v>1.7911614999999999E-2</v>
      </c>
      <c r="Z161">
        <v>4.6185955000000001E-2</v>
      </c>
      <c r="AA161">
        <v>-1.1314833E-2</v>
      </c>
      <c r="AB161">
        <v>-3.2156568000000003E-2</v>
      </c>
      <c r="AC161">
        <v>3.4177079999999999E-2</v>
      </c>
      <c r="AD161">
        <v>-6.6881455000000001E-3</v>
      </c>
      <c r="AE161">
        <v>19.83708</v>
      </c>
    </row>
    <row r="162" spans="1:31" x14ac:dyDescent="0.2">
      <c r="A162">
        <f>50.442738</f>
        <v>50.442737999999999</v>
      </c>
      <c r="B162">
        <v>-10.714271999999999</v>
      </c>
      <c r="C162">
        <v>-19.190100000000001</v>
      </c>
      <c r="D162">
        <v>-171.19919999999999</v>
      </c>
      <c r="E162">
        <v>-5.7024039999999996</v>
      </c>
      <c r="F162">
        <v>4.2301865000000003</v>
      </c>
      <c r="G162">
        <v>-11.337717</v>
      </c>
      <c r="H162">
        <v>-55.038719</v>
      </c>
      <c r="I162">
        <v>-4.7861089999999997</v>
      </c>
      <c r="J162">
        <v>-3.0442288000000001E-2</v>
      </c>
      <c r="K162">
        <v>3.2598175E-2</v>
      </c>
      <c r="L162">
        <v>-6.3764611000000004E-3</v>
      </c>
      <c r="M162">
        <v>-2.4635956000000001E-2</v>
      </c>
      <c r="N162">
        <v>3.6226735000000003E-2</v>
      </c>
      <c r="O162">
        <v>1.0810548999999999E-2</v>
      </c>
      <c r="P162">
        <v>-3.6494094999999997E-2</v>
      </c>
      <c r="Q162">
        <v>1.5265437999999999E-2</v>
      </c>
      <c r="R162">
        <v>-1.5878929999999999E-3</v>
      </c>
      <c r="S162">
        <v>-2.4163751000000001E-2</v>
      </c>
      <c r="T162">
        <v>4.0525455000000002E-2</v>
      </c>
      <c r="U162">
        <v>-3.6627274000000001E-2</v>
      </c>
      <c r="V162">
        <v>-4.7412111999999999E-2</v>
      </c>
      <c r="W162">
        <v>3.2684619999999998E-2</v>
      </c>
      <c r="X162">
        <v>-8.4191551000000007E-3</v>
      </c>
      <c r="Y162">
        <v>1.7911614999999999E-2</v>
      </c>
      <c r="Z162">
        <v>4.9302585000000003E-2</v>
      </c>
      <c r="AA162">
        <v>-9.7685931000000004E-3</v>
      </c>
      <c r="AB162">
        <v>-3.1536885000000001E-2</v>
      </c>
      <c r="AC162">
        <v>3.8188330999999999E-2</v>
      </c>
      <c r="AD162">
        <v>-7.3086983000000003E-3</v>
      </c>
      <c r="AE162">
        <v>19.83708</v>
      </c>
    </row>
    <row r="163" spans="1:31" x14ac:dyDescent="0.2">
      <c r="A163">
        <f>50.350201</f>
        <v>50.350200999999998</v>
      </c>
      <c r="B163">
        <v>-10.714271999999999</v>
      </c>
      <c r="C163">
        <v>-19.282156000000001</v>
      </c>
      <c r="D163">
        <v>-171.38359</v>
      </c>
      <c r="E163">
        <v>-5.7024039999999996</v>
      </c>
      <c r="F163">
        <v>4.3221249999999998</v>
      </c>
      <c r="G163">
        <v>-11.245514</v>
      </c>
      <c r="H163">
        <v>-55.038719</v>
      </c>
      <c r="I163">
        <v>-4.6938586000000004</v>
      </c>
      <c r="J163">
        <v>-3.1063299999999999E-2</v>
      </c>
      <c r="K163">
        <v>3.0116459000000002E-2</v>
      </c>
      <c r="L163">
        <v>-4.8264144000000004E-3</v>
      </c>
      <c r="M163">
        <v>-2.9329481000000001E-2</v>
      </c>
      <c r="N163">
        <v>3.4662924999999997E-2</v>
      </c>
      <c r="O163">
        <v>4.5585688000000001E-3</v>
      </c>
      <c r="P163">
        <v>-3.4935486000000002E-2</v>
      </c>
      <c r="Q163">
        <v>2.1480966000000001E-2</v>
      </c>
      <c r="R163">
        <v>-3.3453710999999998E-5</v>
      </c>
      <c r="S163">
        <v>-2.4163751000000001E-2</v>
      </c>
      <c r="T163">
        <v>4.0525455000000002E-2</v>
      </c>
      <c r="U163">
        <v>-3.6627274000000001E-2</v>
      </c>
      <c r="V163">
        <v>-4.7412111999999999E-2</v>
      </c>
      <c r="W163">
        <v>3.1129227999999998E-2</v>
      </c>
      <c r="X163">
        <v>-1.3078246E-2</v>
      </c>
      <c r="Y163">
        <v>1.7911614999999999E-2</v>
      </c>
      <c r="Z163">
        <v>5.0860897000000002E-2</v>
      </c>
      <c r="AA163">
        <v>-8.2223526999999994E-3</v>
      </c>
      <c r="AB163">
        <v>-3.0917200999999998E-2</v>
      </c>
      <c r="AC163">
        <v>3.7879775999999997E-2</v>
      </c>
      <c r="AD163">
        <v>-6.9984212000000004E-3</v>
      </c>
      <c r="AE163">
        <v>19.83708</v>
      </c>
    </row>
    <row r="164" spans="1:31" x14ac:dyDescent="0.2">
      <c r="A164">
        <f>50.165131</f>
        <v>50.165131000000002</v>
      </c>
      <c r="B164">
        <v>-10.806599</v>
      </c>
      <c r="C164">
        <v>-19.374212</v>
      </c>
      <c r="D164">
        <v>-171.66019</v>
      </c>
      <c r="E164">
        <v>-5.7944488999999999</v>
      </c>
      <c r="F164">
        <v>4.3221249999999998</v>
      </c>
      <c r="G164">
        <v>-11.245514</v>
      </c>
      <c r="H164">
        <v>-54.946666999999998</v>
      </c>
      <c r="I164">
        <v>-4.6938586000000004</v>
      </c>
      <c r="J164">
        <v>-3.1373810000000002E-2</v>
      </c>
      <c r="K164">
        <v>2.7944957999999999E-2</v>
      </c>
      <c r="L164">
        <v>-3.2763672000000001E-3</v>
      </c>
      <c r="M164">
        <v>-3.4023001999999997E-2</v>
      </c>
      <c r="N164">
        <v>3.4662924999999997E-2</v>
      </c>
      <c r="O164">
        <v>-4.8194042999999999E-3</v>
      </c>
      <c r="P164">
        <v>-3.3376873000000001E-2</v>
      </c>
      <c r="Q164">
        <v>2.6142611999999999E-2</v>
      </c>
      <c r="R164">
        <v>-3.3453710999999998E-5</v>
      </c>
      <c r="S164">
        <v>-2.5728252E-2</v>
      </c>
      <c r="T164">
        <v>3.8966779E-2</v>
      </c>
      <c r="U164">
        <v>-3.6627274000000001E-2</v>
      </c>
      <c r="V164">
        <v>-4.7412111999999999E-2</v>
      </c>
      <c r="W164">
        <v>2.9573835E-2</v>
      </c>
      <c r="X164">
        <v>-1.3078246E-2</v>
      </c>
      <c r="Y164">
        <v>1.7911614999999999E-2</v>
      </c>
      <c r="Z164">
        <v>5.0860897000000002E-2</v>
      </c>
      <c r="AA164">
        <v>-8.2223526999999994E-3</v>
      </c>
      <c r="AB164">
        <v>-3.1846724E-2</v>
      </c>
      <c r="AC164">
        <v>3.1708608999999999E-2</v>
      </c>
      <c r="AD164">
        <v>-5.4470380000000004E-3</v>
      </c>
      <c r="AE164">
        <v>19.83708</v>
      </c>
    </row>
    <row r="165" spans="1:31" x14ac:dyDescent="0.2">
      <c r="A165">
        <f>49.980057</f>
        <v>49.980057000000002</v>
      </c>
      <c r="B165">
        <v>-10.898925999999999</v>
      </c>
      <c r="C165">
        <v>-19.558323000000001</v>
      </c>
      <c r="D165">
        <v>-172.02896000000001</v>
      </c>
      <c r="E165">
        <v>-5.8864941999999996</v>
      </c>
      <c r="F165">
        <v>4.3221249999999998</v>
      </c>
      <c r="G165">
        <v>-11.153309999999999</v>
      </c>
      <c r="H165">
        <v>-54.946666999999998</v>
      </c>
      <c r="I165">
        <v>-4.6938586000000004</v>
      </c>
      <c r="J165">
        <v>-3.2305333999999998E-2</v>
      </c>
      <c r="K165">
        <v>2.7324529E-2</v>
      </c>
      <c r="L165">
        <v>-2.9663579000000001E-3</v>
      </c>
      <c r="M165">
        <v>-3.8716525000000002E-2</v>
      </c>
      <c r="N165">
        <v>3.1535305E-2</v>
      </c>
      <c r="O165">
        <v>-1.1071386000000001E-2</v>
      </c>
      <c r="P165">
        <v>-3.1818262999999999E-2</v>
      </c>
      <c r="Q165">
        <v>2.6142611999999999E-2</v>
      </c>
      <c r="R165">
        <v>-1.5878929999999999E-3</v>
      </c>
      <c r="S165">
        <v>-2.5728252E-2</v>
      </c>
      <c r="T165">
        <v>3.8966779E-2</v>
      </c>
      <c r="U165">
        <v>-3.8182887999999998E-2</v>
      </c>
      <c r="V165">
        <v>-4.7412111999999999E-2</v>
      </c>
      <c r="W165">
        <v>2.801845E-2</v>
      </c>
      <c r="X165">
        <v>-9.9721858E-3</v>
      </c>
      <c r="Y165">
        <v>1.7911614999999999E-2</v>
      </c>
      <c r="Z165">
        <v>4.9302585000000003E-2</v>
      </c>
      <c r="AA165">
        <v>-9.7685931000000004E-3</v>
      </c>
      <c r="AB165">
        <v>-3.4635293999999997E-2</v>
      </c>
      <c r="AC165">
        <v>2.3377546999999999E-2</v>
      </c>
      <c r="AD165">
        <v>-3.2751013E-3</v>
      </c>
      <c r="AE165">
        <v>21.363009999999999</v>
      </c>
    </row>
    <row r="166" spans="1:31" x14ac:dyDescent="0.2">
      <c r="A166">
        <f>49.794983</f>
        <v>49.794983000000002</v>
      </c>
      <c r="B166">
        <v>-10.991253</v>
      </c>
      <c r="C166">
        <v>-19.742435</v>
      </c>
      <c r="D166">
        <v>-172.39775</v>
      </c>
      <c r="E166">
        <v>-5.9785395000000001</v>
      </c>
      <c r="F166">
        <v>4.2301865000000003</v>
      </c>
      <c r="G166">
        <v>-11.245514</v>
      </c>
      <c r="H166">
        <v>-54.854610000000001</v>
      </c>
      <c r="I166">
        <v>-4.7861089999999997</v>
      </c>
      <c r="J166">
        <v>-3.3236858000000001E-2</v>
      </c>
      <c r="K166">
        <v>2.9185815E-2</v>
      </c>
      <c r="L166">
        <v>-3.5863767999999999E-3</v>
      </c>
      <c r="M166">
        <v>-4.1845538000000002E-2</v>
      </c>
      <c r="N166">
        <v>2.5280061999999999E-2</v>
      </c>
      <c r="O166">
        <v>-1.1071386000000001E-2</v>
      </c>
      <c r="P166">
        <v>-2.8701036999999999E-2</v>
      </c>
      <c r="Q166">
        <v>2.3034846000000001E-2</v>
      </c>
      <c r="R166">
        <v>-4.6967715000000004E-3</v>
      </c>
      <c r="S166">
        <v>-2.7292754999999998E-2</v>
      </c>
      <c r="T166">
        <v>3.7408099E-2</v>
      </c>
      <c r="U166">
        <v>-3.9738509999999998E-2</v>
      </c>
      <c r="V166">
        <v>-5.0513424000000001E-2</v>
      </c>
      <c r="W166">
        <v>2.801845E-2</v>
      </c>
      <c r="X166">
        <v>-3.7600654000000001E-3</v>
      </c>
      <c r="Y166">
        <v>1.7911614999999999E-2</v>
      </c>
      <c r="Z166">
        <v>4.6185955000000001E-2</v>
      </c>
      <c r="AA166">
        <v>-1.2861074E-2</v>
      </c>
      <c r="AB166">
        <v>-3.7733711000000003E-2</v>
      </c>
      <c r="AC166">
        <v>1.7514941999999999E-2</v>
      </c>
      <c r="AD166">
        <v>-2.0339945000000001E-3</v>
      </c>
      <c r="AE166">
        <v>21.363009999999999</v>
      </c>
    </row>
    <row r="167" spans="1:31" x14ac:dyDescent="0.2">
      <c r="A167">
        <f>49.609913</f>
        <v>49.609912999999999</v>
      </c>
      <c r="B167">
        <v>-11.175905999999999</v>
      </c>
      <c r="C167">
        <v>-20.018602000000001</v>
      </c>
      <c r="D167">
        <v>-172.76652999999999</v>
      </c>
      <c r="E167">
        <v>-6.0705843000000002</v>
      </c>
      <c r="F167">
        <v>4.1382479999999999</v>
      </c>
      <c r="G167">
        <v>-11.245514</v>
      </c>
      <c r="H167">
        <v>-54.854610000000001</v>
      </c>
      <c r="I167">
        <v>-4.8783588</v>
      </c>
      <c r="J167">
        <v>-3.4168377999999999E-2</v>
      </c>
      <c r="K167">
        <v>3.1977747000000001E-2</v>
      </c>
      <c r="L167">
        <v>-5.1364237E-3</v>
      </c>
      <c r="M167">
        <v>-4.4974554E-2</v>
      </c>
      <c r="N167">
        <v>1.5897202999999999E-2</v>
      </c>
      <c r="O167">
        <v>-7.9453951000000005E-3</v>
      </c>
      <c r="P167">
        <v>-2.7142429999999999E-2</v>
      </c>
      <c r="Q167">
        <v>1.9927084000000001E-2</v>
      </c>
      <c r="R167">
        <v>-6.2512108000000004E-3</v>
      </c>
      <c r="S167">
        <v>-2.7292754999999998E-2</v>
      </c>
      <c r="T167">
        <v>3.8966779E-2</v>
      </c>
      <c r="U167">
        <v>-4.1294127999999999E-2</v>
      </c>
      <c r="V167">
        <v>-5.6716035999999997E-2</v>
      </c>
      <c r="W167">
        <v>2.9573835E-2</v>
      </c>
      <c r="X167">
        <v>2.4520549999999999E-3</v>
      </c>
      <c r="Y167">
        <v>1.7911614999999999E-2</v>
      </c>
      <c r="Z167">
        <v>4.4627647999999999E-2</v>
      </c>
      <c r="AA167">
        <v>-1.5953556000000001E-2</v>
      </c>
      <c r="AB167">
        <v>-3.9282918E-2</v>
      </c>
      <c r="AC167">
        <v>1.8132058999999999E-2</v>
      </c>
      <c r="AD167">
        <v>-2.9648246999999998E-3</v>
      </c>
      <c r="AE167">
        <v>22.888940999999999</v>
      </c>
    </row>
    <row r="168" spans="1:31" x14ac:dyDescent="0.2">
      <c r="A168">
        <f>49.424839</f>
        <v>49.424838999999999</v>
      </c>
      <c r="B168">
        <v>-11.268233</v>
      </c>
      <c r="C168">
        <v>-20.202712999999999</v>
      </c>
      <c r="D168">
        <v>-173.1353</v>
      </c>
      <c r="E168">
        <v>-5.9785395000000001</v>
      </c>
      <c r="F168">
        <v>4.1382479999999999</v>
      </c>
      <c r="G168">
        <v>-11.337717</v>
      </c>
      <c r="H168">
        <v>-54.762557999999999</v>
      </c>
      <c r="I168">
        <v>-4.8783588</v>
      </c>
      <c r="J168">
        <v>-3.5099901000000003E-2</v>
      </c>
      <c r="K168">
        <v>3.4459460999999997E-2</v>
      </c>
      <c r="L168">
        <v>-6.3764611000000004E-3</v>
      </c>
      <c r="M168">
        <v>-4.6539063999999998E-2</v>
      </c>
      <c r="N168">
        <v>8.0781532000000003E-3</v>
      </c>
      <c r="O168">
        <v>-4.8194042999999999E-3</v>
      </c>
      <c r="P168">
        <v>-2.4025208999999999E-2</v>
      </c>
      <c r="Q168">
        <v>1.6819318999999999E-2</v>
      </c>
      <c r="R168">
        <v>-4.6967715000000004E-3</v>
      </c>
      <c r="S168">
        <v>-2.8857252999999999E-2</v>
      </c>
      <c r="T168">
        <v>4.0525455000000002E-2</v>
      </c>
      <c r="U168">
        <v>-4.1294127999999999E-2</v>
      </c>
      <c r="V168">
        <v>-6.1367996000000001E-2</v>
      </c>
      <c r="W168">
        <v>3.2684619999999998E-2</v>
      </c>
      <c r="X168">
        <v>5.5581153999999999E-3</v>
      </c>
      <c r="Y168">
        <v>1.7911614999999999E-2</v>
      </c>
      <c r="Z168">
        <v>4.4627647999999999E-2</v>
      </c>
      <c r="AA168">
        <v>-1.9046036999999998E-2</v>
      </c>
      <c r="AB168">
        <v>-3.8973074000000003E-2</v>
      </c>
      <c r="AC168">
        <v>2.5846012000000002E-2</v>
      </c>
      <c r="AD168">
        <v>-5.7573151000000003E-3</v>
      </c>
      <c r="AE168">
        <v>24.414871000000002</v>
      </c>
    </row>
    <row r="169" spans="1:31" x14ac:dyDescent="0.2">
      <c r="A169">
        <f>49.239769</f>
        <v>49.239769000000003</v>
      </c>
      <c r="B169">
        <v>-11.36056</v>
      </c>
      <c r="C169">
        <v>-20.386825999999999</v>
      </c>
      <c r="D169">
        <v>-173.4119</v>
      </c>
      <c r="E169">
        <v>-5.9785395000000001</v>
      </c>
      <c r="F169">
        <v>4.1382479999999999</v>
      </c>
      <c r="G169">
        <v>-11.337717</v>
      </c>
      <c r="H169">
        <v>-54.670501999999999</v>
      </c>
      <c r="I169">
        <v>-4.8783588</v>
      </c>
      <c r="J169">
        <v>-3.6031432000000002E-2</v>
      </c>
      <c r="K169">
        <v>3.5700317000000002E-2</v>
      </c>
      <c r="L169">
        <v>-6.9964802999999999E-3</v>
      </c>
      <c r="M169">
        <v>-4.6539063999999998E-2</v>
      </c>
      <c r="N169">
        <v>8.0781532000000003E-3</v>
      </c>
      <c r="O169">
        <v>-3.256409E-3</v>
      </c>
      <c r="P169">
        <v>-2.4025208999999999E-2</v>
      </c>
      <c r="Q169">
        <v>1.8373203000000001E-2</v>
      </c>
      <c r="R169">
        <v>-3.3453710999999998E-5</v>
      </c>
      <c r="S169">
        <v>-3.0421753999999999E-2</v>
      </c>
      <c r="T169">
        <v>4.2084142999999997E-2</v>
      </c>
      <c r="U169">
        <v>-4.1294127999999999E-2</v>
      </c>
      <c r="V169">
        <v>-6.6019952000000007E-2</v>
      </c>
      <c r="W169">
        <v>3.4240003999999997E-2</v>
      </c>
      <c r="X169">
        <v>7.1111452000000002E-3</v>
      </c>
      <c r="Y169">
        <v>1.7911614999999999E-2</v>
      </c>
      <c r="Z169">
        <v>4.4627647999999999E-2</v>
      </c>
      <c r="AA169">
        <v>-1.9046036999999998E-2</v>
      </c>
      <c r="AB169">
        <v>-3.7733711000000003E-2</v>
      </c>
      <c r="AC169">
        <v>3.6645543000000003E-2</v>
      </c>
      <c r="AD169">
        <v>-8.5498056999999995E-3</v>
      </c>
      <c r="AE169">
        <v>24.414871000000002</v>
      </c>
    </row>
    <row r="170" spans="1:31" x14ac:dyDescent="0.2">
      <c r="A170">
        <f>49.054695</f>
        <v>49.054695000000002</v>
      </c>
      <c r="B170">
        <v>-11.452887</v>
      </c>
      <c r="C170">
        <v>-20.570936</v>
      </c>
      <c r="D170">
        <v>-173.78066999999999</v>
      </c>
      <c r="E170">
        <v>-5.8864941999999996</v>
      </c>
      <c r="F170">
        <v>4.1382479999999999</v>
      </c>
      <c r="G170">
        <v>-11.245514</v>
      </c>
      <c r="H170">
        <v>-54.670501999999999</v>
      </c>
      <c r="I170">
        <v>-4.8783588</v>
      </c>
      <c r="J170">
        <v>-3.7894480000000001E-2</v>
      </c>
      <c r="K170">
        <v>3.5079889000000003E-2</v>
      </c>
      <c r="L170">
        <v>-6.9964802999999999E-3</v>
      </c>
      <c r="M170">
        <v>-4.4974554E-2</v>
      </c>
      <c r="N170">
        <v>1.5897202999999999E-2</v>
      </c>
      <c r="O170">
        <v>-3.256409E-3</v>
      </c>
      <c r="P170">
        <v>-2.558382E-2</v>
      </c>
      <c r="Q170">
        <v>2.3034846000000001E-2</v>
      </c>
      <c r="R170">
        <v>1.5209856000000001E-3</v>
      </c>
      <c r="S170">
        <v>-3.0421753999999999E-2</v>
      </c>
      <c r="T170">
        <v>4.2084142999999997E-2</v>
      </c>
      <c r="U170">
        <v>-4.1294127999999999E-2</v>
      </c>
      <c r="V170">
        <v>-6.9121256000000006E-2</v>
      </c>
      <c r="W170">
        <v>3.5795397999999999E-2</v>
      </c>
      <c r="X170">
        <v>5.5581153999999999E-3</v>
      </c>
      <c r="Y170">
        <v>1.6358804000000001E-2</v>
      </c>
      <c r="Z170">
        <v>4.6185955000000001E-2</v>
      </c>
      <c r="AA170">
        <v>-1.7499794999999999E-2</v>
      </c>
      <c r="AB170">
        <v>-3.7423870999999997E-2</v>
      </c>
      <c r="AC170">
        <v>4.4668052E-2</v>
      </c>
      <c r="AD170">
        <v>-9.4806356000000005E-3</v>
      </c>
      <c r="AE170">
        <v>24.414871000000002</v>
      </c>
    </row>
    <row r="171" spans="1:31" x14ac:dyDescent="0.2">
      <c r="A171">
        <f>48.962158</f>
        <v>48.962158000000002</v>
      </c>
      <c r="B171">
        <v>-11.545214</v>
      </c>
      <c r="C171">
        <v>-20.662991999999999</v>
      </c>
      <c r="D171">
        <v>-174.14944</v>
      </c>
      <c r="E171">
        <v>-5.8864941999999996</v>
      </c>
      <c r="F171">
        <v>4.2301865000000003</v>
      </c>
      <c r="G171">
        <v>-11.153309999999999</v>
      </c>
      <c r="H171">
        <v>-54.670501999999999</v>
      </c>
      <c r="I171">
        <v>-4.8783588</v>
      </c>
      <c r="J171">
        <v>-4.0068034000000002E-2</v>
      </c>
      <c r="K171">
        <v>3.3528816000000003E-2</v>
      </c>
      <c r="L171">
        <v>-6.3764611000000004E-3</v>
      </c>
      <c r="M171">
        <v>-4.3410044000000002E-2</v>
      </c>
      <c r="N171">
        <v>2.8407687000000001E-2</v>
      </c>
      <c r="O171">
        <v>-4.8194042999999999E-3</v>
      </c>
      <c r="P171">
        <v>-2.8701036999999999E-2</v>
      </c>
      <c r="Q171">
        <v>2.6142611999999999E-2</v>
      </c>
      <c r="R171">
        <v>1.5209856000000001E-3</v>
      </c>
      <c r="S171">
        <v>-3.1986251E-2</v>
      </c>
      <c r="T171">
        <v>4.0525455000000002E-2</v>
      </c>
      <c r="U171">
        <v>-4.1294127999999999E-2</v>
      </c>
      <c r="V171">
        <v>-7.0671909000000005E-2</v>
      </c>
      <c r="W171">
        <v>3.2684619999999998E-2</v>
      </c>
      <c r="X171">
        <v>8.9902495E-4</v>
      </c>
      <c r="Y171">
        <v>1.4805993999999999E-2</v>
      </c>
      <c r="Z171">
        <v>4.9302585000000003E-2</v>
      </c>
      <c r="AA171">
        <v>-1.5953556000000001E-2</v>
      </c>
      <c r="AB171">
        <v>-3.8353394999999998E-2</v>
      </c>
      <c r="AC171">
        <v>4.4050938999999997E-2</v>
      </c>
      <c r="AD171">
        <v>-8.5498056999999995E-3</v>
      </c>
      <c r="AE171">
        <v>25.940802000000001</v>
      </c>
    </row>
    <row r="172" spans="1:31" x14ac:dyDescent="0.2">
      <c r="A172">
        <f>48.869621</f>
        <v>48.869621000000002</v>
      </c>
      <c r="B172">
        <v>-11.545214</v>
      </c>
      <c r="C172">
        <v>-20.755049</v>
      </c>
      <c r="D172">
        <v>-174.42604</v>
      </c>
      <c r="E172">
        <v>-5.8864941999999996</v>
      </c>
      <c r="F172">
        <v>4.2301865000000003</v>
      </c>
      <c r="G172">
        <v>-10.968904</v>
      </c>
      <c r="H172">
        <v>-54.578445000000002</v>
      </c>
      <c r="I172">
        <v>-4.7861089999999997</v>
      </c>
      <c r="J172">
        <v>-4.2552099000000003E-2</v>
      </c>
      <c r="K172">
        <v>3.0736888E-2</v>
      </c>
      <c r="L172">
        <v>-6.3764611000000004E-3</v>
      </c>
      <c r="M172">
        <v>-4.1845538000000002E-2</v>
      </c>
      <c r="N172">
        <v>3.7790544000000002E-2</v>
      </c>
      <c r="O172">
        <v>-6.3823997000000002E-3</v>
      </c>
      <c r="P172">
        <v>-3.1818262999999999E-2</v>
      </c>
      <c r="Q172">
        <v>2.6142611999999999E-2</v>
      </c>
      <c r="R172">
        <v>-1.5878929999999999E-3</v>
      </c>
      <c r="S172">
        <v>-3.1986251E-2</v>
      </c>
      <c r="T172">
        <v>3.7408099E-2</v>
      </c>
      <c r="U172">
        <v>-4.1294127999999999E-2</v>
      </c>
      <c r="V172">
        <v>-7.0671909000000005E-2</v>
      </c>
      <c r="W172">
        <v>2.801845E-2</v>
      </c>
      <c r="X172">
        <v>-6.5400509999999996E-4</v>
      </c>
      <c r="Y172">
        <v>1.4805993999999999E-2</v>
      </c>
      <c r="Z172">
        <v>4.9302585000000003E-2</v>
      </c>
      <c r="AA172">
        <v>-1.4407316E-2</v>
      </c>
      <c r="AB172">
        <v>-4.0522284999999998E-2</v>
      </c>
      <c r="AC172">
        <v>3.4794195999999999E-2</v>
      </c>
      <c r="AD172">
        <v>-6.6881455000000001E-3</v>
      </c>
      <c r="AE172">
        <v>25.940802000000001</v>
      </c>
    </row>
    <row r="173" spans="1:31" x14ac:dyDescent="0.2">
      <c r="A173">
        <f>48.869621</f>
        <v>48.869621000000002</v>
      </c>
      <c r="B173">
        <v>-11.545214</v>
      </c>
      <c r="C173">
        <v>-20.939159</v>
      </c>
      <c r="D173">
        <v>-174.70262</v>
      </c>
      <c r="E173">
        <v>-5.8864941999999996</v>
      </c>
      <c r="F173">
        <v>4.3221249999999998</v>
      </c>
      <c r="G173">
        <v>-10.784497</v>
      </c>
      <c r="H173">
        <v>-54.486393</v>
      </c>
      <c r="I173">
        <v>-4.7861089999999997</v>
      </c>
      <c r="J173">
        <v>-4.4104636000000003E-2</v>
      </c>
      <c r="K173">
        <v>2.7324529E-2</v>
      </c>
      <c r="L173">
        <v>-6.9964802999999999E-3</v>
      </c>
      <c r="M173">
        <v>-4.3410044000000002E-2</v>
      </c>
      <c r="N173">
        <v>3.6226735000000003E-2</v>
      </c>
      <c r="O173">
        <v>-7.9453951000000005E-3</v>
      </c>
      <c r="P173">
        <v>-3.1818262999999999E-2</v>
      </c>
      <c r="Q173">
        <v>2.3034846000000001E-2</v>
      </c>
      <c r="R173">
        <v>-3.1423324E-3</v>
      </c>
      <c r="S173">
        <v>-3.3550758E-2</v>
      </c>
      <c r="T173">
        <v>3.5849418000000001E-2</v>
      </c>
      <c r="U173">
        <v>-4.2849742000000003E-2</v>
      </c>
      <c r="V173">
        <v>-6.9121256000000006E-2</v>
      </c>
      <c r="W173">
        <v>2.4907667000000001E-2</v>
      </c>
      <c r="X173">
        <v>-2.2070352000000001E-3</v>
      </c>
      <c r="Y173">
        <v>1.4805993999999999E-2</v>
      </c>
      <c r="Z173">
        <v>4.9302585000000003E-2</v>
      </c>
      <c r="AA173">
        <v>-1.7499794999999999E-2</v>
      </c>
      <c r="AB173">
        <v>-4.2691174999999998E-2</v>
      </c>
      <c r="AC173">
        <v>2.2451872000000001E-2</v>
      </c>
      <c r="AD173">
        <v>-6.3778684000000002E-3</v>
      </c>
      <c r="AE173">
        <v>27.466729999999998</v>
      </c>
    </row>
    <row r="174" spans="1:31" x14ac:dyDescent="0.2">
      <c r="A174">
        <f>48.869621</f>
        <v>48.869621000000002</v>
      </c>
      <c r="B174">
        <v>-11.637541000000001</v>
      </c>
      <c r="C174">
        <v>-21.123272</v>
      </c>
      <c r="D174">
        <v>-174.97919999999999</v>
      </c>
      <c r="E174">
        <v>-5.8864941999999996</v>
      </c>
      <c r="F174">
        <v>4.3221249999999998</v>
      </c>
      <c r="G174">
        <v>-10.692292999999999</v>
      </c>
      <c r="H174">
        <v>-54.394337</v>
      </c>
      <c r="I174">
        <v>-4.6938586000000004</v>
      </c>
      <c r="J174">
        <v>-4.4415146000000003E-2</v>
      </c>
      <c r="K174">
        <v>2.3291742000000001E-2</v>
      </c>
      <c r="L174">
        <v>-7.9265088000000008E-3</v>
      </c>
      <c r="M174">
        <v>-4.4974554E-2</v>
      </c>
      <c r="N174">
        <v>2.6843878000000002E-2</v>
      </c>
      <c r="O174">
        <v>-9.5083909000000001E-3</v>
      </c>
      <c r="P174">
        <v>-3.0259649999999999E-2</v>
      </c>
      <c r="Q174">
        <v>1.9927084000000001E-2</v>
      </c>
      <c r="R174">
        <v>-1.5878929999999999E-3</v>
      </c>
      <c r="S174">
        <v>-3.5115256999999997E-2</v>
      </c>
      <c r="T174">
        <v>3.5849418000000001E-2</v>
      </c>
      <c r="U174">
        <v>-4.2849742000000003E-2</v>
      </c>
      <c r="V174">
        <v>-7.2222561000000005E-2</v>
      </c>
      <c r="W174">
        <v>2.4907667000000001E-2</v>
      </c>
      <c r="X174">
        <v>-2.2070352000000001E-3</v>
      </c>
      <c r="Y174">
        <v>1.6358804000000001E-2</v>
      </c>
      <c r="Z174">
        <v>4.6185955000000001E-2</v>
      </c>
      <c r="AA174">
        <v>-2.2138517E-2</v>
      </c>
      <c r="AB174">
        <v>-4.3620694000000002E-2</v>
      </c>
      <c r="AC174">
        <v>1.4429361E-2</v>
      </c>
      <c r="AD174">
        <v>-7.9292514999999997E-3</v>
      </c>
      <c r="AE174">
        <v>27.466729999999998</v>
      </c>
    </row>
    <row r="175" spans="1:31" x14ac:dyDescent="0.2">
      <c r="A175">
        <f>48.684551</f>
        <v>48.684550999999999</v>
      </c>
      <c r="B175">
        <v>-11.822194</v>
      </c>
      <c r="C175">
        <v>-21.399439000000001</v>
      </c>
      <c r="D175">
        <v>-175.34799000000001</v>
      </c>
      <c r="E175">
        <v>-5.8864941999999996</v>
      </c>
      <c r="F175">
        <v>4.2301865000000003</v>
      </c>
      <c r="G175">
        <v>-10.692292999999999</v>
      </c>
      <c r="H175">
        <v>-54.394337</v>
      </c>
      <c r="I175">
        <v>-4.7861089999999997</v>
      </c>
      <c r="J175">
        <v>-4.4104636000000003E-2</v>
      </c>
      <c r="K175">
        <v>1.9879384E-2</v>
      </c>
      <c r="L175">
        <v>-8.2365180999999996E-3</v>
      </c>
      <c r="M175">
        <v>-4.8103570999999998E-2</v>
      </c>
      <c r="N175">
        <v>1.5897202999999999E-2</v>
      </c>
      <c r="O175">
        <v>-1.1071386000000001E-2</v>
      </c>
      <c r="P175">
        <v>-2.8701036999999999E-2</v>
      </c>
      <c r="Q175">
        <v>2.1480966000000001E-2</v>
      </c>
      <c r="R175">
        <v>-3.3453710999999998E-5</v>
      </c>
      <c r="S175">
        <v>-3.6679759999999999E-2</v>
      </c>
      <c r="T175">
        <v>3.7408099E-2</v>
      </c>
      <c r="U175">
        <v>-4.2849742000000003E-2</v>
      </c>
      <c r="V175">
        <v>-7.5323856999999994E-2</v>
      </c>
      <c r="W175">
        <v>2.801845E-2</v>
      </c>
      <c r="X175">
        <v>-2.2070352000000001E-3</v>
      </c>
      <c r="Y175">
        <v>1.6358804000000001E-2</v>
      </c>
      <c r="Z175">
        <v>4.3069336999999999E-2</v>
      </c>
      <c r="AA175">
        <v>-2.8323478999999999E-2</v>
      </c>
      <c r="AB175">
        <v>-4.4240382000000002E-2</v>
      </c>
      <c r="AC175">
        <v>1.5972152E-2</v>
      </c>
      <c r="AD175">
        <v>-9.7909122999999994E-3</v>
      </c>
      <c r="AE175">
        <v>27.466729999999998</v>
      </c>
    </row>
    <row r="176" spans="1:31" x14ac:dyDescent="0.2">
      <c r="A176">
        <f>48.592014</f>
        <v>48.592013999999999</v>
      </c>
      <c r="B176">
        <v>-12.006848</v>
      </c>
      <c r="C176">
        <v>-21.767662000000001</v>
      </c>
      <c r="D176">
        <v>-175.71677</v>
      </c>
      <c r="E176">
        <v>-5.8864941999999996</v>
      </c>
      <c r="F176">
        <v>4.2301865000000003</v>
      </c>
      <c r="G176">
        <v>-10.60009</v>
      </c>
      <c r="H176">
        <v>-54.394337</v>
      </c>
      <c r="I176">
        <v>-4.8783588</v>
      </c>
      <c r="J176">
        <v>-4.4104636000000003E-2</v>
      </c>
      <c r="K176">
        <v>1.8948738E-2</v>
      </c>
      <c r="L176">
        <v>-7.9265088000000008E-3</v>
      </c>
      <c r="M176">
        <v>-5.1232583999999998E-2</v>
      </c>
      <c r="N176">
        <v>8.0781532000000003E-3</v>
      </c>
      <c r="O176">
        <v>-1.1071386000000001E-2</v>
      </c>
      <c r="P176">
        <v>-2.7142429999999999E-2</v>
      </c>
      <c r="Q176">
        <v>2.6142611999999999E-2</v>
      </c>
      <c r="R176">
        <v>3.0754248000000001E-3</v>
      </c>
      <c r="S176">
        <v>-3.6679759999999999E-2</v>
      </c>
      <c r="T176">
        <v>4.0525455000000002E-2</v>
      </c>
      <c r="U176">
        <v>-4.2849742000000003E-2</v>
      </c>
      <c r="V176">
        <v>-7.9975828999999998E-2</v>
      </c>
      <c r="W176">
        <v>3.4240003999999997E-2</v>
      </c>
      <c r="X176">
        <v>-6.5400509999999996E-4</v>
      </c>
      <c r="Y176">
        <v>1.6358804000000001E-2</v>
      </c>
      <c r="Z176">
        <v>4.3069336999999999E-2</v>
      </c>
      <c r="AA176">
        <v>-3.1415961999999999E-2</v>
      </c>
      <c r="AB176">
        <v>-4.4240382000000002E-2</v>
      </c>
      <c r="AC176">
        <v>2.4920337000000001E-2</v>
      </c>
      <c r="AD176">
        <v>-1.0721743000000001E-2</v>
      </c>
      <c r="AE176">
        <v>27.466729999999998</v>
      </c>
    </row>
    <row r="177" spans="1:31" x14ac:dyDescent="0.2">
      <c r="A177">
        <f>48.499477</f>
        <v>48.499476999999999</v>
      </c>
      <c r="B177">
        <v>-12.283829000000001</v>
      </c>
      <c r="C177">
        <v>-22.043828999999999</v>
      </c>
      <c r="D177">
        <v>-176.08554000000001</v>
      </c>
      <c r="E177">
        <v>-5.9785395000000001</v>
      </c>
      <c r="F177">
        <v>4.1382479999999999</v>
      </c>
      <c r="G177">
        <v>-10.60009</v>
      </c>
      <c r="H177">
        <v>-54.394337</v>
      </c>
      <c r="I177">
        <v>-4.8783588</v>
      </c>
      <c r="J177">
        <v>-4.5036158999999999E-2</v>
      </c>
      <c r="K177">
        <v>2.0499811999999999E-2</v>
      </c>
      <c r="L177">
        <v>-7.3064901000000002E-3</v>
      </c>
      <c r="M177">
        <v>-5.2797089999999998E-2</v>
      </c>
      <c r="N177">
        <v>9.6419630999999995E-3</v>
      </c>
      <c r="O177">
        <v>-9.5083909000000001E-3</v>
      </c>
      <c r="P177">
        <v>-2.8701036999999999E-2</v>
      </c>
      <c r="Q177">
        <v>3.080426E-2</v>
      </c>
      <c r="R177">
        <v>1.5209856000000001E-3</v>
      </c>
      <c r="S177">
        <v>-3.8244259000000003E-2</v>
      </c>
      <c r="T177">
        <v>4.0525455000000002E-2</v>
      </c>
      <c r="U177">
        <v>-4.2849742000000003E-2</v>
      </c>
      <c r="V177">
        <v>-8.1526480999999998E-2</v>
      </c>
      <c r="W177">
        <v>3.8906178999999999E-2</v>
      </c>
      <c r="X177">
        <v>8.9902495E-4</v>
      </c>
      <c r="Y177">
        <v>1.6358804000000001E-2</v>
      </c>
      <c r="Z177">
        <v>4.4627647999999999E-2</v>
      </c>
      <c r="AA177">
        <v>-3.1415961999999999E-2</v>
      </c>
      <c r="AB177">
        <v>-4.4860064999999998E-2</v>
      </c>
      <c r="AC177">
        <v>3.4485637999999999E-2</v>
      </c>
      <c r="AD177">
        <v>-9.7909122999999994E-3</v>
      </c>
      <c r="AE177">
        <v>28.992660999999998</v>
      </c>
    </row>
    <row r="178" spans="1:31" x14ac:dyDescent="0.2">
      <c r="A178">
        <f>48.499477</f>
        <v>48.499476999999999</v>
      </c>
      <c r="B178">
        <v>-12.468483000000001</v>
      </c>
      <c r="C178">
        <v>-22.319996</v>
      </c>
      <c r="D178">
        <v>-176.54651999999999</v>
      </c>
      <c r="E178">
        <v>-6.1626295999999998</v>
      </c>
      <c r="F178">
        <v>4.1382479999999999</v>
      </c>
      <c r="G178">
        <v>-10.507887</v>
      </c>
      <c r="H178">
        <v>-54.394337</v>
      </c>
      <c r="I178">
        <v>-4.9706092000000002</v>
      </c>
      <c r="J178">
        <v>-4.7209716999999998E-2</v>
      </c>
      <c r="K178">
        <v>2.4532598999999999E-2</v>
      </c>
      <c r="L178">
        <v>-6.6864708999999998E-3</v>
      </c>
      <c r="M178">
        <v>-5.4361600000000003E-2</v>
      </c>
      <c r="N178">
        <v>1.5897202999999999E-2</v>
      </c>
      <c r="O178">
        <v>-6.3823997000000002E-3</v>
      </c>
      <c r="P178">
        <v>-3.1818262999999999E-2</v>
      </c>
      <c r="Q178">
        <v>3.080426E-2</v>
      </c>
      <c r="R178">
        <v>-1.5878929999999999E-3</v>
      </c>
      <c r="S178">
        <v>-3.9808758E-2</v>
      </c>
      <c r="T178">
        <v>3.8966779E-2</v>
      </c>
      <c r="U178">
        <v>-4.4405356E-2</v>
      </c>
      <c r="V178">
        <v>-7.9975828999999998E-2</v>
      </c>
      <c r="W178">
        <v>3.8906178999999999E-2</v>
      </c>
      <c r="X178">
        <v>2.4520549999999999E-3</v>
      </c>
      <c r="Y178">
        <v>1.6358804000000001E-2</v>
      </c>
      <c r="Z178">
        <v>4.7744274000000003E-2</v>
      </c>
      <c r="AA178">
        <v>-2.6777241E-2</v>
      </c>
      <c r="AB178">
        <v>-4.6099432000000003E-2</v>
      </c>
      <c r="AC178">
        <v>3.8188330999999999E-2</v>
      </c>
      <c r="AD178">
        <v>-8.2395291000000002E-3</v>
      </c>
      <c r="AE178">
        <v>28.992660999999998</v>
      </c>
    </row>
    <row r="179" spans="1:31" x14ac:dyDescent="0.2">
      <c r="A179">
        <f>48.499477</f>
        <v>48.499476999999999</v>
      </c>
      <c r="B179">
        <v>-12.745463000000001</v>
      </c>
      <c r="C179">
        <v>-22.596164999999999</v>
      </c>
      <c r="D179">
        <v>-176.9153</v>
      </c>
      <c r="E179">
        <v>-6.2546743999999999</v>
      </c>
      <c r="F179">
        <v>4.1382479999999999</v>
      </c>
      <c r="G179">
        <v>-10.415684000000001</v>
      </c>
      <c r="H179">
        <v>-54.394337</v>
      </c>
      <c r="I179">
        <v>-4.9706092000000002</v>
      </c>
      <c r="J179">
        <v>-5.0004289E-2</v>
      </c>
      <c r="K179">
        <v>2.8875596999999999E-2</v>
      </c>
      <c r="L179">
        <v>-6.6864708999999998E-3</v>
      </c>
      <c r="M179">
        <v>-5.2797089999999998E-2</v>
      </c>
      <c r="N179">
        <v>2.3716253999999999E-2</v>
      </c>
      <c r="O179">
        <v>-4.8194042999999999E-3</v>
      </c>
      <c r="P179">
        <v>-3.4935486000000002E-2</v>
      </c>
      <c r="Q179">
        <v>2.6142611999999999E-2</v>
      </c>
      <c r="R179">
        <v>-4.6967715000000004E-3</v>
      </c>
      <c r="S179">
        <v>-4.1373260000000002E-2</v>
      </c>
      <c r="T179">
        <v>3.7408099E-2</v>
      </c>
      <c r="U179">
        <v>-4.4405356E-2</v>
      </c>
      <c r="V179">
        <v>-7.5323856999999994E-2</v>
      </c>
      <c r="W179">
        <v>3.5795397999999999E-2</v>
      </c>
      <c r="X179">
        <v>2.4520549999999999E-3</v>
      </c>
      <c r="Y179">
        <v>1.6358804000000001E-2</v>
      </c>
      <c r="Z179">
        <v>5.0860897000000002E-2</v>
      </c>
      <c r="AA179">
        <v>-2.0592277999999999E-2</v>
      </c>
      <c r="AB179">
        <v>-4.7648638E-2</v>
      </c>
      <c r="AC179">
        <v>3.4485637999999999E-2</v>
      </c>
      <c r="AD179">
        <v>-7.3086983000000003E-3</v>
      </c>
      <c r="AE179">
        <v>30.518591000000001</v>
      </c>
    </row>
    <row r="180" spans="1:31" x14ac:dyDescent="0.2">
      <c r="A180">
        <f>48.499477</f>
        <v>48.499476999999999</v>
      </c>
      <c r="B180">
        <v>-12.930116999999999</v>
      </c>
      <c r="C180">
        <v>-22.780275</v>
      </c>
      <c r="D180">
        <v>-177.28408999999999</v>
      </c>
      <c r="E180">
        <v>-6.2546743999999999</v>
      </c>
      <c r="F180">
        <v>4.1382479999999999</v>
      </c>
      <c r="G180">
        <v>-10.231277</v>
      </c>
      <c r="H180">
        <v>-54.302284</v>
      </c>
      <c r="I180">
        <v>-4.9706092000000002</v>
      </c>
      <c r="J180">
        <v>-5.2177843000000002E-2</v>
      </c>
      <c r="K180">
        <v>3.1047102E-2</v>
      </c>
      <c r="L180">
        <v>-7.3064901000000002E-3</v>
      </c>
      <c r="M180">
        <v>-5.2797089999999998E-2</v>
      </c>
      <c r="N180">
        <v>2.8407687000000001E-2</v>
      </c>
      <c r="O180">
        <v>-6.3823997000000002E-3</v>
      </c>
      <c r="P180">
        <v>-3.9611317E-2</v>
      </c>
      <c r="Q180">
        <v>1.9927084000000001E-2</v>
      </c>
      <c r="R180">
        <v>-3.1423324E-3</v>
      </c>
      <c r="S180">
        <v>-4.2937762999999997E-2</v>
      </c>
      <c r="T180">
        <v>3.5849418000000001E-2</v>
      </c>
      <c r="U180">
        <v>-4.4405356E-2</v>
      </c>
      <c r="V180">
        <v>-7.0671909000000005E-2</v>
      </c>
      <c r="W180">
        <v>3.2684619999999998E-2</v>
      </c>
      <c r="X180">
        <v>8.9902495E-4</v>
      </c>
      <c r="Y180">
        <v>1.6358804000000001E-2</v>
      </c>
      <c r="Z180">
        <v>5.0860897000000002E-2</v>
      </c>
      <c r="AA180">
        <v>-1.7499794999999999E-2</v>
      </c>
      <c r="AB180">
        <v>-4.9507685000000003E-2</v>
      </c>
      <c r="AC180">
        <v>2.8314474999999999E-2</v>
      </c>
      <c r="AD180">
        <v>-8.2395291000000002E-3</v>
      </c>
      <c r="AE180">
        <v>30.518591000000001</v>
      </c>
    </row>
    <row r="181" spans="1:31" x14ac:dyDescent="0.2">
      <c r="A181">
        <f>48.592014</f>
        <v>48.592013999999999</v>
      </c>
      <c r="B181">
        <v>-13.207098</v>
      </c>
      <c r="C181">
        <v>-22.964388</v>
      </c>
      <c r="D181">
        <v>-177.56066999999999</v>
      </c>
      <c r="E181">
        <v>-6.1626295999999998</v>
      </c>
      <c r="F181">
        <v>4.2301865000000003</v>
      </c>
      <c r="G181">
        <v>-9.9546671</v>
      </c>
      <c r="H181">
        <v>-54.210228000000001</v>
      </c>
      <c r="I181">
        <v>-4.9706092000000002</v>
      </c>
      <c r="J181">
        <v>-5.3109365999999998E-2</v>
      </c>
      <c r="K181">
        <v>3.0116459000000002E-2</v>
      </c>
      <c r="L181">
        <v>-7.9265088000000008E-3</v>
      </c>
      <c r="M181">
        <v>-5.1232583999999998E-2</v>
      </c>
      <c r="N181">
        <v>2.8407687000000001E-2</v>
      </c>
      <c r="O181">
        <v>-1.1071386000000001E-2</v>
      </c>
      <c r="P181">
        <v>-4.2728540000000002E-2</v>
      </c>
      <c r="Q181">
        <v>1.3711554000000001E-2</v>
      </c>
      <c r="R181">
        <v>-3.3453710999999998E-5</v>
      </c>
      <c r="S181">
        <v>-4.2937762999999997E-2</v>
      </c>
      <c r="T181">
        <v>3.4290738000000001E-2</v>
      </c>
      <c r="U181">
        <v>-4.5960978E-2</v>
      </c>
      <c r="V181">
        <v>-7.0671909000000005E-2</v>
      </c>
      <c r="W181">
        <v>2.9573835E-2</v>
      </c>
      <c r="X181">
        <v>-2.2070352000000001E-3</v>
      </c>
      <c r="Y181">
        <v>1.6358804000000001E-2</v>
      </c>
      <c r="Z181">
        <v>4.7744274000000003E-2</v>
      </c>
      <c r="AA181">
        <v>-2.0592277999999999E-2</v>
      </c>
      <c r="AB181">
        <v>-5.1056892E-2</v>
      </c>
      <c r="AC181">
        <v>2.4611779E-2</v>
      </c>
      <c r="AD181">
        <v>-9.4806356000000005E-3</v>
      </c>
      <c r="AE181">
        <v>30.518591000000001</v>
      </c>
    </row>
    <row r="182" spans="1:31" x14ac:dyDescent="0.2">
      <c r="A182">
        <f>48.684551</f>
        <v>48.684550999999999</v>
      </c>
      <c r="B182">
        <v>-13.391750999999999</v>
      </c>
      <c r="C182">
        <v>-23.148499000000001</v>
      </c>
      <c r="D182">
        <v>-177.74506</v>
      </c>
      <c r="E182">
        <v>-5.9785395000000001</v>
      </c>
      <c r="F182">
        <v>4.2301865000000003</v>
      </c>
      <c r="G182">
        <v>-9.6780567000000008</v>
      </c>
      <c r="H182">
        <v>-54.210228000000001</v>
      </c>
      <c r="I182">
        <v>-4.9706092000000002</v>
      </c>
      <c r="J182">
        <v>-5.3419876999999998E-2</v>
      </c>
      <c r="K182">
        <v>2.7014315000000001E-2</v>
      </c>
      <c r="L182">
        <v>-8.5465274999999997E-3</v>
      </c>
      <c r="M182">
        <v>-5.1232583999999998E-2</v>
      </c>
      <c r="N182">
        <v>2.3716253999999999E-2</v>
      </c>
      <c r="O182">
        <v>-1.4197377000000001E-2</v>
      </c>
      <c r="P182">
        <v>-4.7404371000000001E-2</v>
      </c>
      <c r="Q182">
        <v>1.0603789000000001E-2</v>
      </c>
      <c r="R182">
        <v>3.0754248000000001E-3</v>
      </c>
      <c r="S182">
        <v>-4.2937762999999997E-2</v>
      </c>
      <c r="T182">
        <v>3.2732058000000001E-2</v>
      </c>
      <c r="U182">
        <v>-4.5960978E-2</v>
      </c>
      <c r="V182">
        <v>-7.5323856999999994E-2</v>
      </c>
      <c r="W182">
        <v>2.6463058000000001E-2</v>
      </c>
      <c r="X182">
        <v>-3.7600654000000001E-3</v>
      </c>
      <c r="Y182">
        <v>1.6358804000000001E-2</v>
      </c>
      <c r="Z182">
        <v>4.1511017999999997E-2</v>
      </c>
      <c r="AA182">
        <v>-2.8323478999999999E-2</v>
      </c>
      <c r="AB182">
        <v>-5.2915942000000001E-2</v>
      </c>
      <c r="AC182">
        <v>2.5228892999999999E-2</v>
      </c>
      <c r="AD182">
        <v>-9.7909122999999994E-3</v>
      </c>
      <c r="AE182">
        <v>32.044521000000003</v>
      </c>
    </row>
    <row r="183" spans="1:31" x14ac:dyDescent="0.2">
      <c r="A183">
        <f>48.777088</f>
        <v>48.777087999999999</v>
      </c>
      <c r="B183">
        <v>-13.668732</v>
      </c>
      <c r="C183">
        <v>-23.332611</v>
      </c>
      <c r="D183">
        <v>-178.02163999999999</v>
      </c>
      <c r="E183">
        <v>-5.8864941999999996</v>
      </c>
      <c r="F183">
        <v>4.3221249999999998</v>
      </c>
      <c r="G183">
        <v>-9.3092431999999992</v>
      </c>
      <c r="H183">
        <v>-54.118172000000001</v>
      </c>
      <c r="I183">
        <v>-4.9706092000000002</v>
      </c>
      <c r="J183">
        <v>-5.3730383999999999E-2</v>
      </c>
      <c r="K183">
        <v>2.3291742000000001E-2</v>
      </c>
      <c r="L183">
        <v>-7.9265088000000008E-3</v>
      </c>
      <c r="M183">
        <v>-5.1232583999999998E-2</v>
      </c>
      <c r="N183">
        <v>1.9024824999999999E-2</v>
      </c>
      <c r="O183">
        <v>-1.1071386000000001E-2</v>
      </c>
      <c r="P183">
        <v>-5.0521589999999998E-2</v>
      </c>
      <c r="Q183">
        <v>1.3711554000000001E-2</v>
      </c>
      <c r="R183">
        <v>4.6298644000000002E-3</v>
      </c>
      <c r="S183">
        <v>-4.4502265999999999E-2</v>
      </c>
      <c r="T183">
        <v>3.2732058000000001E-2</v>
      </c>
      <c r="U183">
        <v>-4.5960978E-2</v>
      </c>
      <c r="V183">
        <v>-8.1526480999999998E-2</v>
      </c>
      <c r="W183">
        <v>2.3352277000000001E-2</v>
      </c>
      <c r="X183">
        <v>-2.2070352000000001E-3</v>
      </c>
      <c r="Y183">
        <v>1.4805993999999999E-2</v>
      </c>
      <c r="Z183">
        <v>3.3719458000000001E-2</v>
      </c>
      <c r="AA183">
        <v>-3.9147164999999998E-2</v>
      </c>
      <c r="AB183">
        <v>-5.3845465000000002E-2</v>
      </c>
      <c r="AC183">
        <v>2.8005917000000002E-2</v>
      </c>
      <c r="AD183">
        <v>-8.8600824000000002E-3</v>
      </c>
      <c r="AE183">
        <v>32.044521000000003</v>
      </c>
    </row>
    <row r="184" spans="1:31" x14ac:dyDescent="0.2">
      <c r="A184">
        <f>48.869621</f>
        <v>48.869621000000002</v>
      </c>
      <c r="B184">
        <v>-13.853386</v>
      </c>
      <c r="C184">
        <v>-23.608778000000001</v>
      </c>
      <c r="D184">
        <v>-178.20604</v>
      </c>
      <c r="E184">
        <v>-5.8864941999999996</v>
      </c>
      <c r="F184">
        <v>4.3221249999999998</v>
      </c>
      <c r="G184">
        <v>-9.1248369</v>
      </c>
      <c r="H184">
        <v>-54.118172000000001</v>
      </c>
      <c r="I184">
        <v>-4.9706092000000002</v>
      </c>
      <c r="J184">
        <v>-5.4661907000000003E-2</v>
      </c>
      <c r="K184">
        <v>2.1430455000000001E-2</v>
      </c>
      <c r="L184">
        <v>-6.3764611000000004E-3</v>
      </c>
      <c r="M184">
        <v>-5.2797089999999998E-2</v>
      </c>
      <c r="N184">
        <v>1.5897202999999999E-2</v>
      </c>
      <c r="O184">
        <v>-4.8194042999999999E-3</v>
      </c>
      <c r="P184">
        <v>-5.3638812000000001E-2</v>
      </c>
      <c r="Q184">
        <v>1.6819318999999999E-2</v>
      </c>
      <c r="R184">
        <v>3.0754248000000001E-3</v>
      </c>
      <c r="S184">
        <v>-4.6066765000000003E-2</v>
      </c>
      <c r="T184">
        <v>3.2732058000000001E-2</v>
      </c>
      <c r="U184">
        <v>-4.4405356E-2</v>
      </c>
      <c r="V184">
        <v>-8.9279740999999996E-2</v>
      </c>
      <c r="W184">
        <v>2.0241497000000001E-2</v>
      </c>
      <c r="X184">
        <v>-6.5400509999999996E-4</v>
      </c>
      <c r="Y184">
        <v>1.4805993999999999E-2</v>
      </c>
      <c r="Z184">
        <v>3.0602831E-2</v>
      </c>
      <c r="AA184">
        <v>-4.5332126E-2</v>
      </c>
      <c r="AB184">
        <v>-5.4465152000000003E-2</v>
      </c>
      <c r="AC184">
        <v>2.8623032999999999E-2</v>
      </c>
      <c r="AD184">
        <v>-6.9984212000000004E-3</v>
      </c>
      <c r="AE184">
        <v>32.044521000000003</v>
      </c>
    </row>
    <row r="185" spans="1:31" x14ac:dyDescent="0.2">
      <c r="A185">
        <f>48.869621</f>
        <v>48.869621000000002</v>
      </c>
      <c r="B185">
        <v>-14.130366</v>
      </c>
      <c r="C185">
        <v>-23.792888999999999</v>
      </c>
      <c r="D185">
        <v>-178.48262</v>
      </c>
      <c r="E185">
        <v>-5.8864941999999996</v>
      </c>
      <c r="F185">
        <v>4.3221249999999998</v>
      </c>
      <c r="G185">
        <v>-9.0326337999999993</v>
      </c>
      <c r="H185">
        <v>-54.118172000000001</v>
      </c>
      <c r="I185">
        <v>-4.8783588</v>
      </c>
      <c r="J185">
        <v>-5.6214448E-2</v>
      </c>
      <c r="K185">
        <v>2.1740669000000001E-2</v>
      </c>
      <c r="L185">
        <v>-4.8264144000000004E-3</v>
      </c>
      <c r="M185">
        <v>-5.4361600000000003E-2</v>
      </c>
      <c r="N185">
        <v>1.2769584E-2</v>
      </c>
      <c r="O185">
        <v>-1.3041769999999999E-4</v>
      </c>
      <c r="P185">
        <v>-5.5197425000000001E-2</v>
      </c>
      <c r="Q185">
        <v>1.8373203000000001E-2</v>
      </c>
      <c r="R185">
        <v>-1.5878929999999999E-3</v>
      </c>
      <c r="S185">
        <v>-4.9195766000000002E-2</v>
      </c>
      <c r="T185">
        <v>3.4290738000000001E-2</v>
      </c>
      <c r="U185">
        <v>-4.4405356E-2</v>
      </c>
      <c r="V185">
        <v>-9.0830392999999995E-2</v>
      </c>
      <c r="W185">
        <v>1.8686106000000001E-2</v>
      </c>
      <c r="X185">
        <v>-6.5400509999999996E-4</v>
      </c>
      <c r="Y185">
        <v>1.4805993999999999E-2</v>
      </c>
      <c r="Z185">
        <v>3.2161146000000002E-2</v>
      </c>
      <c r="AA185">
        <v>-4.3785884999999997E-2</v>
      </c>
      <c r="AB185">
        <v>-5.4465152000000003E-2</v>
      </c>
      <c r="AC185">
        <v>2.5228892999999999E-2</v>
      </c>
      <c r="AD185">
        <v>-5.7573151000000003E-3</v>
      </c>
      <c r="AE185">
        <v>32.044521000000003</v>
      </c>
    </row>
    <row r="186" spans="1:31" x14ac:dyDescent="0.2">
      <c r="A186">
        <f>48.869621</f>
        <v>48.869621000000002</v>
      </c>
      <c r="B186">
        <v>-14.499674000000001</v>
      </c>
      <c r="C186">
        <v>-24.069056</v>
      </c>
      <c r="D186">
        <v>-178.75919999999999</v>
      </c>
      <c r="E186">
        <v>-5.9785395000000001</v>
      </c>
      <c r="F186">
        <v>4.2301865000000003</v>
      </c>
      <c r="G186">
        <v>-8.9404296999999993</v>
      </c>
      <c r="H186">
        <v>-54.210228000000001</v>
      </c>
      <c r="I186">
        <v>-4.8783588</v>
      </c>
      <c r="J186">
        <v>-5.8077495999999999E-2</v>
      </c>
      <c r="K186">
        <v>2.3291742000000001E-2</v>
      </c>
      <c r="L186">
        <v>-4.2063956999999997E-3</v>
      </c>
      <c r="M186">
        <v>-5.7490620999999999E-2</v>
      </c>
      <c r="N186">
        <v>1.1205774E-2</v>
      </c>
      <c r="O186">
        <v>-1.3041769999999999E-4</v>
      </c>
      <c r="P186">
        <v>-5.6756042E-2</v>
      </c>
      <c r="Q186">
        <v>1.6819318999999999E-2</v>
      </c>
      <c r="R186">
        <v>-6.2512108000000004E-3</v>
      </c>
      <c r="S186">
        <v>-5.0760268999999997E-2</v>
      </c>
      <c r="T186">
        <v>3.4290738000000001E-2</v>
      </c>
      <c r="U186">
        <v>-4.2849742000000003E-2</v>
      </c>
      <c r="V186">
        <v>-8.7729088999999996E-2</v>
      </c>
      <c r="W186">
        <v>2.1796888E-2</v>
      </c>
      <c r="X186">
        <v>-6.5400509999999996E-4</v>
      </c>
      <c r="Y186">
        <v>1.4805993999999999E-2</v>
      </c>
      <c r="Z186">
        <v>3.8394399000000003E-2</v>
      </c>
      <c r="AA186">
        <v>-3.4508441000000001E-2</v>
      </c>
      <c r="AB186">
        <v>-5.4774987999999997E-2</v>
      </c>
      <c r="AC186">
        <v>1.9366290000000001E-2</v>
      </c>
      <c r="AD186">
        <v>-5.4470380000000004E-3</v>
      </c>
      <c r="AE186">
        <v>32.044521000000003</v>
      </c>
    </row>
    <row r="187" spans="1:31" x14ac:dyDescent="0.2">
      <c r="A187">
        <f>48.777088</f>
        <v>48.777087999999999</v>
      </c>
      <c r="B187">
        <v>-14.868981</v>
      </c>
      <c r="C187">
        <v>-24.345224000000002</v>
      </c>
      <c r="D187">
        <v>-179.03577999999999</v>
      </c>
      <c r="E187">
        <v>-5.9785395000000001</v>
      </c>
      <c r="F187">
        <v>4.2301865000000003</v>
      </c>
      <c r="G187">
        <v>-8.9404296999999993</v>
      </c>
      <c r="H187">
        <v>-54.210228000000001</v>
      </c>
      <c r="I187">
        <v>-4.8783588</v>
      </c>
      <c r="J187">
        <v>-6.025105E-2</v>
      </c>
      <c r="K187">
        <v>2.5153028000000001E-2</v>
      </c>
      <c r="L187">
        <v>-4.5164050999999998E-3</v>
      </c>
      <c r="M187">
        <v>-6.2184133000000003E-2</v>
      </c>
      <c r="N187">
        <v>1.1205774E-2</v>
      </c>
      <c r="O187">
        <v>-4.8194042999999999E-3</v>
      </c>
      <c r="P187">
        <v>-5.8314647999999997E-2</v>
      </c>
      <c r="Q187">
        <v>1.5265437999999999E-2</v>
      </c>
      <c r="R187">
        <v>-6.2512108000000004E-3</v>
      </c>
      <c r="S187">
        <v>-5.0760268999999997E-2</v>
      </c>
      <c r="T187">
        <v>3.4290738000000001E-2</v>
      </c>
      <c r="U187">
        <v>-4.1294127999999999E-2</v>
      </c>
      <c r="V187">
        <v>-7.9975828999999998E-2</v>
      </c>
      <c r="W187">
        <v>3.1129227999999998E-2</v>
      </c>
      <c r="X187">
        <v>-6.5400509999999996E-4</v>
      </c>
      <c r="Y187">
        <v>1.6358804000000001E-2</v>
      </c>
      <c r="Z187">
        <v>4.6185955000000001E-2</v>
      </c>
      <c r="AA187">
        <v>-2.6777241E-2</v>
      </c>
      <c r="AB187">
        <v>-5.5704511999999998E-2</v>
      </c>
      <c r="AC187">
        <v>1.4429361E-2</v>
      </c>
      <c r="AD187">
        <v>-6.0675913000000003E-3</v>
      </c>
      <c r="AE187">
        <v>32.044521000000003</v>
      </c>
    </row>
    <row r="188" spans="1:31" x14ac:dyDescent="0.2">
      <c r="A188">
        <f>48.777088</f>
        <v>48.777087999999999</v>
      </c>
      <c r="B188">
        <v>-15.330615</v>
      </c>
      <c r="C188">
        <v>-24.621390999999999</v>
      </c>
      <c r="D188">
        <v>-179.40457000000001</v>
      </c>
      <c r="E188">
        <v>-5.9785395000000001</v>
      </c>
      <c r="F188">
        <v>4.2301865000000003</v>
      </c>
      <c r="G188">
        <v>-8.9404296999999993</v>
      </c>
      <c r="H188">
        <v>-54.210228000000001</v>
      </c>
      <c r="I188">
        <v>-4.8783588</v>
      </c>
      <c r="J188">
        <v>-6.1493088000000001E-2</v>
      </c>
      <c r="K188">
        <v>2.5153028000000001E-2</v>
      </c>
      <c r="L188">
        <v>-5.7564429000000004E-3</v>
      </c>
      <c r="M188">
        <v>-6.3748642999999994E-2</v>
      </c>
      <c r="N188">
        <v>1.4333393999999999E-2</v>
      </c>
      <c r="O188">
        <v>-1.1071386000000001E-2</v>
      </c>
      <c r="P188">
        <v>-5.6756042E-2</v>
      </c>
      <c r="Q188">
        <v>1.5265437999999999E-2</v>
      </c>
      <c r="R188">
        <v>-4.6967715000000004E-3</v>
      </c>
      <c r="S188">
        <v>-5.0760268999999997E-2</v>
      </c>
      <c r="T188">
        <v>3.4290738000000001E-2</v>
      </c>
      <c r="U188">
        <v>-3.9738509999999998E-2</v>
      </c>
      <c r="V188">
        <v>-7.2222561000000005E-2</v>
      </c>
      <c r="W188">
        <v>3.8906178999999999E-2</v>
      </c>
      <c r="X188">
        <v>-6.5400509999999996E-4</v>
      </c>
      <c r="Y188">
        <v>1.6358804000000001E-2</v>
      </c>
      <c r="Z188">
        <v>4.6185955000000001E-2</v>
      </c>
      <c r="AA188">
        <v>-2.3684759E-2</v>
      </c>
      <c r="AB188">
        <v>-5.7563561999999999E-2</v>
      </c>
      <c r="AC188">
        <v>1.4120804000000001E-2</v>
      </c>
      <c r="AD188">
        <v>-6.6881455000000001E-3</v>
      </c>
      <c r="AE188">
        <v>32.044521000000003</v>
      </c>
    </row>
    <row r="189" spans="1:31" x14ac:dyDescent="0.2">
      <c r="A189">
        <f>48.684551</f>
        <v>48.684550999999999</v>
      </c>
      <c r="B189">
        <v>-15.699923999999999</v>
      </c>
      <c r="C189">
        <v>-24.897558</v>
      </c>
      <c r="D189">
        <v>-179.68115</v>
      </c>
      <c r="E189">
        <v>-5.9785395000000001</v>
      </c>
      <c r="F189">
        <v>4.1382479999999999</v>
      </c>
      <c r="G189">
        <v>-8.9404296999999993</v>
      </c>
      <c r="H189">
        <v>-54.302284</v>
      </c>
      <c r="I189">
        <v>-4.8783588</v>
      </c>
      <c r="J189">
        <v>-6.1493088000000001E-2</v>
      </c>
      <c r="K189">
        <v>2.3291742000000001E-2</v>
      </c>
      <c r="L189">
        <v>-6.9964802999999999E-3</v>
      </c>
      <c r="M189">
        <v>-6.3748642999999994E-2</v>
      </c>
      <c r="N189">
        <v>1.7461013000000001E-2</v>
      </c>
      <c r="O189">
        <v>-1.5760373000000001E-2</v>
      </c>
      <c r="P189">
        <v>-5.5197425000000001E-2</v>
      </c>
      <c r="Q189">
        <v>1.5265437999999999E-2</v>
      </c>
      <c r="R189">
        <v>-1.5878929999999999E-3</v>
      </c>
      <c r="S189">
        <v>-5.0760268999999997E-2</v>
      </c>
      <c r="T189">
        <v>3.4290738000000001E-2</v>
      </c>
      <c r="U189">
        <v>-3.9738509999999998E-2</v>
      </c>
      <c r="V189">
        <v>-6.9121256000000006E-2</v>
      </c>
      <c r="W189">
        <v>4.3572351000000002E-2</v>
      </c>
      <c r="X189">
        <v>-6.5400509999999996E-4</v>
      </c>
      <c r="Y189">
        <v>1.6358804000000001E-2</v>
      </c>
      <c r="Z189">
        <v>4.1511017999999997E-2</v>
      </c>
      <c r="AA189">
        <v>-2.9869719999999999E-2</v>
      </c>
      <c r="AB189">
        <v>-5.9112764999999998E-2</v>
      </c>
      <c r="AC189">
        <v>1.8440616999999999E-2</v>
      </c>
      <c r="AD189">
        <v>-6.6881455000000001E-3</v>
      </c>
      <c r="AE189">
        <v>32.044521000000003</v>
      </c>
    </row>
    <row r="190" spans="1:31" x14ac:dyDescent="0.2">
      <c r="A190">
        <f>48.684551</f>
        <v>48.684550999999999</v>
      </c>
      <c r="B190">
        <v>-15.976903999999999</v>
      </c>
      <c r="C190">
        <v>-25.173725000000001</v>
      </c>
      <c r="D190">
        <v>-179.95773</v>
      </c>
      <c r="E190">
        <v>-5.9785395000000001</v>
      </c>
      <c r="F190">
        <v>4.1382479999999999</v>
      </c>
      <c r="G190">
        <v>-9.0326337999999993</v>
      </c>
      <c r="H190">
        <v>-54.302284</v>
      </c>
      <c r="I190">
        <v>-4.8783588</v>
      </c>
      <c r="J190">
        <v>-6.025105E-2</v>
      </c>
      <c r="K190">
        <v>2.0810026999999998E-2</v>
      </c>
      <c r="L190">
        <v>-7.6164993999999998E-3</v>
      </c>
      <c r="M190">
        <v>-6.2184133000000003E-2</v>
      </c>
      <c r="N190">
        <v>2.0588635000000001E-2</v>
      </c>
      <c r="O190">
        <v>-1.5760373000000001E-2</v>
      </c>
      <c r="P190">
        <v>-5.0521589999999998E-2</v>
      </c>
      <c r="Q190">
        <v>1.9927084000000001E-2</v>
      </c>
      <c r="R190">
        <v>1.5209856000000001E-3</v>
      </c>
      <c r="S190">
        <v>-5.2324764000000003E-2</v>
      </c>
      <c r="T190">
        <v>3.4290738000000001E-2</v>
      </c>
      <c r="U190">
        <v>-3.9738509999999998E-2</v>
      </c>
      <c r="V190">
        <v>-6.9121256000000006E-2</v>
      </c>
      <c r="W190">
        <v>4.2016960999999999E-2</v>
      </c>
      <c r="X190">
        <v>-6.5400509999999996E-4</v>
      </c>
      <c r="Y190">
        <v>1.4805993999999999E-2</v>
      </c>
      <c r="Z190">
        <v>3.5277772999999998E-2</v>
      </c>
      <c r="AA190">
        <v>-4.0693406000000001E-2</v>
      </c>
      <c r="AB190">
        <v>-6.0042296000000002E-2</v>
      </c>
      <c r="AC190">
        <v>2.6771685E-2</v>
      </c>
      <c r="AD190">
        <v>-6.9984212000000004E-3</v>
      </c>
      <c r="AE190">
        <v>32.044521000000003</v>
      </c>
    </row>
    <row r="191" spans="1:31" x14ac:dyDescent="0.2">
      <c r="A191">
        <f>48.684551</f>
        <v>48.684550999999999</v>
      </c>
      <c r="B191">
        <v>-16.253885</v>
      </c>
      <c r="C191">
        <v>-25.449894</v>
      </c>
      <c r="D191">
        <v>-180.23433</v>
      </c>
      <c r="E191">
        <v>-6.0705843000000002</v>
      </c>
      <c r="F191">
        <v>4.1382479999999999</v>
      </c>
      <c r="G191">
        <v>-9.0326337999999993</v>
      </c>
      <c r="H191">
        <v>-54.302284</v>
      </c>
      <c r="I191">
        <v>-4.9706092000000002</v>
      </c>
      <c r="J191">
        <v>-5.8077495999999999E-2</v>
      </c>
      <c r="K191">
        <v>1.956917E-2</v>
      </c>
      <c r="L191">
        <v>-7.9265088000000008E-3</v>
      </c>
      <c r="M191">
        <v>-6.0619630000000001E-2</v>
      </c>
      <c r="N191">
        <v>2.2152444E-2</v>
      </c>
      <c r="O191">
        <v>-9.5083909000000001E-3</v>
      </c>
      <c r="P191">
        <v>-4.5845761999999998E-2</v>
      </c>
      <c r="Q191">
        <v>2.4588728000000001E-2</v>
      </c>
      <c r="R191">
        <v>4.6298644000000002E-3</v>
      </c>
      <c r="S191">
        <v>-5.3889266999999998E-2</v>
      </c>
      <c r="T191">
        <v>3.5849418000000001E-2</v>
      </c>
      <c r="U191">
        <v>-3.9738509999999998E-2</v>
      </c>
      <c r="V191">
        <v>-7.3773213000000004E-2</v>
      </c>
      <c r="W191">
        <v>3.5795397999999999E-2</v>
      </c>
      <c r="X191">
        <v>-2.2070352000000001E-3</v>
      </c>
      <c r="Y191">
        <v>1.6358804000000001E-2</v>
      </c>
      <c r="Z191">
        <v>3.3719458000000001E-2</v>
      </c>
      <c r="AA191">
        <v>-4.3785884999999997E-2</v>
      </c>
      <c r="AB191">
        <v>-6.0352132000000003E-2</v>
      </c>
      <c r="AC191">
        <v>3.6028421999999997E-2</v>
      </c>
      <c r="AD191">
        <v>-8.2395291000000002E-3</v>
      </c>
      <c r="AE191">
        <v>33.570450000000001</v>
      </c>
    </row>
    <row r="192" spans="1:31" x14ac:dyDescent="0.2">
      <c r="A192">
        <f>48.684551</f>
        <v>48.684550999999999</v>
      </c>
      <c r="B192">
        <v>-16.43854</v>
      </c>
      <c r="C192">
        <v>-25.634004999999998</v>
      </c>
      <c r="D192">
        <v>-180.41872000000001</v>
      </c>
      <c r="E192">
        <v>-6.1626295999999998</v>
      </c>
      <c r="F192">
        <v>4.2301865000000003</v>
      </c>
      <c r="G192">
        <v>-9.0326337999999993</v>
      </c>
      <c r="H192">
        <v>-54.210228000000001</v>
      </c>
      <c r="I192">
        <v>-4.9706092000000002</v>
      </c>
      <c r="J192">
        <v>-5.6835469E-2</v>
      </c>
      <c r="K192">
        <v>2.267131E-2</v>
      </c>
      <c r="L192">
        <v>-7.9265088000000008E-3</v>
      </c>
      <c r="M192">
        <v>-6.0619630000000001E-2</v>
      </c>
      <c r="N192">
        <v>2.3716253999999999E-2</v>
      </c>
      <c r="O192">
        <v>-3.256409E-3</v>
      </c>
      <c r="P192">
        <v>-4.4287145E-2</v>
      </c>
      <c r="Q192">
        <v>2.6142611999999999E-2</v>
      </c>
      <c r="R192">
        <v>3.0754248000000001E-3</v>
      </c>
      <c r="S192">
        <v>-5.5453773999999997E-2</v>
      </c>
      <c r="T192">
        <v>3.7408099E-2</v>
      </c>
      <c r="U192">
        <v>-3.8182887999999998E-2</v>
      </c>
      <c r="V192">
        <v>-7.9975828999999998E-2</v>
      </c>
      <c r="W192">
        <v>2.9573835E-2</v>
      </c>
      <c r="X192">
        <v>-5.3130955999999997E-3</v>
      </c>
      <c r="Y192">
        <v>1.7911614999999999E-2</v>
      </c>
      <c r="Z192">
        <v>3.8394399000000003E-2</v>
      </c>
      <c r="AA192">
        <v>-4.0693406000000001E-2</v>
      </c>
      <c r="AB192">
        <v>-6.0352132000000003E-2</v>
      </c>
      <c r="AC192">
        <v>4.2816701999999998E-2</v>
      </c>
      <c r="AD192">
        <v>-9.7909122999999994E-3</v>
      </c>
      <c r="AE192">
        <v>33.570450000000001</v>
      </c>
    </row>
    <row r="193" spans="1:31" x14ac:dyDescent="0.2">
      <c r="A193">
        <f>48.684551</f>
        <v>48.684550999999999</v>
      </c>
      <c r="B193">
        <v>-16.530864999999999</v>
      </c>
      <c r="C193">
        <v>-25.910171999999999</v>
      </c>
      <c r="D193">
        <v>-180.51091</v>
      </c>
      <c r="E193">
        <v>-6.1626295999999998</v>
      </c>
      <c r="F193">
        <v>4.2301865000000003</v>
      </c>
      <c r="G193">
        <v>-9.0326337999999993</v>
      </c>
      <c r="H193">
        <v>-54.210228000000001</v>
      </c>
      <c r="I193">
        <v>-4.8783588</v>
      </c>
      <c r="J193">
        <v>-5.7145972000000003E-2</v>
      </c>
      <c r="K193">
        <v>3.0116459000000002E-2</v>
      </c>
      <c r="L193">
        <v>-7.6164993999999998E-3</v>
      </c>
      <c r="M193">
        <v>-5.9055123000000001E-2</v>
      </c>
      <c r="N193">
        <v>2.8407687000000001E-2</v>
      </c>
      <c r="O193">
        <v>-1.3041769999999999E-4</v>
      </c>
      <c r="P193">
        <v>-4.7404371000000001E-2</v>
      </c>
      <c r="Q193">
        <v>2.7696496000000001E-2</v>
      </c>
      <c r="R193">
        <v>1.5209856000000001E-3</v>
      </c>
      <c r="S193">
        <v>-5.5453773999999997E-2</v>
      </c>
      <c r="T193">
        <v>3.8966779E-2</v>
      </c>
      <c r="U193">
        <v>-3.8182887999999998E-2</v>
      </c>
      <c r="V193">
        <v>-8.3077132999999997E-2</v>
      </c>
      <c r="W193">
        <v>2.6463058000000001E-2</v>
      </c>
      <c r="X193">
        <v>-6.8661254E-3</v>
      </c>
      <c r="Y193">
        <v>1.9464424000000001E-2</v>
      </c>
      <c r="Z193">
        <v>4.4627647999999999E-2</v>
      </c>
      <c r="AA193">
        <v>-3.1415961999999999E-2</v>
      </c>
      <c r="AB193">
        <v>-6.0661975E-2</v>
      </c>
      <c r="AC193">
        <v>4.3742380999999997E-2</v>
      </c>
      <c r="AD193">
        <v>-1.0101188000000001E-2</v>
      </c>
      <c r="AE193">
        <v>33.570450000000001</v>
      </c>
    </row>
    <row r="194" spans="1:31" x14ac:dyDescent="0.2">
      <c r="A194">
        <f>48.684551</f>
        <v>48.684550999999999</v>
      </c>
      <c r="B194">
        <v>-16.715519</v>
      </c>
      <c r="C194">
        <v>-26.094283999999998</v>
      </c>
      <c r="D194">
        <v>-180.6953</v>
      </c>
      <c r="E194">
        <v>-6.0705843000000002</v>
      </c>
      <c r="F194">
        <v>4.3221249999999998</v>
      </c>
      <c r="G194">
        <v>-9.0326337999999993</v>
      </c>
      <c r="H194">
        <v>-54.118172000000001</v>
      </c>
      <c r="I194">
        <v>-4.8783588</v>
      </c>
      <c r="J194">
        <v>-5.8388002000000001E-2</v>
      </c>
      <c r="K194">
        <v>3.8492247E-2</v>
      </c>
      <c r="L194">
        <v>-7.3064901000000002E-3</v>
      </c>
      <c r="M194">
        <v>-5.9055123000000001E-2</v>
      </c>
      <c r="N194">
        <v>3.3099114999999998E-2</v>
      </c>
      <c r="O194">
        <v>-3.256409E-3</v>
      </c>
      <c r="P194">
        <v>-5.6756042E-2</v>
      </c>
      <c r="Q194">
        <v>2.4588728000000001E-2</v>
      </c>
      <c r="R194">
        <v>-3.1423324E-3</v>
      </c>
      <c r="S194">
        <v>-5.5453773999999997E-2</v>
      </c>
      <c r="T194">
        <v>4.0525455000000002E-2</v>
      </c>
      <c r="U194">
        <v>-3.6627274000000001E-2</v>
      </c>
      <c r="V194">
        <v>-8.4627777000000001E-2</v>
      </c>
      <c r="W194">
        <v>2.6463058000000001E-2</v>
      </c>
      <c r="X194">
        <v>-5.3130955999999997E-3</v>
      </c>
      <c r="Y194">
        <v>2.2570046E-2</v>
      </c>
      <c r="Z194">
        <v>4.9302585000000003E-2</v>
      </c>
      <c r="AA194">
        <v>-2.8323478999999999E-2</v>
      </c>
      <c r="AB194">
        <v>-6.1591501999999999E-2</v>
      </c>
      <c r="AC194">
        <v>3.6645543000000003E-2</v>
      </c>
      <c r="AD194">
        <v>-7.9292514999999997E-3</v>
      </c>
      <c r="AE194">
        <v>35.096381999999998</v>
      </c>
    </row>
    <row r="195" spans="1:31" x14ac:dyDescent="0.2">
      <c r="A195">
        <f>48.684551</f>
        <v>48.684550999999999</v>
      </c>
      <c r="B195">
        <v>-16.900172999999999</v>
      </c>
      <c r="C195">
        <v>-26.370450999999999</v>
      </c>
      <c r="D195">
        <v>-180.97188</v>
      </c>
      <c r="E195">
        <v>-6.0705843000000002</v>
      </c>
      <c r="F195">
        <v>4.4140635000000001</v>
      </c>
      <c r="G195">
        <v>-9.0326337999999993</v>
      </c>
      <c r="H195">
        <v>-54.118172000000001</v>
      </c>
      <c r="I195">
        <v>-4.8783588</v>
      </c>
      <c r="J195">
        <v>-5.9319525999999997E-2</v>
      </c>
      <c r="K195">
        <v>4.3455678999999997E-2</v>
      </c>
      <c r="L195">
        <v>-7.3064901000000002E-3</v>
      </c>
      <c r="M195">
        <v>-5.7490620999999999E-2</v>
      </c>
      <c r="N195">
        <v>3.6226735000000003E-2</v>
      </c>
      <c r="O195">
        <v>-9.5083909000000001E-3</v>
      </c>
      <c r="P195">
        <v>-6.7666315000000005E-2</v>
      </c>
      <c r="Q195">
        <v>1.9927084000000001E-2</v>
      </c>
      <c r="R195">
        <v>-1.0914528999999999E-2</v>
      </c>
      <c r="S195">
        <v>-5.5453773999999997E-2</v>
      </c>
      <c r="T195">
        <v>4.2084142999999997E-2</v>
      </c>
      <c r="U195">
        <v>-3.5071659999999998E-2</v>
      </c>
      <c r="V195">
        <v>-8.3077132999999997E-2</v>
      </c>
      <c r="W195">
        <v>2.801845E-2</v>
      </c>
      <c r="X195">
        <v>-3.7600654000000001E-3</v>
      </c>
      <c r="Y195">
        <v>2.2570046E-2</v>
      </c>
      <c r="Z195">
        <v>4.6185955000000001E-2</v>
      </c>
      <c r="AA195">
        <v>-3.4508441000000001E-2</v>
      </c>
      <c r="AB195">
        <v>-6.2211175000000001E-2</v>
      </c>
      <c r="AC195">
        <v>2.4920337000000001E-2</v>
      </c>
      <c r="AD195">
        <v>-3.5853777000000001E-3</v>
      </c>
      <c r="AE195">
        <v>36.622311000000003</v>
      </c>
    </row>
    <row r="196" spans="1:31" x14ac:dyDescent="0.2">
      <c r="A196">
        <f>48.684551</f>
        <v>48.684550999999999</v>
      </c>
      <c r="B196">
        <v>-17.177154999999999</v>
      </c>
      <c r="C196">
        <v>-26.646618</v>
      </c>
      <c r="D196">
        <v>-181.24847</v>
      </c>
      <c r="E196">
        <v>-6.1626295999999998</v>
      </c>
      <c r="F196">
        <v>4.3221249999999998</v>
      </c>
      <c r="G196">
        <v>-9.1248369</v>
      </c>
      <c r="H196">
        <v>-54.118172000000001</v>
      </c>
      <c r="I196">
        <v>-4.9706092000000002</v>
      </c>
      <c r="J196">
        <v>-5.9630040000000002E-2</v>
      </c>
      <c r="K196">
        <v>4.1594390000000002E-2</v>
      </c>
      <c r="L196">
        <v>-7.3064901000000002E-3</v>
      </c>
      <c r="M196">
        <v>-5.4361600000000003E-2</v>
      </c>
      <c r="N196">
        <v>3.4662924999999997E-2</v>
      </c>
      <c r="O196">
        <v>-1.4197377000000001E-2</v>
      </c>
      <c r="P196">
        <v>-7.5459368999999998E-2</v>
      </c>
      <c r="Q196">
        <v>1.5265437999999999E-2</v>
      </c>
      <c r="R196">
        <v>-1.7132286E-2</v>
      </c>
      <c r="S196">
        <v>-5.5453773999999997E-2</v>
      </c>
      <c r="T196">
        <v>4.2084142999999997E-2</v>
      </c>
      <c r="U196">
        <v>-3.5071659999999998E-2</v>
      </c>
      <c r="V196">
        <v>-8.1526480999999998E-2</v>
      </c>
      <c r="W196">
        <v>3.1129227999999998E-2</v>
      </c>
      <c r="X196">
        <v>8.9902495E-4</v>
      </c>
      <c r="Y196">
        <v>2.1017237000000001E-2</v>
      </c>
      <c r="Z196">
        <v>3.8394399000000003E-2</v>
      </c>
      <c r="AA196">
        <v>-4.8424609E-2</v>
      </c>
      <c r="AB196">
        <v>-6.3140705000000005E-2</v>
      </c>
      <c r="AC196">
        <v>1.5663593999999999E-2</v>
      </c>
      <c r="AD196">
        <v>-4.8261077999999999E-4</v>
      </c>
      <c r="AE196">
        <v>38.148243000000001</v>
      </c>
    </row>
    <row r="197" spans="1:31" x14ac:dyDescent="0.2">
      <c r="A197">
        <f>48.592014</f>
        <v>48.592013999999999</v>
      </c>
      <c r="B197">
        <v>-17.361806999999999</v>
      </c>
      <c r="C197">
        <v>-27.014841000000001</v>
      </c>
      <c r="D197">
        <v>-181.52504999999999</v>
      </c>
      <c r="E197">
        <v>-6.2546743999999999</v>
      </c>
      <c r="F197">
        <v>4.2301865000000003</v>
      </c>
      <c r="G197">
        <v>-9.3092431999999992</v>
      </c>
      <c r="H197">
        <v>-54.210228000000001</v>
      </c>
      <c r="I197">
        <v>-5.0628590999999998</v>
      </c>
      <c r="J197">
        <v>-5.9319525999999997E-2</v>
      </c>
      <c r="K197">
        <v>3.5079889000000003E-2</v>
      </c>
      <c r="L197">
        <v>-7.6164993999999998E-3</v>
      </c>
      <c r="M197">
        <v>-5.2797089999999998E-2</v>
      </c>
      <c r="N197">
        <v>2.9971492999999998E-2</v>
      </c>
      <c r="O197">
        <v>-1.4197377000000001E-2</v>
      </c>
      <c r="P197">
        <v>-7.8576587000000003E-2</v>
      </c>
      <c r="Q197">
        <v>1.2157673000000001E-2</v>
      </c>
      <c r="R197">
        <v>-1.8686725000000001E-2</v>
      </c>
      <c r="S197">
        <v>-5.5453773999999997E-2</v>
      </c>
      <c r="T197">
        <v>4.2084142999999997E-2</v>
      </c>
      <c r="U197">
        <v>-3.5071659999999998E-2</v>
      </c>
      <c r="V197">
        <v>-7.9975828999999998E-2</v>
      </c>
      <c r="W197">
        <v>3.2684619999999998E-2</v>
      </c>
      <c r="X197">
        <v>2.4520549999999999E-3</v>
      </c>
      <c r="Y197">
        <v>1.9464424000000001E-2</v>
      </c>
      <c r="Z197">
        <v>3.0602831E-2</v>
      </c>
      <c r="AA197">
        <v>-6.0794536000000003E-2</v>
      </c>
      <c r="AB197">
        <v>-6.3760391999999999E-2</v>
      </c>
      <c r="AC197">
        <v>1.5972152E-2</v>
      </c>
      <c r="AD197">
        <v>-1.1031642999999999E-3</v>
      </c>
      <c r="AE197">
        <v>38.148243000000001</v>
      </c>
    </row>
    <row r="198" spans="1:31" x14ac:dyDescent="0.2">
      <c r="A198">
        <f>48.40694</f>
        <v>48.406939999999999</v>
      </c>
      <c r="B198">
        <v>-17.546461000000001</v>
      </c>
      <c r="C198">
        <v>-27.291008000000001</v>
      </c>
      <c r="D198">
        <v>-181.80163999999999</v>
      </c>
      <c r="E198">
        <v>-6.3467197000000004</v>
      </c>
      <c r="F198">
        <v>4.1382479999999999</v>
      </c>
      <c r="G198">
        <v>-9.4936503999999999</v>
      </c>
      <c r="H198">
        <v>-54.210228000000001</v>
      </c>
      <c r="I198">
        <v>-5.0628590999999998</v>
      </c>
      <c r="J198">
        <v>-5.9319525999999997E-2</v>
      </c>
      <c r="K198">
        <v>2.8255171999999999E-2</v>
      </c>
      <c r="L198">
        <v>-7.6164993999999998E-3</v>
      </c>
      <c r="M198">
        <v>-5.4361600000000003E-2</v>
      </c>
      <c r="N198">
        <v>2.5280061999999999E-2</v>
      </c>
      <c r="O198">
        <v>-7.9453951000000005E-3</v>
      </c>
      <c r="P198">
        <v>-7.5459368999999998E-2</v>
      </c>
      <c r="Q198">
        <v>1.0603789000000001E-2</v>
      </c>
      <c r="R198">
        <v>-1.5577847000000001E-2</v>
      </c>
      <c r="S198">
        <v>-5.7018276E-2</v>
      </c>
      <c r="T198">
        <v>4.3642822999999997E-2</v>
      </c>
      <c r="U198">
        <v>-3.5071659999999998E-2</v>
      </c>
      <c r="V198">
        <v>-7.9975828999999998E-2</v>
      </c>
      <c r="W198">
        <v>3.2684619999999998E-2</v>
      </c>
      <c r="X198">
        <v>5.5581153999999999E-3</v>
      </c>
      <c r="Y198">
        <v>1.7911614999999999E-2</v>
      </c>
      <c r="Z198">
        <v>3.0602831E-2</v>
      </c>
      <c r="AA198">
        <v>-6.5433248999999999E-2</v>
      </c>
      <c r="AB198">
        <v>-6.4999759000000004E-2</v>
      </c>
      <c r="AC198">
        <v>2.7080243E-2</v>
      </c>
      <c r="AD198">
        <v>-5.1367618000000004E-3</v>
      </c>
      <c r="AE198">
        <v>38.148243000000001</v>
      </c>
    </row>
    <row r="199" spans="1:31" x14ac:dyDescent="0.2">
      <c r="A199">
        <f>48.22187</f>
        <v>48.221870000000003</v>
      </c>
      <c r="B199">
        <v>-17.731114999999999</v>
      </c>
      <c r="C199">
        <v>-27.659230999999998</v>
      </c>
      <c r="D199">
        <v>-182.07822999999999</v>
      </c>
      <c r="E199">
        <v>-6.3467197000000004</v>
      </c>
      <c r="F199">
        <v>4.1382479999999999</v>
      </c>
      <c r="G199">
        <v>-9.6780567000000008</v>
      </c>
      <c r="H199">
        <v>-54.302284</v>
      </c>
      <c r="I199">
        <v>-5.1551093999999997</v>
      </c>
      <c r="J199">
        <v>-6.025105E-2</v>
      </c>
      <c r="K199">
        <v>2.5773456E-2</v>
      </c>
      <c r="L199">
        <v>-7.9265088000000008E-3</v>
      </c>
      <c r="M199">
        <v>-5.7490620999999999E-2</v>
      </c>
      <c r="N199">
        <v>2.5280061999999999E-2</v>
      </c>
      <c r="O199">
        <v>-1.3041769999999999E-4</v>
      </c>
      <c r="P199">
        <v>-7.2342141999999998E-2</v>
      </c>
      <c r="Q199">
        <v>1.2157673000000001E-2</v>
      </c>
      <c r="R199">
        <v>-7.8056501000000004E-3</v>
      </c>
      <c r="S199">
        <v>-5.7018276E-2</v>
      </c>
      <c r="T199">
        <v>4.6760178999999999E-2</v>
      </c>
      <c r="U199">
        <v>-3.5071659999999998E-2</v>
      </c>
      <c r="V199">
        <v>-8.1526480999999998E-2</v>
      </c>
      <c r="W199">
        <v>3.1129227999999998E-2</v>
      </c>
      <c r="X199">
        <v>7.1111452000000002E-3</v>
      </c>
      <c r="Y199">
        <v>1.6358804000000001E-2</v>
      </c>
      <c r="Z199">
        <v>3.5277772999999998E-2</v>
      </c>
      <c r="AA199">
        <v>-5.9248291000000002E-2</v>
      </c>
      <c r="AB199">
        <v>-6.6239118999999999E-2</v>
      </c>
      <c r="AC199">
        <v>4.3125264000000003E-2</v>
      </c>
      <c r="AD199">
        <v>-9.7909122999999994E-3</v>
      </c>
      <c r="AE199">
        <v>39.674171000000001</v>
      </c>
    </row>
    <row r="200" spans="1:31" x14ac:dyDescent="0.2">
      <c r="A200">
        <f>48.129333</f>
        <v>48.129333000000003</v>
      </c>
      <c r="B200">
        <v>-17.915769999999998</v>
      </c>
      <c r="C200">
        <v>-27.843343999999998</v>
      </c>
      <c r="D200">
        <v>-182.26262</v>
      </c>
      <c r="E200">
        <v>-6.3467197000000004</v>
      </c>
      <c r="F200">
        <v>4.1382479999999999</v>
      </c>
      <c r="G200">
        <v>-9.862463</v>
      </c>
      <c r="H200">
        <v>-54.302284</v>
      </c>
      <c r="I200">
        <v>-5.1551093999999997</v>
      </c>
      <c r="J200">
        <v>-6.1803590999999998E-2</v>
      </c>
      <c r="K200">
        <v>2.9185815E-2</v>
      </c>
      <c r="L200">
        <v>-7.9265088000000008E-3</v>
      </c>
      <c r="M200">
        <v>-6.2184133000000003E-2</v>
      </c>
      <c r="N200">
        <v>2.9971492999999998E-2</v>
      </c>
      <c r="O200">
        <v>2.9955732000000001E-3</v>
      </c>
      <c r="P200">
        <v>-6.9224923999999993E-2</v>
      </c>
      <c r="Q200">
        <v>1.5265437999999999E-2</v>
      </c>
      <c r="R200">
        <v>-3.3453710999999998E-5</v>
      </c>
      <c r="S200">
        <v>-5.8582779000000001E-2</v>
      </c>
      <c r="T200">
        <v>4.9877538999999999E-2</v>
      </c>
      <c r="U200">
        <v>-3.5071659999999998E-2</v>
      </c>
      <c r="V200">
        <v>-8.3077132999999997E-2</v>
      </c>
      <c r="W200">
        <v>2.801845E-2</v>
      </c>
      <c r="X200">
        <v>7.1111452000000002E-3</v>
      </c>
      <c r="Y200">
        <v>1.7911614999999999E-2</v>
      </c>
      <c r="Z200">
        <v>4.3069336999999999E-2</v>
      </c>
      <c r="AA200">
        <v>-4.9970849999999997E-2</v>
      </c>
      <c r="AB200">
        <v>-6.7788333000000006E-2</v>
      </c>
      <c r="AC200">
        <v>5.3307678999999997E-2</v>
      </c>
      <c r="AD200">
        <v>-1.0721743000000001E-2</v>
      </c>
      <c r="AE200">
        <v>41.200099999999999</v>
      </c>
    </row>
    <row r="201" spans="1:31" x14ac:dyDescent="0.2">
      <c r="A201">
        <f>47.94426</f>
        <v>47.94426</v>
      </c>
      <c r="B201">
        <v>-18.008096999999999</v>
      </c>
      <c r="C201">
        <v>-28.027453999999999</v>
      </c>
      <c r="D201">
        <v>-182.44701000000001</v>
      </c>
      <c r="E201">
        <v>-6.3467197000000004</v>
      </c>
      <c r="F201">
        <v>4.1382479999999999</v>
      </c>
      <c r="G201">
        <v>-9.9546671</v>
      </c>
      <c r="H201">
        <v>-54.210228000000001</v>
      </c>
      <c r="I201">
        <v>-5.0628590999999998</v>
      </c>
      <c r="J201">
        <v>-6.3977144999999999E-2</v>
      </c>
      <c r="K201">
        <v>3.6010533999999997E-2</v>
      </c>
      <c r="L201">
        <v>-7.9265088000000008E-3</v>
      </c>
      <c r="M201">
        <v>-6.8442165999999999E-2</v>
      </c>
      <c r="N201">
        <v>3.6226735000000003E-2</v>
      </c>
      <c r="O201">
        <v>2.9955732000000001E-3</v>
      </c>
      <c r="P201">
        <v>-6.7666315000000005E-2</v>
      </c>
      <c r="Q201">
        <v>1.8373203000000001E-2</v>
      </c>
      <c r="R201">
        <v>4.6298644000000002E-3</v>
      </c>
      <c r="S201">
        <v>-5.8582779000000001E-2</v>
      </c>
      <c r="T201">
        <v>5.2994907000000001E-2</v>
      </c>
      <c r="U201">
        <v>-3.5071659999999998E-2</v>
      </c>
      <c r="V201">
        <v>-8.4627777000000001E-2</v>
      </c>
      <c r="W201">
        <v>2.6463058000000001E-2</v>
      </c>
      <c r="X201">
        <v>5.5581153999999999E-3</v>
      </c>
      <c r="Y201">
        <v>1.7911614999999999E-2</v>
      </c>
      <c r="Z201">
        <v>4.9302585000000003E-2</v>
      </c>
      <c r="AA201">
        <v>-4.3785884999999997E-2</v>
      </c>
      <c r="AB201">
        <v>-6.9337531999999993E-2</v>
      </c>
      <c r="AC201">
        <v>5.1764893999999999E-2</v>
      </c>
      <c r="AD201">
        <v>-7.3086983000000003E-3</v>
      </c>
      <c r="AE201">
        <v>41.200099999999999</v>
      </c>
    </row>
    <row r="202" spans="1:31" x14ac:dyDescent="0.2">
      <c r="A202">
        <f>47.94426</f>
        <v>47.94426</v>
      </c>
      <c r="B202">
        <v>-18.100421999999998</v>
      </c>
      <c r="C202">
        <v>-28.211566999999999</v>
      </c>
      <c r="D202">
        <v>-182.63139000000001</v>
      </c>
      <c r="E202">
        <v>-6.2546743999999999</v>
      </c>
      <c r="F202">
        <v>4.2301865000000003</v>
      </c>
      <c r="G202">
        <v>-10.04687</v>
      </c>
      <c r="H202">
        <v>-54.210228000000001</v>
      </c>
      <c r="I202">
        <v>-4.9706092000000002</v>
      </c>
      <c r="J202">
        <v>-6.6150703000000005E-2</v>
      </c>
      <c r="K202">
        <v>4.1904605999999997E-2</v>
      </c>
      <c r="L202">
        <v>-7.9265088000000008E-3</v>
      </c>
      <c r="M202">
        <v>-7.3135680999999994E-2</v>
      </c>
      <c r="N202">
        <v>4.0918167999999998E-2</v>
      </c>
      <c r="O202">
        <v>1.4325778E-3</v>
      </c>
      <c r="P202">
        <v>-6.7666315000000005E-2</v>
      </c>
      <c r="Q202">
        <v>1.8373203000000001E-2</v>
      </c>
      <c r="R202">
        <v>4.6298644000000002E-3</v>
      </c>
      <c r="S202">
        <v>-6.0147274000000001E-2</v>
      </c>
      <c r="T202">
        <v>5.2994907000000001E-2</v>
      </c>
      <c r="U202">
        <v>-3.3516042000000003E-2</v>
      </c>
      <c r="V202">
        <v>-8.6178429000000001E-2</v>
      </c>
      <c r="W202">
        <v>2.801845E-2</v>
      </c>
      <c r="X202">
        <v>5.5581153999999999E-3</v>
      </c>
      <c r="Y202">
        <v>1.9464424000000001E-2</v>
      </c>
      <c r="Z202">
        <v>5.0860897000000002E-2</v>
      </c>
      <c r="AA202">
        <v>-4.2239646999999998E-2</v>
      </c>
      <c r="AB202">
        <v>-7.0576898999999998E-2</v>
      </c>
      <c r="AC202">
        <v>4.0965356000000001E-2</v>
      </c>
      <c r="AD202">
        <v>-2.6545475999999999E-3</v>
      </c>
      <c r="AE202">
        <v>41.200099999999999</v>
      </c>
    </row>
    <row r="203" spans="1:31" x14ac:dyDescent="0.2">
      <c r="A203">
        <f>47.851723</f>
        <v>47.851723</v>
      </c>
      <c r="B203">
        <v>-18.285076</v>
      </c>
      <c r="C203">
        <v>-28.303623000000002</v>
      </c>
      <c r="D203">
        <v>-182.81577999999999</v>
      </c>
      <c r="E203">
        <v>-6.2546743999999999</v>
      </c>
      <c r="F203">
        <v>4.2301865000000003</v>
      </c>
      <c r="G203">
        <v>-10.139073</v>
      </c>
      <c r="H203">
        <v>-54.118172000000001</v>
      </c>
      <c r="I203">
        <v>-4.8783588</v>
      </c>
      <c r="J203">
        <v>-6.8013749999999998E-2</v>
      </c>
      <c r="K203">
        <v>4.438632E-2</v>
      </c>
      <c r="L203">
        <v>-7.6164993999999998E-3</v>
      </c>
      <c r="M203">
        <v>-7.6264702000000004E-2</v>
      </c>
      <c r="N203">
        <v>4.2481976999999997E-2</v>
      </c>
      <c r="O203">
        <v>1.4325778E-3</v>
      </c>
      <c r="P203">
        <v>-6.7666315000000005E-2</v>
      </c>
      <c r="Q203">
        <v>1.5265437999999999E-2</v>
      </c>
      <c r="R203">
        <v>3.0754248000000001E-3</v>
      </c>
      <c r="S203">
        <v>-6.1711777000000002E-2</v>
      </c>
      <c r="T203">
        <v>5.1436227000000001E-2</v>
      </c>
      <c r="U203">
        <v>-3.3516042000000003E-2</v>
      </c>
      <c r="V203">
        <v>-8.7729088999999996E-2</v>
      </c>
      <c r="W203">
        <v>3.1129227999999998E-2</v>
      </c>
      <c r="X203">
        <v>5.5581153999999999E-3</v>
      </c>
      <c r="Y203">
        <v>1.9464424000000001E-2</v>
      </c>
      <c r="Z203">
        <v>4.9302585000000003E-2</v>
      </c>
      <c r="AA203">
        <v>-4.5332126E-2</v>
      </c>
      <c r="AB203">
        <v>-7.1816266000000004E-2</v>
      </c>
      <c r="AC203">
        <v>2.893159E-2</v>
      </c>
      <c r="AD203">
        <v>-4.8261077999999999E-4</v>
      </c>
      <c r="AE203">
        <v>42.726031999999996</v>
      </c>
    </row>
    <row r="204" spans="1:31" x14ac:dyDescent="0.2">
      <c r="A204">
        <f>47.851723</f>
        <v>47.851723</v>
      </c>
      <c r="B204">
        <v>-18.377403000000001</v>
      </c>
      <c r="C204">
        <v>-28.395678</v>
      </c>
      <c r="D204">
        <v>-183.00018</v>
      </c>
      <c r="E204">
        <v>-6.1626295999999998</v>
      </c>
      <c r="F204">
        <v>4.3221249999999998</v>
      </c>
      <c r="G204">
        <v>-10.139073</v>
      </c>
      <c r="H204">
        <v>-54.118172000000001</v>
      </c>
      <c r="I204">
        <v>-4.8783588</v>
      </c>
      <c r="J204">
        <v>-6.9566287000000004E-2</v>
      </c>
      <c r="K204">
        <v>4.2835249999999998E-2</v>
      </c>
      <c r="L204">
        <v>-6.0664522E-3</v>
      </c>
      <c r="M204">
        <v>-7.6264702000000004E-2</v>
      </c>
      <c r="N204">
        <v>4.0918167999999998E-2</v>
      </c>
      <c r="O204">
        <v>4.5585688000000001E-3</v>
      </c>
      <c r="P204">
        <v>-6.7666315000000005E-2</v>
      </c>
      <c r="Q204">
        <v>1.2157673000000001E-2</v>
      </c>
      <c r="R204">
        <v>-3.3453710999999998E-5</v>
      </c>
      <c r="S204">
        <v>-6.3276276000000006E-2</v>
      </c>
      <c r="T204">
        <v>4.8318858999999999E-2</v>
      </c>
      <c r="U204">
        <v>-3.5071659999999998E-2</v>
      </c>
      <c r="V204">
        <v>-9.0830392999999995E-2</v>
      </c>
      <c r="W204">
        <v>3.4240003999999997E-2</v>
      </c>
      <c r="X204">
        <v>5.5581153999999999E-3</v>
      </c>
      <c r="Y204">
        <v>1.9464424000000001E-2</v>
      </c>
      <c r="Z204">
        <v>4.6185955000000001E-2</v>
      </c>
      <c r="AA204">
        <v>-4.9970849999999997E-2</v>
      </c>
      <c r="AB204">
        <v>-7.2745793000000003E-2</v>
      </c>
      <c r="AC204">
        <v>2.3377546999999999E-2</v>
      </c>
      <c r="AD204">
        <v>-1.7237177000000001E-3</v>
      </c>
      <c r="AE204">
        <v>42.726031999999996</v>
      </c>
    </row>
    <row r="205" spans="1:31" x14ac:dyDescent="0.2">
      <c r="A205">
        <f>47.851723</f>
        <v>47.851723</v>
      </c>
      <c r="B205">
        <v>-18.469729999999998</v>
      </c>
      <c r="C205">
        <v>-28.487734</v>
      </c>
      <c r="D205">
        <v>-183.18457000000001</v>
      </c>
      <c r="E205">
        <v>-6.1626295999999998</v>
      </c>
      <c r="F205">
        <v>4.3221249999999998</v>
      </c>
      <c r="G205">
        <v>-10.04687</v>
      </c>
      <c r="H205">
        <v>-54.118172000000001</v>
      </c>
      <c r="I205">
        <v>-4.7861089999999997</v>
      </c>
      <c r="J205">
        <v>-7.0187299999999994E-2</v>
      </c>
      <c r="K205">
        <v>3.9733103999999998E-2</v>
      </c>
      <c r="L205">
        <v>-4.2063956999999997E-3</v>
      </c>
      <c r="M205">
        <v>-7.4700198999999995E-2</v>
      </c>
      <c r="N205">
        <v>4.0918167999999998E-2</v>
      </c>
      <c r="O205">
        <v>7.6845595999999999E-3</v>
      </c>
      <c r="P205">
        <v>-6.9224923999999993E-2</v>
      </c>
      <c r="Q205">
        <v>1.2157673000000001E-2</v>
      </c>
      <c r="R205">
        <v>-3.1423324E-3</v>
      </c>
      <c r="S205">
        <v>-6.4840779000000001E-2</v>
      </c>
      <c r="T205">
        <v>4.6760178999999999E-2</v>
      </c>
      <c r="U205">
        <v>-3.5071659999999998E-2</v>
      </c>
      <c r="V205">
        <v>-9.2381044999999995E-2</v>
      </c>
      <c r="W205">
        <v>3.7350784999999997E-2</v>
      </c>
      <c r="X205">
        <v>4.0050852000000003E-3</v>
      </c>
      <c r="Y205">
        <v>1.9464424000000001E-2</v>
      </c>
      <c r="Z205">
        <v>4.3069336999999999E-2</v>
      </c>
      <c r="AA205">
        <v>-5.4609571000000003E-2</v>
      </c>
      <c r="AB205">
        <v>-7.3365465000000005E-2</v>
      </c>
      <c r="AC205">
        <v>2.6771685E-2</v>
      </c>
      <c r="AD205">
        <v>-4.2059313999999997E-3</v>
      </c>
      <c r="AE205">
        <v>44.251961000000001</v>
      </c>
    </row>
    <row r="206" spans="1:31" x14ac:dyDescent="0.2">
      <c r="A206">
        <f>47.75919</f>
        <v>47.759189999999997</v>
      </c>
      <c r="B206">
        <v>-18.562056999999999</v>
      </c>
      <c r="C206">
        <v>-28.671845999999999</v>
      </c>
      <c r="D206">
        <v>-183.36895999999999</v>
      </c>
      <c r="E206">
        <v>-6.1626295999999998</v>
      </c>
      <c r="F206">
        <v>4.2301865000000003</v>
      </c>
      <c r="G206">
        <v>-9.9546671</v>
      </c>
      <c r="H206">
        <v>-54.118172000000001</v>
      </c>
      <c r="I206">
        <v>-4.8783588</v>
      </c>
      <c r="J206">
        <v>-7.0808320999999994E-2</v>
      </c>
      <c r="K206">
        <v>3.7561602999999999E-2</v>
      </c>
      <c r="L206">
        <v>-2.3463389000000002E-3</v>
      </c>
      <c r="M206">
        <v>-7.4700198999999995E-2</v>
      </c>
      <c r="N206">
        <v>3.9354357999999999E-2</v>
      </c>
      <c r="O206">
        <v>6.1215636999999998E-3</v>
      </c>
      <c r="P206">
        <v>-7.2342141999999998E-2</v>
      </c>
      <c r="Q206">
        <v>1.3711554000000001E-2</v>
      </c>
      <c r="R206">
        <v>-3.1423324E-3</v>
      </c>
      <c r="S206">
        <v>-6.6405280999999997E-2</v>
      </c>
      <c r="T206">
        <v>4.6760178999999999E-2</v>
      </c>
      <c r="U206">
        <v>-3.5071659999999998E-2</v>
      </c>
      <c r="V206">
        <v>-9.5482348999999994E-2</v>
      </c>
      <c r="W206">
        <v>4.0461565999999997E-2</v>
      </c>
      <c r="X206">
        <v>2.4520549999999999E-3</v>
      </c>
      <c r="Y206">
        <v>1.9464424000000001E-2</v>
      </c>
      <c r="Z206">
        <v>3.9952710000000002E-2</v>
      </c>
      <c r="AA206">
        <v>-5.7702053000000003E-2</v>
      </c>
      <c r="AB206">
        <v>-7.3985151999999998E-2</v>
      </c>
      <c r="AC206">
        <v>3.5102754999999999E-2</v>
      </c>
      <c r="AD206">
        <v>-4.2059313999999997E-3</v>
      </c>
      <c r="AE206">
        <v>44.251961000000001</v>
      </c>
    </row>
    <row r="207" spans="1:31" x14ac:dyDescent="0.2">
      <c r="A207">
        <f>47.75919</f>
        <v>47.759189999999997</v>
      </c>
      <c r="B207">
        <v>-18.654385000000001</v>
      </c>
      <c r="C207">
        <v>-28.763901000000001</v>
      </c>
      <c r="D207">
        <v>-183.27676</v>
      </c>
      <c r="E207">
        <v>-6.1626295999999998</v>
      </c>
      <c r="F207">
        <v>4.1382479999999999</v>
      </c>
      <c r="G207">
        <v>-9.7702598999999992</v>
      </c>
      <c r="H207">
        <v>-54.210228000000001</v>
      </c>
      <c r="I207">
        <v>-4.8783588</v>
      </c>
      <c r="J207">
        <v>-7.1118823999999997E-2</v>
      </c>
      <c r="K207">
        <v>3.7871819000000001E-2</v>
      </c>
      <c r="L207">
        <v>-1.1063013E-3</v>
      </c>
      <c r="M207">
        <v>-7.3135680999999994E-2</v>
      </c>
      <c r="N207">
        <v>3.7790544000000002E-2</v>
      </c>
      <c r="O207">
        <v>1.4325778E-3</v>
      </c>
      <c r="P207">
        <v>-7.5459368999999998E-2</v>
      </c>
      <c r="Q207">
        <v>1.5265437999999999E-2</v>
      </c>
      <c r="R207">
        <v>-3.1423324E-3</v>
      </c>
      <c r="S207">
        <v>-6.6405280999999997E-2</v>
      </c>
      <c r="T207">
        <v>4.9877538999999999E-2</v>
      </c>
      <c r="U207">
        <v>-3.5071659999999998E-2</v>
      </c>
      <c r="V207">
        <v>-9.7033009000000003E-2</v>
      </c>
      <c r="W207">
        <v>4.3572351000000002E-2</v>
      </c>
      <c r="X207">
        <v>-2.2070352000000001E-3</v>
      </c>
      <c r="Y207">
        <v>1.9464424000000001E-2</v>
      </c>
      <c r="Z207">
        <v>3.8394399000000003E-2</v>
      </c>
      <c r="AA207">
        <v>-5.9248291000000002E-2</v>
      </c>
      <c r="AB207">
        <v>-7.4604839000000006E-2</v>
      </c>
      <c r="AC207">
        <v>4.0965356000000001E-2</v>
      </c>
      <c r="AD207">
        <v>-1.1031642999999999E-3</v>
      </c>
      <c r="AE207">
        <v>44.251961000000001</v>
      </c>
    </row>
    <row r="208" spans="1:31" x14ac:dyDescent="0.2">
      <c r="A208">
        <f>47.75919</f>
        <v>47.759189999999997</v>
      </c>
      <c r="B208">
        <v>-18.562056999999999</v>
      </c>
      <c r="C208">
        <v>-28.855957</v>
      </c>
      <c r="D208">
        <v>-183.09237999999999</v>
      </c>
      <c r="E208">
        <v>-6.1626295999999998</v>
      </c>
      <c r="F208">
        <v>4.1382479999999999</v>
      </c>
      <c r="G208">
        <v>-9.6780567000000008</v>
      </c>
      <c r="H208">
        <v>-54.210228000000001</v>
      </c>
      <c r="I208">
        <v>-4.9706092000000002</v>
      </c>
      <c r="J208">
        <v>-7.1739844999999997E-2</v>
      </c>
      <c r="K208">
        <v>4.1284176999999998E-2</v>
      </c>
      <c r="L208">
        <v>-4.8628240000000002E-4</v>
      </c>
      <c r="M208">
        <v>-7.3135680999999994E-2</v>
      </c>
      <c r="N208">
        <v>3.7790544000000002E-2</v>
      </c>
      <c r="O208">
        <v>-6.3823997000000002E-3</v>
      </c>
      <c r="P208">
        <v>-7.5459368999999998E-2</v>
      </c>
      <c r="Q208">
        <v>1.6819318999999999E-2</v>
      </c>
      <c r="R208">
        <v>-1.5878929999999999E-3</v>
      </c>
      <c r="S208">
        <v>-6.6405280999999997E-2</v>
      </c>
      <c r="T208">
        <v>5.1436227000000001E-2</v>
      </c>
      <c r="U208">
        <v>-3.5071659999999998E-2</v>
      </c>
      <c r="V208">
        <v>-0.10013431</v>
      </c>
      <c r="W208">
        <v>4.9793906999999998E-2</v>
      </c>
      <c r="X208">
        <v>-3.7600654000000001E-3</v>
      </c>
      <c r="Y208">
        <v>1.7911614999999999E-2</v>
      </c>
      <c r="Z208">
        <v>3.8394399000000003E-2</v>
      </c>
      <c r="AA208">
        <v>-5.9248291000000002E-2</v>
      </c>
      <c r="AB208">
        <v>-7.5534366000000006E-2</v>
      </c>
      <c r="AC208">
        <v>4.0039681000000001E-2</v>
      </c>
      <c r="AD208">
        <v>3.2407098999999999E-3</v>
      </c>
      <c r="AE208">
        <v>45.777892999999999</v>
      </c>
    </row>
    <row r="209" spans="1:31" x14ac:dyDescent="0.2">
      <c r="A209">
        <f>47.75919</f>
        <v>47.759189999999997</v>
      </c>
      <c r="B209">
        <v>-18.285076</v>
      </c>
      <c r="C209">
        <v>-28.763901000000001</v>
      </c>
      <c r="D209">
        <v>-182.72359</v>
      </c>
      <c r="E209">
        <v>-6.1626295999999998</v>
      </c>
      <c r="F209">
        <v>4.1382479999999999</v>
      </c>
      <c r="G209">
        <v>-9.5858536000000001</v>
      </c>
      <c r="H209">
        <v>-54.210228000000001</v>
      </c>
      <c r="I209">
        <v>-4.9706092000000002</v>
      </c>
      <c r="J209">
        <v>-7.3602892000000003E-2</v>
      </c>
      <c r="K209">
        <v>4.6557820999999999E-2</v>
      </c>
      <c r="L209">
        <v>-4.8628240000000002E-4</v>
      </c>
      <c r="M209">
        <v>-7.3135680999999994E-2</v>
      </c>
      <c r="N209">
        <v>4.0918167999999998E-2</v>
      </c>
      <c r="O209">
        <v>-1.1071386000000001E-2</v>
      </c>
      <c r="P209">
        <v>-7.5459368999999998E-2</v>
      </c>
      <c r="Q209">
        <v>1.6819318999999999E-2</v>
      </c>
      <c r="R209">
        <v>1.5209856000000001E-3</v>
      </c>
      <c r="S209">
        <v>-6.7969784000000005E-2</v>
      </c>
      <c r="T209">
        <v>5.1436227000000001E-2</v>
      </c>
      <c r="U209">
        <v>-3.3516042000000003E-2</v>
      </c>
      <c r="V209">
        <v>-0.10323562</v>
      </c>
      <c r="W209">
        <v>5.2904692000000003E-2</v>
      </c>
      <c r="X209">
        <v>-3.7600654000000001E-3</v>
      </c>
      <c r="Y209">
        <v>1.7911614999999999E-2</v>
      </c>
      <c r="Z209">
        <v>3.8394399000000003E-2</v>
      </c>
      <c r="AA209">
        <v>-5.9248291000000002E-2</v>
      </c>
      <c r="AB209">
        <v>-7.6463885999999995E-2</v>
      </c>
      <c r="AC209">
        <v>3.3868520999999999E-2</v>
      </c>
      <c r="AD209">
        <v>4.7920933000000004E-3</v>
      </c>
      <c r="AE209">
        <v>45.777892999999999</v>
      </c>
    </row>
    <row r="210" spans="1:31" x14ac:dyDescent="0.2">
      <c r="A210">
        <f>47.666653</f>
        <v>47.666652999999997</v>
      </c>
      <c r="B210">
        <v>-17.915769999999998</v>
      </c>
      <c r="C210">
        <v>-28.487734</v>
      </c>
      <c r="D210">
        <v>-182.17043000000001</v>
      </c>
      <c r="E210">
        <v>-6.1626295999999998</v>
      </c>
      <c r="F210">
        <v>4.1382479999999999</v>
      </c>
      <c r="G210">
        <v>-9.5858536000000001</v>
      </c>
      <c r="H210">
        <v>-54.118172000000001</v>
      </c>
      <c r="I210">
        <v>-4.9706092000000002</v>
      </c>
      <c r="J210">
        <v>-7.6086952999999999E-2</v>
      </c>
      <c r="K210">
        <v>5.1211043999999997E-2</v>
      </c>
      <c r="L210">
        <v>1.3373645000000001E-4</v>
      </c>
      <c r="M210">
        <v>-7.3135680999999994E-2</v>
      </c>
      <c r="N210">
        <v>4.4045787000000003E-2</v>
      </c>
      <c r="O210">
        <v>-1.4197377000000001E-2</v>
      </c>
      <c r="P210">
        <v>-7.3900758999999996E-2</v>
      </c>
      <c r="Q210">
        <v>1.6819318999999999E-2</v>
      </c>
      <c r="R210">
        <v>4.6298644000000002E-3</v>
      </c>
      <c r="S210">
        <v>-6.9534279000000004E-2</v>
      </c>
      <c r="T210">
        <v>4.9877538999999999E-2</v>
      </c>
      <c r="U210">
        <v>-3.3516042000000003E-2</v>
      </c>
      <c r="V210">
        <v>-0.10323562</v>
      </c>
      <c r="W210">
        <v>5.4460082E-2</v>
      </c>
      <c r="X210">
        <v>-2.2070352000000001E-3</v>
      </c>
      <c r="Y210">
        <v>1.7911614999999999E-2</v>
      </c>
      <c r="Z210">
        <v>3.9952710000000002E-2</v>
      </c>
      <c r="AA210">
        <v>-5.6155808000000002E-2</v>
      </c>
      <c r="AB210">
        <v>-7.8013084999999996E-2</v>
      </c>
      <c r="AC210">
        <v>2.8005917000000002E-2</v>
      </c>
      <c r="AD210">
        <v>3.2407098999999999E-3</v>
      </c>
      <c r="AE210">
        <v>45.777892999999999</v>
      </c>
    </row>
    <row r="211" spans="1:31" x14ac:dyDescent="0.2">
      <c r="A211">
        <f>47.574116</f>
        <v>47.574115999999997</v>
      </c>
      <c r="B211">
        <v>-17.361806999999999</v>
      </c>
      <c r="C211">
        <v>-28.119510999999999</v>
      </c>
      <c r="D211">
        <v>-181.61725000000001</v>
      </c>
      <c r="E211">
        <v>-6.1626295999999998</v>
      </c>
      <c r="F211">
        <v>4.1382479999999999</v>
      </c>
      <c r="G211">
        <v>-9.4936503999999999</v>
      </c>
      <c r="H211">
        <v>-54.118172000000001</v>
      </c>
      <c r="I211">
        <v>-4.8783588</v>
      </c>
      <c r="J211">
        <v>-7.8571013999999995E-2</v>
      </c>
      <c r="K211">
        <v>5.2762106000000003E-2</v>
      </c>
      <c r="L211">
        <v>7.5375526999999995E-4</v>
      </c>
      <c r="M211">
        <v>-7.3135680999999994E-2</v>
      </c>
      <c r="N211">
        <v>4.7173407000000001E-2</v>
      </c>
      <c r="O211">
        <v>-1.1071386000000001E-2</v>
      </c>
      <c r="P211">
        <v>-7.3900758999999996E-2</v>
      </c>
      <c r="Q211">
        <v>1.8373203000000001E-2</v>
      </c>
      <c r="R211">
        <v>9.2931817999999996E-3</v>
      </c>
      <c r="S211">
        <v>-7.1098781999999999E-2</v>
      </c>
      <c r="T211">
        <v>4.6760178999999999E-2</v>
      </c>
      <c r="U211">
        <v>-3.5071659999999998E-2</v>
      </c>
      <c r="V211">
        <v>-0.10013431</v>
      </c>
      <c r="W211">
        <v>4.9793906999999998E-2</v>
      </c>
      <c r="X211">
        <v>-6.5400509999999996E-4</v>
      </c>
      <c r="Y211">
        <v>1.7911614999999999E-2</v>
      </c>
      <c r="Z211">
        <v>3.9952710000000002E-2</v>
      </c>
      <c r="AA211">
        <v>-5.4609571000000003E-2</v>
      </c>
      <c r="AB211">
        <v>-8.0181985999999997E-2</v>
      </c>
      <c r="AC211">
        <v>2.8623032999999999E-2</v>
      </c>
      <c r="AD211">
        <v>-1.7233408000000001E-4</v>
      </c>
      <c r="AE211">
        <v>45.777892999999999</v>
      </c>
    </row>
    <row r="212" spans="1:31" x14ac:dyDescent="0.2">
      <c r="A212">
        <f>47.481579</f>
        <v>47.481579000000004</v>
      </c>
      <c r="B212">
        <v>-16.623192</v>
      </c>
      <c r="C212">
        <v>-27.659230999999998</v>
      </c>
      <c r="D212">
        <v>-181.06408999999999</v>
      </c>
      <c r="E212">
        <v>-6.0705843000000002</v>
      </c>
      <c r="F212">
        <v>4.2301865000000003</v>
      </c>
      <c r="G212">
        <v>-9.3092431999999992</v>
      </c>
      <c r="H212">
        <v>-54.026119000000001</v>
      </c>
      <c r="I212">
        <v>-4.8783588</v>
      </c>
      <c r="J212">
        <v>-8.0434062000000001E-2</v>
      </c>
      <c r="K212">
        <v>4.9659966999999999E-2</v>
      </c>
      <c r="L212">
        <v>1.6837836000000001E-3</v>
      </c>
      <c r="M212">
        <v>-7.4700198999999995E-2</v>
      </c>
      <c r="N212">
        <v>4.8737213000000001E-2</v>
      </c>
      <c r="O212">
        <v>-6.3823997000000002E-3</v>
      </c>
      <c r="P212">
        <v>-7.5459368999999998E-2</v>
      </c>
      <c r="Q212">
        <v>2.1480966000000001E-2</v>
      </c>
      <c r="R212">
        <v>1.2402059999999999E-2</v>
      </c>
      <c r="S212">
        <v>-7.4227788000000003E-2</v>
      </c>
      <c r="T212">
        <v>4.3642822999999997E-2</v>
      </c>
      <c r="U212">
        <v>-3.6627274000000001E-2</v>
      </c>
      <c r="V212">
        <v>-9.7033009000000003E-2</v>
      </c>
      <c r="W212">
        <v>4.0461565999999997E-2</v>
      </c>
      <c r="X212">
        <v>2.4520549999999999E-3</v>
      </c>
      <c r="Y212">
        <v>1.6358804000000001E-2</v>
      </c>
      <c r="Z212">
        <v>3.8394399000000003E-2</v>
      </c>
      <c r="AA212">
        <v>-5.4609571000000003E-2</v>
      </c>
      <c r="AB212">
        <v>-8.2660711999999997E-2</v>
      </c>
      <c r="AC212">
        <v>3.6028421999999997E-2</v>
      </c>
      <c r="AD212">
        <v>-1.7237177000000001E-3</v>
      </c>
      <c r="AE212">
        <v>47.303821999999997</v>
      </c>
    </row>
    <row r="213" spans="1:31" x14ac:dyDescent="0.2">
      <c r="A213">
        <f>47.481579</f>
        <v>47.481579000000004</v>
      </c>
      <c r="B213">
        <v>-15.976903999999999</v>
      </c>
      <c r="C213">
        <v>-27.198954000000001</v>
      </c>
      <c r="D213">
        <v>-180.78748999999999</v>
      </c>
      <c r="E213">
        <v>-5.9785395000000001</v>
      </c>
      <c r="F213">
        <v>4.2301865000000003</v>
      </c>
      <c r="G213">
        <v>-9.2170401000000002</v>
      </c>
      <c r="H213">
        <v>-53.934063000000002</v>
      </c>
      <c r="I213">
        <v>-4.7861089999999997</v>
      </c>
      <c r="J213">
        <v>-8.1676103E-2</v>
      </c>
      <c r="K213">
        <v>4.5316964000000001E-2</v>
      </c>
      <c r="L213">
        <v>2.3038023999999999E-3</v>
      </c>
      <c r="M213">
        <v>-7.7829211999999995E-2</v>
      </c>
      <c r="N213">
        <v>4.4045787000000003E-2</v>
      </c>
      <c r="O213">
        <v>-1.3041769999999999E-4</v>
      </c>
      <c r="P213">
        <v>-7.7017978000000001E-2</v>
      </c>
      <c r="Q213">
        <v>2.4588728000000001E-2</v>
      </c>
      <c r="R213">
        <v>1.39565E-2</v>
      </c>
      <c r="S213">
        <v>-7.4227788000000003E-2</v>
      </c>
      <c r="T213">
        <v>4.2084142999999997E-2</v>
      </c>
      <c r="U213">
        <v>-3.8182887999999998E-2</v>
      </c>
      <c r="V213">
        <v>-9.5482348999999994E-2</v>
      </c>
      <c r="W213">
        <v>2.801845E-2</v>
      </c>
      <c r="X213">
        <v>7.1111452000000002E-3</v>
      </c>
      <c r="Y213">
        <v>1.6358804000000001E-2</v>
      </c>
      <c r="Z213">
        <v>3.683608E-2</v>
      </c>
      <c r="AA213">
        <v>-5.6155808000000002E-2</v>
      </c>
      <c r="AB213">
        <v>-8.5139445999999994E-2</v>
      </c>
      <c r="AC213">
        <v>4.3742380999999997E-2</v>
      </c>
      <c r="AD213">
        <v>-7.9288747000000001E-4</v>
      </c>
      <c r="AE213">
        <v>47.303821999999997</v>
      </c>
    </row>
    <row r="214" spans="1:31" x14ac:dyDescent="0.2">
      <c r="A214">
        <f>47.481579</f>
        <v>47.481579000000004</v>
      </c>
      <c r="B214">
        <v>-15.238289</v>
      </c>
      <c r="C214">
        <v>-26.830729999999999</v>
      </c>
      <c r="D214">
        <v>-180.51091</v>
      </c>
      <c r="E214">
        <v>-5.9785395000000001</v>
      </c>
      <c r="F214">
        <v>4.2301865000000003</v>
      </c>
      <c r="G214">
        <v>-9.1248369</v>
      </c>
      <c r="H214">
        <v>-53.842010000000002</v>
      </c>
      <c r="I214">
        <v>-4.6938586000000004</v>
      </c>
      <c r="J214">
        <v>-8.2607627000000003E-2</v>
      </c>
      <c r="K214">
        <v>4.4076107000000003E-2</v>
      </c>
      <c r="L214">
        <v>2.6138120000000001E-3</v>
      </c>
      <c r="M214">
        <v>-8.2522735E-2</v>
      </c>
      <c r="N214">
        <v>3.7790544000000002E-2</v>
      </c>
      <c r="O214">
        <v>1.4325778E-3</v>
      </c>
      <c r="P214">
        <v>-7.7017978000000001E-2</v>
      </c>
      <c r="Q214">
        <v>2.6142611999999999E-2</v>
      </c>
      <c r="R214">
        <v>1.39565E-2</v>
      </c>
      <c r="S214">
        <v>-7.5792275000000006E-2</v>
      </c>
      <c r="T214">
        <v>4.2084142999999997E-2</v>
      </c>
      <c r="U214">
        <v>-3.9738509999999998E-2</v>
      </c>
      <c r="V214">
        <v>-9.7033009000000003E-2</v>
      </c>
      <c r="W214">
        <v>1.8686106000000001E-2</v>
      </c>
      <c r="X214">
        <v>1.0217206E-2</v>
      </c>
      <c r="Y214">
        <v>1.4805993999999999E-2</v>
      </c>
      <c r="Z214">
        <v>3.5277772999999998E-2</v>
      </c>
      <c r="AA214">
        <v>-5.7702053000000003E-2</v>
      </c>
      <c r="AB214">
        <v>-8.7308332000000002E-2</v>
      </c>
      <c r="AC214">
        <v>4.4050938999999997E-2</v>
      </c>
      <c r="AD214">
        <v>2.3098798000000002E-3</v>
      </c>
      <c r="AE214">
        <v>47.303821999999997</v>
      </c>
    </row>
    <row r="215" spans="1:31" x14ac:dyDescent="0.2">
      <c r="A215">
        <f>47.389042</f>
        <v>47.389042000000003</v>
      </c>
      <c r="B215">
        <v>-14.592001</v>
      </c>
      <c r="C215">
        <v>-26.646618</v>
      </c>
      <c r="D215">
        <v>-180.41872000000001</v>
      </c>
      <c r="E215">
        <v>-5.8864941999999996</v>
      </c>
      <c r="F215">
        <v>4.3221249999999998</v>
      </c>
      <c r="G215">
        <v>-9.0326337999999993</v>
      </c>
      <c r="H215">
        <v>-53.749954000000002</v>
      </c>
      <c r="I215">
        <v>-4.6938586000000004</v>
      </c>
      <c r="J215">
        <v>-8.3849653999999996E-2</v>
      </c>
      <c r="K215">
        <v>4.7798677999999997E-2</v>
      </c>
      <c r="L215">
        <v>3.2338306999999998E-3</v>
      </c>
      <c r="M215">
        <v>-8.7216250999999995E-2</v>
      </c>
      <c r="N215">
        <v>3.3099114999999998E-2</v>
      </c>
      <c r="O215">
        <v>-1.3041769999999999E-4</v>
      </c>
      <c r="P215">
        <v>-7.5459368999999998E-2</v>
      </c>
      <c r="Q215">
        <v>2.6142611999999999E-2</v>
      </c>
      <c r="R215">
        <v>1.39565E-2</v>
      </c>
      <c r="S215">
        <v>-7.5792275000000006E-2</v>
      </c>
      <c r="T215">
        <v>4.5201498999999999E-2</v>
      </c>
      <c r="U215">
        <v>-4.1294127999999999E-2</v>
      </c>
      <c r="V215">
        <v>-0.10323562</v>
      </c>
      <c r="W215">
        <v>1.2464546999999999E-2</v>
      </c>
      <c r="X215">
        <v>1.1770235E-2</v>
      </c>
      <c r="Y215">
        <v>1.4805993999999999E-2</v>
      </c>
      <c r="Z215">
        <v>3.683608E-2</v>
      </c>
      <c r="AA215">
        <v>-5.7702053000000003E-2</v>
      </c>
      <c r="AB215">
        <v>-8.9167386000000001E-2</v>
      </c>
      <c r="AC215">
        <v>3.4177079999999999E-2</v>
      </c>
      <c r="AD215">
        <v>5.1023704000000003E-3</v>
      </c>
      <c r="AE215">
        <v>47.303821999999997</v>
      </c>
    </row>
    <row r="216" spans="1:31" x14ac:dyDescent="0.2">
      <c r="A216">
        <f>47.389042</f>
        <v>47.389042000000003</v>
      </c>
      <c r="B216">
        <v>-14.130366</v>
      </c>
      <c r="C216">
        <v>-26.738674</v>
      </c>
      <c r="D216">
        <v>-180.23433</v>
      </c>
      <c r="E216">
        <v>-5.9785395000000001</v>
      </c>
      <c r="F216">
        <v>4.3221249999999998</v>
      </c>
      <c r="G216">
        <v>-8.9404296999999993</v>
      </c>
      <c r="H216">
        <v>-53.657898000000003</v>
      </c>
      <c r="I216">
        <v>-4.6938586000000004</v>
      </c>
      <c r="J216">
        <v>-8.5712701000000002E-2</v>
      </c>
      <c r="K216">
        <v>5.4623399000000003E-2</v>
      </c>
      <c r="L216">
        <v>3.2338306999999998E-3</v>
      </c>
      <c r="M216">
        <v>-8.8780767999999996E-2</v>
      </c>
      <c r="N216">
        <v>3.3099114999999998E-2</v>
      </c>
      <c r="O216">
        <v>-4.8194042999999999E-3</v>
      </c>
      <c r="P216">
        <v>-7.2342141999999998E-2</v>
      </c>
      <c r="Q216">
        <v>2.3034846000000001E-2</v>
      </c>
      <c r="R216">
        <v>1.2402059999999999E-2</v>
      </c>
      <c r="S216">
        <v>-7.5792275000000006E-2</v>
      </c>
      <c r="T216">
        <v>4.8318858999999999E-2</v>
      </c>
      <c r="U216">
        <v>-4.1294127999999999E-2</v>
      </c>
      <c r="V216">
        <v>-0.11098888</v>
      </c>
      <c r="W216">
        <v>9.3537662000000004E-3</v>
      </c>
      <c r="X216">
        <v>1.0217206E-2</v>
      </c>
      <c r="Y216">
        <v>1.4805993999999999E-2</v>
      </c>
      <c r="Z216">
        <v>4.1511017999999997E-2</v>
      </c>
      <c r="AA216">
        <v>-5.6155808000000002E-2</v>
      </c>
      <c r="AB216">
        <v>-9.0406753000000006E-2</v>
      </c>
      <c r="AC216">
        <v>1.9674849000000001E-2</v>
      </c>
      <c r="AD216">
        <v>6.3434768999999997E-3</v>
      </c>
      <c r="AE216">
        <v>47.303821999999997</v>
      </c>
    </row>
    <row r="217" spans="1:31" x14ac:dyDescent="0.2">
      <c r="A217">
        <f>47.296509</f>
        <v>47.296509</v>
      </c>
      <c r="B217">
        <v>-13.668732</v>
      </c>
      <c r="C217">
        <v>-27.014841000000001</v>
      </c>
      <c r="D217">
        <v>-180.04993999999999</v>
      </c>
      <c r="E217">
        <v>-5.9785395000000001</v>
      </c>
      <c r="F217">
        <v>4.2301865000000003</v>
      </c>
      <c r="G217">
        <v>-8.9404296999999993</v>
      </c>
      <c r="H217">
        <v>-53.565845000000003</v>
      </c>
      <c r="I217">
        <v>-4.6938586000000004</v>
      </c>
      <c r="J217">
        <v>-8.7575748999999994E-2</v>
      </c>
      <c r="K217">
        <v>5.7415325000000003E-2</v>
      </c>
      <c r="L217">
        <v>2.6138120000000001E-3</v>
      </c>
      <c r="M217">
        <v>-8.8780767999999996E-2</v>
      </c>
      <c r="N217">
        <v>3.4662924999999997E-2</v>
      </c>
      <c r="O217">
        <v>-6.3823997000000002E-3</v>
      </c>
      <c r="P217">
        <v>-7.2342141999999998E-2</v>
      </c>
      <c r="Q217">
        <v>1.8373203000000001E-2</v>
      </c>
      <c r="R217">
        <v>9.2931817999999996E-3</v>
      </c>
      <c r="S217">
        <v>-7.5792275000000006E-2</v>
      </c>
      <c r="T217">
        <v>5.1436227000000001E-2</v>
      </c>
      <c r="U217">
        <v>-4.1294127999999999E-2</v>
      </c>
      <c r="V217">
        <v>-0.11874215</v>
      </c>
      <c r="W217">
        <v>9.3537662000000004E-3</v>
      </c>
      <c r="X217">
        <v>7.1111452000000002E-3</v>
      </c>
      <c r="Y217">
        <v>1.6358804000000001E-2</v>
      </c>
      <c r="Z217">
        <v>4.6185955000000001E-2</v>
      </c>
      <c r="AA217">
        <v>-5.4609571000000003E-2</v>
      </c>
      <c r="AB217">
        <v>-9.0716586000000002E-2</v>
      </c>
      <c r="AC217">
        <v>9.4924317999999994E-3</v>
      </c>
      <c r="AD217">
        <v>5.4126469999999996E-3</v>
      </c>
      <c r="AE217">
        <v>47.303821999999997</v>
      </c>
    </row>
    <row r="218" spans="1:31" x14ac:dyDescent="0.2">
      <c r="A218">
        <f>47.296509</f>
        <v>47.296509</v>
      </c>
      <c r="B218">
        <v>-13.299424</v>
      </c>
      <c r="C218">
        <v>-27.291008000000001</v>
      </c>
      <c r="D218">
        <v>-179.77334999999999</v>
      </c>
      <c r="E218">
        <v>-6.0705843000000002</v>
      </c>
      <c r="F218">
        <v>4.2301865000000003</v>
      </c>
      <c r="G218">
        <v>-9.0326337999999993</v>
      </c>
      <c r="H218">
        <v>-53.565845000000003</v>
      </c>
      <c r="I218">
        <v>-4.6938586000000004</v>
      </c>
      <c r="J218">
        <v>-8.9128292999999997E-2</v>
      </c>
      <c r="K218">
        <v>4.9970180000000003E-2</v>
      </c>
      <c r="L218">
        <v>7.5375526999999995E-4</v>
      </c>
      <c r="M218">
        <v>-8.7216250999999995E-2</v>
      </c>
      <c r="N218">
        <v>3.9354357999999999E-2</v>
      </c>
      <c r="O218">
        <v>-4.8194042999999999E-3</v>
      </c>
      <c r="P218">
        <v>-7.2342141999999998E-2</v>
      </c>
      <c r="Q218">
        <v>1.2157673000000001E-2</v>
      </c>
      <c r="R218">
        <v>7.7387430000000002E-3</v>
      </c>
      <c r="S218">
        <v>-7.7356785999999997E-2</v>
      </c>
      <c r="T218">
        <v>5.4553587000000001E-2</v>
      </c>
      <c r="U218">
        <v>-3.9738509999999998E-2</v>
      </c>
      <c r="V218">
        <v>-0.12339410000000001</v>
      </c>
      <c r="W218">
        <v>9.3537662000000004E-3</v>
      </c>
      <c r="X218">
        <v>5.5581153999999999E-3</v>
      </c>
      <c r="Y218">
        <v>1.7911614999999999E-2</v>
      </c>
      <c r="Z218">
        <v>5.0860897000000002E-2</v>
      </c>
      <c r="AA218">
        <v>-5.4609571000000003E-2</v>
      </c>
      <c r="AB218">
        <v>-9.1026433000000004E-2</v>
      </c>
      <c r="AC218">
        <v>1.0418106999999999E-2</v>
      </c>
      <c r="AD218">
        <v>3.2407098999999999E-3</v>
      </c>
      <c r="AE218">
        <v>47.303821999999997</v>
      </c>
    </row>
    <row r="219" spans="1:31" x14ac:dyDescent="0.2">
      <c r="A219">
        <f>47.296509</f>
        <v>47.296509</v>
      </c>
      <c r="B219">
        <v>-12.930116999999999</v>
      </c>
      <c r="C219">
        <v>-27.659230999999998</v>
      </c>
      <c r="D219">
        <v>-179.40457000000001</v>
      </c>
      <c r="E219">
        <v>-6.0705843000000002</v>
      </c>
      <c r="F219">
        <v>4.1382479999999999</v>
      </c>
      <c r="G219">
        <v>-8.9404296999999993</v>
      </c>
      <c r="H219">
        <v>-53.565845000000003</v>
      </c>
      <c r="I219">
        <v>-4.6938586000000004</v>
      </c>
      <c r="J219">
        <v>-8.9438796000000001E-2</v>
      </c>
      <c r="K219">
        <v>3.0426674000000001E-2</v>
      </c>
      <c r="L219">
        <v>-1.1063013E-3</v>
      </c>
      <c r="M219">
        <v>-8.4087245000000005E-2</v>
      </c>
      <c r="N219">
        <v>4.0918167999999998E-2</v>
      </c>
      <c r="O219">
        <v>-1.3041769999999999E-4</v>
      </c>
      <c r="P219">
        <v>-7.3900758999999996E-2</v>
      </c>
      <c r="Q219">
        <v>5.9421435000000002E-3</v>
      </c>
      <c r="R219">
        <v>7.7387430000000002E-3</v>
      </c>
      <c r="S219">
        <v>-7.7356785999999997E-2</v>
      </c>
      <c r="T219">
        <v>5.7670939999999997E-2</v>
      </c>
      <c r="U219">
        <v>-3.8182887999999998E-2</v>
      </c>
      <c r="V219">
        <v>-0.11874215</v>
      </c>
      <c r="W219">
        <v>9.3537662000000004E-3</v>
      </c>
      <c r="X219">
        <v>8.6641758999999995E-3</v>
      </c>
      <c r="Y219">
        <v>1.9464424000000001E-2</v>
      </c>
      <c r="Z219">
        <v>5.5535837999999997E-2</v>
      </c>
      <c r="AA219">
        <v>-5.7702053000000003E-2</v>
      </c>
      <c r="AB219">
        <v>-9.1026433000000004E-2</v>
      </c>
      <c r="AC219">
        <v>2.1526197E-2</v>
      </c>
      <c r="AD219">
        <v>7.5849605000000001E-4</v>
      </c>
      <c r="AE219">
        <v>48.829749999999997</v>
      </c>
    </row>
    <row r="220" spans="1:31" x14ac:dyDescent="0.2">
      <c r="A220">
        <f>47.296509</f>
        <v>47.296509</v>
      </c>
      <c r="B220">
        <v>-12.376156</v>
      </c>
      <c r="C220">
        <v>-28.119510999999999</v>
      </c>
      <c r="D220">
        <v>-179.22018</v>
      </c>
      <c r="E220">
        <v>-6.1626295999999998</v>
      </c>
      <c r="F220">
        <v>4.1382479999999999</v>
      </c>
      <c r="G220">
        <v>-8.8482265000000009</v>
      </c>
      <c r="H220">
        <v>-53.565845000000003</v>
      </c>
      <c r="I220">
        <v>-4.7861089999999997</v>
      </c>
      <c r="J220">
        <v>-8.8196768999999994E-2</v>
      </c>
      <c r="K220">
        <v>2.1971615000000002E-3</v>
      </c>
      <c r="L220">
        <v>-2.3463389000000002E-3</v>
      </c>
      <c r="M220">
        <v>-8.4087245000000005E-2</v>
      </c>
      <c r="N220">
        <v>4.0918167999999998E-2</v>
      </c>
      <c r="O220">
        <v>4.5585688000000001E-3</v>
      </c>
      <c r="P220">
        <v>-7.5459368999999998E-2</v>
      </c>
      <c r="Q220">
        <v>1.2804966000000001E-3</v>
      </c>
      <c r="R220">
        <v>7.7387430000000002E-3</v>
      </c>
      <c r="S220">
        <v>-7.8921288000000006E-2</v>
      </c>
      <c r="T220">
        <v>5.7670939999999997E-2</v>
      </c>
      <c r="U220">
        <v>-3.6627274000000001E-2</v>
      </c>
      <c r="V220">
        <v>-0.10478628</v>
      </c>
      <c r="W220">
        <v>9.3537662000000004E-3</v>
      </c>
      <c r="X220">
        <v>1.4876296000000001E-2</v>
      </c>
      <c r="Y220">
        <v>2.1017237000000001E-2</v>
      </c>
      <c r="Z220">
        <v>5.5535837999999997E-2</v>
      </c>
      <c r="AA220">
        <v>-6.2340777E-2</v>
      </c>
      <c r="AB220">
        <v>-9.0716586000000002E-2</v>
      </c>
      <c r="AC220">
        <v>3.5719868000000002E-2</v>
      </c>
      <c r="AD220">
        <v>-4.8261077999999999E-4</v>
      </c>
      <c r="AE220">
        <v>48.829749999999997</v>
      </c>
    </row>
    <row r="221" spans="1:31" x14ac:dyDescent="0.2">
      <c r="A221">
        <f>47.203972</f>
        <v>47.203972</v>
      </c>
      <c r="B221">
        <v>-11.729868</v>
      </c>
      <c r="C221">
        <v>-28.671845999999999</v>
      </c>
      <c r="D221">
        <v>-179.22018</v>
      </c>
      <c r="E221">
        <v>-6.2546743999999999</v>
      </c>
      <c r="F221">
        <v>4.1382479999999999</v>
      </c>
      <c r="G221">
        <v>-8.7560234000000001</v>
      </c>
      <c r="H221">
        <v>-53.657898000000003</v>
      </c>
      <c r="I221">
        <v>-4.7861089999999997</v>
      </c>
      <c r="J221">
        <v>-8.4781176999999999E-2</v>
      </c>
      <c r="K221">
        <v>-2.4171063999999999E-2</v>
      </c>
      <c r="L221">
        <v>-3.5863767999999999E-3</v>
      </c>
      <c r="M221">
        <v>-8.5651748E-2</v>
      </c>
      <c r="N221">
        <v>3.6226735000000003E-2</v>
      </c>
      <c r="O221">
        <v>4.5585688000000001E-3</v>
      </c>
      <c r="P221">
        <v>-7.5459368999999998E-2</v>
      </c>
      <c r="Q221">
        <v>-2.7338551999999999E-4</v>
      </c>
      <c r="R221">
        <v>7.7387430000000002E-3</v>
      </c>
      <c r="S221">
        <v>-7.8921288000000006E-2</v>
      </c>
      <c r="T221">
        <v>5.6112259999999997E-2</v>
      </c>
      <c r="U221">
        <v>-3.5071659999999998E-2</v>
      </c>
      <c r="V221">
        <v>-8.6178429000000001E-2</v>
      </c>
      <c r="W221">
        <v>1.5575326E-2</v>
      </c>
      <c r="X221">
        <v>2.1088415999999999E-2</v>
      </c>
      <c r="Y221">
        <v>2.4122857000000001E-2</v>
      </c>
      <c r="Z221">
        <v>5.3977522999999999E-2</v>
      </c>
      <c r="AA221">
        <v>-6.6979497999999998E-2</v>
      </c>
      <c r="AB221">
        <v>-8.9477226000000007E-2</v>
      </c>
      <c r="AC221">
        <v>4.4668052E-2</v>
      </c>
      <c r="AD221">
        <v>-1.4134410000000001E-3</v>
      </c>
      <c r="AE221">
        <v>48.829749999999997</v>
      </c>
    </row>
    <row r="222" spans="1:31" x14ac:dyDescent="0.2">
      <c r="A222">
        <f>47.018898</f>
        <v>47.018898</v>
      </c>
      <c r="B222">
        <v>-10.991253</v>
      </c>
      <c r="C222">
        <v>-29.408293</v>
      </c>
      <c r="D222">
        <v>-179.40457000000001</v>
      </c>
      <c r="E222">
        <v>-6.5308099000000004</v>
      </c>
      <c r="F222">
        <v>4.1382479999999999</v>
      </c>
      <c r="G222">
        <v>-8.4794129999999992</v>
      </c>
      <c r="H222">
        <v>-53.657898000000003</v>
      </c>
      <c r="I222">
        <v>-4.7861089999999997</v>
      </c>
      <c r="J222">
        <v>-7.9192034999999994E-2</v>
      </c>
      <c r="K222">
        <v>-3.4408136999999998E-2</v>
      </c>
      <c r="L222">
        <v>-5.1364237E-3</v>
      </c>
      <c r="M222">
        <v>-8.7216250999999995E-2</v>
      </c>
      <c r="N222">
        <v>2.2152444E-2</v>
      </c>
      <c r="O222">
        <v>4.5585688000000001E-3</v>
      </c>
      <c r="P222">
        <v>-7.7017978000000001E-2</v>
      </c>
      <c r="Q222">
        <v>-2.7338551999999999E-4</v>
      </c>
      <c r="R222">
        <v>6.1843037000000002E-3</v>
      </c>
      <c r="S222">
        <v>-7.7356785999999997E-2</v>
      </c>
      <c r="T222">
        <v>5.2994907000000001E-2</v>
      </c>
      <c r="U222">
        <v>-3.1960424000000001E-2</v>
      </c>
      <c r="V222">
        <v>-7.2222561000000005E-2</v>
      </c>
      <c r="W222">
        <v>2.801845E-2</v>
      </c>
      <c r="X222">
        <v>1.9535387000000001E-2</v>
      </c>
      <c r="Y222">
        <v>2.5675666999999999E-2</v>
      </c>
      <c r="Z222">
        <v>4.7744274000000003E-2</v>
      </c>
      <c r="AA222">
        <v>-7.3164462999999999E-2</v>
      </c>
      <c r="AB222">
        <v>-8.6068972999999993E-2</v>
      </c>
      <c r="AC222">
        <v>4.3433823000000003E-2</v>
      </c>
      <c r="AD222">
        <v>-1.4134410000000001E-3</v>
      </c>
      <c r="AE222">
        <v>50.355682000000002</v>
      </c>
    </row>
    <row r="223" spans="1:31" x14ac:dyDescent="0.2">
      <c r="A223">
        <f>46.741291</f>
        <v>46.741290999999997</v>
      </c>
      <c r="B223">
        <v>-10.067983999999999</v>
      </c>
      <c r="C223">
        <v>-30.328849999999999</v>
      </c>
      <c r="D223">
        <v>-179.86554000000001</v>
      </c>
      <c r="E223">
        <v>-6.8989906000000003</v>
      </c>
      <c r="F223">
        <v>4.2301865000000003</v>
      </c>
      <c r="G223">
        <v>-8.0183964000000003</v>
      </c>
      <c r="H223">
        <v>-53.657898000000003</v>
      </c>
      <c r="I223">
        <v>-4.6938586000000004</v>
      </c>
      <c r="J223">
        <v>-7.3602892000000003E-2</v>
      </c>
      <c r="K223">
        <v>-1.4554417E-2</v>
      </c>
      <c r="L223">
        <v>-7.9265088000000008E-3</v>
      </c>
      <c r="M223">
        <v>-8.5651748E-2</v>
      </c>
      <c r="N223">
        <v>6.5143425E-3</v>
      </c>
      <c r="O223">
        <v>2.9955732000000001E-3</v>
      </c>
      <c r="P223">
        <v>-7.8576587000000003E-2</v>
      </c>
      <c r="Q223">
        <v>1.2804966000000001E-3</v>
      </c>
      <c r="R223">
        <v>4.6298644000000002E-3</v>
      </c>
      <c r="S223">
        <v>-7.4227788000000003E-2</v>
      </c>
      <c r="T223">
        <v>4.9877538999999999E-2</v>
      </c>
      <c r="U223">
        <v>-2.7293574000000001E-2</v>
      </c>
      <c r="V223">
        <v>-7.2222561000000005E-2</v>
      </c>
      <c r="W223">
        <v>4.0461565999999997E-2</v>
      </c>
      <c r="X223">
        <v>8.6641758999999995E-3</v>
      </c>
      <c r="Y223">
        <v>2.5675666999999999E-2</v>
      </c>
      <c r="Z223">
        <v>3.8394399000000003E-2</v>
      </c>
      <c r="AA223">
        <v>-7.9349421000000003E-2</v>
      </c>
      <c r="AB223">
        <v>-8.1731192999999994E-2</v>
      </c>
      <c r="AC223">
        <v>3.3559959E-2</v>
      </c>
      <c r="AD223">
        <v>-4.8261077999999999E-4</v>
      </c>
      <c r="AE223">
        <v>50.355682000000002</v>
      </c>
    </row>
    <row r="224" spans="1:31" x14ac:dyDescent="0.2">
      <c r="A224">
        <f>46.46368</f>
        <v>46.463679999999997</v>
      </c>
      <c r="B224">
        <v>-8.9600611000000008</v>
      </c>
      <c r="C224">
        <v>-31.249409</v>
      </c>
      <c r="D224">
        <v>-180.51091</v>
      </c>
      <c r="E224">
        <v>-7.1751261</v>
      </c>
      <c r="F224">
        <v>4.2301865000000003</v>
      </c>
      <c r="G224">
        <v>-7.5573801999999999</v>
      </c>
      <c r="H224">
        <v>-53.565845000000003</v>
      </c>
      <c r="I224">
        <v>-4.6938586000000004</v>
      </c>
      <c r="J224">
        <v>-7.0187299999999994E-2</v>
      </c>
      <c r="K224">
        <v>3.5079889000000003E-2</v>
      </c>
      <c r="L224">
        <v>-9.7865658000000008E-3</v>
      </c>
      <c r="M224">
        <v>-7.9393722E-2</v>
      </c>
      <c r="N224">
        <v>-2.868518E-3</v>
      </c>
      <c r="O224">
        <v>2.9955732000000001E-3</v>
      </c>
      <c r="P224">
        <v>-8.1693813000000004E-2</v>
      </c>
      <c r="Q224">
        <v>-2.7338551999999999E-4</v>
      </c>
      <c r="R224">
        <v>3.0754248000000001E-3</v>
      </c>
      <c r="S224">
        <v>-7.1098781999999999E-2</v>
      </c>
      <c r="T224">
        <v>4.6760178999999999E-2</v>
      </c>
      <c r="U224">
        <v>-2.4182341999999999E-2</v>
      </c>
      <c r="V224">
        <v>-8.7729088999999996E-2</v>
      </c>
      <c r="W224">
        <v>4.6683124999999999E-2</v>
      </c>
      <c r="X224">
        <v>-6.8661254E-3</v>
      </c>
      <c r="Y224">
        <v>2.5675666999999999E-2</v>
      </c>
      <c r="Z224">
        <v>2.9044522E-2</v>
      </c>
      <c r="AA224">
        <v>-8.0895661999999993E-2</v>
      </c>
      <c r="AB224">
        <v>-7.8013084999999996E-2</v>
      </c>
      <c r="AC224">
        <v>2.1217639999999999E-2</v>
      </c>
      <c r="AD224">
        <v>1.0687727E-3</v>
      </c>
      <c r="AE224">
        <v>51.881610999999999</v>
      </c>
    </row>
    <row r="225" spans="1:31" x14ac:dyDescent="0.2">
      <c r="A225">
        <f>46.186073</f>
        <v>46.186073</v>
      </c>
      <c r="B225">
        <v>-7.9444651999999998</v>
      </c>
      <c r="C225">
        <v>-31.985851</v>
      </c>
      <c r="D225">
        <v>-181.34066999999999</v>
      </c>
      <c r="E225">
        <v>-7.3592161999999997</v>
      </c>
      <c r="F225">
        <v>4.3221249999999998</v>
      </c>
      <c r="G225">
        <v>-7.0963634999999998</v>
      </c>
      <c r="H225">
        <v>-53.565845000000003</v>
      </c>
      <c r="I225">
        <v>-4.6016088000000002</v>
      </c>
      <c r="J225">
        <v>-7.0497810999999994E-2</v>
      </c>
      <c r="K225">
        <v>9.5261483999999993E-2</v>
      </c>
      <c r="L225">
        <v>-9.7865658000000008E-3</v>
      </c>
      <c r="M225">
        <v>-7.3135680999999994E-2</v>
      </c>
      <c r="N225">
        <v>8.0781532000000003E-3</v>
      </c>
      <c r="O225">
        <v>2.9955732000000001E-3</v>
      </c>
      <c r="P225">
        <v>-8.7928243000000003E-2</v>
      </c>
      <c r="Q225">
        <v>-2.7338551999999999E-4</v>
      </c>
      <c r="R225">
        <v>-3.3453710999999998E-5</v>
      </c>
      <c r="S225">
        <v>-6.9534279000000004E-2</v>
      </c>
      <c r="T225">
        <v>4.6760178999999999E-2</v>
      </c>
      <c r="U225">
        <v>-2.2626726E-2</v>
      </c>
      <c r="V225">
        <v>-0.11098888</v>
      </c>
      <c r="W225">
        <v>3.5795397999999999E-2</v>
      </c>
      <c r="X225">
        <v>-2.0843396E-2</v>
      </c>
      <c r="Y225">
        <v>2.4122857000000001E-2</v>
      </c>
      <c r="Z225">
        <v>2.5927894E-2</v>
      </c>
      <c r="AA225">
        <v>-7.6256937999999996E-2</v>
      </c>
      <c r="AB225">
        <v>-7.7703252E-2</v>
      </c>
      <c r="AC225">
        <v>1.2886572000000001E-2</v>
      </c>
      <c r="AD225">
        <v>1.9996026999999999E-3</v>
      </c>
      <c r="AE225">
        <v>53.407542999999997</v>
      </c>
    </row>
    <row r="226" spans="1:31" x14ac:dyDescent="0.2">
      <c r="A226">
        <f>45.723392</f>
        <v>45.723391999999997</v>
      </c>
      <c r="B226">
        <v>-7.1135229999999998</v>
      </c>
      <c r="C226">
        <v>-32.446133000000003</v>
      </c>
      <c r="D226">
        <v>-182.26262</v>
      </c>
      <c r="E226">
        <v>-7.3592161999999997</v>
      </c>
      <c r="F226">
        <v>4.2301865000000003</v>
      </c>
      <c r="G226">
        <v>-6.7275499999999999</v>
      </c>
      <c r="H226">
        <v>-53.473788999999996</v>
      </c>
      <c r="I226">
        <v>-4.6016088000000002</v>
      </c>
      <c r="J226">
        <v>-7.3602892000000003E-2</v>
      </c>
      <c r="K226">
        <v>0.13186677999999999</v>
      </c>
      <c r="L226">
        <v>-6.9964802999999999E-3</v>
      </c>
      <c r="M226">
        <v>-6.8442165999999999E-2</v>
      </c>
      <c r="N226">
        <v>3.7790544000000002E-2</v>
      </c>
      <c r="O226">
        <v>2.9955732000000001E-3</v>
      </c>
      <c r="P226">
        <v>-9.2604078000000006E-2</v>
      </c>
      <c r="Q226">
        <v>1.2804966000000001E-3</v>
      </c>
      <c r="R226">
        <v>-3.1423324E-3</v>
      </c>
      <c r="S226">
        <v>-6.9534279000000004E-2</v>
      </c>
      <c r="T226">
        <v>4.6760178999999999E-2</v>
      </c>
      <c r="U226">
        <v>-2.4182341999999999E-2</v>
      </c>
      <c r="V226">
        <v>-0.12959671</v>
      </c>
      <c r="W226">
        <v>1.2464546999999999E-2</v>
      </c>
      <c r="X226">
        <v>-2.3949457E-2</v>
      </c>
      <c r="Y226">
        <v>2.2570046E-2</v>
      </c>
      <c r="Z226">
        <v>2.5927894E-2</v>
      </c>
      <c r="AA226">
        <v>-6.8525739000000002E-2</v>
      </c>
      <c r="AB226">
        <v>-8.1421353000000002E-2</v>
      </c>
      <c r="AC226">
        <v>1.3812245000000001E-2</v>
      </c>
      <c r="AD226">
        <v>7.5849605000000001E-4</v>
      </c>
      <c r="AE226">
        <v>53.407542999999997</v>
      </c>
    </row>
    <row r="227" spans="1:31" x14ac:dyDescent="0.2">
      <c r="A227">
        <f>45.260712</f>
        <v>45.260711999999998</v>
      </c>
      <c r="B227">
        <v>-6.4672350999999999</v>
      </c>
      <c r="C227">
        <v>-32.630245000000002</v>
      </c>
      <c r="D227">
        <v>-183.18457000000001</v>
      </c>
      <c r="E227">
        <v>-7.1751261</v>
      </c>
      <c r="F227">
        <v>4.2301865000000003</v>
      </c>
      <c r="G227">
        <v>-6.4509401000000004</v>
      </c>
      <c r="H227">
        <v>-53.381737000000001</v>
      </c>
      <c r="I227">
        <v>-4.6016088000000002</v>
      </c>
      <c r="J227">
        <v>-7.7639490000000005E-2</v>
      </c>
      <c r="K227">
        <v>0.11666627</v>
      </c>
      <c r="L227">
        <v>-4.2063956999999997E-3</v>
      </c>
      <c r="M227">
        <v>-7.1571185999999995E-2</v>
      </c>
      <c r="N227">
        <v>7.2194367999999995E-2</v>
      </c>
      <c r="O227">
        <v>-1.6934129999999999E-3</v>
      </c>
      <c r="P227">
        <v>-9.7279921000000005E-2</v>
      </c>
      <c r="Q227">
        <v>4.3882610999999997E-3</v>
      </c>
      <c r="R227">
        <v>-3.1423324E-3</v>
      </c>
      <c r="S227">
        <v>-7.2663284999999994E-2</v>
      </c>
      <c r="T227">
        <v>4.6760178999999999E-2</v>
      </c>
      <c r="U227">
        <v>-2.8849191999999999E-2</v>
      </c>
      <c r="V227">
        <v>-0.13579933</v>
      </c>
      <c r="W227">
        <v>-1.0866305999999999E-2</v>
      </c>
      <c r="X227">
        <v>-1.7737335999999999E-2</v>
      </c>
      <c r="Y227">
        <v>2.1017237000000001E-2</v>
      </c>
      <c r="Z227">
        <v>3.0602831E-2</v>
      </c>
      <c r="AA227">
        <v>-6.0794536000000003E-2</v>
      </c>
      <c r="AB227">
        <v>-8.7618180000000004E-2</v>
      </c>
      <c r="AC227">
        <v>2.3377546999999999E-2</v>
      </c>
      <c r="AD227">
        <v>-2.3442711999999998E-3</v>
      </c>
      <c r="AE227">
        <v>54.933472000000002</v>
      </c>
    </row>
    <row r="228" spans="1:31" x14ac:dyDescent="0.2">
      <c r="A228">
        <f>44.798031</f>
        <v>44.798031000000002</v>
      </c>
      <c r="B228">
        <v>-6.0979276000000002</v>
      </c>
      <c r="C228">
        <v>-32.814354000000002</v>
      </c>
      <c r="D228">
        <v>-184.01433</v>
      </c>
      <c r="E228">
        <v>-6.9910354999999997</v>
      </c>
      <c r="F228">
        <v>4.1382479999999999</v>
      </c>
      <c r="G228">
        <v>-6.2665334000000001</v>
      </c>
      <c r="H228">
        <v>-53.381737000000001</v>
      </c>
      <c r="I228">
        <v>-4.6938586000000004</v>
      </c>
      <c r="J228">
        <v>-8.1055082000000001E-2</v>
      </c>
      <c r="K228">
        <v>4.8729322999999998E-2</v>
      </c>
      <c r="L228">
        <v>-3.5863767999999999E-3</v>
      </c>
      <c r="M228">
        <v>-7.9393722E-2</v>
      </c>
      <c r="N228">
        <v>9.0960093000000006E-2</v>
      </c>
      <c r="O228">
        <v>-4.8194042999999999E-3</v>
      </c>
      <c r="P228">
        <v>-9.7279921000000005E-2</v>
      </c>
      <c r="Q228">
        <v>9.0499082999999994E-3</v>
      </c>
      <c r="R228">
        <v>-1.5878929999999999E-3</v>
      </c>
      <c r="S228">
        <v>-7.8921288000000006E-2</v>
      </c>
      <c r="T228">
        <v>4.3642822999999997E-2</v>
      </c>
      <c r="U228">
        <v>-3.5071659999999998E-2</v>
      </c>
      <c r="V228">
        <v>-0.13269800000000001</v>
      </c>
      <c r="W228">
        <v>-2.4864819E-2</v>
      </c>
      <c r="X228">
        <v>-3.7600654000000001E-3</v>
      </c>
      <c r="Y228">
        <v>1.7911614999999999E-2</v>
      </c>
      <c r="Z228">
        <v>3.3719458000000001E-2</v>
      </c>
      <c r="AA228">
        <v>-5.7702053000000003E-2</v>
      </c>
      <c r="AB228">
        <v>-9.4124845999999998E-2</v>
      </c>
      <c r="AC228">
        <v>3.5102754999999999E-2</v>
      </c>
      <c r="AD228">
        <v>-6.9984212000000004E-3</v>
      </c>
      <c r="AE228">
        <v>54.933472000000002</v>
      </c>
    </row>
    <row r="229" spans="1:31" x14ac:dyDescent="0.2">
      <c r="A229">
        <f>44.427887</f>
        <v>44.427886999999998</v>
      </c>
      <c r="B229">
        <v>-6.0056004999999999</v>
      </c>
      <c r="C229">
        <v>-32.998466000000001</v>
      </c>
      <c r="D229">
        <v>-184.38310000000001</v>
      </c>
      <c r="E229">
        <v>-6.7149004999999997</v>
      </c>
      <c r="F229">
        <v>4.1382479999999999</v>
      </c>
      <c r="G229">
        <v>-6.1743302</v>
      </c>
      <c r="H229">
        <v>-53.381737000000001</v>
      </c>
      <c r="I229">
        <v>-4.6938586000000004</v>
      </c>
      <c r="J229">
        <v>-8.3849653999999996E-2</v>
      </c>
      <c r="K229">
        <v>-4.2163495000000002E-2</v>
      </c>
      <c r="L229">
        <v>-5.7564429000000004E-3</v>
      </c>
      <c r="M229">
        <v>-8.7216250999999995E-2</v>
      </c>
      <c r="N229">
        <v>8.4704846E-2</v>
      </c>
      <c r="O229">
        <v>-7.9453951000000005E-3</v>
      </c>
      <c r="P229">
        <v>-9.4162695000000005E-2</v>
      </c>
      <c r="Q229">
        <v>1.0603789000000001E-2</v>
      </c>
      <c r="R229">
        <v>3.0754248000000001E-3</v>
      </c>
      <c r="S229">
        <v>-8.5179292000000004E-2</v>
      </c>
      <c r="T229">
        <v>3.7408099E-2</v>
      </c>
      <c r="U229">
        <v>-4.1294127999999999E-2</v>
      </c>
      <c r="V229">
        <v>-0.12649541</v>
      </c>
      <c r="W229">
        <v>-1.8643257999999999E-2</v>
      </c>
      <c r="X229">
        <v>8.6641758999999995E-3</v>
      </c>
      <c r="Y229">
        <v>1.6358804000000001E-2</v>
      </c>
      <c r="Z229">
        <v>3.3719458000000001E-2</v>
      </c>
      <c r="AA229">
        <v>-5.9248291000000002E-2</v>
      </c>
      <c r="AB229">
        <v>-9.7533106999999994E-2</v>
      </c>
      <c r="AC229">
        <v>3.9422567999999998E-2</v>
      </c>
      <c r="AD229">
        <v>-1.0411465999999999E-2</v>
      </c>
      <c r="AE229">
        <v>54.933472000000002</v>
      </c>
    </row>
    <row r="230" spans="1:31" x14ac:dyDescent="0.2">
      <c r="A230">
        <f>44.057739</f>
        <v>44.057738999999998</v>
      </c>
      <c r="B230">
        <v>-6.0056004999999999</v>
      </c>
      <c r="C230">
        <v>-33.366692</v>
      </c>
      <c r="D230">
        <v>-184.56748999999999</v>
      </c>
      <c r="E230">
        <v>-6.6228552000000001</v>
      </c>
      <c r="F230">
        <v>4.0463094999999996</v>
      </c>
      <c r="G230">
        <v>-6.1743302</v>
      </c>
      <c r="H230">
        <v>-53.381737000000001</v>
      </c>
      <c r="I230">
        <v>-4.6938586000000004</v>
      </c>
      <c r="J230">
        <v>-8.7575748999999994E-2</v>
      </c>
      <c r="K230">
        <v>-0.11072087999999999</v>
      </c>
      <c r="L230">
        <v>-8.5465274999999997E-3</v>
      </c>
      <c r="M230">
        <v>-9.3474284000000005E-2</v>
      </c>
      <c r="N230">
        <v>5.6556269999999999E-2</v>
      </c>
      <c r="O230">
        <v>-6.3823997000000002E-3</v>
      </c>
      <c r="P230">
        <v>-8.9486866999999998E-2</v>
      </c>
      <c r="Q230">
        <v>7.4960258999999998E-3</v>
      </c>
      <c r="R230">
        <v>6.1843037000000002E-3</v>
      </c>
      <c r="S230">
        <v>-8.9872784999999997E-2</v>
      </c>
      <c r="T230">
        <v>3.2732058000000001E-2</v>
      </c>
      <c r="U230">
        <v>-4.5960978E-2</v>
      </c>
      <c r="V230">
        <v>-0.12494474</v>
      </c>
      <c r="W230">
        <v>3.1322055000000001E-3</v>
      </c>
      <c r="X230">
        <v>1.3323265000000001E-2</v>
      </c>
      <c r="Y230">
        <v>1.4805993999999999E-2</v>
      </c>
      <c r="Z230">
        <v>3.683608E-2</v>
      </c>
      <c r="AA230">
        <v>-6.0794536000000003E-2</v>
      </c>
      <c r="AB230">
        <v>-9.7533106999999994E-2</v>
      </c>
      <c r="AC230">
        <v>3.0474379999999999E-2</v>
      </c>
      <c r="AD230">
        <v>-1.1032019000000001E-2</v>
      </c>
      <c r="AE230">
        <v>56.459400000000002</v>
      </c>
    </row>
    <row r="231" spans="1:31" x14ac:dyDescent="0.2">
      <c r="A231">
        <f>43.780132</f>
        <v>43.780132000000002</v>
      </c>
      <c r="B231">
        <v>-6.0979276000000002</v>
      </c>
      <c r="C231">
        <v>-33.642856999999999</v>
      </c>
      <c r="D231">
        <v>-184.4753</v>
      </c>
      <c r="E231">
        <v>-6.5308099000000004</v>
      </c>
      <c r="F231">
        <v>4.0463094999999996</v>
      </c>
      <c r="G231">
        <v>-6.1743302</v>
      </c>
      <c r="H231">
        <v>-53.381737000000001</v>
      </c>
      <c r="I231">
        <v>-4.6938586000000004</v>
      </c>
      <c r="J231">
        <v>-9.4406925000000003E-2</v>
      </c>
      <c r="K231">
        <v>-0.12343968</v>
      </c>
      <c r="L231">
        <v>-9.1665462000000003E-3</v>
      </c>
      <c r="M231">
        <v>-9.6603304000000001E-2</v>
      </c>
      <c r="N231">
        <v>1.9024824999999999E-2</v>
      </c>
      <c r="O231">
        <v>-1.6934129999999999E-3</v>
      </c>
      <c r="P231">
        <v>-8.4811031999999995E-2</v>
      </c>
      <c r="Q231">
        <v>-2.7338551999999999E-4</v>
      </c>
      <c r="R231">
        <v>4.6298644000000002E-3</v>
      </c>
      <c r="S231">
        <v>-9.3001790000000001E-2</v>
      </c>
      <c r="T231">
        <v>2.9614702E-2</v>
      </c>
      <c r="U231">
        <v>-4.7516592000000003E-2</v>
      </c>
      <c r="V231">
        <v>-0.13114737000000001</v>
      </c>
      <c r="W231">
        <v>2.6463058000000001E-2</v>
      </c>
      <c r="X231">
        <v>1.0217206E-2</v>
      </c>
      <c r="Y231">
        <v>1.6358804000000001E-2</v>
      </c>
      <c r="Z231">
        <v>4.3069336999999999E-2</v>
      </c>
      <c r="AA231">
        <v>-5.9248291000000002E-2</v>
      </c>
      <c r="AB231">
        <v>-9.5054372999999998E-2</v>
      </c>
      <c r="AC231">
        <v>1.0726665E-2</v>
      </c>
      <c r="AD231">
        <v>-8.8600824000000002E-3</v>
      </c>
      <c r="AE231">
        <v>56.459400000000002</v>
      </c>
    </row>
    <row r="232" spans="1:31" x14ac:dyDescent="0.2">
      <c r="A232">
        <f>43.502525</f>
        <v>43.502524999999999</v>
      </c>
      <c r="B232">
        <v>-6.1902542</v>
      </c>
      <c r="C232">
        <v>-33.826968999999998</v>
      </c>
      <c r="D232">
        <v>-184.29091</v>
      </c>
      <c r="E232">
        <v>-6.4387650000000001</v>
      </c>
      <c r="F232">
        <v>4.1382479999999999</v>
      </c>
      <c r="G232">
        <v>-6.0821265999999996</v>
      </c>
      <c r="H232">
        <v>-53.381737000000001</v>
      </c>
      <c r="I232">
        <v>-4.6938586000000004</v>
      </c>
      <c r="J232">
        <v>-0.10403268</v>
      </c>
      <c r="K232">
        <v>-7.8148371999999994E-2</v>
      </c>
      <c r="L232">
        <v>-7.3064901000000002E-3</v>
      </c>
      <c r="M232">
        <v>-0.10286133</v>
      </c>
      <c r="N232">
        <v>-1.6942809999999999E-2</v>
      </c>
      <c r="O232">
        <v>2.9955732000000001E-3</v>
      </c>
      <c r="P232">
        <v>-8.0135188999999996E-2</v>
      </c>
      <c r="Q232">
        <v>-8.0427964999999994E-3</v>
      </c>
      <c r="R232">
        <v>-1.5878929999999999E-3</v>
      </c>
      <c r="S232">
        <v>-9.4566292999999996E-2</v>
      </c>
      <c r="T232">
        <v>2.8056014000000001E-2</v>
      </c>
      <c r="U232">
        <v>-4.9072209999999998E-2</v>
      </c>
      <c r="V232">
        <v>-0.14355256999999999</v>
      </c>
      <c r="W232">
        <v>4.3572351000000002E-2</v>
      </c>
      <c r="X232">
        <v>4.0050852000000003E-3</v>
      </c>
      <c r="Y232">
        <v>1.7911614999999999E-2</v>
      </c>
      <c r="Z232">
        <v>4.6185955000000001E-2</v>
      </c>
      <c r="AA232">
        <v>-6.0794536000000003E-2</v>
      </c>
      <c r="AB232">
        <v>-9.2575639000000001E-2</v>
      </c>
      <c r="AC232">
        <v>-9.6381687999999993E-3</v>
      </c>
      <c r="AD232">
        <v>-4.8264846999999996E-3</v>
      </c>
      <c r="AE232">
        <v>56.459400000000002</v>
      </c>
    </row>
    <row r="233" spans="1:31" x14ac:dyDescent="0.2">
      <c r="A233">
        <f>43.224915</f>
        <v>43.224915000000003</v>
      </c>
      <c r="B233">
        <v>-6.1902542</v>
      </c>
      <c r="C233">
        <v>-33.919024999999998</v>
      </c>
      <c r="D233">
        <v>-184.29091</v>
      </c>
      <c r="E233">
        <v>-6.2546743999999999</v>
      </c>
      <c r="F233">
        <v>4.1382479999999999</v>
      </c>
      <c r="G233">
        <v>-6.0821265999999996</v>
      </c>
      <c r="H233">
        <v>-53.381737000000001</v>
      </c>
      <c r="I233">
        <v>-4.6938586000000004</v>
      </c>
      <c r="J233">
        <v>-0.11396892</v>
      </c>
      <c r="K233">
        <v>-3.0764828E-3</v>
      </c>
      <c r="L233">
        <v>-4.2063956999999997E-3</v>
      </c>
      <c r="M233">
        <v>-0.11224837</v>
      </c>
      <c r="N233">
        <v>-4.3527576999999998E-2</v>
      </c>
      <c r="O233">
        <v>4.5585688000000001E-3</v>
      </c>
      <c r="P233">
        <v>-7.7017978000000001E-2</v>
      </c>
      <c r="Q233">
        <v>-1.1150561E-2</v>
      </c>
      <c r="R233">
        <v>-6.2512108000000004E-3</v>
      </c>
      <c r="S233">
        <v>-9.6130803000000001E-2</v>
      </c>
      <c r="T233">
        <v>2.4938656E-2</v>
      </c>
      <c r="U233">
        <v>-5.0627824000000002E-2</v>
      </c>
      <c r="V233">
        <v>-0.15440715999999999</v>
      </c>
      <c r="W233">
        <v>4.5127741999999998E-2</v>
      </c>
      <c r="X233">
        <v>2.4520549999999999E-3</v>
      </c>
      <c r="Y233">
        <v>1.9464424000000001E-2</v>
      </c>
      <c r="Z233">
        <v>4.4627647999999999E-2</v>
      </c>
      <c r="AA233">
        <v>-6.8525739000000002E-2</v>
      </c>
      <c r="AB233">
        <v>-9.1646119999999998E-2</v>
      </c>
      <c r="AC233">
        <v>-2.0129141999999999E-2</v>
      </c>
      <c r="AD233">
        <v>-2.0339945000000001E-3</v>
      </c>
      <c r="AE233">
        <v>56.459400000000002</v>
      </c>
    </row>
    <row r="234" spans="1:31" x14ac:dyDescent="0.2">
      <c r="A234">
        <f>42.947308</f>
        <v>42.947308</v>
      </c>
      <c r="B234">
        <v>-6.0979276000000002</v>
      </c>
      <c r="C234">
        <v>-33.919024999999998</v>
      </c>
      <c r="D234">
        <v>-184.38310000000001</v>
      </c>
      <c r="E234">
        <v>-6.1626295999999998</v>
      </c>
      <c r="F234">
        <v>4.2301865000000003</v>
      </c>
      <c r="G234">
        <v>-6.0821265999999996</v>
      </c>
      <c r="H234">
        <v>-53.381737000000001</v>
      </c>
      <c r="I234">
        <v>-4.6938586000000004</v>
      </c>
      <c r="J234">
        <v>-0.12048958999999999</v>
      </c>
      <c r="K234">
        <v>6.1448115999999997E-2</v>
      </c>
      <c r="L234">
        <v>-1.7263201E-3</v>
      </c>
      <c r="M234">
        <v>-0.12319993</v>
      </c>
      <c r="N234">
        <v>-6.2293306E-2</v>
      </c>
      <c r="O234">
        <v>2.9955732000000001E-3</v>
      </c>
      <c r="P234">
        <v>-7.5459368999999998E-2</v>
      </c>
      <c r="Q234">
        <v>-4.9350321999999999E-3</v>
      </c>
      <c r="R234">
        <v>-4.6967715000000004E-3</v>
      </c>
      <c r="S234">
        <v>-9.7695298E-2</v>
      </c>
      <c r="T234">
        <v>1.8703938E-2</v>
      </c>
      <c r="U234">
        <v>-5.3739056E-2</v>
      </c>
      <c r="V234">
        <v>-0.15750845999999999</v>
      </c>
      <c r="W234">
        <v>3.7350784999999997E-2</v>
      </c>
      <c r="X234">
        <v>5.5581153999999999E-3</v>
      </c>
      <c r="Y234">
        <v>1.9464424000000001E-2</v>
      </c>
      <c r="Z234">
        <v>3.683608E-2</v>
      </c>
      <c r="AA234">
        <v>-8.3988138000000004E-2</v>
      </c>
      <c r="AB234">
        <v>-9.3505166000000001E-2</v>
      </c>
      <c r="AC234">
        <v>-1.5192214000000001E-2</v>
      </c>
      <c r="AD234">
        <v>-2.3442711999999998E-3</v>
      </c>
      <c r="AE234">
        <v>56.459400000000002</v>
      </c>
    </row>
    <row r="235" spans="1:31" x14ac:dyDescent="0.2">
      <c r="A235">
        <f>42.57716</f>
        <v>42.577159999999999</v>
      </c>
      <c r="B235">
        <v>-6.0979276000000002</v>
      </c>
      <c r="C235">
        <v>-34.103138000000001</v>
      </c>
      <c r="D235">
        <v>-184.4753</v>
      </c>
      <c r="E235">
        <v>-6.0705843000000002</v>
      </c>
      <c r="F235">
        <v>4.2301865000000003</v>
      </c>
      <c r="G235">
        <v>-6.0821265999999996</v>
      </c>
      <c r="H235">
        <v>-53.381737000000001</v>
      </c>
      <c r="I235">
        <v>-4.6938586000000004</v>
      </c>
      <c r="J235">
        <v>-0.12173162999999999</v>
      </c>
      <c r="K235">
        <v>8.7506114999999995E-2</v>
      </c>
      <c r="L235">
        <v>-2.0363296000000001E-3</v>
      </c>
      <c r="M235">
        <v>-0.13102247</v>
      </c>
      <c r="N235">
        <v>-7.3239967000000003E-2</v>
      </c>
      <c r="O235">
        <v>-1.6934129999999999E-3</v>
      </c>
      <c r="P235">
        <v>-7.5459368999999998E-2</v>
      </c>
      <c r="Q235">
        <v>9.0499082999999994E-3</v>
      </c>
      <c r="R235">
        <v>3.0754248000000001E-3</v>
      </c>
      <c r="S235">
        <v>-9.9259800999999995E-2</v>
      </c>
      <c r="T235">
        <v>1.0910537E-2</v>
      </c>
      <c r="U235">
        <v>-5.8405909999999998E-2</v>
      </c>
      <c r="V235">
        <v>-0.14975519000000001</v>
      </c>
      <c r="W235">
        <v>2.9573835E-2</v>
      </c>
      <c r="X235">
        <v>1.1770235E-2</v>
      </c>
      <c r="Y235">
        <v>1.6358804000000001E-2</v>
      </c>
      <c r="Z235">
        <v>2.5927894E-2</v>
      </c>
      <c r="AA235">
        <v>-9.7904309999999994E-2</v>
      </c>
      <c r="AB235">
        <v>-9.691342E-2</v>
      </c>
      <c r="AC235">
        <v>1.7784807000000001E-3</v>
      </c>
      <c r="AD235">
        <v>-5.4470380000000004E-3</v>
      </c>
      <c r="AE235">
        <v>56.459400000000002</v>
      </c>
    </row>
    <row r="236" spans="1:31" x14ac:dyDescent="0.2">
      <c r="A236">
        <f>42.299553</f>
        <v>42.299553000000003</v>
      </c>
      <c r="B236">
        <v>-6.1902542</v>
      </c>
      <c r="C236">
        <v>-34.471359</v>
      </c>
      <c r="D236">
        <v>-184.56748999999999</v>
      </c>
      <c r="E236">
        <v>-6.0705843000000002</v>
      </c>
      <c r="F236">
        <v>4.2301865000000003</v>
      </c>
      <c r="G236">
        <v>-6.0821265999999996</v>
      </c>
      <c r="H236">
        <v>-53.381737000000001</v>
      </c>
      <c r="I236">
        <v>-4.6016088000000002</v>
      </c>
      <c r="J236">
        <v>-0.11862654</v>
      </c>
      <c r="K236">
        <v>7.3856682000000007E-2</v>
      </c>
      <c r="L236">
        <v>-4.8264144000000004E-3</v>
      </c>
      <c r="M236">
        <v>-0.13102247</v>
      </c>
      <c r="N236">
        <v>-7.7931403999999996E-2</v>
      </c>
      <c r="O236">
        <v>-6.3823997000000002E-3</v>
      </c>
      <c r="P236">
        <v>-7.8576587000000003E-2</v>
      </c>
      <c r="Q236">
        <v>2.7696496000000001E-2</v>
      </c>
      <c r="R236">
        <v>1.5510939E-2</v>
      </c>
      <c r="S236">
        <v>-0.10082430000000001</v>
      </c>
      <c r="T236">
        <v>4.6758153000000004E-3</v>
      </c>
      <c r="U236">
        <v>-6.1517141999999997E-2</v>
      </c>
      <c r="V236">
        <v>-0.13734998000000001</v>
      </c>
      <c r="W236">
        <v>2.801845E-2</v>
      </c>
      <c r="X236">
        <v>1.9535387000000001E-2</v>
      </c>
      <c r="Y236">
        <v>1.1700373E-2</v>
      </c>
      <c r="Z236">
        <v>2.1252957999999999E-2</v>
      </c>
      <c r="AA236">
        <v>-9.7904309999999994E-2</v>
      </c>
      <c r="AB236">
        <v>-0.10001183</v>
      </c>
      <c r="AC236">
        <v>2.2760427999999999E-2</v>
      </c>
      <c r="AD236">
        <v>-1.0101188000000001E-2</v>
      </c>
      <c r="AE236">
        <v>56.459400000000002</v>
      </c>
    </row>
    <row r="237" spans="1:31" x14ac:dyDescent="0.2">
      <c r="A237">
        <f>42.021946</f>
        <v>42.021946</v>
      </c>
      <c r="B237">
        <v>-6.2825813000000004</v>
      </c>
      <c r="C237">
        <v>-35.023693000000002</v>
      </c>
      <c r="D237">
        <v>-184.4753</v>
      </c>
      <c r="E237">
        <v>-6.2546743999999999</v>
      </c>
      <c r="F237">
        <v>4.2301865000000003</v>
      </c>
      <c r="G237">
        <v>-6.1743302</v>
      </c>
      <c r="H237">
        <v>-53.289679999999997</v>
      </c>
      <c r="I237">
        <v>-4.6016088000000002</v>
      </c>
      <c r="J237">
        <v>-0.11365843</v>
      </c>
      <c r="K237">
        <v>4.3455678999999997E-2</v>
      </c>
      <c r="L237">
        <v>-8.2365180999999996E-3</v>
      </c>
      <c r="M237">
        <v>-0.12476443</v>
      </c>
      <c r="N237">
        <v>-7.3239967000000003E-2</v>
      </c>
      <c r="O237">
        <v>-9.5083909000000001E-3</v>
      </c>
      <c r="P237">
        <v>-8.3252414999999996E-2</v>
      </c>
      <c r="Q237">
        <v>4.1681435000000003E-2</v>
      </c>
      <c r="R237">
        <v>2.3283135E-2</v>
      </c>
      <c r="S237">
        <v>-0.10082430000000001</v>
      </c>
      <c r="T237">
        <v>3.1171356999999998E-3</v>
      </c>
      <c r="U237">
        <v>-6.3072763000000004E-2</v>
      </c>
      <c r="V237">
        <v>-0.13424866999999999</v>
      </c>
      <c r="W237">
        <v>3.4240003999999997E-2</v>
      </c>
      <c r="X237">
        <v>2.2641445E-2</v>
      </c>
      <c r="Y237">
        <v>7.0419419000000002E-3</v>
      </c>
      <c r="Z237">
        <v>2.2811268999999999E-2</v>
      </c>
      <c r="AA237">
        <v>-8.3988138000000004E-2</v>
      </c>
      <c r="AB237">
        <v>-0.10187088</v>
      </c>
      <c r="AC237">
        <v>4.0039681000000001E-2</v>
      </c>
      <c r="AD237">
        <v>-1.4445064000000001E-2</v>
      </c>
      <c r="AE237">
        <v>57.985332</v>
      </c>
    </row>
    <row r="238" spans="1:31" x14ac:dyDescent="0.2">
      <c r="A238">
        <f>41.929409</f>
        <v>41.929409</v>
      </c>
      <c r="B238">
        <v>-6.4672350999999999</v>
      </c>
      <c r="C238">
        <v>-35.760139000000002</v>
      </c>
      <c r="D238">
        <v>-184.29091</v>
      </c>
      <c r="E238">
        <v>-6.4387650000000001</v>
      </c>
      <c r="F238">
        <v>4.1382479999999999</v>
      </c>
      <c r="G238">
        <v>-6.1743302</v>
      </c>
      <c r="H238">
        <v>-53.197623999999998</v>
      </c>
      <c r="I238">
        <v>-4.6016088000000002</v>
      </c>
      <c r="J238">
        <v>-0.10993232999999999</v>
      </c>
      <c r="K238">
        <v>2.3601957E-2</v>
      </c>
      <c r="L238">
        <v>-1.0406584E-2</v>
      </c>
      <c r="M238">
        <v>-0.11381289</v>
      </c>
      <c r="N238">
        <v>-5.6038059000000001E-2</v>
      </c>
      <c r="O238">
        <v>-1.1071386000000001E-2</v>
      </c>
      <c r="P238">
        <v>-8.9486866999999998E-2</v>
      </c>
      <c r="Q238">
        <v>4.4789199000000002E-2</v>
      </c>
      <c r="R238">
        <v>2.3283135E-2</v>
      </c>
      <c r="S238">
        <v>-9.7695298E-2</v>
      </c>
      <c r="T238">
        <v>7.7931768999999996E-3</v>
      </c>
      <c r="U238">
        <v>-6.1517141999999997E-2</v>
      </c>
      <c r="V238">
        <v>-0.14045128000000001</v>
      </c>
      <c r="W238">
        <v>4.0461565999999997E-2</v>
      </c>
      <c r="X238">
        <v>1.9535387000000001E-2</v>
      </c>
      <c r="Y238">
        <v>7.0419419000000002E-3</v>
      </c>
      <c r="Z238">
        <v>3.0602831E-2</v>
      </c>
      <c r="AA238">
        <v>-6.3887015000000005E-2</v>
      </c>
      <c r="AB238">
        <v>-0.10249057</v>
      </c>
      <c r="AC238">
        <v>4.7445073999999997E-2</v>
      </c>
      <c r="AD238">
        <v>-1.7547831E-2</v>
      </c>
      <c r="AE238">
        <v>57.985332</v>
      </c>
    </row>
    <row r="239" spans="1:31" x14ac:dyDescent="0.2">
      <c r="A239">
        <f>41.929409</f>
        <v>41.929409</v>
      </c>
      <c r="B239">
        <v>-6.4672350999999999</v>
      </c>
      <c r="C239">
        <v>-36.312477000000001</v>
      </c>
      <c r="D239">
        <v>-184.19872000000001</v>
      </c>
      <c r="E239">
        <v>-6.6228552000000001</v>
      </c>
      <c r="F239">
        <v>4.1382479999999999</v>
      </c>
      <c r="G239">
        <v>-6.0821265999999996</v>
      </c>
      <c r="H239">
        <v>-53.013514999999998</v>
      </c>
      <c r="I239">
        <v>-4.6938586000000004</v>
      </c>
      <c r="J239">
        <v>-0.1093113</v>
      </c>
      <c r="K239">
        <v>2.7014315000000001E-2</v>
      </c>
      <c r="L239">
        <v>-9.4765545999999992E-3</v>
      </c>
      <c r="M239">
        <v>-0.10442584000000001</v>
      </c>
      <c r="N239">
        <v>-2.3198050000000001E-2</v>
      </c>
      <c r="O239">
        <v>-1.1071386000000001E-2</v>
      </c>
      <c r="P239">
        <v>-9.5721303999999993E-2</v>
      </c>
      <c r="Q239">
        <v>3.8573670999999997E-2</v>
      </c>
      <c r="R239">
        <v>1.5510939E-2</v>
      </c>
      <c r="S239">
        <v>-9.6130803000000001E-2</v>
      </c>
      <c r="T239">
        <v>1.7145257000000001E-2</v>
      </c>
      <c r="U239">
        <v>-5.8405909999999998E-2</v>
      </c>
      <c r="V239">
        <v>-0.15285651</v>
      </c>
      <c r="W239">
        <v>4.2016960999999999E-2</v>
      </c>
      <c r="X239">
        <v>1.3323265000000001E-2</v>
      </c>
      <c r="Y239">
        <v>7.0419419000000002E-3</v>
      </c>
      <c r="Z239">
        <v>3.5277772999999998E-2</v>
      </c>
      <c r="AA239">
        <v>-5.3063332999999997E-2</v>
      </c>
      <c r="AB239">
        <v>-0.10311026</v>
      </c>
      <c r="AC239">
        <v>4.4668052E-2</v>
      </c>
      <c r="AD239">
        <v>-1.8168382E-2</v>
      </c>
      <c r="AE239">
        <v>59.511260999999998</v>
      </c>
    </row>
    <row r="240" spans="1:31" x14ac:dyDescent="0.2">
      <c r="A240">
        <f>42.114479</f>
        <v>42.114479000000003</v>
      </c>
      <c r="B240">
        <v>-6.3749079999999996</v>
      </c>
      <c r="C240">
        <v>-36.680698</v>
      </c>
      <c r="D240">
        <v>-184.19872000000001</v>
      </c>
      <c r="E240">
        <v>-6.7149004999999997</v>
      </c>
      <c r="F240">
        <v>4.1382479999999999</v>
      </c>
      <c r="G240">
        <v>-6.0821265999999996</v>
      </c>
      <c r="H240">
        <v>-52.829407000000003</v>
      </c>
      <c r="I240">
        <v>-4.6938586000000004</v>
      </c>
      <c r="J240">
        <v>-0.11086385999999999</v>
      </c>
      <c r="K240">
        <v>4.4076107000000003E-2</v>
      </c>
      <c r="L240">
        <v>-5.4464335999999999E-3</v>
      </c>
      <c r="M240">
        <v>-0.10129682</v>
      </c>
      <c r="N240">
        <v>1.7461013000000001E-2</v>
      </c>
      <c r="O240">
        <v>-1.2634382E-2</v>
      </c>
      <c r="P240">
        <v>-9.7279921000000005E-2</v>
      </c>
      <c r="Q240">
        <v>2.6142611999999999E-2</v>
      </c>
      <c r="R240">
        <v>3.0754248000000001E-3</v>
      </c>
      <c r="S240">
        <v>-9.3001790000000001E-2</v>
      </c>
      <c r="T240">
        <v>2.6497337999999999E-2</v>
      </c>
      <c r="U240">
        <v>-5.6850291999999997E-2</v>
      </c>
      <c r="V240">
        <v>-0.16216041</v>
      </c>
      <c r="W240">
        <v>3.4240003999999997E-2</v>
      </c>
      <c r="X240">
        <v>7.1111452000000002E-3</v>
      </c>
      <c r="Y240">
        <v>8.5947522999999994E-3</v>
      </c>
      <c r="Z240">
        <v>3.2161146000000002E-2</v>
      </c>
      <c r="AA240">
        <v>-5.6155808000000002E-2</v>
      </c>
      <c r="AB240">
        <v>-0.10372993</v>
      </c>
      <c r="AC240">
        <v>3.6336980999999997E-2</v>
      </c>
      <c r="AD240">
        <v>-1.5996447E-2</v>
      </c>
      <c r="AE240">
        <v>59.511260999999998</v>
      </c>
    </row>
    <row r="241" spans="1:31" x14ac:dyDescent="0.2">
      <c r="A241">
        <f>42.39209</f>
        <v>42.392090000000003</v>
      </c>
      <c r="B241">
        <v>-6.0979276000000002</v>
      </c>
      <c r="C241">
        <v>-36.956867000000003</v>
      </c>
      <c r="D241">
        <v>-184.38310000000001</v>
      </c>
      <c r="E241">
        <v>-6.7149004999999997</v>
      </c>
      <c r="F241">
        <v>4.1382479999999999</v>
      </c>
      <c r="G241">
        <v>-6.1743302</v>
      </c>
      <c r="H241">
        <v>-52.645297999999997</v>
      </c>
      <c r="I241">
        <v>-4.6938586000000004</v>
      </c>
      <c r="J241">
        <v>-0.11179538</v>
      </c>
      <c r="K241">
        <v>5.3072326000000003E-2</v>
      </c>
      <c r="L241">
        <v>-1.4163107000000001E-3</v>
      </c>
      <c r="M241">
        <v>-0.10286133</v>
      </c>
      <c r="N241">
        <v>5.6556269999999999E-2</v>
      </c>
      <c r="O241">
        <v>-1.5760373000000001E-2</v>
      </c>
      <c r="P241">
        <v>-9.5721303999999993E-2</v>
      </c>
      <c r="Q241">
        <v>1.5265437999999999E-2</v>
      </c>
      <c r="R241">
        <v>-6.2512108000000004E-3</v>
      </c>
      <c r="S241">
        <v>-9.4566292999999996E-2</v>
      </c>
      <c r="T241">
        <v>3.4290738000000001E-2</v>
      </c>
      <c r="U241">
        <v>-5.5294674000000002E-2</v>
      </c>
      <c r="V241">
        <v>-0.16216041</v>
      </c>
      <c r="W241">
        <v>2.1796888E-2</v>
      </c>
      <c r="X241">
        <v>4.0050852000000003E-3</v>
      </c>
      <c r="Y241">
        <v>1.0147562000000001E-2</v>
      </c>
      <c r="Z241">
        <v>2.5927894E-2</v>
      </c>
      <c r="AA241">
        <v>-7.1618221999999995E-2</v>
      </c>
      <c r="AB241">
        <v>-0.10496929000000001</v>
      </c>
      <c r="AC241">
        <v>3.0474379999999999E-2</v>
      </c>
      <c r="AD241">
        <v>-1.1342296E-2</v>
      </c>
      <c r="AE241">
        <v>59.511260999999998</v>
      </c>
    </row>
    <row r="242" spans="1:31" x14ac:dyDescent="0.2">
      <c r="A242">
        <f>42.669697</f>
        <v>42.669696999999999</v>
      </c>
      <c r="B242">
        <v>-5.8209467000000004</v>
      </c>
      <c r="C242">
        <v>-37.140976000000002</v>
      </c>
      <c r="D242">
        <v>-184.56748999999999</v>
      </c>
      <c r="E242">
        <v>-6.6228552000000001</v>
      </c>
      <c r="F242">
        <v>4.1382479999999999</v>
      </c>
      <c r="G242">
        <v>-6.2665334000000001</v>
      </c>
      <c r="H242">
        <v>-52.553241999999997</v>
      </c>
      <c r="I242">
        <v>-4.6938586000000004</v>
      </c>
      <c r="J242">
        <v>-0.11086385999999999</v>
      </c>
      <c r="K242">
        <v>4.0043321E-2</v>
      </c>
      <c r="L242">
        <v>1.3373645000000001E-4</v>
      </c>
      <c r="M242">
        <v>-0.10911936</v>
      </c>
      <c r="N242">
        <v>8.1577227000000002E-2</v>
      </c>
      <c r="O242">
        <v>-1.7323366999999999E-2</v>
      </c>
      <c r="P242">
        <v>-9.2604078000000006E-2</v>
      </c>
      <c r="Q242">
        <v>1.0603789000000001E-2</v>
      </c>
      <c r="R242">
        <v>-6.2512108000000004E-3</v>
      </c>
      <c r="S242">
        <v>-9.6130803000000001E-2</v>
      </c>
      <c r="T242">
        <v>3.5849418000000001E-2</v>
      </c>
      <c r="U242">
        <v>-5.5294674000000002E-2</v>
      </c>
      <c r="V242">
        <v>-0.15595782</v>
      </c>
      <c r="W242">
        <v>1.2464546999999999E-2</v>
      </c>
      <c r="X242">
        <v>2.4520549999999999E-3</v>
      </c>
      <c r="Y242">
        <v>1.0147562000000001E-2</v>
      </c>
      <c r="Z242">
        <v>1.9694645E-2</v>
      </c>
      <c r="AA242">
        <v>-8.3988138000000004E-2</v>
      </c>
      <c r="AB242">
        <v>-0.10651851</v>
      </c>
      <c r="AC242">
        <v>3.2942845999999998E-2</v>
      </c>
      <c r="AD242">
        <v>-5.7573151000000003E-3</v>
      </c>
      <c r="AE242">
        <v>59.511260999999998</v>
      </c>
    </row>
    <row r="243" spans="1:31" x14ac:dyDescent="0.2">
      <c r="A243">
        <f>42.854771</f>
        <v>42.854771</v>
      </c>
      <c r="B243">
        <v>-5.4516391999999998</v>
      </c>
      <c r="C243">
        <v>-37.325088999999998</v>
      </c>
      <c r="D243">
        <v>-184.56748999999999</v>
      </c>
      <c r="E243">
        <v>-6.5308099000000004</v>
      </c>
      <c r="F243">
        <v>4.2301865000000003</v>
      </c>
      <c r="G243">
        <v>-6.4509401000000004</v>
      </c>
      <c r="H243">
        <v>-52.461188999999997</v>
      </c>
      <c r="I243">
        <v>-4.6938586000000004</v>
      </c>
      <c r="J243">
        <v>-0.10806929</v>
      </c>
      <c r="K243">
        <v>9.6423076000000003E-3</v>
      </c>
      <c r="L243">
        <v>-7.9629180000000003E-4</v>
      </c>
      <c r="M243">
        <v>-0.11381289</v>
      </c>
      <c r="N243">
        <v>8.4704846E-2</v>
      </c>
      <c r="O243">
        <v>-1.7323366999999999E-2</v>
      </c>
      <c r="P243">
        <v>-9.1045476E-2</v>
      </c>
      <c r="Q243">
        <v>1.2157673000000001E-2</v>
      </c>
      <c r="R243">
        <v>3.0754248000000001E-3</v>
      </c>
      <c r="S243">
        <v>-0.10082430000000001</v>
      </c>
      <c r="T243">
        <v>3.5849418000000001E-2</v>
      </c>
      <c r="U243">
        <v>-5.3739056E-2</v>
      </c>
      <c r="V243">
        <v>-0.14975519000000001</v>
      </c>
      <c r="W243">
        <v>9.3537662000000004E-3</v>
      </c>
      <c r="X243">
        <v>4.0050852000000003E-3</v>
      </c>
      <c r="Y243">
        <v>8.5947522999999994E-3</v>
      </c>
      <c r="Z243">
        <v>1.9694645E-2</v>
      </c>
      <c r="AA243">
        <v>-8.5534386000000004E-2</v>
      </c>
      <c r="AB243">
        <v>-0.10775786</v>
      </c>
      <c r="AC243">
        <v>4.0348239000000001E-2</v>
      </c>
      <c r="AD243">
        <v>-2.6545475999999999E-3</v>
      </c>
      <c r="AE243">
        <v>61.037193000000002</v>
      </c>
    </row>
    <row r="244" spans="1:31" x14ac:dyDescent="0.2">
      <c r="A244">
        <f>42.947308</f>
        <v>42.947308</v>
      </c>
      <c r="B244">
        <v>-5.0823317000000001</v>
      </c>
      <c r="C244">
        <v>-37.693314000000001</v>
      </c>
      <c r="D244">
        <v>-184.4753</v>
      </c>
      <c r="E244">
        <v>-6.3467197000000004</v>
      </c>
      <c r="F244">
        <v>4.2301865000000003</v>
      </c>
      <c r="G244">
        <v>-6.6353469</v>
      </c>
      <c r="H244">
        <v>-52.369132999999998</v>
      </c>
      <c r="I244">
        <v>-4.6938586000000004</v>
      </c>
      <c r="J244">
        <v>-0.10589572999999999</v>
      </c>
      <c r="K244">
        <v>-2.0758704999999999E-2</v>
      </c>
      <c r="L244">
        <v>-2.6563485E-3</v>
      </c>
      <c r="M244">
        <v>-0.1169419</v>
      </c>
      <c r="N244">
        <v>6.9066747999999997E-2</v>
      </c>
      <c r="O244">
        <v>-1.5760373000000001E-2</v>
      </c>
      <c r="P244">
        <v>-9.4162695000000005E-2</v>
      </c>
      <c r="Q244">
        <v>1.6819318999999999E-2</v>
      </c>
      <c r="R244">
        <v>1.5510939E-2</v>
      </c>
      <c r="S244">
        <v>-0.10395330999999999</v>
      </c>
      <c r="T244">
        <v>3.7408099E-2</v>
      </c>
      <c r="U244">
        <v>-5.3739056E-2</v>
      </c>
      <c r="V244">
        <v>-0.14510324999999999</v>
      </c>
      <c r="W244">
        <v>1.5575326E-2</v>
      </c>
      <c r="X244">
        <v>2.4520549999999999E-3</v>
      </c>
      <c r="Y244">
        <v>1.0147562000000001E-2</v>
      </c>
      <c r="Z244">
        <v>2.7486211E-2</v>
      </c>
      <c r="AA244">
        <v>-7.9349421000000003E-2</v>
      </c>
      <c r="AB244">
        <v>-0.10899725</v>
      </c>
      <c r="AC244">
        <v>4.0965356000000001E-2</v>
      </c>
      <c r="AD244">
        <v>-3.2751013E-3</v>
      </c>
      <c r="AE244">
        <v>61.037193000000002</v>
      </c>
    </row>
    <row r="245" spans="1:31" x14ac:dyDescent="0.2">
      <c r="A245">
        <f>42.854771</f>
        <v>42.854771</v>
      </c>
      <c r="B245">
        <v>-4.7130241000000002</v>
      </c>
      <c r="C245">
        <v>-38.245646999999998</v>
      </c>
      <c r="D245">
        <v>-184.38310000000001</v>
      </c>
      <c r="E245">
        <v>-6.2546743999999999</v>
      </c>
      <c r="F245">
        <v>4.2301865000000003</v>
      </c>
      <c r="G245">
        <v>-6.7275499999999999</v>
      </c>
      <c r="H245">
        <v>-52.277081000000003</v>
      </c>
      <c r="I245">
        <v>-4.6016088000000002</v>
      </c>
      <c r="J245">
        <v>-0.10620623999999999</v>
      </c>
      <c r="K245">
        <v>-3.3167277000000002E-2</v>
      </c>
      <c r="L245">
        <v>-3.2763672000000001E-3</v>
      </c>
      <c r="M245">
        <v>-0.1169419</v>
      </c>
      <c r="N245">
        <v>4.5609597000000002E-2</v>
      </c>
      <c r="O245">
        <v>-1.1071386000000001E-2</v>
      </c>
      <c r="P245">
        <v>-0.10195575</v>
      </c>
      <c r="Q245">
        <v>2.1480966000000001E-2</v>
      </c>
      <c r="R245">
        <v>2.1728695999999999E-2</v>
      </c>
      <c r="S245">
        <v>-0.10551779999999999</v>
      </c>
      <c r="T245">
        <v>4.0525455000000002E-2</v>
      </c>
      <c r="U245">
        <v>-5.0627824000000002E-2</v>
      </c>
      <c r="V245">
        <v>-0.14355256999999999</v>
      </c>
      <c r="W245">
        <v>2.4907667000000001E-2</v>
      </c>
      <c r="X245">
        <v>-6.5400509999999996E-4</v>
      </c>
      <c r="Y245">
        <v>1.1700373E-2</v>
      </c>
      <c r="Z245">
        <v>3.2161146000000002E-2</v>
      </c>
      <c r="AA245">
        <v>-7.4710697000000006E-2</v>
      </c>
      <c r="AB245">
        <v>-0.11023659</v>
      </c>
      <c r="AC245">
        <v>2.5846012000000002E-2</v>
      </c>
      <c r="AD245">
        <v>-6.3778684000000002E-3</v>
      </c>
      <c r="AE245">
        <v>62.563122</v>
      </c>
    </row>
    <row r="246" spans="1:31" x14ac:dyDescent="0.2">
      <c r="A246">
        <f>42.762234</f>
        <v>42.762233999999999</v>
      </c>
      <c r="B246">
        <v>-4.4360432999999997</v>
      </c>
      <c r="C246">
        <v>-38.797981</v>
      </c>
      <c r="D246">
        <v>-184.65968000000001</v>
      </c>
      <c r="E246">
        <v>-6.2546743999999999</v>
      </c>
      <c r="F246">
        <v>4.3221249999999998</v>
      </c>
      <c r="G246">
        <v>-6.9119567999999996</v>
      </c>
      <c r="H246">
        <v>-52.369132999999998</v>
      </c>
      <c r="I246">
        <v>-4.6016088000000002</v>
      </c>
      <c r="J246">
        <v>-0.1093113</v>
      </c>
      <c r="K246">
        <v>-2.1999562E-2</v>
      </c>
      <c r="L246">
        <v>-2.6563485E-3</v>
      </c>
      <c r="M246">
        <v>-0.11537739</v>
      </c>
      <c r="N246">
        <v>2.5280061999999999E-2</v>
      </c>
      <c r="O246">
        <v>-3.256409E-3</v>
      </c>
      <c r="P246">
        <v>-0.1081902</v>
      </c>
      <c r="Q246">
        <v>2.3034846000000001E-2</v>
      </c>
      <c r="R246">
        <v>2.3283135E-2</v>
      </c>
      <c r="S246">
        <v>-0.10551779999999999</v>
      </c>
      <c r="T246">
        <v>4.3642822999999997E-2</v>
      </c>
      <c r="U246">
        <v>-4.7516592000000003E-2</v>
      </c>
      <c r="V246">
        <v>-0.14200193999999999</v>
      </c>
      <c r="W246">
        <v>3.5795397999999999E-2</v>
      </c>
      <c r="X246">
        <v>-6.5400509999999996E-4</v>
      </c>
      <c r="Y246">
        <v>1.3253185000000001E-2</v>
      </c>
      <c r="Z246">
        <v>3.2161146000000002E-2</v>
      </c>
      <c r="AA246">
        <v>-8.5534386000000004E-2</v>
      </c>
      <c r="AB246">
        <v>-0.11116613</v>
      </c>
      <c r="AC246">
        <v>-1.6156584E-3</v>
      </c>
      <c r="AD246">
        <v>-8.2395291000000002E-3</v>
      </c>
      <c r="AE246">
        <v>62.563122</v>
      </c>
    </row>
    <row r="247" spans="1:31" x14ac:dyDescent="0.2">
      <c r="A247">
        <f>42.669697</f>
        <v>42.669696999999999</v>
      </c>
      <c r="B247">
        <v>-4.2513895000000002</v>
      </c>
      <c r="C247">
        <v>-39.350315000000002</v>
      </c>
      <c r="D247">
        <v>-185.12066999999999</v>
      </c>
      <c r="E247">
        <v>-6.3467197000000004</v>
      </c>
      <c r="F247">
        <v>4.3221249999999998</v>
      </c>
      <c r="G247">
        <v>-7.0963634999999998</v>
      </c>
      <c r="H247">
        <v>-52.461188999999997</v>
      </c>
      <c r="I247">
        <v>-4.6938586000000004</v>
      </c>
      <c r="J247">
        <v>-0.11396892</v>
      </c>
      <c r="K247">
        <v>4.9890912999999999E-3</v>
      </c>
      <c r="L247">
        <v>-1.7263201E-3</v>
      </c>
      <c r="M247">
        <v>-0.11381289</v>
      </c>
      <c r="N247">
        <v>1.1205774E-2</v>
      </c>
      <c r="O247">
        <v>1.4325778E-3</v>
      </c>
      <c r="P247">
        <v>-0.11130741</v>
      </c>
      <c r="Q247">
        <v>2.1480966000000001E-2</v>
      </c>
      <c r="R247">
        <v>1.7065376E-2</v>
      </c>
      <c r="S247">
        <v>-0.10551779999999999</v>
      </c>
      <c r="T247">
        <v>4.5201498999999999E-2</v>
      </c>
      <c r="U247">
        <v>-4.4405356E-2</v>
      </c>
      <c r="V247">
        <v>-0.14045128000000001</v>
      </c>
      <c r="W247">
        <v>4.3572351000000002E-2</v>
      </c>
      <c r="X247">
        <v>8.9902495E-4</v>
      </c>
      <c r="Y247">
        <v>1.6358804000000001E-2</v>
      </c>
      <c r="Z247">
        <v>2.4369583E-2</v>
      </c>
      <c r="AA247">
        <v>-0.10563552</v>
      </c>
      <c r="AB247">
        <v>-0.11240550000000001</v>
      </c>
      <c r="AC247">
        <v>-2.3214723999999999E-2</v>
      </c>
      <c r="AD247">
        <v>-5.4470380000000004E-3</v>
      </c>
      <c r="AE247">
        <v>62.563122</v>
      </c>
    </row>
    <row r="248" spans="1:31" x14ac:dyDescent="0.2">
      <c r="A248">
        <f>42.669697</f>
        <v>42.669696999999999</v>
      </c>
      <c r="B248">
        <v>-4.1590629000000003</v>
      </c>
      <c r="C248">
        <v>-39.902653000000001</v>
      </c>
      <c r="D248">
        <v>-185.76602</v>
      </c>
      <c r="E248">
        <v>-6.5308099000000004</v>
      </c>
      <c r="F248">
        <v>4.2301865000000003</v>
      </c>
      <c r="G248">
        <v>-7.5573801999999999</v>
      </c>
      <c r="H248">
        <v>-52.553241999999997</v>
      </c>
      <c r="I248">
        <v>-4.6938586000000004</v>
      </c>
      <c r="J248">
        <v>-0.11769502</v>
      </c>
      <c r="K248">
        <v>3.4459460999999997E-2</v>
      </c>
      <c r="L248">
        <v>-1.4163107000000001E-3</v>
      </c>
      <c r="M248">
        <v>-0.11381289</v>
      </c>
      <c r="N248">
        <v>8.0781532000000003E-3</v>
      </c>
      <c r="O248">
        <v>4.5585688000000001E-3</v>
      </c>
      <c r="P248">
        <v>-0.10974879999999999</v>
      </c>
      <c r="Q248">
        <v>1.9927084000000001E-2</v>
      </c>
      <c r="R248">
        <v>1.0847621999999999E-2</v>
      </c>
      <c r="S248">
        <v>-0.10708231</v>
      </c>
      <c r="T248">
        <v>4.3642822999999997E-2</v>
      </c>
      <c r="U248">
        <v>-4.1294127999999999E-2</v>
      </c>
      <c r="V248">
        <v>-0.13734998000000001</v>
      </c>
      <c r="W248">
        <v>4.6683124999999999E-2</v>
      </c>
      <c r="X248">
        <v>7.1111452000000002E-3</v>
      </c>
      <c r="Y248">
        <v>1.9464424000000001E-2</v>
      </c>
      <c r="Z248">
        <v>2.1252957999999999E-2</v>
      </c>
      <c r="AA248">
        <v>-0.12109792</v>
      </c>
      <c r="AB248">
        <v>-0.11457438</v>
      </c>
      <c r="AC248">
        <v>-1.8894911E-2</v>
      </c>
      <c r="AD248">
        <v>4.4821938999999999E-4</v>
      </c>
      <c r="AE248">
        <v>64.08905</v>
      </c>
    </row>
    <row r="249" spans="1:31" x14ac:dyDescent="0.2">
      <c r="A249">
        <f>42.762234</f>
        <v>42.762233999999999</v>
      </c>
      <c r="B249">
        <v>-4.2513895000000002</v>
      </c>
      <c r="C249">
        <v>-40.362929999999999</v>
      </c>
      <c r="D249">
        <v>-186.3192</v>
      </c>
      <c r="E249">
        <v>-6.6228552000000001</v>
      </c>
      <c r="F249">
        <v>4.2301865000000003</v>
      </c>
      <c r="G249">
        <v>-8.0183964000000003</v>
      </c>
      <c r="H249">
        <v>-52.645297999999997</v>
      </c>
      <c r="I249">
        <v>-4.7861089999999997</v>
      </c>
      <c r="J249">
        <v>-0.12017909</v>
      </c>
      <c r="K249">
        <v>5.6794896999999997E-2</v>
      </c>
      <c r="L249">
        <v>-1.4163107000000001E-3</v>
      </c>
      <c r="M249">
        <v>-0.11537739</v>
      </c>
      <c r="N249">
        <v>1.1205774E-2</v>
      </c>
      <c r="O249">
        <v>2.9955732000000001E-3</v>
      </c>
      <c r="P249">
        <v>-0.1081902</v>
      </c>
      <c r="Q249">
        <v>1.6819318999999999E-2</v>
      </c>
      <c r="R249">
        <v>7.7387430000000002E-3</v>
      </c>
      <c r="S249">
        <v>-0.10864682000000001</v>
      </c>
      <c r="T249">
        <v>4.0525455000000002E-2</v>
      </c>
      <c r="U249">
        <v>-3.6627274000000001E-2</v>
      </c>
      <c r="V249">
        <v>-0.13579933</v>
      </c>
      <c r="W249">
        <v>4.3572351000000002E-2</v>
      </c>
      <c r="X249">
        <v>1.4876296000000001E-2</v>
      </c>
      <c r="Y249">
        <v>2.2570046E-2</v>
      </c>
      <c r="Z249">
        <v>3.0602831E-2</v>
      </c>
      <c r="AA249">
        <v>-0.11645918</v>
      </c>
      <c r="AB249">
        <v>-0.11705311</v>
      </c>
      <c r="AC249">
        <v>1.5972152E-2</v>
      </c>
      <c r="AD249">
        <v>5.4126469999999996E-3</v>
      </c>
      <c r="AE249">
        <v>65.614982999999995</v>
      </c>
    </row>
    <row r="250" spans="1:31" x14ac:dyDescent="0.2">
      <c r="A250">
        <f>42.854771</f>
        <v>42.854771</v>
      </c>
      <c r="B250">
        <v>-4.4360432999999997</v>
      </c>
      <c r="C250">
        <v>-40.731152000000002</v>
      </c>
      <c r="D250">
        <v>-186.50359</v>
      </c>
      <c r="E250">
        <v>-6.7149004999999997</v>
      </c>
      <c r="F250">
        <v>4.1382479999999999</v>
      </c>
      <c r="G250">
        <v>-8.3872099000000002</v>
      </c>
      <c r="H250">
        <v>-52.829407000000003</v>
      </c>
      <c r="I250">
        <v>-4.6938586000000004</v>
      </c>
      <c r="J250">
        <v>-0.12111062</v>
      </c>
      <c r="K250">
        <v>6.9513686000000005E-2</v>
      </c>
      <c r="L250">
        <v>-7.9629180000000003E-4</v>
      </c>
      <c r="M250">
        <v>-0.1169419</v>
      </c>
      <c r="N250">
        <v>1.7461013000000001E-2</v>
      </c>
      <c r="O250">
        <v>2.9955732000000001E-3</v>
      </c>
      <c r="P250">
        <v>-0.1081902</v>
      </c>
      <c r="Q250">
        <v>1.3711554000000001E-2</v>
      </c>
      <c r="R250">
        <v>6.1843037000000002E-3</v>
      </c>
      <c r="S250">
        <v>-0.11021131000000001</v>
      </c>
      <c r="T250">
        <v>4.2084142999999997E-2</v>
      </c>
      <c r="U250">
        <v>-3.3516042000000003E-2</v>
      </c>
      <c r="V250">
        <v>-0.13424866999999999</v>
      </c>
      <c r="W250">
        <v>3.7350784999999997E-2</v>
      </c>
      <c r="X250">
        <v>1.9535387000000001E-2</v>
      </c>
      <c r="Y250">
        <v>2.5675666999999999E-2</v>
      </c>
      <c r="Z250">
        <v>5.0860897000000002E-2</v>
      </c>
      <c r="AA250">
        <v>-9.4811819000000006E-2</v>
      </c>
      <c r="AB250">
        <v>-0.11953185</v>
      </c>
      <c r="AC250">
        <v>6.4415767999999998E-2</v>
      </c>
      <c r="AD250">
        <v>6.3434768999999997E-3</v>
      </c>
      <c r="AE250">
        <v>65.614982999999995</v>
      </c>
    </row>
    <row r="251" spans="1:31" x14ac:dyDescent="0.2">
      <c r="A251">
        <f>43.039845</f>
        <v>43.039845</v>
      </c>
      <c r="B251">
        <v>-4.7130241000000002</v>
      </c>
      <c r="C251">
        <v>-41.00732</v>
      </c>
      <c r="D251">
        <v>-186.50359</v>
      </c>
      <c r="E251">
        <v>-6.7149004999999997</v>
      </c>
      <c r="F251">
        <v>4.1382479999999999</v>
      </c>
      <c r="G251">
        <v>-8.6638202999999994</v>
      </c>
      <c r="H251">
        <v>-52.921463000000003</v>
      </c>
      <c r="I251">
        <v>-4.6938586000000004</v>
      </c>
      <c r="J251">
        <v>-0.12142111</v>
      </c>
      <c r="K251">
        <v>7.5407758000000005E-2</v>
      </c>
      <c r="L251">
        <v>7.5375526999999995E-4</v>
      </c>
      <c r="M251">
        <v>-0.1169419</v>
      </c>
      <c r="N251">
        <v>2.2152444E-2</v>
      </c>
      <c r="O251">
        <v>1.4325778E-3</v>
      </c>
      <c r="P251">
        <v>-0.11130741</v>
      </c>
      <c r="Q251">
        <v>9.0499082999999994E-3</v>
      </c>
      <c r="R251">
        <v>4.6298644000000002E-3</v>
      </c>
      <c r="S251">
        <v>-0.11021131000000001</v>
      </c>
      <c r="T251">
        <v>4.9877538999999999E-2</v>
      </c>
      <c r="U251">
        <v>-3.1960424000000001E-2</v>
      </c>
      <c r="V251">
        <v>-0.13424866999999999</v>
      </c>
      <c r="W251">
        <v>3.2684619999999998E-2</v>
      </c>
      <c r="X251">
        <v>1.6429326000000001E-2</v>
      </c>
      <c r="Y251">
        <v>2.7228478E-2</v>
      </c>
      <c r="Z251">
        <v>6.8002335999999997E-2</v>
      </c>
      <c r="AA251">
        <v>-7.3164462999999999E-2</v>
      </c>
      <c r="AB251">
        <v>-0.12108105</v>
      </c>
      <c r="AC251">
        <v>9.6814371999999996E-2</v>
      </c>
      <c r="AD251">
        <v>3.8612633999999999E-3</v>
      </c>
      <c r="AE251">
        <v>65.614982999999995</v>
      </c>
    </row>
    <row r="252" spans="1:31" x14ac:dyDescent="0.2">
      <c r="A252">
        <f>43.224915</f>
        <v>43.224915000000003</v>
      </c>
      <c r="B252">
        <v>-5.0823317000000001</v>
      </c>
      <c r="C252">
        <v>-41.283489000000003</v>
      </c>
      <c r="D252">
        <v>-186.41139000000001</v>
      </c>
      <c r="E252">
        <v>-6.6228552000000001</v>
      </c>
      <c r="F252">
        <v>4.1382479999999999</v>
      </c>
      <c r="G252">
        <v>-8.6638202999999994</v>
      </c>
      <c r="H252">
        <v>-53.105572000000002</v>
      </c>
      <c r="I252">
        <v>-4.6938586000000004</v>
      </c>
      <c r="J252">
        <v>-0.12080011</v>
      </c>
      <c r="K252">
        <v>7.7269046999999993E-2</v>
      </c>
      <c r="L252">
        <v>2.3038023999999999E-3</v>
      </c>
      <c r="M252">
        <v>-0.11537739</v>
      </c>
      <c r="N252">
        <v>2.3716253999999999E-2</v>
      </c>
      <c r="O252">
        <v>1.4325778E-3</v>
      </c>
      <c r="P252">
        <v>-0.11598324</v>
      </c>
      <c r="Q252">
        <v>2.8343787E-3</v>
      </c>
      <c r="R252">
        <v>1.5209856000000001E-3</v>
      </c>
      <c r="S252">
        <v>-0.11021131000000001</v>
      </c>
      <c r="T252">
        <v>6.0788300000000003E-2</v>
      </c>
      <c r="U252">
        <v>-3.0404807999999998E-2</v>
      </c>
      <c r="V252">
        <v>-0.13424866999999999</v>
      </c>
      <c r="W252">
        <v>2.9573835E-2</v>
      </c>
      <c r="X252">
        <v>1.0217206E-2</v>
      </c>
      <c r="Y252">
        <v>2.7228478E-2</v>
      </c>
      <c r="Z252">
        <v>6.8002335999999997E-2</v>
      </c>
      <c r="AA252">
        <v>-7.6256937999999996E-2</v>
      </c>
      <c r="AB252">
        <v>-0.12108105</v>
      </c>
      <c r="AC252">
        <v>9.1877430999999996E-2</v>
      </c>
      <c r="AD252">
        <v>1.3790495E-3</v>
      </c>
      <c r="AE252">
        <v>65.614982999999995</v>
      </c>
    </row>
    <row r="253" spans="1:31" x14ac:dyDescent="0.2">
      <c r="A253">
        <f>43.409988</f>
        <v>43.409987999999998</v>
      </c>
      <c r="B253">
        <v>-5.4516391999999998</v>
      </c>
      <c r="C253">
        <v>-41.651710999999999</v>
      </c>
      <c r="D253">
        <v>-186.3192</v>
      </c>
      <c r="E253">
        <v>-6.6228552000000001</v>
      </c>
      <c r="F253">
        <v>4.1382479999999999</v>
      </c>
      <c r="G253">
        <v>-8.6638202999999994</v>
      </c>
      <c r="H253">
        <v>-53.289679999999997</v>
      </c>
      <c r="I253">
        <v>-4.6938586000000004</v>
      </c>
      <c r="J253">
        <v>-0.11955807</v>
      </c>
      <c r="K253">
        <v>7.3856682000000007E-2</v>
      </c>
      <c r="L253">
        <v>2.9238213000000002E-3</v>
      </c>
      <c r="M253">
        <v>-0.11224837</v>
      </c>
      <c r="N253">
        <v>2.3716253999999999E-2</v>
      </c>
      <c r="O253">
        <v>1.4325778E-3</v>
      </c>
      <c r="P253">
        <v>-0.11910047</v>
      </c>
      <c r="Q253">
        <v>-3.3811500999999999E-3</v>
      </c>
      <c r="R253">
        <v>1.5209856000000001E-3</v>
      </c>
      <c r="S253">
        <v>-0.11021131000000001</v>
      </c>
      <c r="T253">
        <v>6.8581708000000005E-2</v>
      </c>
      <c r="U253">
        <v>-3.0404807999999998E-2</v>
      </c>
      <c r="V253">
        <v>-0.13269800000000001</v>
      </c>
      <c r="W253">
        <v>2.9573835E-2</v>
      </c>
      <c r="X253">
        <v>2.4520549999999999E-3</v>
      </c>
      <c r="Y253">
        <v>2.5675666999999999E-2</v>
      </c>
      <c r="Z253">
        <v>4.9302585000000003E-2</v>
      </c>
      <c r="AA253">
        <v>-0.10254302999999999</v>
      </c>
      <c r="AB253">
        <v>-0.12015152</v>
      </c>
      <c r="AC253">
        <v>5.0530657E-2</v>
      </c>
      <c r="AD253">
        <v>1.3790495E-3</v>
      </c>
      <c r="AE253">
        <v>67.140915000000007</v>
      </c>
    </row>
    <row r="254" spans="1:31" x14ac:dyDescent="0.2">
      <c r="A254">
        <f>43.687595</f>
        <v>43.687595000000002</v>
      </c>
      <c r="B254">
        <v>-5.5439663000000001</v>
      </c>
      <c r="C254">
        <v>-42.019936000000001</v>
      </c>
      <c r="D254">
        <v>-186.41139000000001</v>
      </c>
      <c r="E254">
        <v>-6.5308099000000004</v>
      </c>
      <c r="F254">
        <v>4.1382479999999999</v>
      </c>
      <c r="G254">
        <v>-8.4794129999999992</v>
      </c>
      <c r="H254">
        <v>-53.473788999999996</v>
      </c>
      <c r="I254">
        <v>-4.6938586000000004</v>
      </c>
      <c r="J254">
        <v>-0.11769502</v>
      </c>
      <c r="K254">
        <v>6.3309401000000001E-2</v>
      </c>
      <c r="L254">
        <v>1.9937930999999998E-3</v>
      </c>
      <c r="M254">
        <v>-0.10911936</v>
      </c>
      <c r="N254">
        <v>2.3716253999999999E-2</v>
      </c>
      <c r="O254">
        <v>1.4325778E-3</v>
      </c>
      <c r="P254">
        <v>-0.1222177</v>
      </c>
      <c r="Q254">
        <v>-9.5966794000000005E-3</v>
      </c>
      <c r="R254">
        <v>4.6298644000000002E-3</v>
      </c>
      <c r="S254">
        <v>-0.11021131000000001</v>
      </c>
      <c r="T254">
        <v>7.0140384E-2</v>
      </c>
      <c r="U254">
        <v>-3.0404807999999998E-2</v>
      </c>
      <c r="V254">
        <v>-0.13114737000000001</v>
      </c>
      <c r="W254">
        <v>2.9573835E-2</v>
      </c>
      <c r="X254">
        <v>-6.5400509999999996E-4</v>
      </c>
      <c r="Y254">
        <v>2.1017237000000001E-2</v>
      </c>
      <c r="Z254">
        <v>2.5927894E-2</v>
      </c>
      <c r="AA254">
        <v>-0.13037536999999999</v>
      </c>
      <c r="AB254">
        <v>-0.11891216</v>
      </c>
      <c r="AC254">
        <v>-3.4670068000000002E-3</v>
      </c>
      <c r="AD254">
        <v>4.1715399999999996E-3</v>
      </c>
      <c r="AE254">
        <v>67.140915000000007</v>
      </c>
    </row>
    <row r="255" spans="1:31" x14ac:dyDescent="0.2">
      <c r="A255">
        <f>43.872669</f>
        <v>43.872669000000002</v>
      </c>
      <c r="B255">
        <v>-5.5439663000000001</v>
      </c>
      <c r="C255">
        <v>-42.480212999999999</v>
      </c>
      <c r="D255">
        <v>-186.68797000000001</v>
      </c>
      <c r="E255">
        <v>-6.4387650000000001</v>
      </c>
      <c r="F255">
        <v>4.2301865000000003</v>
      </c>
      <c r="G255">
        <v>-8.2950067999999995</v>
      </c>
      <c r="H255">
        <v>-53.565845000000003</v>
      </c>
      <c r="I255">
        <v>-4.6938586000000004</v>
      </c>
      <c r="J255">
        <v>-0.11521097</v>
      </c>
      <c r="K255">
        <v>4.5937393E-2</v>
      </c>
      <c r="L255">
        <v>-1.7627297E-4</v>
      </c>
      <c r="M255">
        <v>-0.10755484999999999</v>
      </c>
      <c r="N255">
        <v>3.3099114999999998E-2</v>
      </c>
      <c r="O255">
        <v>2.9955732000000001E-3</v>
      </c>
      <c r="P255">
        <v>-0.12377629</v>
      </c>
      <c r="Q255">
        <v>-9.5966794000000005E-3</v>
      </c>
      <c r="R255">
        <v>9.2931817999999996E-3</v>
      </c>
      <c r="S255">
        <v>-0.1133403</v>
      </c>
      <c r="T255">
        <v>6.3905664000000001E-2</v>
      </c>
      <c r="U255">
        <v>-3.0404807999999998E-2</v>
      </c>
      <c r="V255">
        <v>-0.12649541</v>
      </c>
      <c r="W255">
        <v>3.1129227999999998E-2</v>
      </c>
      <c r="X255">
        <v>-6.5400509999999996E-4</v>
      </c>
      <c r="Y255">
        <v>1.9464424000000001E-2</v>
      </c>
      <c r="Z255">
        <v>1.5019707E-2</v>
      </c>
      <c r="AA255">
        <v>-0.13501409</v>
      </c>
      <c r="AB255">
        <v>-0.11891216</v>
      </c>
      <c r="AC255">
        <v>-3.8334071999999997E-2</v>
      </c>
      <c r="AD255">
        <v>7.2743067999999998E-3</v>
      </c>
      <c r="AE255">
        <v>67.140915000000007</v>
      </c>
    </row>
    <row r="256" spans="1:31" x14ac:dyDescent="0.2">
      <c r="A256">
        <f>43.872669</f>
        <v>43.872669000000002</v>
      </c>
      <c r="B256">
        <v>-5.2669854000000003</v>
      </c>
      <c r="C256">
        <v>-42.940491000000002</v>
      </c>
      <c r="D256">
        <v>-187.05676</v>
      </c>
      <c r="E256">
        <v>-6.4387650000000001</v>
      </c>
      <c r="F256">
        <v>4.2301865000000003</v>
      </c>
      <c r="G256">
        <v>-8.1106005000000003</v>
      </c>
      <c r="H256">
        <v>-53.565845000000003</v>
      </c>
      <c r="I256">
        <v>-4.6938586000000004</v>
      </c>
      <c r="J256">
        <v>-0.1127269</v>
      </c>
      <c r="K256">
        <v>2.6704101000000001E-2</v>
      </c>
      <c r="L256">
        <v>-2.9663579000000001E-3</v>
      </c>
      <c r="M256">
        <v>-0.10911936</v>
      </c>
      <c r="N256">
        <v>4.8737213000000001E-2</v>
      </c>
      <c r="O256">
        <v>4.5585688000000001E-3</v>
      </c>
      <c r="P256">
        <v>-0.12845213999999999</v>
      </c>
      <c r="Q256">
        <v>-3.3811500999999999E-3</v>
      </c>
      <c r="R256">
        <v>1.2402059999999999E-2</v>
      </c>
      <c r="S256">
        <v>-0.11490481</v>
      </c>
      <c r="T256">
        <v>5.4553587000000001E-2</v>
      </c>
      <c r="U256">
        <v>-2.8849191999999999E-2</v>
      </c>
      <c r="V256">
        <v>-0.12494474</v>
      </c>
      <c r="W256">
        <v>2.9573835E-2</v>
      </c>
      <c r="X256">
        <v>4.0050852000000003E-3</v>
      </c>
      <c r="Y256">
        <v>1.7911614999999999E-2</v>
      </c>
      <c r="Z256">
        <v>2.2811268999999999E-2</v>
      </c>
      <c r="AA256">
        <v>-0.10718175000000001</v>
      </c>
      <c r="AB256">
        <v>-0.12046134999999999</v>
      </c>
      <c r="AC256">
        <v>-3.4014258999999998E-2</v>
      </c>
      <c r="AD256">
        <v>7.8948605999999994E-3</v>
      </c>
      <c r="AE256">
        <v>67.140915000000007</v>
      </c>
    </row>
    <row r="257" spans="1:31" x14ac:dyDescent="0.2">
      <c r="A257">
        <f>43.780132</f>
        <v>43.780132000000002</v>
      </c>
      <c r="B257">
        <v>-4.990005</v>
      </c>
      <c r="C257">
        <v>-43.584881000000003</v>
      </c>
      <c r="D257">
        <v>-187.42554000000001</v>
      </c>
      <c r="E257">
        <v>-6.5308099000000004</v>
      </c>
      <c r="F257">
        <v>4.2301865000000003</v>
      </c>
      <c r="G257">
        <v>-7.9261936999999998</v>
      </c>
      <c r="H257">
        <v>-53.657898000000003</v>
      </c>
      <c r="I257">
        <v>-4.6938586000000004</v>
      </c>
      <c r="J257">
        <v>-0.11024283</v>
      </c>
      <c r="K257">
        <v>1.2434237000000001E-2</v>
      </c>
      <c r="L257">
        <v>-5.4464335999999999E-3</v>
      </c>
      <c r="M257">
        <v>-0.11224837</v>
      </c>
      <c r="N257">
        <v>6.7502937999999998E-2</v>
      </c>
      <c r="O257">
        <v>6.1215636999999998E-3</v>
      </c>
      <c r="P257">
        <v>-0.13312797000000001</v>
      </c>
      <c r="Q257">
        <v>9.0499082999999994E-3</v>
      </c>
      <c r="R257">
        <v>1.39565E-2</v>
      </c>
      <c r="S257">
        <v>-0.11490481</v>
      </c>
      <c r="T257">
        <v>4.5201498999999999E-2</v>
      </c>
      <c r="U257">
        <v>-2.5737957999999998E-2</v>
      </c>
      <c r="V257">
        <v>-0.12339410000000001</v>
      </c>
      <c r="W257">
        <v>2.6463058000000001E-2</v>
      </c>
      <c r="X257">
        <v>7.1111452000000002E-3</v>
      </c>
      <c r="Y257">
        <v>2.1017237000000001E-2</v>
      </c>
      <c r="Z257">
        <v>3.8394399000000003E-2</v>
      </c>
      <c r="AA257">
        <v>-7.1618221999999995E-2</v>
      </c>
      <c r="AB257">
        <v>-0.1229401</v>
      </c>
      <c r="AC257">
        <v>6.0982937000000001E-3</v>
      </c>
      <c r="AD257">
        <v>5.1023704000000003E-3</v>
      </c>
      <c r="AE257">
        <v>67.140915000000007</v>
      </c>
    </row>
    <row r="258" spans="1:31" x14ac:dyDescent="0.2">
      <c r="A258">
        <f>43.687595</f>
        <v>43.687595000000002</v>
      </c>
      <c r="B258">
        <v>-4.6206969999999998</v>
      </c>
      <c r="C258">
        <v>-44.229270999999997</v>
      </c>
      <c r="D258">
        <v>-187.70213000000001</v>
      </c>
      <c r="E258">
        <v>-6.7149004999999997</v>
      </c>
      <c r="F258">
        <v>4.2301865000000003</v>
      </c>
      <c r="G258">
        <v>-7.8339901000000003</v>
      </c>
      <c r="H258">
        <v>-53.749954000000002</v>
      </c>
      <c r="I258">
        <v>-4.6938586000000004</v>
      </c>
      <c r="J258">
        <v>-0.1086903</v>
      </c>
      <c r="K258">
        <v>7.7810212999999996E-3</v>
      </c>
      <c r="L258">
        <v>-6.9964802999999999E-3</v>
      </c>
      <c r="M258">
        <v>-0.11381289</v>
      </c>
      <c r="N258">
        <v>8.0013417000000003E-2</v>
      </c>
      <c r="O258">
        <v>7.6845595999999999E-3</v>
      </c>
      <c r="P258">
        <v>-0.13936240999999999</v>
      </c>
      <c r="Q258">
        <v>2.1480966000000001E-2</v>
      </c>
      <c r="R258">
        <v>1.2402059999999999E-2</v>
      </c>
      <c r="S258">
        <v>-0.11490481</v>
      </c>
      <c r="T258">
        <v>4.2084142999999997E-2</v>
      </c>
      <c r="U258">
        <v>-2.4182341999999999E-2</v>
      </c>
      <c r="V258">
        <v>-0.12494474</v>
      </c>
      <c r="W258">
        <v>2.1796888E-2</v>
      </c>
      <c r="X258">
        <v>5.5581153999999999E-3</v>
      </c>
      <c r="Y258">
        <v>2.4122857000000001E-2</v>
      </c>
      <c r="Z258">
        <v>4.6185955000000001E-2</v>
      </c>
      <c r="AA258">
        <v>-5.7702053000000003E-2</v>
      </c>
      <c r="AB258">
        <v>-0.12479915</v>
      </c>
      <c r="AC258">
        <v>5.7318933000000002E-2</v>
      </c>
      <c r="AD258">
        <v>1.0687727E-3</v>
      </c>
      <c r="AE258">
        <v>67.140915000000007</v>
      </c>
    </row>
    <row r="259" spans="1:31" x14ac:dyDescent="0.2">
      <c r="A259">
        <f>43.687595</f>
        <v>43.687595000000002</v>
      </c>
      <c r="B259">
        <v>-4.3437165999999996</v>
      </c>
      <c r="C259">
        <v>-45.057774000000002</v>
      </c>
      <c r="D259">
        <v>-187.88651999999999</v>
      </c>
      <c r="E259">
        <v>-6.8069452999999998</v>
      </c>
      <c r="F259">
        <v>4.1382479999999999</v>
      </c>
      <c r="G259">
        <v>-7.8339901000000003</v>
      </c>
      <c r="H259">
        <v>-53.842010000000002</v>
      </c>
      <c r="I259">
        <v>-4.7861089999999997</v>
      </c>
      <c r="J259">
        <v>-0.10806929</v>
      </c>
      <c r="K259">
        <v>1.3054665E-2</v>
      </c>
      <c r="L259">
        <v>-6.9964802999999999E-3</v>
      </c>
      <c r="M259">
        <v>-0.11537739</v>
      </c>
      <c r="N259">
        <v>7.6885789999999996E-2</v>
      </c>
      <c r="O259">
        <v>9.2475544999999996E-3</v>
      </c>
      <c r="P259">
        <v>-0.14092101000000001</v>
      </c>
      <c r="Q259">
        <v>2.9250378E-2</v>
      </c>
      <c r="R259">
        <v>7.7387430000000002E-3</v>
      </c>
      <c r="S259">
        <v>-0.1133403</v>
      </c>
      <c r="T259">
        <v>4.3642822999999997E-2</v>
      </c>
      <c r="U259">
        <v>-2.1071108000000002E-2</v>
      </c>
      <c r="V259">
        <v>-0.12959671</v>
      </c>
      <c r="W259">
        <v>2.0241497000000001E-2</v>
      </c>
      <c r="X259">
        <v>-6.5400509999999996E-4</v>
      </c>
      <c r="Y259">
        <v>2.7228478E-2</v>
      </c>
      <c r="Z259">
        <v>3.683608E-2</v>
      </c>
      <c r="AA259">
        <v>-7.6256937999999996E-2</v>
      </c>
      <c r="AB259">
        <v>-0.12541883000000001</v>
      </c>
      <c r="AC259">
        <v>8.9100413000000003E-2</v>
      </c>
      <c r="AD259">
        <v>-1.4134410000000001E-3</v>
      </c>
      <c r="AE259">
        <v>68.666839999999993</v>
      </c>
    </row>
    <row r="260" spans="1:31" x14ac:dyDescent="0.2">
      <c r="A260">
        <f>43.872669</f>
        <v>43.872669000000002</v>
      </c>
      <c r="B260">
        <v>-4.0667356999999997</v>
      </c>
      <c r="C260">
        <v>-45.794220000000003</v>
      </c>
      <c r="D260">
        <v>-188.07091</v>
      </c>
      <c r="E260">
        <v>-6.8989906000000003</v>
      </c>
      <c r="F260">
        <v>4.1382479999999999</v>
      </c>
      <c r="G260">
        <v>-8.0183964000000003</v>
      </c>
      <c r="H260">
        <v>-53.934063000000002</v>
      </c>
      <c r="I260">
        <v>-4.7861089999999997</v>
      </c>
      <c r="J260">
        <v>-0.10900081</v>
      </c>
      <c r="K260">
        <v>2.3291742000000001E-2</v>
      </c>
      <c r="L260">
        <v>-5.4464335999999999E-3</v>
      </c>
      <c r="M260">
        <v>-0.11537739</v>
      </c>
      <c r="N260">
        <v>6.4375319E-2</v>
      </c>
      <c r="O260">
        <v>9.2475544999999996E-3</v>
      </c>
      <c r="P260">
        <v>-0.13936240999999999</v>
      </c>
      <c r="Q260">
        <v>2.7696496000000001E-2</v>
      </c>
      <c r="R260">
        <v>3.0754248000000001E-3</v>
      </c>
      <c r="S260">
        <v>-0.1133403</v>
      </c>
      <c r="T260">
        <v>4.6760178999999999E-2</v>
      </c>
      <c r="U260">
        <v>-2.1071108000000002E-2</v>
      </c>
      <c r="V260">
        <v>-0.13114737000000001</v>
      </c>
      <c r="W260">
        <v>2.0241497000000001E-2</v>
      </c>
      <c r="X260">
        <v>-5.3130955999999997E-3</v>
      </c>
      <c r="Y260">
        <v>2.7228478E-2</v>
      </c>
      <c r="Z260">
        <v>1.8136332000000002E-2</v>
      </c>
      <c r="AA260">
        <v>-0.11491295999999999</v>
      </c>
      <c r="AB260">
        <v>-0.12510899</v>
      </c>
      <c r="AC260">
        <v>8.6014836999999997E-2</v>
      </c>
      <c r="AD260">
        <v>1.3794263999999999E-4</v>
      </c>
      <c r="AE260">
        <v>68.666839999999993</v>
      </c>
    </row>
    <row r="261" spans="1:31" x14ac:dyDescent="0.2">
      <c r="A261">
        <f>44.150276</f>
        <v>44.150275999999998</v>
      </c>
      <c r="B261">
        <v>-3.8820822000000001</v>
      </c>
      <c r="C261">
        <v>-46.346558000000002</v>
      </c>
      <c r="D261">
        <v>-188.16309999999999</v>
      </c>
      <c r="E261">
        <v>-6.8989906000000003</v>
      </c>
      <c r="F261">
        <v>4.1382479999999999</v>
      </c>
      <c r="G261">
        <v>-8.3872099000000002</v>
      </c>
      <c r="H261">
        <v>-54.026119000000001</v>
      </c>
      <c r="I261">
        <v>-4.7861089999999997</v>
      </c>
      <c r="J261">
        <v>-0.11148487</v>
      </c>
      <c r="K261">
        <v>3.2598175E-2</v>
      </c>
      <c r="L261">
        <v>-3.2763672000000001E-3</v>
      </c>
      <c r="M261">
        <v>-0.11850641000000001</v>
      </c>
      <c r="N261">
        <v>4.7173407000000001E-2</v>
      </c>
      <c r="O261">
        <v>1.0810548999999999E-2</v>
      </c>
      <c r="P261">
        <v>-0.13468657000000001</v>
      </c>
      <c r="Q261">
        <v>1.6819318999999999E-2</v>
      </c>
      <c r="R261">
        <v>1.5209856000000001E-3</v>
      </c>
      <c r="S261">
        <v>-0.11646931000000001</v>
      </c>
      <c r="T261">
        <v>5.1436227000000001E-2</v>
      </c>
      <c r="U261">
        <v>-2.1071108000000002E-2</v>
      </c>
      <c r="V261">
        <v>-0.13114737000000001</v>
      </c>
      <c r="W261">
        <v>2.6463058000000001E-2</v>
      </c>
      <c r="X261">
        <v>-8.4191551000000007E-3</v>
      </c>
      <c r="Y261">
        <v>2.5675666999999999E-2</v>
      </c>
      <c r="Z261">
        <v>7.2281430000000002E-3</v>
      </c>
      <c r="AA261">
        <v>-0.13965279999999999</v>
      </c>
      <c r="AB261">
        <v>-0.12479915</v>
      </c>
      <c r="AC261">
        <v>5.5467586999999999E-2</v>
      </c>
      <c r="AD261">
        <v>5.1023704000000003E-3</v>
      </c>
      <c r="AE261">
        <v>68.666839999999993</v>
      </c>
    </row>
    <row r="262" spans="1:31" x14ac:dyDescent="0.2">
      <c r="A262">
        <f>44.427887</f>
        <v>44.427886999999998</v>
      </c>
      <c r="B262">
        <v>-3.7897552999999999</v>
      </c>
      <c r="C262">
        <v>-46.622723000000001</v>
      </c>
      <c r="D262">
        <v>-188.25529</v>
      </c>
      <c r="E262">
        <v>-6.8069452999999998</v>
      </c>
      <c r="F262">
        <v>4.1382479999999999</v>
      </c>
      <c r="G262">
        <v>-8.7560234000000001</v>
      </c>
      <c r="H262">
        <v>-53.934063000000002</v>
      </c>
      <c r="I262">
        <v>-4.7861089999999997</v>
      </c>
      <c r="J262">
        <v>-0.11490045</v>
      </c>
      <c r="K262">
        <v>3.7561602999999999E-2</v>
      </c>
      <c r="L262">
        <v>-2.0363296000000001E-3</v>
      </c>
      <c r="M262">
        <v>-0.12163541999999999</v>
      </c>
      <c r="N262">
        <v>3.7790544000000002E-2</v>
      </c>
      <c r="O262">
        <v>1.0810548999999999E-2</v>
      </c>
      <c r="P262">
        <v>-0.13156936</v>
      </c>
      <c r="Q262">
        <v>2.8343787E-3</v>
      </c>
      <c r="R262">
        <v>1.5209856000000001E-3</v>
      </c>
      <c r="S262">
        <v>-0.11959831</v>
      </c>
      <c r="T262">
        <v>5.4553587000000001E-2</v>
      </c>
      <c r="U262">
        <v>-2.1071108000000002E-2</v>
      </c>
      <c r="V262">
        <v>-0.12804607000000001</v>
      </c>
      <c r="W262">
        <v>3.4240003999999997E-2</v>
      </c>
      <c r="X262">
        <v>-6.8661254E-3</v>
      </c>
      <c r="Y262">
        <v>2.4122857000000001E-2</v>
      </c>
      <c r="Z262">
        <v>1.5019707E-2</v>
      </c>
      <c r="AA262">
        <v>-0.13346784</v>
      </c>
      <c r="AB262">
        <v>-0.12572866999999999</v>
      </c>
      <c r="AC262">
        <v>2.1834752999999998E-2</v>
      </c>
      <c r="AD262">
        <v>1.0377074E-2</v>
      </c>
      <c r="AE262">
        <v>68.666839999999993</v>
      </c>
    </row>
    <row r="263" spans="1:31" x14ac:dyDescent="0.2">
      <c r="A263">
        <f>44.612957</f>
        <v>44.612957000000002</v>
      </c>
      <c r="B263">
        <v>-3.7897552999999999</v>
      </c>
      <c r="C263">
        <v>-46.622723000000001</v>
      </c>
      <c r="D263">
        <v>-188.25529</v>
      </c>
      <c r="E263">
        <v>-6.6228552000000001</v>
      </c>
      <c r="F263">
        <v>4.1382479999999999</v>
      </c>
      <c r="G263">
        <v>-9.1248369</v>
      </c>
      <c r="H263">
        <v>-53.842010000000002</v>
      </c>
      <c r="I263">
        <v>-4.6938586000000004</v>
      </c>
      <c r="J263">
        <v>-0.11800554000000001</v>
      </c>
      <c r="K263">
        <v>4.0043321E-2</v>
      </c>
      <c r="L263">
        <v>-2.0363296000000001E-3</v>
      </c>
      <c r="M263">
        <v>-0.12632893000000001</v>
      </c>
      <c r="N263">
        <v>3.4662924999999997E-2</v>
      </c>
      <c r="O263">
        <v>1.0810548999999999E-2</v>
      </c>
      <c r="P263">
        <v>-0.13001074000000001</v>
      </c>
      <c r="Q263">
        <v>-1.1150561E-2</v>
      </c>
      <c r="R263">
        <v>3.0754248000000001E-3</v>
      </c>
      <c r="S263">
        <v>-0.12116282</v>
      </c>
      <c r="T263">
        <v>5.9229619999999997E-2</v>
      </c>
      <c r="U263">
        <v>-2.2626726E-2</v>
      </c>
      <c r="V263">
        <v>-0.12184345000000001</v>
      </c>
      <c r="W263">
        <v>4.2016960999999999E-2</v>
      </c>
      <c r="X263">
        <v>-5.3130955999999997E-3</v>
      </c>
      <c r="Y263">
        <v>2.2570046E-2</v>
      </c>
      <c r="Z263">
        <v>3.683608E-2</v>
      </c>
      <c r="AA263">
        <v>-0.10872799</v>
      </c>
      <c r="AB263">
        <v>-0.1282074</v>
      </c>
      <c r="AC263">
        <v>7.3325266E-3</v>
      </c>
      <c r="AD263">
        <v>1.1307904000000001E-2</v>
      </c>
      <c r="AE263">
        <v>70.192772000000005</v>
      </c>
    </row>
    <row r="264" spans="1:31" x14ac:dyDescent="0.2">
      <c r="A264">
        <f>44.612957</f>
        <v>44.612957000000002</v>
      </c>
      <c r="B264">
        <v>-3.7897552999999999</v>
      </c>
      <c r="C264">
        <v>-46.346558000000002</v>
      </c>
      <c r="D264">
        <v>-188.16309999999999</v>
      </c>
      <c r="E264">
        <v>-6.4387650000000001</v>
      </c>
      <c r="F264">
        <v>4.2301865000000003</v>
      </c>
      <c r="G264">
        <v>-9.3092431999999992</v>
      </c>
      <c r="H264">
        <v>-53.657898000000003</v>
      </c>
      <c r="I264">
        <v>-4.6938586000000004</v>
      </c>
      <c r="J264">
        <v>-0.12080011</v>
      </c>
      <c r="K264">
        <v>4.4076107000000003E-2</v>
      </c>
      <c r="L264">
        <v>-3.2763672000000001E-3</v>
      </c>
      <c r="M264">
        <v>-0.12789344999999999</v>
      </c>
      <c r="N264">
        <v>3.3099114999999998E-2</v>
      </c>
      <c r="O264">
        <v>9.2475544999999996E-3</v>
      </c>
      <c r="P264">
        <v>-0.13001074000000001</v>
      </c>
      <c r="Q264">
        <v>-1.7366091E-2</v>
      </c>
      <c r="R264">
        <v>6.1843037000000002E-3</v>
      </c>
      <c r="S264">
        <v>-0.12272732</v>
      </c>
      <c r="T264">
        <v>6.5464339999999996E-2</v>
      </c>
      <c r="U264">
        <v>-2.4182341999999999E-2</v>
      </c>
      <c r="V264">
        <v>-0.12029280000000001</v>
      </c>
      <c r="W264">
        <v>4.6683124999999999E-2</v>
      </c>
      <c r="X264">
        <v>-6.5400509999999996E-4</v>
      </c>
      <c r="Y264">
        <v>2.2570046E-2</v>
      </c>
      <c r="Z264">
        <v>5.3977522999999999E-2</v>
      </c>
      <c r="AA264">
        <v>-9.1719336999999998E-2</v>
      </c>
      <c r="AB264">
        <v>-0.13099595999999999</v>
      </c>
      <c r="AC264">
        <v>1.5972152E-2</v>
      </c>
      <c r="AD264">
        <v>7.5845838999999996E-3</v>
      </c>
      <c r="AE264">
        <v>70.192772000000005</v>
      </c>
    </row>
    <row r="265" spans="1:31" x14ac:dyDescent="0.2">
      <c r="A265">
        <f>44.52042</f>
        <v>44.520420000000001</v>
      </c>
      <c r="B265">
        <v>-3.6974285</v>
      </c>
      <c r="C265">
        <v>-45.794220000000003</v>
      </c>
      <c r="D265">
        <v>-187.88651999999999</v>
      </c>
      <c r="E265">
        <v>-6.4387650000000001</v>
      </c>
      <c r="F265">
        <v>4.2301865000000003</v>
      </c>
      <c r="G265">
        <v>-9.4014462999999999</v>
      </c>
      <c r="H265">
        <v>-53.565845000000003</v>
      </c>
      <c r="I265">
        <v>-4.6016088000000002</v>
      </c>
      <c r="J265">
        <v>-0.12297366999999999</v>
      </c>
      <c r="K265">
        <v>5.4623399000000003E-2</v>
      </c>
      <c r="L265">
        <v>-4.5164050999999998E-3</v>
      </c>
      <c r="M265">
        <v>-0.12476443</v>
      </c>
      <c r="N265">
        <v>2.9971492999999998E-2</v>
      </c>
      <c r="O265">
        <v>9.2475544999999996E-3</v>
      </c>
      <c r="P265">
        <v>-0.13001074000000001</v>
      </c>
      <c r="Q265">
        <v>-1.5812207000000002E-2</v>
      </c>
      <c r="R265">
        <v>6.1843037000000002E-3</v>
      </c>
      <c r="S265">
        <v>-0.12116282</v>
      </c>
      <c r="T265">
        <v>7.3257744E-2</v>
      </c>
      <c r="U265">
        <v>-2.5737957999999998E-2</v>
      </c>
      <c r="V265">
        <v>-0.12494474</v>
      </c>
      <c r="W265">
        <v>4.3572351000000002E-2</v>
      </c>
      <c r="X265">
        <v>2.4520549999999999E-3</v>
      </c>
      <c r="Y265">
        <v>2.2570046E-2</v>
      </c>
      <c r="Z265">
        <v>5.7094145999999998E-2</v>
      </c>
      <c r="AA265">
        <v>-9.7904309999999994E-2</v>
      </c>
      <c r="AB265">
        <v>-0.13378455</v>
      </c>
      <c r="AC265">
        <v>3.3868520999999999E-2</v>
      </c>
      <c r="AD265">
        <v>1.3790495E-3</v>
      </c>
      <c r="AE265">
        <v>70.192772000000005</v>
      </c>
    </row>
    <row r="266" spans="1:31" x14ac:dyDescent="0.2">
      <c r="A266">
        <f>44.242813</f>
        <v>44.242812999999998</v>
      </c>
      <c r="B266">
        <v>-3.6051015999999998</v>
      </c>
      <c r="C266">
        <v>-45.149830000000001</v>
      </c>
      <c r="D266">
        <v>-187.33333999999999</v>
      </c>
      <c r="E266">
        <v>-6.4387650000000001</v>
      </c>
      <c r="F266">
        <v>4.3221249999999998</v>
      </c>
      <c r="G266">
        <v>-9.4014462999999999</v>
      </c>
      <c r="H266">
        <v>-53.565845000000003</v>
      </c>
      <c r="I266">
        <v>-4.5093584</v>
      </c>
      <c r="J266">
        <v>-0.12514721000000001</v>
      </c>
      <c r="K266">
        <v>6.9823897999999995E-2</v>
      </c>
      <c r="L266">
        <v>-5.1364237E-3</v>
      </c>
      <c r="M266">
        <v>-0.12163541999999999</v>
      </c>
      <c r="N266">
        <v>2.5280061999999999E-2</v>
      </c>
      <c r="O266">
        <v>7.6845595999999999E-3</v>
      </c>
      <c r="P266">
        <v>-0.12845213999999999</v>
      </c>
      <c r="Q266">
        <v>-1.1150561E-2</v>
      </c>
      <c r="R266">
        <v>3.0754248000000001E-3</v>
      </c>
      <c r="S266">
        <v>-0.12116282</v>
      </c>
      <c r="T266">
        <v>7.7933788000000004E-2</v>
      </c>
      <c r="U266">
        <v>-2.8849191999999999E-2</v>
      </c>
      <c r="V266">
        <v>-0.13424866999999999</v>
      </c>
      <c r="W266">
        <v>3.2684619999999998E-2</v>
      </c>
      <c r="X266">
        <v>5.5581153999999999E-3</v>
      </c>
      <c r="Y266">
        <v>2.1017237000000001E-2</v>
      </c>
      <c r="Z266">
        <v>4.7744274000000003E-2</v>
      </c>
      <c r="AA266">
        <v>-0.11645918</v>
      </c>
      <c r="AB266">
        <v>-0.13657311999999999</v>
      </c>
      <c r="AC266">
        <v>4.2508143999999998E-2</v>
      </c>
      <c r="AD266">
        <v>-2.9648246999999998E-3</v>
      </c>
      <c r="AE266">
        <v>70.192772000000005</v>
      </c>
    </row>
    <row r="267" spans="1:31" x14ac:dyDescent="0.2">
      <c r="A267">
        <f>43.872669</f>
        <v>43.872669000000002</v>
      </c>
      <c r="B267">
        <v>-3.4204476000000001</v>
      </c>
      <c r="C267">
        <v>-44.50544</v>
      </c>
      <c r="D267">
        <v>-186.68797000000001</v>
      </c>
      <c r="E267">
        <v>-6.5308099000000004</v>
      </c>
      <c r="F267">
        <v>4.3221249999999998</v>
      </c>
      <c r="G267">
        <v>-9.4014462999999999</v>
      </c>
      <c r="H267">
        <v>-53.565845000000003</v>
      </c>
      <c r="I267">
        <v>-4.5093584</v>
      </c>
      <c r="J267">
        <v>-0.12732077</v>
      </c>
      <c r="K267">
        <v>8.3163119999999993E-2</v>
      </c>
      <c r="L267">
        <v>-5.1364237E-3</v>
      </c>
      <c r="M267">
        <v>-0.11850641000000001</v>
      </c>
      <c r="N267">
        <v>2.6843878000000002E-2</v>
      </c>
      <c r="O267">
        <v>6.1215636999999998E-3</v>
      </c>
      <c r="P267">
        <v>-0.12533491999999999</v>
      </c>
      <c r="Q267">
        <v>-4.9350321999999999E-3</v>
      </c>
      <c r="R267">
        <v>-1.5878929999999999E-3</v>
      </c>
      <c r="S267">
        <v>-0.12116282</v>
      </c>
      <c r="T267">
        <v>7.4816428000000004E-2</v>
      </c>
      <c r="U267">
        <v>-3.1960424000000001E-2</v>
      </c>
      <c r="V267">
        <v>-0.14355256999999999</v>
      </c>
      <c r="W267">
        <v>1.8686106000000001E-2</v>
      </c>
      <c r="X267">
        <v>4.0050852000000003E-3</v>
      </c>
      <c r="Y267">
        <v>1.9464424000000001E-2</v>
      </c>
      <c r="Z267">
        <v>3.8394399000000003E-2</v>
      </c>
      <c r="AA267">
        <v>-0.13037536999999999</v>
      </c>
      <c r="AB267">
        <v>-0.13905185</v>
      </c>
      <c r="AC267">
        <v>3.4794195999999999E-2</v>
      </c>
      <c r="AD267">
        <v>-3.2751013E-3</v>
      </c>
      <c r="AE267">
        <v>70.192772000000005</v>
      </c>
    </row>
    <row r="268" spans="1:31" x14ac:dyDescent="0.2">
      <c r="A268">
        <f>43.409988</f>
        <v>43.409987999999998</v>
      </c>
      <c r="B268">
        <v>-3.2357938000000002</v>
      </c>
      <c r="C268">
        <v>-43.861049999999999</v>
      </c>
      <c r="D268">
        <v>-185.85822999999999</v>
      </c>
      <c r="E268">
        <v>-6.6228552000000001</v>
      </c>
      <c r="F268">
        <v>4.2301865000000003</v>
      </c>
      <c r="G268">
        <v>-9.3092431999999992</v>
      </c>
      <c r="H268">
        <v>-53.565845000000003</v>
      </c>
      <c r="I268">
        <v>-4.5093584</v>
      </c>
      <c r="J268">
        <v>-0.1288733</v>
      </c>
      <c r="K268">
        <v>8.5024408999999995E-2</v>
      </c>
      <c r="L268">
        <v>-4.2063956999999997E-3</v>
      </c>
      <c r="M268">
        <v>-0.12007092</v>
      </c>
      <c r="N268">
        <v>3.9354357999999999E-2</v>
      </c>
      <c r="O268">
        <v>2.9955732000000001E-3</v>
      </c>
      <c r="P268">
        <v>-0.11910047</v>
      </c>
      <c r="Q268">
        <v>2.8343787E-3</v>
      </c>
      <c r="R268">
        <v>-3.1423324E-3</v>
      </c>
      <c r="S268">
        <v>-0.12116282</v>
      </c>
      <c r="T268">
        <v>6.7023024E-2</v>
      </c>
      <c r="U268">
        <v>-3.5071659999999998E-2</v>
      </c>
      <c r="V268">
        <v>-0.14975519000000001</v>
      </c>
      <c r="W268">
        <v>6.2429857999999998E-3</v>
      </c>
      <c r="X268">
        <v>2.4520549999999999E-3</v>
      </c>
      <c r="Y268">
        <v>1.7911614999999999E-2</v>
      </c>
      <c r="Z268">
        <v>3.5277772999999998E-2</v>
      </c>
      <c r="AA268">
        <v>-0.12419041</v>
      </c>
      <c r="AB268">
        <v>-0.1402912</v>
      </c>
      <c r="AC268">
        <v>1.8132058999999999E-2</v>
      </c>
      <c r="AD268">
        <v>-1.7233408000000001E-4</v>
      </c>
      <c r="AE268">
        <v>70.192772000000005</v>
      </c>
    </row>
    <row r="269" spans="1:31" x14ac:dyDescent="0.2">
      <c r="A269">
        <f>42.947308</f>
        <v>42.947308</v>
      </c>
      <c r="B269">
        <v>-2.9588131999999998</v>
      </c>
      <c r="C269">
        <v>-43.308715999999997</v>
      </c>
      <c r="D269">
        <v>-184.93628000000001</v>
      </c>
      <c r="E269">
        <v>-6.6228552000000001</v>
      </c>
      <c r="F269">
        <v>4.2301865000000003</v>
      </c>
      <c r="G269">
        <v>-9.1248369</v>
      </c>
      <c r="H269">
        <v>-53.565845000000003</v>
      </c>
      <c r="I269">
        <v>-4.6016088000000002</v>
      </c>
      <c r="J269">
        <v>-0.12949432</v>
      </c>
      <c r="K269">
        <v>6.9513686000000005E-2</v>
      </c>
      <c r="L269">
        <v>-3.2763672000000001E-3</v>
      </c>
      <c r="M269">
        <v>-0.12789344999999999</v>
      </c>
      <c r="N269">
        <v>5.9683888999999997E-2</v>
      </c>
      <c r="O269">
        <v>-1.3041769999999999E-4</v>
      </c>
      <c r="P269">
        <v>-0.11598324</v>
      </c>
      <c r="Q269">
        <v>1.2157673000000001E-2</v>
      </c>
      <c r="R269">
        <v>-3.3453710999999998E-5</v>
      </c>
      <c r="S269">
        <v>-0.12429182</v>
      </c>
      <c r="T269">
        <v>5.6112259999999997E-2</v>
      </c>
      <c r="U269">
        <v>-3.6627274000000001E-2</v>
      </c>
      <c r="V269">
        <v>-0.15285651</v>
      </c>
      <c r="W269">
        <v>1.5768150000000001E-3</v>
      </c>
      <c r="X269">
        <v>8.9902495E-4</v>
      </c>
      <c r="Y269">
        <v>1.6358804000000001E-2</v>
      </c>
      <c r="Z269">
        <v>3.8394399000000003E-2</v>
      </c>
      <c r="AA269">
        <v>-0.10718175000000001</v>
      </c>
      <c r="AB269">
        <v>-0.14060105000000001</v>
      </c>
      <c r="AC269">
        <v>7.0239678000000002E-3</v>
      </c>
      <c r="AD269">
        <v>2.6201563999999999E-3</v>
      </c>
      <c r="AE269">
        <v>71.718704000000002</v>
      </c>
    </row>
    <row r="270" spans="1:31" x14ac:dyDescent="0.2">
      <c r="A270">
        <f>42.669697</f>
        <v>42.669696999999999</v>
      </c>
      <c r="B270">
        <v>-2.6818325999999999</v>
      </c>
      <c r="C270">
        <v>-42.756382000000002</v>
      </c>
      <c r="D270">
        <v>-184.10651999999999</v>
      </c>
      <c r="E270">
        <v>-6.4387650000000001</v>
      </c>
      <c r="F270">
        <v>4.1382479999999999</v>
      </c>
      <c r="G270">
        <v>-9.0326337999999993</v>
      </c>
      <c r="H270">
        <v>-53.565845000000003</v>
      </c>
      <c r="I270">
        <v>-4.6016088000000002</v>
      </c>
      <c r="J270">
        <v>-0.12949432</v>
      </c>
      <c r="K270">
        <v>3.8492247E-2</v>
      </c>
      <c r="L270">
        <v>-2.3463389000000002E-3</v>
      </c>
      <c r="M270">
        <v>-0.13571599000000001</v>
      </c>
      <c r="N270">
        <v>7.6885789999999996E-2</v>
      </c>
      <c r="O270">
        <v>-3.256409E-3</v>
      </c>
      <c r="P270">
        <v>-0.11754183999999999</v>
      </c>
      <c r="Q270">
        <v>2.1480966000000001E-2</v>
      </c>
      <c r="R270">
        <v>6.1843037000000002E-3</v>
      </c>
      <c r="S270">
        <v>-0.12742083000000001</v>
      </c>
      <c r="T270">
        <v>4.8318858999999999E-2</v>
      </c>
      <c r="U270">
        <v>-3.8182887999999998E-2</v>
      </c>
      <c r="V270">
        <v>-0.15130584</v>
      </c>
      <c r="W270">
        <v>4.6875956000000003E-3</v>
      </c>
      <c r="X270">
        <v>8.9902495E-4</v>
      </c>
      <c r="Y270">
        <v>1.4805993999999999E-2</v>
      </c>
      <c r="Z270">
        <v>4.1511017999999997E-2</v>
      </c>
      <c r="AA270">
        <v>-9.4811819000000006E-2</v>
      </c>
      <c r="AB270">
        <v>-0.13967152999999999</v>
      </c>
      <c r="AC270">
        <v>1.0726665E-2</v>
      </c>
      <c r="AD270">
        <v>3.5509868000000002E-3</v>
      </c>
      <c r="AE270">
        <v>71.718704000000002</v>
      </c>
    </row>
    <row r="271" spans="1:31" x14ac:dyDescent="0.2">
      <c r="A271">
        <f>42.299553</f>
        <v>42.299553000000003</v>
      </c>
      <c r="B271">
        <v>-2.4048519000000002</v>
      </c>
      <c r="C271">
        <v>-42.204044000000003</v>
      </c>
      <c r="D271">
        <v>-183.27676</v>
      </c>
      <c r="E271">
        <v>-6.3467197000000004</v>
      </c>
      <c r="F271">
        <v>4.1382479999999999</v>
      </c>
      <c r="G271">
        <v>-8.8482265000000009</v>
      </c>
      <c r="H271">
        <v>-53.473788999999996</v>
      </c>
      <c r="I271">
        <v>-4.6938586000000004</v>
      </c>
      <c r="J271">
        <v>-0.12980481999999999</v>
      </c>
      <c r="K271">
        <v>2.8175906999999998E-3</v>
      </c>
      <c r="L271">
        <v>-2.0363296000000001E-3</v>
      </c>
      <c r="M271">
        <v>-0.14197402000000001</v>
      </c>
      <c r="N271">
        <v>8.3141036000000001E-2</v>
      </c>
      <c r="O271">
        <v>-4.8194042999999999E-3</v>
      </c>
      <c r="P271">
        <v>-0.12377629</v>
      </c>
      <c r="Q271">
        <v>2.7696496000000001E-2</v>
      </c>
      <c r="R271">
        <v>9.2931817999999996E-3</v>
      </c>
      <c r="S271">
        <v>-0.12898533000000001</v>
      </c>
      <c r="T271">
        <v>4.6760178999999999E-2</v>
      </c>
      <c r="U271">
        <v>-3.9738509999999998E-2</v>
      </c>
      <c r="V271">
        <v>-0.14975519000000001</v>
      </c>
      <c r="W271">
        <v>1.4019935000000001E-2</v>
      </c>
      <c r="X271">
        <v>5.5581153999999999E-3</v>
      </c>
      <c r="Y271">
        <v>1.6358804000000001E-2</v>
      </c>
      <c r="Z271">
        <v>4.4627647999999999E-2</v>
      </c>
      <c r="AA271">
        <v>-9.0173103000000004E-2</v>
      </c>
      <c r="AB271">
        <v>-0.13936169000000001</v>
      </c>
      <c r="AC271">
        <v>2.5846012000000002E-2</v>
      </c>
      <c r="AD271">
        <v>2.3098798000000002E-3</v>
      </c>
      <c r="AE271">
        <v>71.718704000000002</v>
      </c>
    </row>
    <row r="272" spans="1:31" x14ac:dyDescent="0.2">
      <c r="A272">
        <f>42.114479</f>
        <v>42.114479000000003</v>
      </c>
      <c r="B272">
        <v>-2.1278712999999998</v>
      </c>
      <c r="C272">
        <v>-41.467598000000002</v>
      </c>
      <c r="D272">
        <v>-182.63139000000001</v>
      </c>
      <c r="E272">
        <v>-6.1626295999999998</v>
      </c>
      <c r="F272">
        <v>4.1382479999999999</v>
      </c>
      <c r="G272">
        <v>-8.7560234000000001</v>
      </c>
      <c r="H272">
        <v>-53.473788999999996</v>
      </c>
      <c r="I272">
        <v>-4.6938586000000004</v>
      </c>
      <c r="J272">
        <v>-0.13104685999999999</v>
      </c>
      <c r="K272">
        <v>-2.3860849E-2</v>
      </c>
      <c r="L272">
        <v>-2.0363296000000001E-3</v>
      </c>
      <c r="M272">
        <v>-0.14353852</v>
      </c>
      <c r="N272">
        <v>7.5321979999999997E-2</v>
      </c>
      <c r="O272">
        <v>-3.256409E-3</v>
      </c>
      <c r="P272">
        <v>-0.12845213999999999</v>
      </c>
      <c r="Q272">
        <v>2.3034846000000001E-2</v>
      </c>
      <c r="R272">
        <v>9.2931817999999996E-3</v>
      </c>
      <c r="S272">
        <v>-0.12898533000000001</v>
      </c>
      <c r="T272">
        <v>5.1436227000000001E-2</v>
      </c>
      <c r="U272">
        <v>-4.2849742000000003E-2</v>
      </c>
      <c r="V272">
        <v>-0.15285651</v>
      </c>
      <c r="W272">
        <v>2.1796888E-2</v>
      </c>
      <c r="X272">
        <v>1.0217206E-2</v>
      </c>
      <c r="Y272">
        <v>1.6358804000000001E-2</v>
      </c>
      <c r="Z272">
        <v>4.4627647999999999E-2</v>
      </c>
      <c r="AA272">
        <v>-9.4811819000000006E-2</v>
      </c>
      <c r="AB272">
        <v>-0.1402912</v>
      </c>
      <c r="AC272">
        <v>4.2508143999999998E-2</v>
      </c>
      <c r="AD272">
        <v>7.5849605000000001E-4</v>
      </c>
      <c r="AE272">
        <v>73.244629000000003</v>
      </c>
    </row>
    <row r="273" spans="1:31" x14ac:dyDescent="0.2">
      <c r="A273">
        <f>41.929409</f>
        <v>41.929409</v>
      </c>
      <c r="B273">
        <v>-1.7585637999999999</v>
      </c>
      <c r="C273">
        <v>-40.731152000000002</v>
      </c>
      <c r="D273">
        <v>-181.89383000000001</v>
      </c>
      <c r="E273">
        <v>-6.1626295999999998</v>
      </c>
      <c r="F273">
        <v>4.2301865000000003</v>
      </c>
      <c r="G273">
        <v>-8.4794129999999992</v>
      </c>
      <c r="H273">
        <v>-53.381737000000001</v>
      </c>
      <c r="I273">
        <v>-4.6016088000000002</v>
      </c>
      <c r="J273">
        <v>-0.13353091</v>
      </c>
      <c r="K273">
        <v>-3.2857068000000003E-2</v>
      </c>
      <c r="L273">
        <v>-2.0363296000000001E-3</v>
      </c>
      <c r="M273">
        <v>-0.14040950999999999</v>
      </c>
      <c r="N273">
        <v>5.9683888999999997E-2</v>
      </c>
      <c r="O273">
        <v>-1.6934129999999999E-3</v>
      </c>
      <c r="P273">
        <v>-0.13156936</v>
      </c>
      <c r="Q273">
        <v>1.0603789000000001E-2</v>
      </c>
      <c r="R273">
        <v>6.1843037000000002E-3</v>
      </c>
      <c r="S273">
        <v>-0.12742083000000001</v>
      </c>
      <c r="T273">
        <v>5.6112259999999997E-2</v>
      </c>
      <c r="U273">
        <v>-4.4405356E-2</v>
      </c>
      <c r="V273">
        <v>-0.15750845999999999</v>
      </c>
      <c r="W273">
        <v>2.6463058000000001E-2</v>
      </c>
      <c r="X273">
        <v>1.3323265000000001E-2</v>
      </c>
      <c r="Y273">
        <v>1.6358804000000001E-2</v>
      </c>
      <c r="Z273">
        <v>4.1511017999999997E-2</v>
      </c>
      <c r="AA273">
        <v>-0.10563552</v>
      </c>
      <c r="AB273">
        <v>-0.14122075000000001</v>
      </c>
      <c r="AC273">
        <v>4.8987864999999998E-2</v>
      </c>
      <c r="AD273">
        <v>-1.7233408000000001E-4</v>
      </c>
      <c r="AE273">
        <v>73.244629000000003</v>
      </c>
    </row>
    <row r="274" spans="1:31" x14ac:dyDescent="0.2">
      <c r="A274">
        <f>41.929409</f>
        <v>41.929409</v>
      </c>
      <c r="B274">
        <v>-1.2046024</v>
      </c>
      <c r="C274">
        <v>-40.178818</v>
      </c>
      <c r="D274">
        <v>-181.15628000000001</v>
      </c>
      <c r="E274">
        <v>-6.1626295999999998</v>
      </c>
      <c r="F274">
        <v>4.2301865000000003</v>
      </c>
      <c r="G274">
        <v>-8.2028035999999993</v>
      </c>
      <c r="H274">
        <v>-53.289679999999997</v>
      </c>
      <c r="I274">
        <v>-4.6016088000000002</v>
      </c>
      <c r="J274">
        <v>-0.136015</v>
      </c>
      <c r="K274">
        <v>-2.1999562E-2</v>
      </c>
      <c r="L274">
        <v>-1.4163107000000001E-3</v>
      </c>
      <c r="M274">
        <v>-0.13884500999999999</v>
      </c>
      <c r="N274">
        <v>4.2481976999999997E-2</v>
      </c>
      <c r="O274">
        <v>1.4325778E-3</v>
      </c>
      <c r="P274">
        <v>-0.12845213999999999</v>
      </c>
      <c r="Q274">
        <v>-4.9350321999999999E-3</v>
      </c>
      <c r="R274">
        <v>3.0754248000000001E-3</v>
      </c>
      <c r="S274">
        <v>-0.12742083000000001</v>
      </c>
      <c r="T274">
        <v>5.7670939999999997E-2</v>
      </c>
      <c r="U274">
        <v>-4.7516592000000003E-2</v>
      </c>
      <c r="V274">
        <v>-0.16371106999999999</v>
      </c>
      <c r="W274">
        <v>2.6463058000000001E-2</v>
      </c>
      <c r="X274">
        <v>1.4876296000000001E-2</v>
      </c>
      <c r="Y274">
        <v>1.4805993999999999E-2</v>
      </c>
      <c r="Z274">
        <v>3.2161146000000002E-2</v>
      </c>
      <c r="AA274">
        <v>-0.12109792</v>
      </c>
      <c r="AB274">
        <v>-0.14153059000000001</v>
      </c>
      <c r="AC274">
        <v>4.1891031000000002E-2</v>
      </c>
      <c r="AD274">
        <v>4.4821938999999999E-4</v>
      </c>
      <c r="AE274">
        <v>74.770561000000001</v>
      </c>
    </row>
    <row r="275" spans="1:31" x14ac:dyDescent="0.2">
      <c r="A275">
        <f>41.929409</f>
        <v>41.929409</v>
      </c>
      <c r="B275">
        <v>-0.65064107999999998</v>
      </c>
      <c r="C275">
        <v>-39.626483999999998</v>
      </c>
      <c r="D275">
        <v>-180.41872000000001</v>
      </c>
      <c r="E275">
        <v>-6.0705843000000002</v>
      </c>
      <c r="F275">
        <v>4.2301865000000003</v>
      </c>
      <c r="G275">
        <v>-7.7417870000000004</v>
      </c>
      <c r="H275">
        <v>-53.105572000000002</v>
      </c>
      <c r="I275">
        <v>-4.6016088000000002</v>
      </c>
      <c r="J275">
        <v>-0.13787805</v>
      </c>
      <c r="K275">
        <v>1.8869474000000001E-3</v>
      </c>
      <c r="L275">
        <v>-7.9629180000000003E-4</v>
      </c>
      <c r="M275">
        <v>-0.13884500999999999</v>
      </c>
      <c r="N275">
        <v>2.8407687000000001E-2</v>
      </c>
      <c r="O275">
        <v>1.4325778E-3</v>
      </c>
      <c r="P275">
        <v>-0.12377629</v>
      </c>
      <c r="Q275">
        <v>-1.8919973E-2</v>
      </c>
      <c r="R275">
        <v>3.0754248000000001E-3</v>
      </c>
      <c r="S275">
        <v>-0.12742083000000001</v>
      </c>
      <c r="T275">
        <v>5.6112259999999997E-2</v>
      </c>
      <c r="U275">
        <v>-4.7516592000000003E-2</v>
      </c>
      <c r="V275">
        <v>-0.16991368000000001</v>
      </c>
      <c r="W275">
        <v>2.4907667000000001E-2</v>
      </c>
      <c r="X275">
        <v>1.1770235E-2</v>
      </c>
      <c r="Y275">
        <v>1.3253185000000001E-2</v>
      </c>
      <c r="Z275">
        <v>2.1252957999999999E-2</v>
      </c>
      <c r="AA275">
        <v>-0.13656032000000001</v>
      </c>
      <c r="AB275">
        <v>-0.1402912</v>
      </c>
      <c r="AC275">
        <v>2.7080243E-2</v>
      </c>
      <c r="AD275">
        <v>1.6893260999999999E-3</v>
      </c>
      <c r="AE275">
        <v>76.296493999999996</v>
      </c>
    </row>
    <row r="276" spans="1:31" x14ac:dyDescent="0.2">
      <c r="A276">
        <f>42.021946</f>
        <v>42.021946</v>
      </c>
      <c r="B276">
        <v>8.7974003999999995E-2</v>
      </c>
      <c r="C276">
        <v>-39.258259000000002</v>
      </c>
      <c r="D276">
        <v>-179.77334999999999</v>
      </c>
      <c r="E276">
        <v>-5.9785395000000001</v>
      </c>
      <c r="F276">
        <v>4.3221249999999998</v>
      </c>
      <c r="G276">
        <v>-7.1885667</v>
      </c>
      <c r="H276">
        <v>-52.921463000000003</v>
      </c>
      <c r="I276">
        <v>-4.5093584</v>
      </c>
      <c r="J276">
        <v>-0.13974109000000001</v>
      </c>
      <c r="K276">
        <v>2.9185815E-2</v>
      </c>
      <c r="L276">
        <v>1.3373645000000001E-4</v>
      </c>
      <c r="M276">
        <v>-0.14040950999999999</v>
      </c>
      <c r="N276">
        <v>2.0588635000000001E-2</v>
      </c>
      <c r="O276">
        <v>-1.3041769999999999E-4</v>
      </c>
      <c r="P276">
        <v>-0.12065908</v>
      </c>
      <c r="Q276">
        <v>-2.5135500000000002E-2</v>
      </c>
      <c r="R276">
        <v>4.6298644000000002E-3</v>
      </c>
      <c r="S276">
        <v>-0.12898533000000001</v>
      </c>
      <c r="T276">
        <v>5.1436227000000001E-2</v>
      </c>
      <c r="U276">
        <v>-4.7516592000000003E-2</v>
      </c>
      <c r="V276">
        <v>-0.173015</v>
      </c>
      <c r="W276">
        <v>2.801845E-2</v>
      </c>
      <c r="X276">
        <v>1.0217206E-2</v>
      </c>
      <c r="Y276">
        <v>1.1700373E-2</v>
      </c>
      <c r="Z276">
        <v>1.6578020999999998E-2</v>
      </c>
      <c r="AA276">
        <v>-0.13965279999999999</v>
      </c>
      <c r="AB276">
        <v>-0.13936169000000001</v>
      </c>
      <c r="AC276">
        <v>1.5046478E-2</v>
      </c>
      <c r="AD276">
        <v>2.3098798000000002E-3</v>
      </c>
      <c r="AE276">
        <v>76.296493999999996</v>
      </c>
    </row>
    <row r="277" spans="1:31" x14ac:dyDescent="0.2">
      <c r="A277">
        <f>41.929409</f>
        <v>41.929409</v>
      </c>
      <c r="B277">
        <v>0.82658911000000002</v>
      </c>
      <c r="C277">
        <v>-38.797981</v>
      </c>
      <c r="D277">
        <v>-179.22018</v>
      </c>
      <c r="E277">
        <v>-5.9785395000000001</v>
      </c>
      <c r="F277">
        <v>4.3221249999999998</v>
      </c>
      <c r="G277">
        <v>-6.8197536000000003</v>
      </c>
      <c r="H277">
        <v>-52.829407000000003</v>
      </c>
      <c r="I277">
        <v>-4.5093584</v>
      </c>
      <c r="J277">
        <v>-0.14160413999999999</v>
      </c>
      <c r="K277">
        <v>5.1211043999999997E-2</v>
      </c>
      <c r="L277">
        <v>4.4374589999999998E-4</v>
      </c>
      <c r="M277">
        <v>-0.14353852</v>
      </c>
      <c r="N277">
        <v>1.4333393999999999E-2</v>
      </c>
      <c r="O277">
        <v>-1.6934129999999999E-3</v>
      </c>
      <c r="P277">
        <v>-0.12065908</v>
      </c>
      <c r="Q277">
        <v>-2.0473854999999999E-2</v>
      </c>
      <c r="R277">
        <v>9.2931817999999996E-3</v>
      </c>
      <c r="S277">
        <v>-0.13054982000000001</v>
      </c>
      <c r="T277">
        <v>4.9877538999999999E-2</v>
      </c>
      <c r="U277">
        <v>-4.5960978E-2</v>
      </c>
      <c r="V277">
        <v>-0.1761163</v>
      </c>
      <c r="W277">
        <v>3.1129227999999998E-2</v>
      </c>
      <c r="X277">
        <v>8.6641758999999995E-3</v>
      </c>
      <c r="Y277">
        <v>1.1700373E-2</v>
      </c>
      <c r="Z277">
        <v>2.7486211E-2</v>
      </c>
      <c r="AA277">
        <v>-0.12109792</v>
      </c>
      <c r="AB277">
        <v>-0.13936169000000001</v>
      </c>
      <c r="AC277">
        <v>1.3503687E-2</v>
      </c>
      <c r="AD277">
        <v>1.0687727E-3</v>
      </c>
      <c r="AE277">
        <v>77.822425999999993</v>
      </c>
    </row>
    <row r="278" spans="1:31" x14ac:dyDescent="0.2">
      <c r="A278">
        <f>41.559265</f>
        <v>41.559265000000003</v>
      </c>
      <c r="B278">
        <v>1.4728772999999999</v>
      </c>
      <c r="C278">
        <v>-38.153590999999999</v>
      </c>
      <c r="D278">
        <v>-178.75919999999999</v>
      </c>
      <c r="E278">
        <v>-5.8864941999999996</v>
      </c>
      <c r="F278">
        <v>4.3221249999999998</v>
      </c>
      <c r="G278">
        <v>-6.6353469</v>
      </c>
      <c r="H278">
        <v>-52.737349999999999</v>
      </c>
      <c r="I278">
        <v>-4.6016088000000002</v>
      </c>
      <c r="J278">
        <v>-0.14408819</v>
      </c>
      <c r="K278">
        <v>6.4240045999999995E-2</v>
      </c>
      <c r="L278">
        <v>1.3373645000000001E-4</v>
      </c>
      <c r="M278">
        <v>-0.14510303999999999</v>
      </c>
      <c r="N278">
        <v>1.1205774E-2</v>
      </c>
      <c r="O278">
        <v>-4.8194042999999999E-3</v>
      </c>
      <c r="P278">
        <v>-0.12377629</v>
      </c>
      <c r="Q278">
        <v>-8.0427964999999994E-3</v>
      </c>
      <c r="R278">
        <v>1.39565E-2</v>
      </c>
      <c r="S278">
        <v>-0.13054982000000001</v>
      </c>
      <c r="T278">
        <v>5.1436227000000001E-2</v>
      </c>
      <c r="U278">
        <v>-4.4405356E-2</v>
      </c>
      <c r="V278">
        <v>-0.1761163</v>
      </c>
      <c r="W278">
        <v>3.1129227999999998E-2</v>
      </c>
      <c r="X278">
        <v>1.0217206E-2</v>
      </c>
      <c r="Y278">
        <v>1.3253185000000001E-2</v>
      </c>
      <c r="Z278">
        <v>4.7744274000000003E-2</v>
      </c>
      <c r="AA278">
        <v>-9.3265585999999998E-2</v>
      </c>
      <c r="AB278">
        <v>-0.14153059000000001</v>
      </c>
      <c r="AC278">
        <v>2.3377546999999999E-2</v>
      </c>
      <c r="AD278">
        <v>-1.4134410000000001E-3</v>
      </c>
      <c r="AE278">
        <v>77.822425999999993</v>
      </c>
    </row>
    <row r="279" spans="1:31" x14ac:dyDescent="0.2">
      <c r="A279">
        <f>40.91151</f>
        <v>40.91151</v>
      </c>
      <c r="B279">
        <v>2.0268385000000002</v>
      </c>
      <c r="C279">
        <v>-37.233032000000001</v>
      </c>
      <c r="D279">
        <v>-178.39043000000001</v>
      </c>
      <c r="E279">
        <v>-5.9785395000000001</v>
      </c>
      <c r="F279">
        <v>4.2301865000000003</v>
      </c>
      <c r="G279">
        <v>-6.7275499999999999</v>
      </c>
      <c r="H279">
        <v>-52.737349999999999</v>
      </c>
      <c r="I279">
        <v>-4.6938586000000004</v>
      </c>
      <c r="J279">
        <v>-0.14657224999999999</v>
      </c>
      <c r="K279">
        <v>6.8893260999999997E-2</v>
      </c>
      <c r="L279">
        <v>4.4374589999999998E-4</v>
      </c>
      <c r="M279">
        <v>-0.14666752999999999</v>
      </c>
      <c r="N279">
        <v>1.1205774E-2</v>
      </c>
      <c r="O279">
        <v>-4.8194042999999999E-3</v>
      </c>
      <c r="P279">
        <v>-0.12533491999999999</v>
      </c>
      <c r="Q279">
        <v>5.9421435000000002E-3</v>
      </c>
      <c r="R279">
        <v>1.8619818999999999E-2</v>
      </c>
      <c r="S279">
        <v>-0.13054982000000001</v>
      </c>
      <c r="T279">
        <v>5.6112259999999997E-2</v>
      </c>
      <c r="U279">
        <v>-4.5960978E-2</v>
      </c>
      <c r="V279">
        <v>-0.17766694999999999</v>
      </c>
      <c r="W279">
        <v>2.9573835E-2</v>
      </c>
      <c r="X279">
        <v>1.3323265000000001E-2</v>
      </c>
      <c r="Y279">
        <v>1.4805993999999999E-2</v>
      </c>
      <c r="Z279">
        <v>6.1769087E-2</v>
      </c>
      <c r="AA279">
        <v>-7.780318E-2</v>
      </c>
      <c r="AB279">
        <v>-0.14462900000000001</v>
      </c>
      <c r="AC279">
        <v>3.6645543000000003E-2</v>
      </c>
      <c r="AD279">
        <v>-3.5853777000000001E-3</v>
      </c>
      <c r="AE279">
        <v>79.348350999999994</v>
      </c>
    </row>
    <row r="280" spans="1:31" x14ac:dyDescent="0.2">
      <c r="A280">
        <f>40.263756</f>
        <v>40.263756000000001</v>
      </c>
      <c r="B280">
        <v>2.3961461000000002</v>
      </c>
      <c r="C280">
        <v>-36.036307999999998</v>
      </c>
      <c r="D280">
        <v>-177.83725000000001</v>
      </c>
      <c r="E280">
        <v>-5.9785395000000001</v>
      </c>
      <c r="F280">
        <v>4.2301865000000003</v>
      </c>
      <c r="G280">
        <v>-6.9119567999999996</v>
      </c>
      <c r="H280">
        <v>-52.921463000000003</v>
      </c>
      <c r="I280">
        <v>-4.6938586000000004</v>
      </c>
      <c r="J280">
        <v>-0.14843529</v>
      </c>
      <c r="K280">
        <v>6.6101328000000001E-2</v>
      </c>
      <c r="L280">
        <v>1.0637647000000001E-3</v>
      </c>
      <c r="M280">
        <v>-0.14666752999999999</v>
      </c>
      <c r="N280">
        <v>1.4333393999999999E-2</v>
      </c>
      <c r="O280">
        <v>-1.6934129999999999E-3</v>
      </c>
      <c r="P280">
        <v>-0.12533491999999999</v>
      </c>
      <c r="Q280">
        <v>1.8373203000000001E-2</v>
      </c>
      <c r="R280">
        <v>2.1728695999999999E-2</v>
      </c>
      <c r="S280">
        <v>-0.13054982000000001</v>
      </c>
      <c r="T280">
        <v>5.6112259999999997E-2</v>
      </c>
      <c r="U280">
        <v>-4.7516592000000003E-2</v>
      </c>
      <c r="V280">
        <v>-0.18076824999999999</v>
      </c>
      <c r="W280">
        <v>2.6463058000000001E-2</v>
      </c>
      <c r="X280">
        <v>1.4876296000000001E-2</v>
      </c>
      <c r="Y280">
        <v>1.3253185000000001E-2</v>
      </c>
      <c r="Z280">
        <v>5.7094145999999998E-2</v>
      </c>
      <c r="AA280">
        <v>-8.8626868999999997E-2</v>
      </c>
      <c r="AB280">
        <v>-0.14648806</v>
      </c>
      <c r="AC280">
        <v>4.4050938999999997E-2</v>
      </c>
      <c r="AD280">
        <v>-4.2059313999999997E-3</v>
      </c>
      <c r="AE280">
        <v>79.348350999999994</v>
      </c>
    </row>
    <row r="281" spans="1:31" x14ac:dyDescent="0.2">
      <c r="A281">
        <f>39.801075</f>
        <v>39.801074999999997</v>
      </c>
      <c r="B281">
        <v>2.7654538</v>
      </c>
      <c r="C281">
        <v>-34.931640999999999</v>
      </c>
      <c r="D281">
        <v>-177.19189</v>
      </c>
      <c r="E281">
        <v>-5.9785395000000001</v>
      </c>
      <c r="F281">
        <v>4.1382479999999999</v>
      </c>
      <c r="G281">
        <v>-7.1885667</v>
      </c>
      <c r="H281">
        <v>-53.013514999999998</v>
      </c>
      <c r="I281">
        <v>-4.6938586000000004</v>
      </c>
      <c r="J281">
        <v>-0.14905632999999999</v>
      </c>
      <c r="K281">
        <v>5.6484684E-2</v>
      </c>
      <c r="L281">
        <v>2.3038023999999999E-3</v>
      </c>
      <c r="M281">
        <v>-0.14823204000000001</v>
      </c>
      <c r="N281">
        <v>2.3716253999999999E-2</v>
      </c>
      <c r="O281">
        <v>-1.3041769999999999E-4</v>
      </c>
      <c r="P281">
        <v>-0.12533491999999999</v>
      </c>
      <c r="Q281">
        <v>2.4588728000000001E-2</v>
      </c>
      <c r="R281">
        <v>2.4837576E-2</v>
      </c>
      <c r="S281">
        <v>-0.13211432000000001</v>
      </c>
      <c r="T281">
        <v>4.9877538999999999E-2</v>
      </c>
      <c r="U281">
        <v>-5.0627824000000002E-2</v>
      </c>
      <c r="V281">
        <v>-0.18697087000000001</v>
      </c>
      <c r="W281">
        <v>2.4907667000000001E-2</v>
      </c>
      <c r="X281">
        <v>1.4876296000000001E-2</v>
      </c>
      <c r="Y281">
        <v>8.5947522999999994E-3</v>
      </c>
      <c r="Z281">
        <v>3.3719458000000001E-2</v>
      </c>
      <c r="AA281">
        <v>-0.11955169</v>
      </c>
      <c r="AB281">
        <v>-0.14648806</v>
      </c>
      <c r="AC281">
        <v>4.1582473000000002E-2</v>
      </c>
      <c r="AD281">
        <v>-2.9648246999999998E-3</v>
      </c>
      <c r="AE281">
        <v>79.348350999999994</v>
      </c>
    </row>
    <row r="282" spans="1:31" x14ac:dyDescent="0.2">
      <c r="A282">
        <f>39.523468</f>
        <v>39.523468000000001</v>
      </c>
      <c r="B282">
        <v>3.0424345000000002</v>
      </c>
      <c r="C282">
        <v>-34.011082000000002</v>
      </c>
      <c r="D282">
        <v>-176.36214000000001</v>
      </c>
      <c r="E282">
        <v>-5.9785395000000001</v>
      </c>
      <c r="F282">
        <v>4.1382479999999999</v>
      </c>
      <c r="G282">
        <v>-7.2807703000000004</v>
      </c>
      <c r="H282">
        <v>-53.013514999999998</v>
      </c>
      <c r="I282">
        <v>-4.6016088000000002</v>
      </c>
      <c r="J282">
        <v>-0.14936683000000001</v>
      </c>
      <c r="K282">
        <v>3.9733103999999998E-2</v>
      </c>
      <c r="L282">
        <v>3.8538496000000001E-3</v>
      </c>
      <c r="M282">
        <v>-0.15292557000000001</v>
      </c>
      <c r="N282">
        <v>3.6226735000000003E-2</v>
      </c>
      <c r="O282">
        <v>-1.3041769999999999E-4</v>
      </c>
      <c r="P282">
        <v>-0.12689352000000001</v>
      </c>
      <c r="Q282">
        <v>2.4588728000000001E-2</v>
      </c>
      <c r="R282">
        <v>2.7946453999999999E-2</v>
      </c>
      <c r="S282">
        <v>-0.13524332999999999</v>
      </c>
      <c r="T282">
        <v>3.8966779E-2</v>
      </c>
      <c r="U282">
        <v>-5.3739056E-2</v>
      </c>
      <c r="V282">
        <v>-0.19317348000000001</v>
      </c>
      <c r="W282">
        <v>2.801845E-2</v>
      </c>
      <c r="X282">
        <v>1.1770235E-2</v>
      </c>
      <c r="Y282">
        <v>5.4891313999999997E-3</v>
      </c>
      <c r="Z282">
        <v>1.3461393E-2</v>
      </c>
      <c r="AA282">
        <v>-0.14274529</v>
      </c>
      <c r="AB282">
        <v>-0.14462900000000001</v>
      </c>
      <c r="AC282">
        <v>3.2325729999999997E-2</v>
      </c>
      <c r="AD282">
        <v>-1.7233408000000001E-4</v>
      </c>
      <c r="AE282">
        <v>79.348350999999994</v>
      </c>
    </row>
    <row r="283" spans="1:31" x14ac:dyDescent="0.2">
      <c r="A283">
        <f>39.338394</f>
        <v>39.338394000000001</v>
      </c>
      <c r="B283">
        <v>3.3194151000000001</v>
      </c>
      <c r="C283">
        <v>-33.550800000000002</v>
      </c>
      <c r="D283">
        <v>-175.71677</v>
      </c>
      <c r="E283">
        <v>-5.8864941999999996</v>
      </c>
      <c r="F283">
        <v>4.1382479999999999</v>
      </c>
      <c r="G283">
        <v>-7.1885667</v>
      </c>
      <c r="H283">
        <v>-52.921463000000003</v>
      </c>
      <c r="I283">
        <v>-4.6016088000000002</v>
      </c>
      <c r="J283">
        <v>-0.14998785000000001</v>
      </c>
      <c r="K283">
        <v>1.8328311E-2</v>
      </c>
      <c r="L283">
        <v>4.4738683000000003E-3</v>
      </c>
      <c r="M283">
        <v>-0.15761908999999999</v>
      </c>
      <c r="N283">
        <v>4.5609597000000002E-2</v>
      </c>
      <c r="O283">
        <v>-4.8194042999999999E-3</v>
      </c>
      <c r="P283">
        <v>-0.12845213999999999</v>
      </c>
      <c r="Q283">
        <v>2.4588728000000001E-2</v>
      </c>
      <c r="R283">
        <v>2.9500891000000001E-2</v>
      </c>
      <c r="S283">
        <v>-0.13837232999999999</v>
      </c>
      <c r="T283">
        <v>3.1173381999999999E-2</v>
      </c>
      <c r="U283">
        <v>-5.3739056E-2</v>
      </c>
      <c r="V283">
        <v>-0.19627479</v>
      </c>
      <c r="W283">
        <v>3.4240003999999997E-2</v>
      </c>
      <c r="X283">
        <v>7.1111452000000002E-3</v>
      </c>
      <c r="Y283">
        <v>3.9363209999999996E-3</v>
      </c>
      <c r="Z283">
        <v>1.1903080999999999E-2</v>
      </c>
      <c r="AA283">
        <v>-0.14119904999999999</v>
      </c>
      <c r="AB283">
        <v>-0.14307979000000001</v>
      </c>
      <c r="AC283">
        <v>2.3686103999999999E-2</v>
      </c>
      <c r="AD283">
        <v>2.9304330000000001E-3</v>
      </c>
      <c r="AE283">
        <v>79.348350999999994</v>
      </c>
    </row>
    <row r="284" spans="1:31" x14ac:dyDescent="0.2">
      <c r="A284">
        <f>39.245857</f>
        <v>39.245857000000001</v>
      </c>
      <c r="B284">
        <v>3.5963957</v>
      </c>
      <c r="C284">
        <v>-33.550800000000002</v>
      </c>
      <c r="D284">
        <v>-175.34799000000001</v>
      </c>
      <c r="E284">
        <v>-5.7944488999999999</v>
      </c>
      <c r="F284">
        <v>4.2301865000000003</v>
      </c>
      <c r="G284">
        <v>-7.0041599000000003</v>
      </c>
      <c r="H284">
        <v>-52.553241999999997</v>
      </c>
      <c r="I284">
        <v>-4.5093584</v>
      </c>
      <c r="J284">
        <v>-0.15154038</v>
      </c>
      <c r="K284">
        <v>-2.7662688E-3</v>
      </c>
      <c r="L284">
        <v>3.8538496000000001E-3</v>
      </c>
      <c r="M284">
        <v>-0.16074809000000001</v>
      </c>
      <c r="N284">
        <v>4.7173407000000001E-2</v>
      </c>
      <c r="O284">
        <v>-9.5083909000000001E-3</v>
      </c>
      <c r="P284">
        <v>-0.12845213999999999</v>
      </c>
      <c r="Q284">
        <v>2.6142611999999999E-2</v>
      </c>
      <c r="R284">
        <v>2.6392015000000001E-2</v>
      </c>
      <c r="S284">
        <v>-0.13837232999999999</v>
      </c>
      <c r="T284">
        <v>2.9614702E-2</v>
      </c>
      <c r="U284">
        <v>-5.3739056E-2</v>
      </c>
      <c r="V284">
        <v>-0.19782543</v>
      </c>
      <c r="W284">
        <v>3.8906178999999999E-2</v>
      </c>
      <c r="X284">
        <v>4.0050852000000003E-3</v>
      </c>
      <c r="Y284">
        <v>7.0419419000000002E-3</v>
      </c>
      <c r="Z284">
        <v>2.9044522E-2</v>
      </c>
      <c r="AA284">
        <v>-0.11491295999999999</v>
      </c>
      <c r="AB284">
        <v>-0.14246011</v>
      </c>
      <c r="AC284">
        <v>2.1834752999999998E-2</v>
      </c>
      <c r="AD284">
        <v>4.7920933000000004E-3</v>
      </c>
      <c r="AE284">
        <v>79.348350999999994</v>
      </c>
    </row>
    <row r="285" spans="1:31" x14ac:dyDescent="0.2">
      <c r="A285">
        <f>39.060787</f>
        <v>39.060786999999998</v>
      </c>
      <c r="B285">
        <v>3.6887226000000002</v>
      </c>
      <c r="C285">
        <v>-33.734912999999999</v>
      </c>
      <c r="D285">
        <v>-175.34799000000001</v>
      </c>
      <c r="E285">
        <v>-5.7944488999999999</v>
      </c>
      <c r="F285">
        <v>4.2301865000000003</v>
      </c>
      <c r="G285">
        <v>-6.8197536000000003</v>
      </c>
      <c r="H285">
        <v>-52.277081000000003</v>
      </c>
      <c r="I285">
        <v>-4.4171085000000003</v>
      </c>
      <c r="J285">
        <v>-0.15278243</v>
      </c>
      <c r="K285">
        <v>-1.7036132999999998E-2</v>
      </c>
      <c r="L285">
        <v>1.3737740999999999E-3</v>
      </c>
      <c r="M285">
        <v>-0.16231261</v>
      </c>
      <c r="N285">
        <v>3.9354357999999999E-2</v>
      </c>
      <c r="O285">
        <v>-1.1071386000000001E-2</v>
      </c>
      <c r="P285">
        <v>-0.12689352000000001</v>
      </c>
      <c r="Q285">
        <v>2.9250378E-2</v>
      </c>
      <c r="R285">
        <v>2.0174257000000001E-2</v>
      </c>
      <c r="S285">
        <v>-0.13837232999999999</v>
      </c>
      <c r="T285">
        <v>3.7408099E-2</v>
      </c>
      <c r="U285">
        <v>-5.2183441999999997E-2</v>
      </c>
      <c r="V285">
        <v>-0.19782543</v>
      </c>
      <c r="W285">
        <v>4.3572351000000002E-2</v>
      </c>
      <c r="X285">
        <v>2.4520549999999999E-3</v>
      </c>
      <c r="Y285">
        <v>1.1700373E-2</v>
      </c>
      <c r="Z285">
        <v>5.2419212E-2</v>
      </c>
      <c r="AA285">
        <v>-8.8626868999999997E-2</v>
      </c>
      <c r="AB285">
        <v>-0.14307979000000001</v>
      </c>
      <c r="AC285">
        <v>2.7388802E-2</v>
      </c>
      <c r="AD285">
        <v>4.4818167000000003E-3</v>
      </c>
      <c r="AE285">
        <v>80.874283000000005</v>
      </c>
    </row>
    <row r="286" spans="1:31" x14ac:dyDescent="0.2">
      <c r="A286">
        <f>38.505569</f>
        <v>38.505569000000001</v>
      </c>
      <c r="B286">
        <v>3.7810495</v>
      </c>
      <c r="C286">
        <v>-33.919024999999998</v>
      </c>
      <c r="D286">
        <v>-175.71677</v>
      </c>
      <c r="E286">
        <v>-5.7944488999999999</v>
      </c>
      <c r="F286">
        <v>4.2301865000000003</v>
      </c>
      <c r="G286">
        <v>-6.8197536000000003</v>
      </c>
      <c r="H286">
        <v>-52.092967999999999</v>
      </c>
      <c r="I286">
        <v>-4.4171085000000003</v>
      </c>
      <c r="J286">
        <v>-0.15309294000000001</v>
      </c>
      <c r="K286">
        <v>-1.8897417999999999E-2</v>
      </c>
      <c r="L286">
        <v>-2.0363296000000001E-3</v>
      </c>
      <c r="M286">
        <v>-0.16074809000000001</v>
      </c>
      <c r="N286">
        <v>2.9971492999999998E-2</v>
      </c>
      <c r="O286">
        <v>-7.9453951000000005E-3</v>
      </c>
      <c r="P286">
        <v>-0.12533491999999999</v>
      </c>
      <c r="Q286">
        <v>3.5465906999999998E-2</v>
      </c>
      <c r="R286">
        <v>1.39565E-2</v>
      </c>
      <c r="S286">
        <v>-0.13680782999999999</v>
      </c>
      <c r="T286">
        <v>4.9877538999999999E-2</v>
      </c>
      <c r="U286">
        <v>-5.2183441999999997E-2</v>
      </c>
      <c r="V286">
        <v>-0.19627479</v>
      </c>
      <c r="W286">
        <v>4.5127741999999998E-2</v>
      </c>
      <c r="X286">
        <v>2.4520549999999999E-3</v>
      </c>
      <c r="Y286">
        <v>1.6358804000000001E-2</v>
      </c>
      <c r="Z286">
        <v>6.3327402000000005E-2</v>
      </c>
      <c r="AA286">
        <v>-8.5534386000000004E-2</v>
      </c>
      <c r="AB286">
        <v>-0.14462900000000001</v>
      </c>
      <c r="AC286">
        <v>3.7879775999999997E-2</v>
      </c>
      <c r="AD286">
        <v>7.5849605000000001E-4</v>
      </c>
      <c r="AE286">
        <v>82.400215000000003</v>
      </c>
    </row>
    <row r="287" spans="1:31" x14ac:dyDescent="0.2">
      <c r="A287">
        <f>37.950352</f>
        <v>37.950352000000002</v>
      </c>
      <c r="B287">
        <v>3.5963957</v>
      </c>
      <c r="C287">
        <v>-34.103138000000001</v>
      </c>
      <c r="D287">
        <v>-176.36214000000001</v>
      </c>
      <c r="E287">
        <v>-5.7944488999999999</v>
      </c>
      <c r="F287">
        <v>4.2301865000000003</v>
      </c>
      <c r="G287">
        <v>-6.8197536000000003</v>
      </c>
      <c r="H287">
        <v>-52.000915999999997</v>
      </c>
      <c r="I287">
        <v>-4.4171085000000003</v>
      </c>
      <c r="J287">
        <v>-0.15185088999999999</v>
      </c>
      <c r="K287">
        <v>-6.7990556999999998E-3</v>
      </c>
      <c r="L287">
        <v>-5.4464335999999999E-3</v>
      </c>
      <c r="M287">
        <v>-0.15761908999999999</v>
      </c>
      <c r="N287">
        <v>2.3716253999999999E-2</v>
      </c>
      <c r="O287">
        <v>-3.256409E-3</v>
      </c>
      <c r="P287">
        <v>-0.12533491999999999</v>
      </c>
      <c r="Q287">
        <v>3.8573670999999997E-2</v>
      </c>
      <c r="R287">
        <v>7.7387430000000002E-3</v>
      </c>
      <c r="S287">
        <v>-0.13680782999999999</v>
      </c>
      <c r="T287">
        <v>5.6112259999999997E-2</v>
      </c>
      <c r="U287">
        <v>-5.2183441999999997E-2</v>
      </c>
      <c r="V287">
        <v>-0.19627479</v>
      </c>
      <c r="W287">
        <v>4.6683124999999999E-2</v>
      </c>
      <c r="X287">
        <v>5.5581153999999999E-3</v>
      </c>
      <c r="Y287">
        <v>1.7911614999999999E-2</v>
      </c>
      <c r="Z287">
        <v>5.3977522999999999E-2</v>
      </c>
      <c r="AA287">
        <v>-0.10872799</v>
      </c>
      <c r="AB287">
        <v>-0.14586836</v>
      </c>
      <c r="AC287">
        <v>4.8370752000000003E-2</v>
      </c>
      <c r="AD287">
        <v>-6.0675913000000003E-3</v>
      </c>
      <c r="AE287">
        <v>82.400215000000003</v>
      </c>
    </row>
    <row r="288" spans="1:31" x14ac:dyDescent="0.2">
      <c r="A288">
        <f>37.302597</f>
        <v>37.302596999999999</v>
      </c>
      <c r="B288">
        <v>3.1347613000000001</v>
      </c>
      <c r="C288">
        <v>-34.287247000000001</v>
      </c>
      <c r="D288">
        <v>-177.19189</v>
      </c>
      <c r="E288">
        <v>-5.8864941999999996</v>
      </c>
      <c r="F288">
        <v>4.2301865000000003</v>
      </c>
      <c r="G288">
        <v>-6.9119567999999996</v>
      </c>
      <c r="H288">
        <v>-52.092967999999999</v>
      </c>
      <c r="I288">
        <v>-4.5093584</v>
      </c>
      <c r="J288">
        <v>-0.15060884999999999</v>
      </c>
      <c r="K288">
        <v>1.5226165999999999E-2</v>
      </c>
      <c r="L288">
        <v>-7.3064901000000002E-3</v>
      </c>
      <c r="M288">
        <v>-0.15449008</v>
      </c>
      <c r="N288">
        <v>2.5280061999999999E-2</v>
      </c>
      <c r="O288">
        <v>-1.3041769999999999E-4</v>
      </c>
      <c r="P288">
        <v>-0.12845213999999999</v>
      </c>
      <c r="Q288">
        <v>3.7019788999999997E-2</v>
      </c>
      <c r="R288">
        <v>4.6298644000000002E-3</v>
      </c>
      <c r="S288">
        <v>-0.13680782999999999</v>
      </c>
      <c r="T288">
        <v>5.6112259999999997E-2</v>
      </c>
      <c r="U288">
        <v>-5.3739056E-2</v>
      </c>
      <c r="V288">
        <v>-0.19627479</v>
      </c>
      <c r="W288">
        <v>4.6683124999999999E-2</v>
      </c>
      <c r="X288">
        <v>8.6641758999999995E-3</v>
      </c>
      <c r="Y288">
        <v>1.4805993999999999E-2</v>
      </c>
      <c r="Z288">
        <v>3.2161146000000002E-2</v>
      </c>
      <c r="AA288">
        <v>-0.14274529</v>
      </c>
      <c r="AB288">
        <v>-0.14617819000000001</v>
      </c>
      <c r="AC288">
        <v>5.2999124000000002E-2</v>
      </c>
      <c r="AD288">
        <v>-1.3514233E-2</v>
      </c>
      <c r="AE288">
        <v>83.926140000000004</v>
      </c>
    </row>
    <row r="289" spans="1:31" x14ac:dyDescent="0.2">
      <c r="A289">
        <f>36.932453</f>
        <v>36.932453000000002</v>
      </c>
      <c r="B289">
        <v>2.3038192</v>
      </c>
      <c r="C289">
        <v>-34.379303</v>
      </c>
      <c r="D289">
        <v>-177.92944</v>
      </c>
      <c r="E289">
        <v>-5.9785395000000001</v>
      </c>
      <c r="F289">
        <v>4.2301865000000003</v>
      </c>
      <c r="G289">
        <v>-7.0041599000000003</v>
      </c>
      <c r="H289">
        <v>-52.185023999999999</v>
      </c>
      <c r="I289">
        <v>-4.5093584</v>
      </c>
      <c r="J289">
        <v>-0.14998785000000001</v>
      </c>
      <c r="K289">
        <v>4.0353532999999997E-2</v>
      </c>
      <c r="L289">
        <v>-6.9964802999999999E-3</v>
      </c>
      <c r="M289">
        <v>-0.15449008</v>
      </c>
      <c r="N289">
        <v>3.1535305E-2</v>
      </c>
      <c r="O289">
        <v>-1.6934129999999999E-3</v>
      </c>
      <c r="P289">
        <v>-0.13312797000000001</v>
      </c>
      <c r="Q289">
        <v>3.080426E-2</v>
      </c>
      <c r="R289">
        <v>3.0754248000000001E-3</v>
      </c>
      <c r="S289">
        <v>-0.13993683000000001</v>
      </c>
      <c r="T289">
        <v>4.8318858999999999E-2</v>
      </c>
      <c r="U289">
        <v>-5.5294674000000002E-2</v>
      </c>
      <c r="V289">
        <v>-0.19627479</v>
      </c>
      <c r="W289">
        <v>4.6683124999999999E-2</v>
      </c>
      <c r="X289">
        <v>8.6641758999999995E-3</v>
      </c>
      <c r="Y289">
        <v>1.0147562000000001E-2</v>
      </c>
      <c r="Z289">
        <v>1.3461393E-2</v>
      </c>
      <c r="AA289">
        <v>-0.16439264000000001</v>
      </c>
      <c r="AB289">
        <v>-0.14617819000000001</v>
      </c>
      <c r="AC289">
        <v>4.8062194000000003E-2</v>
      </c>
      <c r="AD289">
        <v>-1.9099213E-2</v>
      </c>
      <c r="AE289">
        <v>83.926140000000004</v>
      </c>
    </row>
    <row r="290" spans="1:31" x14ac:dyDescent="0.2">
      <c r="A290">
        <f>36.932453</f>
        <v>36.932453000000002</v>
      </c>
      <c r="B290">
        <v>1.1958966</v>
      </c>
      <c r="C290">
        <v>-34.563415999999997</v>
      </c>
      <c r="D290">
        <v>-178.85139000000001</v>
      </c>
      <c r="E290">
        <v>-6.0705843000000002</v>
      </c>
      <c r="F290">
        <v>4.1382479999999999</v>
      </c>
      <c r="G290">
        <v>-7.0041599000000003</v>
      </c>
      <c r="H290">
        <v>-52.277081000000003</v>
      </c>
      <c r="I290">
        <v>-4.5093584</v>
      </c>
      <c r="J290">
        <v>-0.15122989000000001</v>
      </c>
      <c r="K290">
        <v>6.0827680000000002E-2</v>
      </c>
      <c r="L290">
        <v>-6.3764611000000004E-3</v>
      </c>
      <c r="M290">
        <v>-0.15449008</v>
      </c>
      <c r="N290">
        <v>3.4662924999999997E-2</v>
      </c>
      <c r="O290">
        <v>-6.3823997000000002E-3</v>
      </c>
      <c r="P290">
        <v>-0.13468657000000001</v>
      </c>
      <c r="Q290">
        <v>2.3034846000000001E-2</v>
      </c>
      <c r="R290">
        <v>3.0754248000000001E-3</v>
      </c>
      <c r="S290">
        <v>-0.14306584</v>
      </c>
      <c r="T290">
        <v>4.0525455000000002E-2</v>
      </c>
      <c r="U290">
        <v>-5.5294674000000002E-2</v>
      </c>
      <c r="V290">
        <v>-0.19317348000000001</v>
      </c>
      <c r="W290">
        <v>4.3572351000000002E-2</v>
      </c>
      <c r="X290">
        <v>8.6641758999999995E-3</v>
      </c>
      <c r="Y290">
        <v>7.0419419000000002E-3</v>
      </c>
      <c r="Z290">
        <v>1.0344769E-2</v>
      </c>
      <c r="AA290">
        <v>-0.16130017999999999</v>
      </c>
      <c r="AB290">
        <v>-0.14617819000000001</v>
      </c>
      <c r="AC290">
        <v>3.5411313E-2</v>
      </c>
      <c r="AD290">
        <v>-2.0340322000000001E-2</v>
      </c>
      <c r="AE290">
        <v>83.926140000000004</v>
      </c>
    </row>
    <row r="291" spans="1:31" x14ac:dyDescent="0.2">
      <c r="A291">
        <f>37.117527</f>
        <v>37.117527000000003</v>
      </c>
      <c r="B291">
        <v>-4.3528858000000002E-3</v>
      </c>
      <c r="C291">
        <v>-34.839584000000002</v>
      </c>
      <c r="D291">
        <v>-179.77334999999999</v>
      </c>
      <c r="E291">
        <v>-6.1626295999999998</v>
      </c>
      <c r="F291">
        <v>4.1382479999999999</v>
      </c>
      <c r="G291">
        <v>-6.8197536000000003</v>
      </c>
      <c r="H291">
        <v>-52.277081000000003</v>
      </c>
      <c r="I291">
        <v>-4.5093584</v>
      </c>
      <c r="J291">
        <v>-0.15371393999999999</v>
      </c>
      <c r="K291">
        <v>7.1064763000000003E-2</v>
      </c>
      <c r="L291">
        <v>-6.9964802999999999E-3</v>
      </c>
      <c r="M291">
        <v>-0.15449008</v>
      </c>
      <c r="N291">
        <v>2.9971492999999998E-2</v>
      </c>
      <c r="O291">
        <v>-1.1071386000000001E-2</v>
      </c>
      <c r="P291">
        <v>-0.13468657000000001</v>
      </c>
      <c r="Q291">
        <v>1.6819318999999999E-2</v>
      </c>
      <c r="R291">
        <v>1.5209856000000001E-3</v>
      </c>
      <c r="S291">
        <v>-0.14619482</v>
      </c>
      <c r="T291">
        <v>3.5849418000000001E-2</v>
      </c>
      <c r="U291">
        <v>-5.5294674000000002E-2</v>
      </c>
      <c r="V291">
        <v>-0.19007218000000001</v>
      </c>
      <c r="W291">
        <v>3.7350784999999997E-2</v>
      </c>
      <c r="X291">
        <v>5.5581153999999999E-3</v>
      </c>
      <c r="Y291">
        <v>7.0419419000000002E-3</v>
      </c>
      <c r="Z291">
        <v>2.4369583E-2</v>
      </c>
      <c r="AA291">
        <v>-0.13810657000000001</v>
      </c>
      <c r="AB291">
        <v>-0.14710773999999999</v>
      </c>
      <c r="AC291">
        <v>2.1217639999999999E-2</v>
      </c>
      <c r="AD291">
        <v>-1.8168382E-2</v>
      </c>
      <c r="AE291">
        <v>83.926140000000004</v>
      </c>
    </row>
    <row r="292" spans="1:31" x14ac:dyDescent="0.2">
      <c r="A292">
        <f>37.395134</f>
        <v>37.395133999999999</v>
      </c>
      <c r="B292">
        <v>-1.0199486</v>
      </c>
      <c r="C292">
        <v>-35.115749000000001</v>
      </c>
      <c r="D292">
        <v>-180.60310000000001</v>
      </c>
      <c r="E292">
        <v>-6.1626295999999998</v>
      </c>
      <c r="F292">
        <v>4.1382479999999999</v>
      </c>
      <c r="G292">
        <v>-6.5431432999999997</v>
      </c>
      <c r="H292">
        <v>-52.277081000000003</v>
      </c>
      <c r="I292">
        <v>-4.5093584</v>
      </c>
      <c r="J292">
        <v>-0.15650852000000001</v>
      </c>
      <c r="K292">
        <v>7.1685187999999997E-2</v>
      </c>
      <c r="L292">
        <v>-1.0096575E-2</v>
      </c>
      <c r="M292">
        <v>-0.15449008</v>
      </c>
      <c r="N292">
        <v>1.9024824999999999E-2</v>
      </c>
      <c r="O292">
        <v>-1.2634382E-2</v>
      </c>
      <c r="P292">
        <v>-0.13312797000000001</v>
      </c>
      <c r="Q292">
        <v>1.3711554000000001E-2</v>
      </c>
      <c r="R292">
        <v>-3.3453710999999998E-5</v>
      </c>
      <c r="S292">
        <v>-0.14775932999999999</v>
      </c>
      <c r="T292">
        <v>3.7408099E-2</v>
      </c>
      <c r="U292">
        <v>-5.5294674000000002E-2</v>
      </c>
      <c r="V292">
        <v>-0.18697087000000001</v>
      </c>
      <c r="W292">
        <v>3.1129227999999998E-2</v>
      </c>
      <c r="X292">
        <v>2.4520549999999999E-3</v>
      </c>
      <c r="Y292">
        <v>8.5947522999999994E-3</v>
      </c>
      <c r="Z292">
        <v>4.3069336999999999E-2</v>
      </c>
      <c r="AA292">
        <v>-0.11027423</v>
      </c>
      <c r="AB292">
        <v>-0.14896677</v>
      </c>
      <c r="AC292">
        <v>1.3812245000000001E-2</v>
      </c>
      <c r="AD292">
        <v>-1.5686169E-2</v>
      </c>
      <c r="AE292">
        <v>83.926140000000004</v>
      </c>
    </row>
    <row r="293" spans="1:31" x14ac:dyDescent="0.2">
      <c r="A293">
        <f>37.487671</f>
        <v>37.487670999999999</v>
      </c>
      <c r="B293">
        <v>-1.8508906000000001</v>
      </c>
      <c r="C293">
        <v>-35.299861999999997</v>
      </c>
      <c r="D293">
        <v>-181.24847</v>
      </c>
      <c r="E293">
        <v>-6.1626295999999998</v>
      </c>
      <c r="F293">
        <v>4.1382479999999999</v>
      </c>
      <c r="G293">
        <v>-6.2665334000000001</v>
      </c>
      <c r="H293">
        <v>-52.277081000000003</v>
      </c>
      <c r="I293">
        <v>-4.5093584</v>
      </c>
      <c r="J293">
        <v>-0.15775053</v>
      </c>
      <c r="K293">
        <v>6.6721760000000005E-2</v>
      </c>
      <c r="L293">
        <v>-1.4746716E-2</v>
      </c>
      <c r="M293">
        <v>-0.15605458999999999</v>
      </c>
      <c r="N293">
        <v>6.5143425E-3</v>
      </c>
      <c r="O293">
        <v>-1.4197377000000001E-2</v>
      </c>
      <c r="P293">
        <v>-0.13468657000000001</v>
      </c>
      <c r="Q293">
        <v>1.5265437999999999E-2</v>
      </c>
      <c r="R293">
        <v>-1.5878929999999999E-3</v>
      </c>
      <c r="S293">
        <v>-0.14775932999999999</v>
      </c>
      <c r="T293">
        <v>4.2084142999999997E-2</v>
      </c>
      <c r="U293">
        <v>-5.5294674000000002E-2</v>
      </c>
      <c r="V293">
        <v>-0.18386954</v>
      </c>
      <c r="W293">
        <v>2.6463058000000001E-2</v>
      </c>
      <c r="X293">
        <v>-2.2070352000000001E-3</v>
      </c>
      <c r="Y293">
        <v>1.1700373E-2</v>
      </c>
      <c r="Z293">
        <v>5.5535837999999997E-2</v>
      </c>
      <c r="AA293">
        <v>-9.7904309999999994E-2</v>
      </c>
      <c r="AB293">
        <v>-0.15113567</v>
      </c>
      <c r="AC293">
        <v>1.7206384000000002E-2</v>
      </c>
      <c r="AD293">
        <v>-1.4755338999999999E-2</v>
      </c>
      <c r="AE293">
        <v>83.926140000000004</v>
      </c>
    </row>
    <row r="294" spans="1:31" x14ac:dyDescent="0.2">
      <c r="A294">
        <f>37.580208</f>
        <v>37.580207999999999</v>
      </c>
      <c r="B294">
        <v>-2.4048519000000002</v>
      </c>
      <c r="C294">
        <v>-35.483974000000003</v>
      </c>
      <c r="D294">
        <v>-181.61725000000001</v>
      </c>
      <c r="E294">
        <v>-6.1626295999999998</v>
      </c>
      <c r="F294">
        <v>4.2301865000000003</v>
      </c>
      <c r="G294">
        <v>-5.9899234999999997</v>
      </c>
      <c r="H294">
        <v>-52.277081000000003</v>
      </c>
      <c r="I294">
        <v>-4.5093584</v>
      </c>
      <c r="J294">
        <v>-0.15712952999999999</v>
      </c>
      <c r="K294">
        <v>6.0207251000000003E-2</v>
      </c>
      <c r="L294">
        <v>-1.9396856000000001E-2</v>
      </c>
      <c r="M294">
        <v>-0.15918361</v>
      </c>
      <c r="N294">
        <v>-2.868518E-3</v>
      </c>
      <c r="O294">
        <v>-1.4197377000000001E-2</v>
      </c>
      <c r="P294">
        <v>-0.13780379000000001</v>
      </c>
      <c r="Q294">
        <v>2.3034846000000001E-2</v>
      </c>
      <c r="R294">
        <v>-1.5878929999999999E-3</v>
      </c>
      <c r="S294">
        <v>-0.14619482</v>
      </c>
      <c r="T294">
        <v>4.6760178999999999E-2</v>
      </c>
      <c r="U294">
        <v>-5.3739056E-2</v>
      </c>
      <c r="V294">
        <v>-0.18386954</v>
      </c>
      <c r="W294">
        <v>2.4907667000000001E-2</v>
      </c>
      <c r="X294">
        <v>-6.8661254E-3</v>
      </c>
      <c r="Y294">
        <v>1.3253185000000001E-2</v>
      </c>
      <c r="Z294">
        <v>5.3977522999999999E-2</v>
      </c>
      <c r="AA294">
        <v>-0.10408928000000001</v>
      </c>
      <c r="AB294">
        <v>-0.15299472</v>
      </c>
      <c r="AC294">
        <v>2.893159E-2</v>
      </c>
      <c r="AD294">
        <v>-1.5375893999999999E-2</v>
      </c>
      <c r="AE294">
        <v>83.926140000000004</v>
      </c>
    </row>
    <row r="295" spans="1:31" x14ac:dyDescent="0.2">
      <c r="A295">
        <f>37.580208</f>
        <v>37.580207999999999</v>
      </c>
      <c r="B295">
        <v>-2.8664863</v>
      </c>
      <c r="C295">
        <v>-35.668083000000003</v>
      </c>
      <c r="D295">
        <v>-181.70944</v>
      </c>
      <c r="E295">
        <v>-6.1626295999999998</v>
      </c>
      <c r="F295">
        <v>4.2301865000000003</v>
      </c>
      <c r="G295">
        <v>-5.7133136000000002</v>
      </c>
      <c r="H295">
        <v>-52.369132999999998</v>
      </c>
      <c r="I295">
        <v>-4.5093584</v>
      </c>
      <c r="J295">
        <v>-0.15495597999999999</v>
      </c>
      <c r="K295">
        <v>5.4623399000000003E-2</v>
      </c>
      <c r="L295">
        <v>-2.2496952000000001E-2</v>
      </c>
      <c r="M295">
        <v>-0.16074809000000001</v>
      </c>
      <c r="N295">
        <v>-1.3047079999999999E-3</v>
      </c>
      <c r="O295">
        <v>-1.5760373000000001E-2</v>
      </c>
      <c r="P295">
        <v>-0.14559685</v>
      </c>
      <c r="Q295">
        <v>2.9250378E-2</v>
      </c>
      <c r="R295">
        <v>-3.1423324E-3</v>
      </c>
      <c r="S295">
        <v>-0.14775932999999999</v>
      </c>
      <c r="T295">
        <v>4.6760178999999999E-2</v>
      </c>
      <c r="U295">
        <v>-5.3739056E-2</v>
      </c>
      <c r="V295">
        <v>-0.18542022</v>
      </c>
      <c r="W295">
        <v>2.6463058000000001E-2</v>
      </c>
      <c r="X295">
        <v>-1.1525216E-2</v>
      </c>
      <c r="Y295">
        <v>1.3253185000000001E-2</v>
      </c>
      <c r="Z295">
        <v>4.1511017999999997E-2</v>
      </c>
      <c r="AA295">
        <v>-0.12728289000000001</v>
      </c>
      <c r="AB295">
        <v>-0.15361440000000001</v>
      </c>
      <c r="AC295">
        <v>4.0348239000000001E-2</v>
      </c>
      <c r="AD295">
        <v>-1.5686169E-2</v>
      </c>
      <c r="AE295">
        <v>83.926140000000004</v>
      </c>
    </row>
    <row r="296" spans="1:31" x14ac:dyDescent="0.2">
      <c r="A296">
        <f>37.857815</f>
        <v>37.857815000000002</v>
      </c>
      <c r="B296">
        <v>-3.1434669</v>
      </c>
      <c r="C296">
        <v>-36.036307999999998</v>
      </c>
      <c r="D296">
        <v>-181.70944</v>
      </c>
      <c r="E296">
        <v>-6.1626295999999998</v>
      </c>
      <c r="F296">
        <v>4.3221249999999998</v>
      </c>
      <c r="G296">
        <v>-5.5289067999999997</v>
      </c>
      <c r="H296">
        <v>-52.461188999999997</v>
      </c>
      <c r="I296">
        <v>-4.5093584</v>
      </c>
      <c r="J296">
        <v>-0.15247189999999999</v>
      </c>
      <c r="K296">
        <v>4.8108893999999999E-2</v>
      </c>
      <c r="L296">
        <v>-2.3736987000000001E-2</v>
      </c>
      <c r="M296">
        <v>-0.16074809000000001</v>
      </c>
      <c r="N296">
        <v>1.1205774E-2</v>
      </c>
      <c r="O296">
        <v>-1.7323366999999999E-2</v>
      </c>
      <c r="P296">
        <v>-0.15494852000000001</v>
      </c>
      <c r="Q296">
        <v>3.2358142999999999E-2</v>
      </c>
      <c r="R296">
        <v>-4.6967715000000004E-3</v>
      </c>
      <c r="S296">
        <v>-0.15088834000000001</v>
      </c>
      <c r="T296">
        <v>4.3642822999999997E-2</v>
      </c>
      <c r="U296">
        <v>-5.3739056E-2</v>
      </c>
      <c r="V296">
        <v>-0.18697087000000001</v>
      </c>
      <c r="W296">
        <v>2.6463058000000001E-2</v>
      </c>
      <c r="X296">
        <v>-1.3078246E-2</v>
      </c>
      <c r="Y296">
        <v>1.3253185000000001E-2</v>
      </c>
      <c r="Z296">
        <v>2.2811268999999999E-2</v>
      </c>
      <c r="AA296">
        <v>-0.15202272999999999</v>
      </c>
      <c r="AB296">
        <v>-0.15392423999999999</v>
      </c>
      <c r="AC296">
        <v>4.2199589000000003E-2</v>
      </c>
      <c r="AD296">
        <v>-1.5065616E-2</v>
      </c>
      <c r="AE296">
        <v>83.926140000000004</v>
      </c>
    </row>
    <row r="297" spans="1:31" x14ac:dyDescent="0.2">
      <c r="A297">
        <f>38.227962</f>
        <v>38.227961999999998</v>
      </c>
      <c r="B297">
        <v>-3.4204476000000001</v>
      </c>
      <c r="C297">
        <v>-36.496586000000001</v>
      </c>
      <c r="D297">
        <v>-181.89383000000001</v>
      </c>
      <c r="E297">
        <v>-6.0705843000000002</v>
      </c>
      <c r="F297">
        <v>4.3221249999999998</v>
      </c>
      <c r="G297">
        <v>-5.4367032000000002</v>
      </c>
      <c r="H297">
        <v>-52.553241999999997</v>
      </c>
      <c r="I297">
        <v>-4.4171085000000003</v>
      </c>
      <c r="J297">
        <v>-0.15154038</v>
      </c>
      <c r="K297">
        <v>3.9112675999999999E-2</v>
      </c>
      <c r="L297">
        <v>-2.3736987000000001E-2</v>
      </c>
      <c r="M297">
        <v>-0.15761908999999999</v>
      </c>
      <c r="N297">
        <v>3.3099114999999998E-2</v>
      </c>
      <c r="O297">
        <v>-1.7323366999999999E-2</v>
      </c>
      <c r="P297">
        <v>-0.16274157</v>
      </c>
      <c r="Q297">
        <v>2.7696496000000001E-2</v>
      </c>
      <c r="R297">
        <v>-4.6967715000000004E-3</v>
      </c>
      <c r="S297">
        <v>-0.15245284000000001</v>
      </c>
      <c r="T297">
        <v>3.8966779E-2</v>
      </c>
      <c r="U297">
        <v>-5.2183441999999997E-2</v>
      </c>
      <c r="V297">
        <v>-0.18697087000000001</v>
      </c>
      <c r="W297">
        <v>2.4907667000000001E-2</v>
      </c>
      <c r="X297">
        <v>-1.3078246E-2</v>
      </c>
      <c r="Y297">
        <v>1.1700373E-2</v>
      </c>
      <c r="Z297">
        <v>1.0344769E-2</v>
      </c>
      <c r="AA297">
        <v>-0.16748513000000001</v>
      </c>
      <c r="AB297">
        <v>-0.15392423999999999</v>
      </c>
      <c r="AC297">
        <v>3.2325729999999997E-2</v>
      </c>
      <c r="AD297">
        <v>-1.4445064000000001E-2</v>
      </c>
      <c r="AE297">
        <v>85.452072000000001</v>
      </c>
    </row>
    <row r="298" spans="1:31" x14ac:dyDescent="0.2">
      <c r="A298">
        <f>38.690643</f>
        <v>38.690643000000001</v>
      </c>
      <c r="B298">
        <v>-3.6051015999999998</v>
      </c>
      <c r="C298">
        <v>-36.956867000000003</v>
      </c>
      <c r="D298">
        <v>-181.98604</v>
      </c>
      <c r="E298">
        <v>-6.1626295999999998</v>
      </c>
      <c r="F298">
        <v>4.3221249999999998</v>
      </c>
      <c r="G298">
        <v>-5.5289067999999997</v>
      </c>
      <c r="H298">
        <v>-52.553241999999997</v>
      </c>
      <c r="I298">
        <v>-4.4171085000000003</v>
      </c>
      <c r="J298">
        <v>-0.15216139000000001</v>
      </c>
      <c r="K298">
        <v>2.6704101000000001E-2</v>
      </c>
      <c r="L298">
        <v>-2.3736987000000001E-2</v>
      </c>
      <c r="M298">
        <v>-0.15605458999999999</v>
      </c>
      <c r="N298">
        <v>5.9683888999999997E-2</v>
      </c>
      <c r="O298">
        <v>-1.5760373000000001E-2</v>
      </c>
      <c r="P298">
        <v>-0.16897598999999999</v>
      </c>
      <c r="Q298">
        <v>1.6819318999999999E-2</v>
      </c>
      <c r="R298">
        <v>-6.2512108000000004E-3</v>
      </c>
      <c r="S298">
        <v>-0.15401734</v>
      </c>
      <c r="T298">
        <v>3.8966779E-2</v>
      </c>
      <c r="U298">
        <v>-5.2183441999999997E-2</v>
      </c>
      <c r="V298">
        <v>-0.18386954</v>
      </c>
      <c r="W298">
        <v>2.4907667000000001E-2</v>
      </c>
      <c r="X298">
        <v>-1.3078246E-2</v>
      </c>
      <c r="Y298">
        <v>1.1700373E-2</v>
      </c>
      <c r="Z298">
        <v>1.0344769E-2</v>
      </c>
      <c r="AA298">
        <v>-0.16748513000000001</v>
      </c>
      <c r="AB298">
        <v>-0.15547346000000001</v>
      </c>
      <c r="AC298">
        <v>1.6897827000000001E-2</v>
      </c>
      <c r="AD298">
        <v>-1.5375893999999999E-2</v>
      </c>
      <c r="AE298">
        <v>85.452072000000001</v>
      </c>
    </row>
    <row r="299" spans="1:31" x14ac:dyDescent="0.2">
      <c r="A299">
        <f>39.153324</f>
        <v>39.153323999999998</v>
      </c>
      <c r="B299">
        <v>-3.7897552999999999</v>
      </c>
      <c r="C299">
        <v>-37.325088999999998</v>
      </c>
      <c r="D299">
        <v>-182.17043000000001</v>
      </c>
      <c r="E299">
        <v>-6.1626295999999998</v>
      </c>
      <c r="F299">
        <v>4.2301865000000003</v>
      </c>
      <c r="G299">
        <v>-5.8055167000000001</v>
      </c>
      <c r="H299">
        <v>-52.645297999999997</v>
      </c>
      <c r="I299">
        <v>-4.4171085000000003</v>
      </c>
      <c r="J299">
        <v>-0.15340343000000001</v>
      </c>
      <c r="K299">
        <v>1.2744452E-2</v>
      </c>
      <c r="L299">
        <v>-2.4357007999999999E-2</v>
      </c>
      <c r="M299">
        <v>-0.15761908999999999</v>
      </c>
      <c r="N299">
        <v>8.0013417000000003E-2</v>
      </c>
      <c r="O299">
        <v>-1.4197377000000001E-2</v>
      </c>
      <c r="P299">
        <v>-0.16897598999999999</v>
      </c>
      <c r="Q299">
        <v>4.3882610999999997E-3</v>
      </c>
      <c r="R299">
        <v>-7.8056501000000004E-3</v>
      </c>
      <c r="S299">
        <v>-0.15558184999999999</v>
      </c>
      <c r="T299">
        <v>4.3642822999999997E-2</v>
      </c>
      <c r="U299">
        <v>-5.0627824000000002E-2</v>
      </c>
      <c r="V299">
        <v>-0.18076824999999999</v>
      </c>
      <c r="W299">
        <v>2.801845E-2</v>
      </c>
      <c r="X299">
        <v>-1.3078246E-2</v>
      </c>
      <c r="Y299">
        <v>1.0147562000000001E-2</v>
      </c>
      <c r="Z299">
        <v>1.9694645E-2</v>
      </c>
      <c r="AA299">
        <v>-0.15666145000000001</v>
      </c>
      <c r="AB299">
        <v>-0.15857187</v>
      </c>
      <c r="AC299">
        <v>7.6410845E-3</v>
      </c>
      <c r="AD299">
        <v>-1.8478660000000001E-2</v>
      </c>
      <c r="AE299">
        <v>86.978003999999999</v>
      </c>
    </row>
    <row r="300" spans="1:31" x14ac:dyDescent="0.2">
      <c r="A300">
        <f>39.523468</f>
        <v>39.523468000000001</v>
      </c>
      <c r="B300">
        <v>-3.8820822000000001</v>
      </c>
      <c r="C300">
        <v>-37.509200999999997</v>
      </c>
      <c r="D300">
        <v>-182.26262</v>
      </c>
      <c r="E300">
        <v>-6.2546743999999999</v>
      </c>
      <c r="F300">
        <v>4.1382479999999999</v>
      </c>
      <c r="G300">
        <v>-6.0821265999999996</v>
      </c>
      <c r="H300">
        <v>-52.829407000000003</v>
      </c>
      <c r="I300">
        <v>-4.5093584</v>
      </c>
      <c r="J300">
        <v>-0.15402444000000001</v>
      </c>
      <c r="K300">
        <v>6.4608978999999996E-4</v>
      </c>
      <c r="L300">
        <v>-2.5287038000000001E-2</v>
      </c>
      <c r="M300">
        <v>-0.15918361</v>
      </c>
      <c r="N300">
        <v>8.4704846E-2</v>
      </c>
      <c r="O300">
        <v>-1.2634382E-2</v>
      </c>
      <c r="P300">
        <v>-0.16741739</v>
      </c>
      <c r="Q300">
        <v>-3.3811500999999999E-3</v>
      </c>
      <c r="R300">
        <v>-9.3600890000000003E-3</v>
      </c>
      <c r="S300">
        <v>-0.15558184999999999</v>
      </c>
      <c r="T300">
        <v>5.1436227000000001E-2</v>
      </c>
      <c r="U300">
        <v>-4.9072209999999998E-2</v>
      </c>
      <c r="V300">
        <v>-0.17766694999999999</v>
      </c>
      <c r="W300">
        <v>3.2684619999999998E-2</v>
      </c>
      <c r="X300">
        <v>-1.6184305999999999E-2</v>
      </c>
      <c r="Y300">
        <v>8.5947522999999994E-3</v>
      </c>
      <c r="Z300">
        <v>3.0602831E-2</v>
      </c>
      <c r="AA300">
        <v>-0.14583777000000001</v>
      </c>
      <c r="AB300">
        <v>-0.16198012000000001</v>
      </c>
      <c r="AC300">
        <v>1.0726665E-2</v>
      </c>
      <c r="AD300">
        <v>-2.1891704000000001E-2</v>
      </c>
      <c r="AE300">
        <v>86.978003999999999</v>
      </c>
    </row>
    <row r="301" spans="1:31" x14ac:dyDescent="0.2">
      <c r="A301">
        <f>39.708538</f>
        <v>39.708537999999997</v>
      </c>
      <c r="B301">
        <v>-4.0667356999999997</v>
      </c>
      <c r="C301">
        <v>-37.509200999999997</v>
      </c>
      <c r="D301">
        <v>-182.26262</v>
      </c>
      <c r="E301">
        <v>-6.2546743999999999</v>
      </c>
      <c r="F301">
        <v>4.0463094999999996</v>
      </c>
      <c r="G301">
        <v>-6.1743302</v>
      </c>
      <c r="H301">
        <v>-53.013514999999998</v>
      </c>
      <c r="I301">
        <v>-4.5093584</v>
      </c>
      <c r="J301">
        <v>-0.15433495</v>
      </c>
      <c r="K301">
        <v>-5.2479841000000003E-3</v>
      </c>
      <c r="L301">
        <v>-2.5907056000000001E-2</v>
      </c>
      <c r="M301">
        <v>-0.16074809000000001</v>
      </c>
      <c r="N301">
        <v>6.9066747999999997E-2</v>
      </c>
      <c r="O301">
        <v>-1.2634382E-2</v>
      </c>
      <c r="P301">
        <v>-0.16585879000000001</v>
      </c>
      <c r="Q301">
        <v>-4.9350321999999999E-3</v>
      </c>
      <c r="R301">
        <v>-1.0914528999999999E-2</v>
      </c>
      <c r="S301">
        <v>-0.15558184999999999</v>
      </c>
      <c r="T301">
        <v>5.7670939999999997E-2</v>
      </c>
      <c r="U301">
        <v>-4.7516592000000003E-2</v>
      </c>
      <c r="V301">
        <v>-0.17921761</v>
      </c>
      <c r="W301">
        <v>4.0461565999999997E-2</v>
      </c>
      <c r="X301">
        <v>-2.2396427E-2</v>
      </c>
      <c r="Y301">
        <v>7.0419419000000002E-3</v>
      </c>
      <c r="Z301">
        <v>3.5277772999999998E-2</v>
      </c>
      <c r="AA301">
        <v>-0.14274529</v>
      </c>
      <c r="AB301">
        <v>-0.16445886000000001</v>
      </c>
      <c r="AC301">
        <v>2.2143314000000001E-2</v>
      </c>
      <c r="AD301">
        <v>-2.2822535000000001E-2</v>
      </c>
      <c r="AE301">
        <v>88.503928999999999</v>
      </c>
    </row>
    <row r="302" spans="1:31" x14ac:dyDescent="0.2">
      <c r="A302">
        <f>39.708538</f>
        <v>39.708537999999997</v>
      </c>
      <c r="B302">
        <v>-4.3437165999999996</v>
      </c>
      <c r="C302">
        <v>-37.509200999999997</v>
      </c>
      <c r="D302">
        <v>-182.17043000000001</v>
      </c>
      <c r="E302">
        <v>-6.2546743999999999</v>
      </c>
      <c r="F302">
        <v>4.0463094999999996</v>
      </c>
      <c r="G302">
        <v>-6.0821265999999996</v>
      </c>
      <c r="H302">
        <v>-53.197623999999998</v>
      </c>
      <c r="I302">
        <v>-4.5093584</v>
      </c>
      <c r="J302">
        <v>-0.15495597999999999</v>
      </c>
      <c r="K302">
        <v>-2.4560543000000002E-3</v>
      </c>
      <c r="L302">
        <v>-2.6217066000000001E-2</v>
      </c>
      <c r="M302">
        <v>-0.15918361</v>
      </c>
      <c r="N302">
        <v>4.2481976999999997E-2</v>
      </c>
      <c r="O302">
        <v>-1.2634382E-2</v>
      </c>
      <c r="P302">
        <v>-0.16741739</v>
      </c>
      <c r="Q302">
        <v>-1.8272678999999999E-3</v>
      </c>
      <c r="R302">
        <v>-1.4023407999999999E-2</v>
      </c>
      <c r="S302">
        <v>-0.15714634999999999</v>
      </c>
      <c r="T302">
        <v>5.9229619999999997E-2</v>
      </c>
      <c r="U302">
        <v>-4.5960978E-2</v>
      </c>
      <c r="V302">
        <v>-0.18386954</v>
      </c>
      <c r="W302">
        <v>4.3572351000000002E-2</v>
      </c>
      <c r="X302">
        <v>-2.8608549E-2</v>
      </c>
      <c r="Y302">
        <v>7.0419419000000002E-3</v>
      </c>
      <c r="Z302">
        <v>3.3719458000000001E-2</v>
      </c>
      <c r="AA302">
        <v>-0.14429152000000001</v>
      </c>
      <c r="AB302">
        <v>-0.16538838</v>
      </c>
      <c r="AC302">
        <v>3.0165825E-2</v>
      </c>
      <c r="AD302">
        <v>-1.9409491000000001E-2</v>
      </c>
      <c r="AE302">
        <v>88.503928999999999</v>
      </c>
    </row>
    <row r="303" spans="1:31" x14ac:dyDescent="0.2">
      <c r="A303">
        <f>39.708538</f>
        <v>39.708537999999997</v>
      </c>
      <c r="B303">
        <v>-4.7130241000000002</v>
      </c>
      <c r="C303">
        <v>-37.601256999999997</v>
      </c>
      <c r="D303">
        <v>-182.26262</v>
      </c>
      <c r="E303">
        <v>-6.2546743999999999</v>
      </c>
      <c r="F303">
        <v>4.0463094999999996</v>
      </c>
      <c r="G303">
        <v>-5.7133136000000002</v>
      </c>
      <c r="H303">
        <v>-53.197623999999998</v>
      </c>
      <c r="I303">
        <v>-4.5093584</v>
      </c>
      <c r="J303">
        <v>-0.15650852000000001</v>
      </c>
      <c r="K303">
        <v>9.0218781999999997E-3</v>
      </c>
      <c r="L303">
        <v>-2.5597049E-2</v>
      </c>
      <c r="M303">
        <v>-0.15605458999999999</v>
      </c>
      <c r="N303">
        <v>2.0588635000000001E-2</v>
      </c>
      <c r="O303">
        <v>-1.2634382E-2</v>
      </c>
      <c r="P303">
        <v>-0.17209324000000001</v>
      </c>
      <c r="Q303">
        <v>1.2804966000000001E-3</v>
      </c>
      <c r="R303">
        <v>-1.5577847000000001E-2</v>
      </c>
      <c r="S303">
        <v>-0.15871083999999999</v>
      </c>
      <c r="T303">
        <v>5.7670939999999997E-2</v>
      </c>
      <c r="U303">
        <v>-4.4405356E-2</v>
      </c>
      <c r="V303">
        <v>-0.18542022</v>
      </c>
      <c r="W303">
        <v>4.3572351000000002E-2</v>
      </c>
      <c r="X303">
        <v>-3.3267636000000003E-2</v>
      </c>
      <c r="Y303">
        <v>1.0147562000000001E-2</v>
      </c>
      <c r="Z303">
        <v>3.5277772999999998E-2</v>
      </c>
      <c r="AA303">
        <v>-0.13965279999999999</v>
      </c>
      <c r="AB303">
        <v>-0.16538838</v>
      </c>
      <c r="AC303">
        <v>2.8314474999999999E-2</v>
      </c>
      <c r="AD303">
        <v>-1.3824509E-2</v>
      </c>
      <c r="AE303">
        <v>88.503928999999999</v>
      </c>
    </row>
    <row r="304" spans="1:31" x14ac:dyDescent="0.2">
      <c r="A304">
        <f>39.708538</f>
        <v>39.708537999999997</v>
      </c>
      <c r="B304">
        <v>-5.0823317000000001</v>
      </c>
      <c r="C304">
        <v>-37.78537</v>
      </c>
      <c r="D304">
        <v>-182.35480999999999</v>
      </c>
      <c r="E304">
        <v>-6.1626295999999998</v>
      </c>
      <c r="F304">
        <v>4.1382479999999999</v>
      </c>
      <c r="G304">
        <v>-5.3445001000000003</v>
      </c>
      <c r="H304">
        <v>-53.197623999999998</v>
      </c>
      <c r="I304">
        <v>-4.4171085000000003</v>
      </c>
      <c r="J304">
        <v>-0.15899257</v>
      </c>
      <c r="K304">
        <v>2.6704101000000001E-2</v>
      </c>
      <c r="L304">
        <v>-2.4357007999999999E-2</v>
      </c>
      <c r="M304">
        <v>-0.15292557000000001</v>
      </c>
      <c r="N304">
        <v>1.2769584E-2</v>
      </c>
      <c r="O304">
        <v>-1.4197377000000001E-2</v>
      </c>
      <c r="P304">
        <v>-0.17676905000000001</v>
      </c>
      <c r="Q304">
        <v>-2.7338551999999999E-4</v>
      </c>
      <c r="R304">
        <v>-1.8686725000000001E-2</v>
      </c>
      <c r="S304">
        <v>-0.15871083999999999</v>
      </c>
      <c r="T304">
        <v>5.4553587000000001E-2</v>
      </c>
      <c r="U304">
        <v>-4.2849742000000003E-2</v>
      </c>
      <c r="V304">
        <v>-0.18231891</v>
      </c>
      <c r="W304">
        <v>4.2016960999999999E-2</v>
      </c>
      <c r="X304">
        <v>-3.0161575999999999E-2</v>
      </c>
      <c r="Y304">
        <v>1.4805993999999999E-2</v>
      </c>
      <c r="Z304">
        <v>4.4627647999999999E-2</v>
      </c>
      <c r="AA304">
        <v>-0.12728289000000001</v>
      </c>
      <c r="AB304">
        <v>-0.16507854</v>
      </c>
      <c r="AC304">
        <v>2.0600522E-2</v>
      </c>
      <c r="AD304">
        <v>-8.8600824000000002E-3</v>
      </c>
      <c r="AE304">
        <v>90.029860999999997</v>
      </c>
    </row>
    <row r="305" spans="1:31" x14ac:dyDescent="0.2">
      <c r="A305">
        <f>39.893612</f>
        <v>39.893611999999997</v>
      </c>
      <c r="B305">
        <v>-5.2669854000000003</v>
      </c>
      <c r="C305">
        <v>-38.245646999999998</v>
      </c>
      <c r="D305">
        <v>-182.53919999999999</v>
      </c>
      <c r="E305">
        <v>-6.1626295999999998</v>
      </c>
      <c r="F305">
        <v>4.1382479999999999</v>
      </c>
      <c r="G305">
        <v>-4.9756866000000004</v>
      </c>
      <c r="H305">
        <v>-53.197623999999998</v>
      </c>
      <c r="I305">
        <v>-4.4171085000000003</v>
      </c>
      <c r="J305">
        <v>-0.16116612999999999</v>
      </c>
      <c r="K305">
        <v>4.5627180000000003E-2</v>
      </c>
      <c r="L305">
        <v>-2.3736987000000001E-2</v>
      </c>
      <c r="M305">
        <v>-0.15292557000000001</v>
      </c>
      <c r="N305">
        <v>1.7461013000000001E-2</v>
      </c>
      <c r="O305">
        <v>-1.2634382E-2</v>
      </c>
      <c r="P305">
        <v>-0.1798863</v>
      </c>
      <c r="Q305">
        <v>-4.9350321999999999E-3</v>
      </c>
      <c r="R305">
        <v>-1.8686725000000001E-2</v>
      </c>
      <c r="S305">
        <v>-0.15871083999999999</v>
      </c>
      <c r="T305">
        <v>5.4553587000000001E-2</v>
      </c>
      <c r="U305">
        <v>-4.1294127999999999E-2</v>
      </c>
      <c r="V305">
        <v>-0.173015</v>
      </c>
      <c r="W305">
        <v>3.7350784999999997E-2</v>
      </c>
      <c r="X305">
        <v>-2.2396427E-2</v>
      </c>
      <c r="Y305">
        <v>1.7911614999999999E-2</v>
      </c>
      <c r="Z305">
        <v>5.0860897000000002E-2</v>
      </c>
      <c r="AA305">
        <v>-0.11800542999999999</v>
      </c>
      <c r="AB305">
        <v>-0.16600804</v>
      </c>
      <c r="AC305">
        <v>1.9674849000000001E-2</v>
      </c>
      <c r="AD305">
        <v>-7.9292514999999997E-3</v>
      </c>
      <c r="AE305">
        <v>90.029860999999997</v>
      </c>
    </row>
    <row r="306" spans="1:31" x14ac:dyDescent="0.2">
      <c r="A306">
        <f>39.986149</f>
        <v>39.986148999999997</v>
      </c>
      <c r="B306">
        <v>-5.1746587999999996</v>
      </c>
      <c r="C306">
        <v>-38.797981</v>
      </c>
      <c r="D306">
        <v>-183.00018</v>
      </c>
      <c r="E306">
        <v>-6.1626295999999998</v>
      </c>
      <c r="F306">
        <v>4.2301865000000003</v>
      </c>
      <c r="G306">
        <v>-4.6990767</v>
      </c>
      <c r="H306">
        <v>-53.105572000000002</v>
      </c>
      <c r="I306">
        <v>-4.4171085000000003</v>
      </c>
      <c r="J306">
        <v>-0.16147664</v>
      </c>
      <c r="K306">
        <v>6.0827680000000002E-2</v>
      </c>
      <c r="L306">
        <v>-2.3116970000000001E-2</v>
      </c>
      <c r="M306">
        <v>-0.15605458999999999</v>
      </c>
      <c r="N306">
        <v>2.5280061999999999E-2</v>
      </c>
      <c r="O306">
        <v>-9.5083909000000001E-3</v>
      </c>
      <c r="P306">
        <v>-0.1798863</v>
      </c>
      <c r="Q306">
        <v>-1.1150561E-2</v>
      </c>
      <c r="R306">
        <v>-1.5577847000000001E-2</v>
      </c>
      <c r="S306">
        <v>-0.15871083999999999</v>
      </c>
      <c r="T306">
        <v>5.6112259999999997E-2</v>
      </c>
      <c r="U306">
        <v>-3.9738509999999998E-2</v>
      </c>
      <c r="V306">
        <v>-0.16371106999999999</v>
      </c>
      <c r="W306">
        <v>3.2684619999999998E-2</v>
      </c>
      <c r="X306">
        <v>-1.1525216E-2</v>
      </c>
      <c r="Y306">
        <v>1.6358804000000001E-2</v>
      </c>
      <c r="Z306">
        <v>4.3069336999999999E-2</v>
      </c>
      <c r="AA306">
        <v>-0.13037536999999999</v>
      </c>
      <c r="AB306">
        <v>-0.16786711000000001</v>
      </c>
      <c r="AC306">
        <v>3.4177079999999999E-2</v>
      </c>
      <c r="AD306">
        <v>-1.0721743000000001E-2</v>
      </c>
      <c r="AE306">
        <v>91.555794000000006</v>
      </c>
    </row>
    <row r="307" spans="1:31" x14ac:dyDescent="0.2">
      <c r="A307">
        <f>40.078686</f>
        <v>40.078685999999998</v>
      </c>
      <c r="B307">
        <v>-4.8053508000000003</v>
      </c>
      <c r="C307">
        <v>-39.442371000000001</v>
      </c>
      <c r="D307">
        <v>-183.64554000000001</v>
      </c>
      <c r="E307">
        <v>-6.1626295999999998</v>
      </c>
      <c r="F307">
        <v>4.2301865000000003</v>
      </c>
      <c r="G307">
        <v>-4.5146699000000003</v>
      </c>
      <c r="H307">
        <v>-53.105572000000002</v>
      </c>
      <c r="I307">
        <v>-4.3248582000000004</v>
      </c>
      <c r="J307">
        <v>-0.16054513000000001</v>
      </c>
      <c r="K307">
        <v>6.9823897999999995E-2</v>
      </c>
      <c r="L307">
        <v>-2.2806961000000001E-2</v>
      </c>
      <c r="M307">
        <v>-0.15761908999999999</v>
      </c>
      <c r="N307">
        <v>2.8407687000000001E-2</v>
      </c>
      <c r="O307">
        <v>-3.256409E-3</v>
      </c>
      <c r="P307">
        <v>-0.1798863</v>
      </c>
      <c r="Q307">
        <v>-1.4258326E-2</v>
      </c>
      <c r="R307">
        <v>-9.3600890000000003E-3</v>
      </c>
      <c r="S307">
        <v>-0.15871083999999999</v>
      </c>
      <c r="T307">
        <v>5.9229619999999997E-2</v>
      </c>
      <c r="U307">
        <v>-3.9738509999999998E-2</v>
      </c>
      <c r="V307">
        <v>-0.15905911</v>
      </c>
      <c r="W307">
        <v>3.1129227999999998E-2</v>
      </c>
      <c r="X307">
        <v>-3.7600654000000001E-3</v>
      </c>
      <c r="Y307">
        <v>1.1700373E-2</v>
      </c>
      <c r="Z307">
        <v>1.9694645E-2</v>
      </c>
      <c r="AA307">
        <v>-0.16284641999999999</v>
      </c>
      <c r="AB307">
        <v>-0.17034584</v>
      </c>
      <c r="AC307">
        <v>5.7627495000000001E-2</v>
      </c>
      <c r="AD307">
        <v>-1.4755338999999999E-2</v>
      </c>
      <c r="AE307">
        <v>91.555794000000006</v>
      </c>
    </row>
    <row r="308" spans="1:31" x14ac:dyDescent="0.2">
      <c r="A308">
        <f>40.078686</f>
        <v>40.078685999999998</v>
      </c>
      <c r="B308">
        <v>-4.2513895000000002</v>
      </c>
      <c r="C308">
        <v>-40.086761000000003</v>
      </c>
      <c r="D308">
        <v>-184.4753</v>
      </c>
      <c r="E308">
        <v>-6.1626295999999998</v>
      </c>
      <c r="F308">
        <v>4.2301865000000003</v>
      </c>
      <c r="G308">
        <v>-4.5146699000000003</v>
      </c>
      <c r="H308">
        <v>-53.197623999999998</v>
      </c>
      <c r="I308">
        <v>-4.3248582000000004</v>
      </c>
      <c r="J308">
        <v>-0.15899257</v>
      </c>
      <c r="K308">
        <v>7.2305620000000001E-2</v>
      </c>
      <c r="L308">
        <v>-2.1566924000000001E-2</v>
      </c>
      <c r="M308">
        <v>-0.16074809000000001</v>
      </c>
      <c r="N308">
        <v>3.3099114999999998E-2</v>
      </c>
      <c r="O308">
        <v>1.4325778E-3</v>
      </c>
      <c r="P308">
        <v>-0.1798863</v>
      </c>
      <c r="Q308">
        <v>-9.5966794000000005E-3</v>
      </c>
      <c r="R308">
        <v>-1.5878929999999999E-3</v>
      </c>
      <c r="S308">
        <v>-0.16183984000000001</v>
      </c>
      <c r="T308">
        <v>6.0788300000000003E-2</v>
      </c>
      <c r="U308">
        <v>-4.1294127999999999E-2</v>
      </c>
      <c r="V308">
        <v>-0.16060977000000001</v>
      </c>
      <c r="W308">
        <v>3.1129227999999998E-2</v>
      </c>
      <c r="X308">
        <v>8.9902495E-4</v>
      </c>
      <c r="Y308">
        <v>7.0419419000000002E-3</v>
      </c>
      <c r="Z308">
        <v>-5.6341941999999996E-4</v>
      </c>
      <c r="AA308">
        <v>-0.18913251</v>
      </c>
      <c r="AB308">
        <v>-0.17251472000000001</v>
      </c>
      <c r="AC308">
        <v>7.3981062E-2</v>
      </c>
      <c r="AD308">
        <v>-1.6306724000000002E-2</v>
      </c>
      <c r="AE308">
        <v>91.555794000000006</v>
      </c>
    </row>
    <row r="309" spans="1:31" x14ac:dyDescent="0.2">
      <c r="A309">
        <f>39.893612</f>
        <v>39.893611999999997</v>
      </c>
      <c r="B309">
        <v>-3.7897552999999999</v>
      </c>
      <c r="C309">
        <v>-40.731152000000002</v>
      </c>
      <c r="D309">
        <v>-185.21286000000001</v>
      </c>
      <c r="E309">
        <v>-6.1626295999999998</v>
      </c>
      <c r="F309">
        <v>4.1382479999999999</v>
      </c>
      <c r="G309">
        <v>-4.5146699000000003</v>
      </c>
      <c r="H309">
        <v>-53.105572000000002</v>
      </c>
      <c r="I309">
        <v>-4.3248582000000004</v>
      </c>
      <c r="J309">
        <v>-0.15837156999999999</v>
      </c>
      <c r="K309">
        <v>6.7962617000000003E-2</v>
      </c>
      <c r="L309">
        <v>-1.9706867999999999E-2</v>
      </c>
      <c r="M309">
        <v>-0.16231261</v>
      </c>
      <c r="N309">
        <v>4.4045787000000003E-2</v>
      </c>
      <c r="O309">
        <v>4.5585688000000001E-3</v>
      </c>
      <c r="P309">
        <v>-0.1798863</v>
      </c>
      <c r="Q309">
        <v>1.2804966000000001E-3</v>
      </c>
      <c r="R309">
        <v>4.6298644000000002E-3</v>
      </c>
      <c r="S309">
        <v>-0.16340432999999999</v>
      </c>
      <c r="T309">
        <v>5.7670939999999997E-2</v>
      </c>
      <c r="U309">
        <v>-4.1294127999999999E-2</v>
      </c>
      <c r="V309">
        <v>-0.16681238000000001</v>
      </c>
      <c r="W309">
        <v>3.5795397999999999E-2</v>
      </c>
      <c r="X309">
        <v>8.9902495E-4</v>
      </c>
      <c r="Y309">
        <v>7.0419419000000002E-3</v>
      </c>
      <c r="Z309">
        <v>-5.6341941999999996E-4</v>
      </c>
      <c r="AA309">
        <v>-0.18294754999999999</v>
      </c>
      <c r="AB309">
        <v>-0.17375409999999999</v>
      </c>
      <c r="AC309">
        <v>6.8427026000000002E-2</v>
      </c>
      <c r="AD309">
        <v>-1.4134785E-2</v>
      </c>
      <c r="AE309">
        <v>91.555794000000006</v>
      </c>
    </row>
    <row r="310" spans="1:31" x14ac:dyDescent="0.2">
      <c r="A310">
        <f>39.616005</f>
        <v>39.616005000000001</v>
      </c>
      <c r="B310">
        <v>-3.3281206999999999</v>
      </c>
      <c r="C310">
        <v>-41.283489000000003</v>
      </c>
      <c r="D310">
        <v>-185.95042000000001</v>
      </c>
      <c r="E310">
        <v>-6.2546743999999999</v>
      </c>
      <c r="F310">
        <v>4.1382479999999999</v>
      </c>
      <c r="G310">
        <v>-4.6068734999999998</v>
      </c>
      <c r="H310">
        <v>-53.105572000000002</v>
      </c>
      <c r="I310">
        <v>-4.3248582000000004</v>
      </c>
      <c r="J310">
        <v>-0.15930308000000001</v>
      </c>
      <c r="K310">
        <v>5.7725538E-2</v>
      </c>
      <c r="L310">
        <v>-1.6916781999999998E-2</v>
      </c>
      <c r="M310">
        <v>-0.16387713000000001</v>
      </c>
      <c r="N310">
        <v>6.2811509000000001E-2</v>
      </c>
      <c r="O310">
        <v>4.5585688000000001E-3</v>
      </c>
      <c r="P310">
        <v>-0.17832767999999999</v>
      </c>
      <c r="Q310">
        <v>1.5265437999999999E-2</v>
      </c>
      <c r="R310">
        <v>9.2931817999999996E-3</v>
      </c>
      <c r="S310">
        <v>-0.16496885</v>
      </c>
      <c r="T310">
        <v>5.2994907000000001E-2</v>
      </c>
      <c r="U310">
        <v>-3.9738509999999998E-2</v>
      </c>
      <c r="V310">
        <v>-0.16991368000000001</v>
      </c>
      <c r="W310">
        <v>4.0461565999999997E-2</v>
      </c>
      <c r="X310">
        <v>8.9902495E-4</v>
      </c>
      <c r="Y310">
        <v>1.1700373E-2</v>
      </c>
      <c r="Z310">
        <v>1.6578020999999998E-2</v>
      </c>
      <c r="AA310">
        <v>-0.15047648999999999</v>
      </c>
      <c r="AB310">
        <v>-0.17344425999999999</v>
      </c>
      <c r="AC310">
        <v>4.1273914000000002E-2</v>
      </c>
      <c r="AD310">
        <v>-8.8600824000000002E-3</v>
      </c>
      <c r="AE310">
        <v>93.081726000000003</v>
      </c>
    </row>
    <row r="311" spans="1:31" x14ac:dyDescent="0.2">
      <c r="A311">
        <f>39.430931</f>
        <v>39.430931000000001</v>
      </c>
      <c r="B311">
        <v>-3.1434669</v>
      </c>
      <c r="C311">
        <v>-41.743766999999998</v>
      </c>
      <c r="D311">
        <v>-186.59577999999999</v>
      </c>
      <c r="E311">
        <v>-6.2546743999999999</v>
      </c>
      <c r="F311">
        <v>4.1382479999999999</v>
      </c>
      <c r="G311">
        <v>-4.6990767</v>
      </c>
      <c r="H311">
        <v>-52.921463000000003</v>
      </c>
      <c r="I311">
        <v>-4.3248582000000004</v>
      </c>
      <c r="J311">
        <v>-0.16147664</v>
      </c>
      <c r="K311">
        <v>4.5006747999999999E-2</v>
      </c>
      <c r="L311">
        <v>-1.4436707999999999E-2</v>
      </c>
      <c r="M311">
        <v>-0.16387713000000001</v>
      </c>
      <c r="N311">
        <v>8.1577227000000002E-2</v>
      </c>
      <c r="O311">
        <v>1.4325778E-3</v>
      </c>
      <c r="P311">
        <v>-0.17676905000000001</v>
      </c>
      <c r="Q311">
        <v>2.4588728000000001E-2</v>
      </c>
      <c r="R311">
        <v>9.2931817999999996E-3</v>
      </c>
      <c r="S311">
        <v>-0.16653334</v>
      </c>
      <c r="T311">
        <v>4.9877538999999999E-2</v>
      </c>
      <c r="U311">
        <v>-3.6627274000000001E-2</v>
      </c>
      <c r="V311">
        <v>-0.17146433999999999</v>
      </c>
      <c r="W311">
        <v>4.5127741999999998E-2</v>
      </c>
      <c r="X311">
        <v>2.4520549999999999E-3</v>
      </c>
      <c r="Y311">
        <v>1.6358804000000001E-2</v>
      </c>
      <c r="Z311">
        <v>3.8394399000000003E-2</v>
      </c>
      <c r="AA311">
        <v>-0.11645918</v>
      </c>
      <c r="AB311">
        <v>-0.17251472000000001</v>
      </c>
      <c r="AC311">
        <v>8.2582003000000008E-3</v>
      </c>
      <c r="AD311">
        <v>-2.9648246999999998E-3</v>
      </c>
      <c r="AE311">
        <v>93.081726000000003</v>
      </c>
    </row>
    <row r="312" spans="1:31" x14ac:dyDescent="0.2">
      <c r="A312">
        <f>39.153324</f>
        <v>39.153323999999998</v>
      </c>
      <c r="B312">
        <v>-3.1434669</v>
      </c>
      <c r="C312">
        <v>-42.296101</v>
      </c>
      <c r="D312">
        <v>-187.24115</v>
      </c>
      <c r="E312">
        <v>-6.3467197000000004</v>
      </c>
      <c r="F312">
        <v>4.1382479999999999</v>
      </c>
      <c r="G312">
        <v>-4.8834834000000003</v>
      </c>
      <c r="H312">
        <v>-52.829407000000003</v>
      </c>
      <c r="I312">
        <v>-4.4171085000000003</v>
      </c>
      <c r="J312">
        <v>-0.16396071000000001</v>
      </c>
      <c r="K312">
        <v>3.6010533999999997E-2</v>
      </c>
      <c r="L312">
        <v>-1.257665E-2</v>
      </c>
      <c r="M312">
        <v>-0.16231261</v>
      </c>
      <c r="N312">
        <v>8.7832472999999994E-2</v>
      </c>
      <c r="O312">
        <v>-1.6934129999999999E-3</v>
      </c>
      <c r="P312">
        <v>-0.17365184</v>
      </c>
      <c r="Q312">
        <v>2.6142611999999999E-2</v>
      </c>
      <c r="R312">
        <v>1.0847621999999999E-2</v>
      </c>
      <c r="S312">
        <v>-0.16653334</v>
      </c>
      <c r="T312">
        <v>5.1436227000000001E-2</v>
      </c>
      <c r="U312">
        <v>-3.3516042000000003E-2</v>
      </c>
      <c r="V312">
        <v>-0.17146433999999999</v>
      </c>
      <c r="W312">
        <v>4.823852E-2</v>
      </c>
      <c r="X312">
        <v>4.0050852000000003E-3</v>
      </c>
      <c r="Y312">
        <v>2.2570046E-2</v>
      </c>
      <c r="Z312">
        <v>4.6185955000000001E-2</v>
      </c>
      <c r="AA312">
        <v>-0.10872799</v>
      </c>
      <c r="AB312">
        <v>-0.17220488</v>
      </c>
      <c r="AC312">
        <v>-9.9467263E-3</v>
      </c>
      <c r="AD312">
        <v>1.6893260999999999E-3</v>
      </c>
      <c r="AE312">
        <v>93.081726000000003</v>
      </c>
    </row>
    <row r="313" spans="1:31" x14ac:dyDescent="0.2">
      <c r="A313">
        <f>38.875713</f>
        <v>38.875712999999998</v>
      </c>
      <c r="B313">
        <v>-3.2357938000000002</v>
      </c>
      <c r="C313">
        <v>-42.848433999999997</v>
      </c>
      <c r="D313">
        <v>-187.79433</v>
      </c>
      <c r="E313">
        <v>-6.4387650000000001</v>
      </c>
      <c r="F313">
        <v>4.1382479999999999</v>
      </c>
      <c r="G313">
        <v>-5.0678901999999999</v>
      </c>
      <c r="H313">
        <v>-52.737349999999999</v>
      </c>
      <c r="I313">
        <v>-4.5093584</v>
      </c>
      <c r="J313">
        <v>-0.16582375999999999</v>
      </c>
      <c r="K313">
        <v>3.6010533999999997E-2</v>
      </c>
      <c r="L313">
        <v>-1.1336611999999999E-2</v>
      </c>
      <c r="M313">
        <v>-0.16074809000000001</v>
      </c>
      <c r="N313">
        <v>8.1577227000000002E-2</v>
      </c>
      <c r="O313">
        <v>-1.6934129999999999E-3</v>
      </c>
      <c r="P313">
        <v>-0.17365184</v>
      </c>
      <c r="Q313">
        <v>1.6819318999999999E-2</v>
      </c>
      <c r="R313">
        <v>1.2402059999999999E-2</v>
      </c>
      <c r="S313">
        <v>-0.16496885</v>
      </c>
      <c r="T313">
        <v>5.4553587000000001E-2</v>
      </c>
      <c r="U313">
        <v>-3.1960424000000001E-2</v>
      </c>
      <c r="V313">
        <v>-0.1761163</v>
      </c>
      <c r="W313">
        <v>4.823852E-2</v>
      </c>
      <c r="X313">
        <v>5.5581153999999999E-3</v>
      </c>
      <c r="Y313">
        <v>2.5675666999999999E-2</v>
      </c>
      <c r="Z313">
        <v>3.9952710000000002E-2</v>
      </c>
      <c r="AA313">
        <v>-0.12573664000000001</v>
      </c>
      <c r="AB313">
        <v>-0.17344425999999999</v>
      </c>
      <c r="AC313">
        <v>-2.2327746000000001E-3</v>
      </c>
      <c r="AD313">
        <v>3.8612633999999999E-3</v>
      </c>
      <c r="AE313">
        <v>94.607651000000004</v>
      </c>
    </row>
    <row r="314" spans="1:31" x14ac:dyDescent="0.2">
      <c r="A314">
        <f>38.598106</f>
        <v>38.598106000000001</v>
      </c>
      <c r="B314">
        <v>-3.4204476000000001</v>
      </c>
      <c r="C314">
        <v>-43.216659999999997</v>
      </c>
      <c r="D314">
        <v>-188.25529</v>
      </c>
      <c r="E314">
        <v>-6.5308099000000004</v>
      </c>
      <c r="F314">
        <v>4.2301865000000003</v>
      </c>
      <c r="G314">
        <v>-5.3445001000000003</v>
      </c>
      <c r="H314">
        <v>-52.645297999999997</v>
      </c>
      <c r="I314">
        <v>-4.5093584</v>
      </c>
      <c r="J314">
        <v>-0.16737627999999999</v>
      </c>
      <c r="K314">
        <v>4.5316964000000001E-2</v>
      </c>
      <c r="L314">
        <v>-9.4765545999999992E-3</v>
      </c>
      <c r="M314">
        <v>-0.16074809000000001</v>
      </c>
      <c r="N314">
        <v>6.9066747999999997E-2</v>
      </c>
      <c r="O314">
        <v>-1.3041769999999999E-4</v>
      </c>
      <c r="P314">
        <v>-0.17521044999999999</v>
      </c>
      <c r="Q314">
        <v>4.3882610999999997E-3</v>
      </c>
      <c r="R314">
        <v>1.2402059999999999E-2</v>
      </c>
      <c r="S314">
        <v>-0.16496885</v>
      </c>
      <c r="T314">
        <v>6.0788300000000003E-2</v>
      </c>
      <c r="U314">
        <v>-3.1960424000000001E-2</v>
      </c>
      <c r="V314">
        <v>-0.18386954</v>
      </c>
      <c r="W314">
        <v>4.823852E-2</v>
      </c>
      <c r="X314">
        <v>5.5581153999999999E-3</v>
      </c>
      <c r="Y314">
        <v>2.7228478E-2</v>
      </c>
      <c r="Z314">
        <v>2.9044522E-2</v>
      </c>
      <c r="AA314">
        <v>-0.15356897</v>
      </c>
      <c r="AB314">
        <v>-0.17530328000000001</v>
      </c>
      <c r="AC314">
        <v>2.5228892999999999E-2</v>
      </c>
      <c r="AD314">
        <v>4.4818167000000003E-3</v>
      </c>
      <c r="AE314">
        <v>94.607651000000004</v>
      </c>
    </row>
    <row r="315" spans="1:31" x14ac:dyDescent="0.2">
      <c r="A315">
        <f>38.413033</f>
        <v>38.413032999999999</v>
      </c>
      <c r="B315">
        <v>-3.6051015999999998</v>
      </c>
      <c r="C315">
        <v>-43.400772000000003</v>
      </c>
      <c r="D315">
        <v>-188.43968000000001</v>
      </c>
      <c r="E315">
        <v>-6.5308099000000004</v>
      </c>
      <c r="F315">
        <v>4.2301865000000003</v>
      </c>
      <c r="G315">
        <v>-5.6211099999999998</v>
      </c>
      <c r="H315">
        <v>-52.553241999999997</v>
      </c>
      <c r="I315">
        <v>-4.5093584</v>
      </c>
      <c r="J315">
        <v>-0.16892883</v>
      </c>
      <c r="K315">
        <v>5.8345965999999999E-2</v>
      </c>
      <c r="L315">
        <v>-6.0664522E-3</v>
      </c>
      <c r="M315">
        <v>-0.16231261</v>
      </c>
      <c r="N315">
        <v>6.1247699000000003E-2</v>
      </c>
      <c r="O315">
        <v>4.5585688000000001E-3</v>
      </c>
      <c r="P315">
        <v>-0.17676905000000001</v>
      </c>
      <c r="Q315">
        <v>-4.9350321999999999E-3</v>
      </c>
      <c r="R315">
        <v>1.39565E-2</v>
      </c>
      <c r="S315">
        <v>-0.16653334</v>
      </c>
      <c r="T315">
        <v>6.5464339999999996E-2</v>
      </c>
      <c r="U315">
        <v>-3.0404807999999998E-2</v>
      </c>
      <c r="V315">
        <v>-0.19162281</v>
      </c>
      <c r="W315">
        <v>5.1349297000000002E-2</v>
      </c>
      <c r="X315">
        <v>5.5581153999999999E-3</v>
      </c>
      <c r="Y315">
        <v>2.7228478E-2</v>
      </c>
      <c r="Z315">
        <v>2.4369583E-2</v>
      </c>
      <c r="AA315">
        <v>-0.17212385999999999</v>
      </c>
      <c r="AB315">
        <v>-0.17654265</v>
      </c>
      <c r="AC315">
        <v>5.6393262E-2</v>
      </c>
      <c r="AD315">
        <v>4.1715399999999996E-3</v>
      </c>
      <c r="AE315">
        <v>94.607651000000004</v>
      </c>
    </row>
    <row r="316" spans="1:31" x14ac:dyDescent="0.2">
      <c r="A316">
        <f>38.227962</f>
        <v>38.227961999999998</v>
      </c>
      <c r="B316">
        <v>-3.7897552999999999</v>
      </c>
      <c r="C316">
        <v>-43.216659999999997</v>
      </c>
      <c r="D316">
        <v>-188.34748999999999</v>
      </c>
      <c r="E316">
        <v>-6.5308099000000004</v>
      </c>
      <c r="F316">
        <v>4.3221249999999998</v>
      </c>
      <c r="G316">
        <v>-5.9899234999999997</v>
      </c>
      <c r="H316">
        <v>-52.553241999999997</v>
      </c>
      <c r="I316">
        <v>-4.5093584</v>
      </c>
      <c r="J316">
        <v>-0.17141290000000001</v>
      </c>
      <c r="K316">
        <v>6.8583040999999997E-2</v>
      </c>
      <c r="L316">
        <v>-2.0363296000000001E-3</v>
      </c>
      <c r="M316">
        <v>-0.16700613</v>
      </c>
      <c r="N316">
        <v>5.9683888999999997E-2</v>
      </c>
      <c r="O316">
        <v>7.6845595999999999E-3</v>
      </c>
      <c r="P316">
        <v>-0.17676905000000001</v>
      </c>
      <c r="Q316">
        <v>-1.8272678999999999E-3</v>
      </c>
      <c r="R316">
        <v>1.39565E-2</v>
      </c>
      <c r="S316">
        <v>-0.16809784999999999</v>
      </c>
      <c r="T316">
        <v>7.0140384E-2</v>
      </c>
      <c r="U316">
        <v>-2.8849191999999999E-2</v>
      </c>
      <c r="V316">
        <v>-0.19472411000000001</v>
      </c>
      <c r="W316">
        <v>5.2904692000000003E-2</v>
      </c>
      <c r="X316">
        <v>4.0050852000000003E-3</v>
      </c>
      <c r="Y316">
        <v>2.5675666999999999E-2</v>
      </c>
      <c r="Z316">
        <v>2.5927894E-2</v>
      </c>
      <c r="AA316">
        <v>-0.18140129999999999</v>
      </c>
      <c r="AB316">
        <v>-0.17592299</v>
      </c>
      <c r="AC316">
        <v>7.5832418999999998E-2</v>
      </c>
      <c r="AD316">
        <v>3.8612633999999999E-3</v>
      </c>
      <c r="AE316">
        <v>96.133583000000002</v>
      </c>
    </row>
    <row r="317" spans="1:31" x14ac:dyDescent="0.2">
      <c r="A317">
        <f>38.042889</f>
        <v>38.042889000000002</v>
      </c>
      <c r="B317">
        <v>-3.8820822000000001</v>
      </c>
      <c r="C317">
        <v>-42.572268999999999</v>
      </c>
      <c r="D317">
        <v>-188.16309999999999</v>
      </c>
      <c r="E317">
        <v>-6.4387650000000001</v>
      </c>
      <c r="F317">
        <v>4.2301865000000003</v>
      </c>
      <c r="G317">
        <v>-6.4509401000000004</v>
      </c>
      <c r="H317">
        <v>-52.645297999999997</v>
      </c>
      <c r="I317">
        <v>-4.4171085000000003</v>
      </c>
      <c r="J317">
        <v>-0.17576001999999999</v>
      </c>
      <c r="K317">
        <v>7.2926043999999995E-2</v>
      </c>
      <c r="L317">
        <v>1.6837836000000001E-3</v>
      </c>
      <c r="M317">
        <v>-0.17326417999999999</v>
      </c>
      <c r="N317">
        <v>6.1247699000000003E-2</v>
      </c>
      <c r="O317">
        <v>1.2373545999999999E-2</v>
      </c>
      <c r="P317">
        <v>-0.17365184</v>
      </c>
      <c r="Q317">
        <v>9.0499082999999994E-3</v>
      </c>
      <c r="R317">
        <v>1.7065376E-2</v>
      </c>
      <c r="S317">
        <v>-0.17122686000000001</v>
      </c>
      <c r="T317">
        <v>7.3257744E-2</v>
      </c>
      <c r="U317">
        <v>-2.8849191999999999E-2</v>
      </c>
      <c r="V317">
        <v>-0.19472411000000001</v>
      </c>
      <c r="W317">
        <v>4.6683124999999999E-2</v>
      </c>
      <c r="X317">
        <v>2.4520549999999999E-3</v>
      </c>
      <c r="Y317">
        <v>2.4122857000000001E-2</v>
      </c>
      <c r="Z317">
        <v>3.0602831E-2</v>
      </c>
      <c r="AA317">
        <v>-0.18140129999999999</v>
      </c>
      <c r="AB317">
        <v>-0.17561314</v>
      </c>
      <c r="AC317">
        <v>7.7992328E-2</v>
      </c>
      <c r="AD317">
        <v>3.8612633999999999E-3</v>
      </c>
      <c r="AE317">
        <v>96.133583000000002</v>
      </c>
    </row>
    <row r="318" spans="1:31" x14ac:dyDescent="0.2">
      <c r="A318">
        <f>37.765282</f>
        <v>37.765281999999999</v>
      </c>
      <c r="B318">
        <v>-3.9744090999999999</v>
      </c>
      <c r="C318">
        <v>-41.559654000000002</v>
      </c>
      <c r="D318">
        <v>-188.07091</v>
      </c>
      <c r="E318">
        <v>-6.3467197000000004</v>
      </c>
      <c r="F318">
        <v>4.1382479999999999</v>
      </c>
      <c r="G318">
        <v>-7.0041599000000003</v>
      </c>
      <c r="H318">
        <v>-52.829407000000003</v>
      </c>
      <c r="I318">
        <v>-4.4171085000000003</v>
      </c>
      <c r="J318">
        <v>-0.18072811999999999</v>
      </c>
      <c r="K318">
        <v>7.3546476999999999E-2</v>
      </c>
      <c r="L318">
        <v>5.0938874000000002E-3</v>
      </c>
      <c r="M318">
        <v>-0.17952219999999999</v>
      </c>
      <c r="N318">
        <v>6.1247699000000003E-2</v>
      </c>
      <c r="O318">
        <v>1.3936541E-2</v>
      </c>
      <c r="P318">
        <v>-0.17053462999999999</v>
      </c>
      <c r="Q318">
        <v>2.4588728000000001E-2</v>
      </c>
      <c r="R318">
        <v>2.1728695999999999E-2</v>
      </c>
      <c r="S318">
        <v>-0.17279135000000001</v>
      </c>
      <c r="T318">
        <v>7.4816428000000004E-2</v>
      </c>
      <c r="U318">
        <v>-3.0404807999999998E-2</v>
      </c>
      <c r="V318">
        <v>-0.19162281</v>
      </c>
      <c r="W318">
        <v>3.2684619999999998E-2</v>
      </c>
      <c r="X318">
        <v>2.4520549999999999E-3</v>
      </c>
      <c r="Y318">
        <v>2.1017237000000001E-2</v>
      </c>
      <c r="Z318">
        <v>3.5277772999999998E-2</v>
      </c>
      <c r="AA318">
        <v>-0.17676258</v>
      </c>
      <c r="AB318">
        <v>-0.17871155999999999</v>
      </c>
      <c r="AC318">
        <v>6.6267118E-2</v>
      </c>
      <c r="AD318">
        <v>3.5509868000000002E-3</v>
      </c>
      <c r="AE318">
        <v>96.133583000000002</v>
      </c>
    </row>
    <row r="319" spans="1:31" x14ac:dyDescent="0.2">
      <c r="A319">
        <f>37.395134</f>
        <v>37.395133999999999</v>
      </c>
      <c r="B319">
        <v>-4.3437165999999996</v>
      </c>
      <c r="C319">
        <v>-40.362929999999999</v>
      </c>
      <c r="D319">
        <v>-188.16309999999999</v>
      </c>
      <c r="E319">
        <v>-6.2546743999999999</v>
      </c>
      <c r="F319">
        <v>3.9543712000000002</v>
      </c>
      <c r="G319">
        <v>-7.4651766000000004</v>
      </c>
      <c r="H319">
        <v>-53.105572000000002</v>
      </c>
      <c r="I319">
        <v>-4.5093584</v>
      </c>
      <c r="J319">
        <v>-0.18507525</v>
      </c>
      <c r="K319">
        <v>7.1374974999999993E-2</v>
      </c>
      <c r="L319">
        <v>7.8839724999999992E-3</v>
      </c>
      <c r="M319">
        <v>-0.18578022999999999</v>
      </c>
      <c r="N319">
        <v>5.8120078999999998E-2</v>
      </c>
      <c r="O319">
        <v>1.2373545999999999E-2</v>
      </c>
      <c r="P319">
        <v>-0.16741739</v>
      </c>
      <c r="Q319">
        <v>3.7019788999999997E-2</v>
      </c>
      <c r="R319">
        <v>2.9500891000000001E-2</v>
      </c>
      <c r="S319">
        <v>-0.17435582999999999</v>
      </c>
      <c r="T319">
        <v>7.7933788000000004E-2</v>
      </c>
      <c r="U319">
        <v>-3.3516042000000003E-2</v>
      </c>
      <c r="V319">
        <v>-0.19162281</v>
      </c>
      <c r="W319">
        <v>1.2464546999999999E-2</v>
      </c>
      <c r="X319">
        <v>4.0050852000000003E-3</v>
      </c>
      <c r="Y319">
        <v>1.7911614999999999E-2</v>
      </c>
      <c r="Z319">
        <v>4.3069336999999999E-2</v>
      </c>
      <c r="AA319">
        <v>-0.16903138000000001</v>
      </c>
      <c r="AB319">
        <v>-0.18552806999999999</v>
      </c>
      <c r="AC319">
        <v>4.7753636000000002E-2</v>
      </c>
      <c r="AD319">
        <v>2.9304330000000001E-3</v>
      </c>
      <c r="AE319">
        <v>96.133583000000002</v>
      </c>
    </row>
    <row r="320" spans="1:31" x14ac:dyDescent="0.2">
      <c r="A320">
        <f>37.117527</f>
        <v>37.117527000000003</v>
      </c>
      <c r="B320">
        <v>-4.8976778999999997</v>
      </c>
      <c r="C320">
        <v>-39.350315000000002</v>
      </c>
      <c r="D320">
        <v>-188.34748999999999</v>
      </c>
      <c r="E320">
        <v>-6.1626295999999998</v>
      </c>
      <c r="F320">
        <v>3.7704941999999999</v>
      </c>
      <c r="G320">
        <v>-7.8339901000000003</v>
      </c>
      <c r="H320">
        <v>-53.289679999999997</v>
      </c>
      <c r="I320">
        <v>-4.5093584</v>
      </c>
      <c r="J320">
        <v>-0.18724879999999999</v>
      </c>
      <c r="K320">
        <v>6.5170690000000003E-2</v>
      </c>
      <c r="L320">
        <v>1.0054038E-2</v>
      </c>
      <c r="M320">
        <v>-0.19047375</v>
      </c>
      <c r="N320">
        <v>5.1864840000000002E-2</v>
      </c>
      <c r="O320">
        <v>1.0810548999999999E-2</v>
      </c>
      <c r="P320">
        <v>-0.17053462999999999</v>
      </c>
      <c r="Q320">
        <v>4.4789199000000002E-2</v>
      </c>
      <c r="R320">
        <v>3.4164212999999999E-2</v>
      </c>
      <c r="S320">
        <v>-0.17435582999999999</v>
      </c>
      <c r="T320">
        <v>8.1051140999999993E-2</v>
      </c>
      <c r="U320">
        <v>-3.6627274000000001E-2</v>
      </c>
      <c r="V320">
        <v>-0.19472411000000001</v>
      </c>
      <c r="W320">
        <v>-1.5339652E-3</v>
      </c>
      <c r="X320">
        <v>5.5581153999999999E-3</v>
      </c>
      <c r="Y320">
        <v>1.3253185000000001E-2</v>
      </c>
      <c r="Z320">
        <v>5.2419212E-2</v>
      </c>
      <c r="AA320">
        <v>-0.16284641999999999</v>
      </c>
      <c r="AB320">
        <v>-0.19389377999999999</v>
      </c>
      <c r="AC320">
        <v>3.2942845999999998E-2</v>
      </c>
      <c r="AD320">
        <v>1.9996026999999999E-3</v>
      </c>
      <c r="AE320">
        <v>97.659514999999999</v>
      </c>
    </row>
    <row r="321" spans="1:31" x14ac:dyDescent="0.2">
      <c r="A321">
        <f>36.839916</f>
        <v>36.839916000000002</v>
      </c>
      <c r="B321">
        <v>-5.5439663000000001</v>
      </c>
      <c r="C321">
        <v>-38.982093999999996</v>
      </c>
      <c r="D321">
        <v>-188.62406999999999</v>
      </c>
      <c r="E321">
        <v>-6.2546743999999999</v>
      </c>
      <c r="F321">
        <v>3.4946787000000001</v>
      </c>
      <c r="G321">
        <v>-8.0183964000000003</v>
      </c>
      <c r="H321">
        <v>-53.381737000000001</v>
      </c>
      <c r="I321">
        <v>-4.5093584</v>
      </c>
      <c r="J321">
        <v>-0.1869383</v>
      </c>
      <c r="K321">
        <v>5.2141677999999997E-2</v>
      </c>
      <c r="L321">
        <v>1.0984067E-2</v>
      </c>
      <c r="M321">
        <v>-0.19203824</v>
      </c>
      <c r="N321">
        <v>4.0918167999999998E-2</v>
      </c>
      <c r="O321">
        <v>1.0810548999999999E-2</v>
      </c>
      <c r="P321">
        <v>-0.17521044999999999</v>
      </c>
      <c r="Q321">
        <v>4.7896963000000001E-2</v>
      </c>
      <c r="R321">
        <v>3.7273090000000002E-2</v>
      </c>
      <c r="S321">
        <v>-0.17435582999999999</v>
      </c>
      <c r="T321">
        <v>8.5727184999999997E-2</v>
      </c>
      <c r="U321">
        <v>-3.8182887999999998E-2</v>
      </c>
      <c r="V321">
        <v>-0.20402807000000001</v>
      </c>
      <c r="W321">
        <v>2.1424981E-5</v>
      </c>
      <c r="X321">
        <v>7.1111452000000002E-3</v>
      </c>
      <c r="Y321">
        <v>1.1700373E-2</v>
      </c>
      <c r="Z321">
        <v>6.1769087E-2</v>
      </c>
      <c r="AA321">
        <v>-0.15666145000000001</v>
      </c>
      <c r="AB321">
        <v>-0.19854139000000001</v>
      </c>
      <c r="AC321">
        <v>3.1400055000000003E-2</v>
      </c>
      <c r="AD321">
        <v>4.4821938999999999E-4</v>
      </c>
      <c r="AE321">
        <v>99.18544</v>
      </c>
    </row>
    <row r="322" spans="1:31" x14ac:dyDescent="0.2">
      <c r="A322">
        <f>36.839916</f>
        <v>36.839916000000002</v>
      </c>
      <c r="B322">
        <v>-5.9132737999999998</v>
      </c>
      <c r="C322">
        <v>-39.626483999999998</v>
      </c>
      <c r="D322">
        <v>-189.08505</v>
      </c>
      <c r="E322">
        <v>-6.3467197000000004</v>
      </c>
      <c r="F322">
        <v>3.3108019999999998</v>
      </c>
      <c r="G322">
        <v>-7.9261936999999998</v>
      </c>
      <c r="H322">
        <v>-53.473788999999996</v>
      </c>
      <c r="I322">
        <v>-4.5093584</v>
      </c>
      <c r="J322">
        <v>-0.18445422</v>
      </c>
      <c r="K322">
        <v>3.3839031999999998E-2</v>
      </c>
      <c r="L322">
        <v>9.7440275999999999E-3</v>
      </c>
      <c r="M322">
        <v>-0.18890923000000001</v>
      </c>
      <c r="N322">
        <v>2.9971492999999998E-2</v>
      </c>
      <c r="O322">
        <v>1.2373545999999999E-2</v>
      </c>
      <c r="P322">
        <v>-0.17832767999999999</v>
      </c>
      <c r="Q322">
        <v>4.9450847999999999E-2</v>
      </c>
      <c r="R322">
        <v>3.5718646E-2</v>
      </c>
      <c r="S322">
        <v>-0.17279135000000001</v>
      </c>
      <c r="T322">
        <v>8.8844544999999997E-2</v>
      </c>
      <c r="U322">
        <v>-3.6627274000000001E-2</v>
      </c>
      <c r="V322">
        <v>-0.21798392</v>
      </c>
      <c r="W322">
        <v>2.0241497000000001E-2</v>
      </c>
      <c r="X322">
        <v>1.0217206E-2</v>
      </c>
      <c r="Y322">
        <v>1.3253185000000001E-2</v>
      </c>
      <c r="Z322">
        <v>6.6444016999999994E-2</v>
      </c>
      <c r="AA322">
        <v>-0.15356897</v>
      </c>
      <c r="AB322">
        <v>-0.19730202999999999</v>
      </c>
      <c r="AC322">
        <v>4.5285165000000002E-2</v>
      </c>
      <c r="AD322">
        <v>-1.7233408000000001E-4</v>
      </c>
      <c r="AE322">
        <v>99.18544</v>
      </c>
    </row>
    <row r="323" spans="1:31" x14ac:dyDescent="0.2">
      <c r="A323">
        <f>36.932453</f>
        <v>36.932453000000002</v>
      </c>
      <c r="B323">
        <v>-5.8209467000000004</v>
      </c>
      <c r="C323">
        <v>-41.283489000000003</v>
      </c>
      <c r="D323">
        <v>-189.73042000000001</v>
      </c>
      <c r="E323">
        <v>-6.5308099000000004</v>
      </c>
      <c r="F323">
        <v>3.3108019999999998</v>
      </c>
      <c r="G323">
        <v>-7.5573801999999999</v>
      </c>
      <c r="H323">
        <v>-53.381737000000001</v>
      </c>
      <c r="I323">
        <v>-4.5093584</v>
      </c>
      <c r="J323">
        <v>-0.18228066000000001</v>
      </c>
      <c r="K323">
        <v>1.8018097E-2</v>
      </c>
      <c r="L323">
        <v>6.3339253000000003E-3</v>
      </c>
      <c r="M323">
        <v>-0.18265122</v>
      </c>
      <c r="N323">
        <v>2.3716253999999999E-2</v>
      </c>
      <c r="O323">
        <v>1.5499537000000001E-2</v>
      </c>
      <c r="P323">
        <v>-0.17832767999999999</v>
      </c>
      <c r="Q323">
        <v>4.7896963000000001E-2</v>
      </c>
      <c r="R323">
        <v>3.1055330999999999E-2</v>
      </c>
      <c r="S323">
        <v>-0.17279135000000001</v>
      </c>
      <c r="T323">
        <v>8.7285861000000006E-2</v>
      </c>
      <c r="U323">
        <v>-3.3516042000000003E-2</v>
      </c>
      <c r="V323">
        <v>-0.23193975999999999</v>
      </c>
      <c r="W323">
        <v>4.6683124999999999E-2</v>
      </c>
      <c r="X323">
        <v>1.3323265000000001E-2</v>
      </c>
      <c r="Y323">
        <v>2.1017237000000001E-2</v>
      </c>
      <c r="Z323">
        <v>6.4885712999999998E-2</v>
      </c>
      <c r="AA323">
        <v>-0.15820770000000001</v>
      </c>
      <c r="AB323">
        <v>-0.19079537999999999</v>
      </c>
      <c r="AC323">
        <v>6.4724319000000002E-2</v>
      </c>
      <c r="AD323">
        <v>1.6893260999999999E-3</v>
      </c>
      <c r="AE323">
        <v>100.71137</v>
      </c>
    </row>
    <row r="324" spans="1:31" x14ac:dyDescent="0.2">
      <c r="A324">
        <f>37.302597</f>
        <v>37.302596999999999</v>
      </c>
      <c r="B324">
        <v>-5.1746587999999996</v>
      </c>
      <c r="C324">
        <v>-43.308715999999997</v>
      </c>
      <c r="D324">
        <v>-190.46797000000001</v>
      </c>
      <c r="E324">
        <v>-6.6228552000000001</v>
      </c>
      <c r="F324">
        <v>3.4027402000000002</v>
      </c>
      <c r="G324">
        <v>-7.1885667</v>
      </c>
      <c r="H324">
        <v>-53.289679999999997</v>
      </c>
      <c r="I324">
        <v>-4.5093584</v>
      </c>
      <c r="J324">
        <v>-0.18197015999999999</v>
      </c>
      <c r="K324">
        <v>1.2744452E-2</v>
      </c>
      <c r="L324">
        <v>3.5438399999999999E-3</v>
      </c>
      <c r="M324">
        <v>-0.17482866</v>
      </c>
      <c r="N324">
        <v>3.1535305E-2</v>
      </c>
      <c r="O324">
        <v>1.8625526E-2</v>
      </c>
      <c r="P324">
        <v>-0.17676905000000001</v>
      </c>
      <c r="Q324">
        <v>3.8573670999999997E-2</v>
      </c>
      <c r="R324">
        <v>2.3283135E-2</v>
      </c>
      <c r="S324">
        <v>-0.17279135000000001</v>
      </c>
      <c r="T324">
        <v>8.5727184999999997E-2</v>
      </c>
      <c r="U324">
        <v>-2.8849191999999999E-2</v>
      </c>
      <c r="V324">
        <v>-0.23969306000000001</v>
      </c>
      <c r="W324">
        <v>6.6903195999999998E-2</v>
      </c>
      <c r="X324">
        <v>1.7982356000000001E-2</v>
      </c>
      <c r="Y324">
        <v>2.8781286999999999E-2</v>
      </c>
      <c r="Z324">
        <v>6.0210778999999999E-2</v>
      </c>
      <c r="AA324">
        <v>-0.16748513000000001</v>
      </c>
      <c r="AB324">
        <v>-0.18304934</v>
      </c>
      <c r="AC324">
        <v>7.2129726000000005E-2</v>
      </c>
      <c r="AD324">
        <v>6.0332003000000004E-3</v>
      </c>
      <c r="AE324">
        <v>100.71137</v>
      </c>
    </row>
    <row r="325" spans="1:31" x14ac:dyDescent="0.2">
      <c r="A325">
        <f>37.765282</f>
        <v>37.765281999999999</v>
      </c>
      <c r="B325">
        <v>-4.3437165999999996</v>
      </c>
      <c r="C325">
        <v>-44.781609000000003</v>
      </c>
      <c r="D325">
        <v>-191.11333999999999</v>
      </c>
      <c r="E325">
        <v>-6.7149004999999997</v>
      </c>
      <c r="F325">
        <v>3.5866172000000001</v>
      </c>
      <c r="G325">
        <v>-6.8197536000000003</v>
      </c>
      <c r="H325">
        <v>-53.289679999999997</v>
      </c>
      <c r="I325">
        <v>-4.5093584</v>
      </c>
      <c r="J325">
        <v>-0.18383321</v>
      </c>
      <c r="K325">
        <v>1.7707882000000001E-2</v>
      </c>
      <c r="L325">
        <v>2.9238213000000002E-3</v>
      </c>
      <c r="M325">
        <v>-0.17013516000000001</v>
      </c>
      <c r="N325">
        <v>5.3428650000000001E-2</v>
      </c>
      <c r="O325">
        <v>1.8625526E-2</v>
      </c>
      <c r="P325">
        <v>-0.17521044999999999</v>
      </c>
      <c r="Q325">
        <v>2.3034846000000001E-2</v>
      </c>
      <c r="R325">
        <v>1.5510939E-2</v>
      </c>
      <c r="S325">
        <v>-0.17435582999999999</v>
      </c>
      <c r="T325">
        <v>8.2609824999999998E-2</v>
      </c>
      <c r="U325">
        <v>-2.7293574000000001E-2</v>
      </c>
      <c r="V325">
        <v>-0.23969306000000001</v>
      </c>
      <c r="W325">
        <v>6.8458593999999998E-2</v>
      </c>
      <c r="X325">
        <v>1.9535387000000001E-2</v>
      </c>
      <c r="Y325">
        <v>3.3439718E-2</v>
      </c>
      <c r="Z325">
        <v>5.5535837999999997E-2</v>
      </c>
      <c r="AA325">
        <v>-0.18140129999999999</v>
      </c>
      <c r="AB325">
        <v>-0.17778203000000001</v>
      </c>
      <c r="AC325">
        <v>5.9787396E-2</v>
      </c>
      <c r="AD325">
        <v>1.0066798E-2</v>
      </c>
      <c r="AE325">
        <v>102.2373</v>
      </c>
    </row>
    <row r="326" spans="1:31" x14ac:dyDescent="0.2">
      <c r="A326">
        <f>38.227962</f>
        <v>38.227961999999998</v>
      </c>
      <c r="B326">
        <v>-3.6974285</v>
      </c>
      <c r="C326">
        <v>-44.965716999999998</v>
      </c>
      <c r="D326">
        <v>-191.20554000000001</v>
      </c>
      <c r="E326">
        <v>-6.6228552000000001</v>
      </c>
      <c r="F326">
        <v>3.7704941999999999</v>
      </c>
      <c r="G326">
        <v>-6.5431432999999997</v>
      </c>
      <c r="H326">
        <v>-53.289679999999997</v>
      </c>
      <c r="I326">
        <v>-4.5093584</v>
      </c>
      <c r="J326">
        <v>-0.18724879999999999</v>
      </c>
      <c r="K326">
        <v>2.267131E-2</v>
      </c>
      <c r="L326">
        <v>4.4738683000000003E-3</v>
      </c>
      <c r="M326">
        <v>-0.17482866</v>
      </c>
      <c r="N326">
        <v>8.1577227000000002E-2</v>
      </c>
      <c r="O326">
        <v>1.3936541E-2</v>
      </c>
      <c r="P326">
        <v>-0.17365184</v>
      </c>
      <c r="Q326">
        <v>5.9421435000000002E-3</v>
      </c>
      <c r="R326">
        <v>1.0847621999999999E-2</v>
      </c>
      <c r="S326">
        <v>-0.17592035</v>
      </c>
      <c r="T326">
        <v>7.7933788000000004E-2</v>
      </c>
      <c r="U326">
        <v>-3.0404807999999998E-2</v>
      </c>
      <c r="V326">
        <v>-0.22728783999999999</v>
      </c>
      <c r="W326">
        <v>5.4460082E-2</v>
      </c>
      <c r="X326">
        <v>1.9535387000000001E-2</v>
      </c>
      <c r="Y326">
        <v>3.1886908999999998E-2</v>
      </c>
      <c r="Z326">
        <v>5.2419212E-2</v>
      </c>
      <c r="AA326">
        <v>-0.18758626</v>
      </c>
      <c r="AB326">
        <v>-0.17716235</v>
      </c>
      <c r="AC326">
        <v>3.8805450999999998E-2</v>
      </c>
      <c r="AD326">
        <v>9.7565212999999994E-3</v>
      </c>
      <c r="AE326">
        <v>102.2373</v>
      </c>
    </row>
    <row r="327" spans="1:31" x14ac:dyDescent="0.2">
      <c r="A327">
        <f>38.505569</f>
        <v>38.505569000000001</v>
      </c>
      <c r="B327">
        <v>-3.2357938000000002</v>
      </c>
      <c r="C327">
        <v>-43.861049999999999</v>
      </c>
      <c r="D327">
        <v>-190.65236999999999</v>
      </c>
      <c r="E327">
        <v>-6.5308099000000004</v>
      </c>
      <c r="F327">
        <v>3.9543712000000002</v>
      </c>
      <c r="G327">
        <v>-6.3587369999999996</v>
      </c>
      <c r="H327">
        <v>-53.289679999999997</v>
      </c>
      <c r="I327">
        <v>-4.4171085000000003</v>
      </c>
      <c r="J327">
        <v>-0.18973285000000001</v>
      </c>
      <c r="K327">
        <v>1.8328311E-2</v>
      </c>
      <c r="L327">
        <v>6.6439341999999998E-3</v>
      </c>
      <c r="M327">
        <v>-0.18578022999999999</v>
      </c>
      <c r="N327">
        <v>9.4087712000000004E-2</v>
      </c>
      <c r="O327">
        <v>7.6845595999999999E-3</v>
      </c>
      <c r="P327">
        <v>-0.17209324000000001</v>
      </c>
      <c r="Q327">
        <v>-1.8272678999999999E-3</v>
      </c>
      <c r="R327">
        <v>1.2402059999999999E-2</v>
      </c>
      <c r="S327">
        <v>-0.17904935999999999</v>
      </c>
      <c r="T327">
        <v>7.3257744E-2</v>
      </c>
      <c r="U327">
        <v>-3.6627274000000001E-2</v>
      </c>
      <c r="V327">
        <v>-0.20868</v>
      </c>
      <c r="W327">
        <v>2.9573835E-2</v>
      </c>
      <c r="X327">
        <v>1.6429326000000001E-2</v>
      </c>
      <c r="Y327">
        <v>2.5675666999999999E-2</v>
      </c>
      <c r="Z327">
        <v>5.3977522999999999E-2</v>
      </c>
      <c r="AA327">
        <v>-0.18140129999999999</v>
      </c>
      <c r="AB327">
        <v>-0.1805706</v>
      </c>
      <c r="AC327">
        <v>2.7080243E-2</v>
      </c>
      <c r="AD327">
        <v>4.4818167000000003E-3</v>
      </c>
      <c r="AE327">
        <v>102.2373</v>
      </c>
    </row>
    <row r="328" spans="1:31" x14ac:dyDescent="0.2">
      <c r="A328">
        <f>38.598106</f>
        <v>38.598106000000001</v>
      </c>
      <c r="B328">
        <v>-2.9588131999999998</v>
      </c>
      <c r="C328">
        <v>-42.111987999999997</v>
      </c>
      <c r="D328">
        <v>-189.82262</v>
      </c>
      <c r="E328">
        <v>-6.4387650000000001</v>
      </c>
      <c r="F328">
        <v>4.0463094999999996</v>
      </c>
      <c r="G328">
        <v>-6.2665334000000001</v>
      </c>
      <c r="H328">
        <v>-53.289679999999997</v>
      </c>
      <c r="I328">
        <v>-4.4171085000000003</v>
      </c>
      <c r="J328">
        <v>-0.18973285000000001</v>
      </c>
      <c r="K328">
        <v>6.2299492000000003E-3</v>
      </c>
      <c r="L328">
        <v>6.9539440000000001E-3</v>
      </c>
      <c r="M328">
        <v>-0.19829628999999999</v>
      </c>
      <c r="N328">
        <v>8.1577227000000002E-2</v>
      </c>
      <c r="O328">
        <v>1.4325778E-3</v>
      </c>
      <c r="P328">
        <v>-0.16897598999999999</v>
      </c>
      <c r="Q328">
        <v>4.3882610999999997E-3</v>
      </c>
      <c r="R328">
        <v>2.0174257000000001E-2</v>
      </c>
      <c r="S328">
        <v>-0.17904935999999999</v>
      </c>
      <c r="T328">
        <v>6.7023024E-2</v>
      </c>
      <c r="U328">
        <v>-4.2849742000000003E-2</v>
      </c>
      <c r="V328">
        <v>-0.19627479</v>
      </c>
      <c r="W328">
        <v>1.0909156E-2</v>
      </c>
      <c r="X328">
        <v>1.3323265000000001E-2</v>
      </c>
      <c r="Y328">
        <v>1.6358804000000001E-2</v>
      </c>
      <c r="Z328">
        <v>5.5535837999999997E-2</v>
      </c>
      <c r="AA328">
        <v>-0.16439264000000001</v>
      </c>
      <c r="AB328">
        <v>-0.18552806999999999</v>
      </c>
      <c r="AC328">
        <v>3.1708608999999999E-2</v>
      </c>
      <c r="AD328">
        <v>-2.6545475999999999E-3</v>
      </c>
      <c r="AE328">
        <v>102.2373</v>
      </c>
    </row>
    <row r="329" spans="1:31" x14ac:dyDescent="0.2">
      <c r="A329">
        <f>38.413033</f>
        <v>38.413032999999999</v>
      </c>
      <c r="B329">
        <v>-2.5895057000000001</v>
      </c>
      <c r="C329">
        <v>-40.731152000000002</v>
      </c>
      <c r="D329">
        <v>-189.08505</v>
      </c>
      <c r="E329">
        <v>-6.5308099000000004</v>
      </c>
      <c r="F329">
        <v>4.2301865000000003</v>
      </c>
      <c r="G329">
        <v>-5.9899234999999997</v>
      </c>
      <c r="H329">
        <v>-53.197623999999998</v>
      </c>
      <c r="I329">
        <v>-4.5093584</v>
      </c>
      <c r="J329">
        <v>-0.1878698</v>
      </c>
      <c r="K329">
        <v>2.5073763000000001E-3</v>
      </c>
      <c r="L329">
        <v>5.4038968000000003E-3</v>
      </c>
      <c r="M329">
        <v>-0.2029898</v>
      </c>
      <c r="N329">
        <v>4.5609597000000002E-2</v>
      </c>
      <c r="O329">
        <v>-3.256409E-3</v>
      </c>
      <c r="P329">
        <v>-0.16585879000000001</v>
      </c>
      <c r="Q329">
        <v>2.1480966000000001E-2</v>
      </c>
      <c r="R329">
        <v>3.2609772000000002E-2</v>
      </c>
      <c r="S329">
        <v>-0.17748484</v>
      </c>
      <c r="T329">
        <v>6.0788300000000003E-2</v>
      </c>
      <c r="U329">
        <v>-4.9072209999999998E-2</v>
      </c>
      <c r="V329">
        <v>-0.19627479</v>
      </c>
      <c r="W329">
        <v>3.1322055000000001E-3</v>
      </c>
      <c r="X329">
        <v>1.3323265000000001E-2</v>
      </c>
      <c r="Y329">
        <v>1.0147562000000001E-2</v>
      </c>
      <c r="Z329">
        <v>5.2419212E-2</v>
      </c>
      <c r="AA329">
        <v>-0.14583777000000001</v>
      </c>
      <c r="AB329">
        <v>-0.18986584000000001</v>
      </c>
      <c r="AC329">
        <v>3.9114009999999998E-2</v>
      </c>
      <c r="AD329">
        <v>-5.7573151000000003E-3</v>
      </c>
      <c r="AE329">
        <v>102.2373</v>
      </c>
    </row>
    <row r="330" spans="1:31" x14ac:dyDescent="0.2">
      <c r="A330">
        <f>38.227962</f>
        <v>38.227961999999998</v>
      </c>
      <c r="B330">
        <v>-2.0355444</v>
      </c>
      <c r="C330">
        <v>-40.362929999999999</v>
      </c>
      <c r="D330">
        <v>-188.71628000000001</v>
      </c>
      <c r="E330">
        <v>-6.5308099000000004</v>
      </c>
      <c r="F330">
        <v>4.2301865000000003</v>
      </c>
      <c r="G330">
        <v>-5.6211099999999998</v>
      </c>
      <c r="H330">
        <v>-52.921463000000003</v>
      </c>
      <c r="I330">
        <v>-4.5093584</v>
      </c>
      <c r="J330">
        <v>-0.18662778999999999</v>
      </c>
      <c r="K330">
        <v>2.3601957E-2</v>
      </c>
      <c r="L330">
        <v>4.1638589000000002E-3</v>
      </c>
      <c r="M330">
        <v>-0.19829628999999999</v>
      </c>
      <c r="N330">
        <v>9.6419630999999995E-3</v>
      </c>
      <c r="O330">
        <v>-4.8194042999999999E-3</v>
      </c>
      <c r="P330">
        <v>-0.16430019000000001</v>
      </c>
      <c r="Q330">
        <v>3.8573670999999997E-2</v>
      </c>
      <c r="R330">
        <v>4.1936409000000001E-2</v>
      </c>
      <c r="S330">
        <v>-0.17435582999999999</v>
      </c>
      <c r="T330">
        <v>5.7670939999999997E-2</v>
      </c>
      <c r="U330">
        <v>-5.2183441999999997E-2</v>
      </c>
      <c r="V330">
        <v>-0.21333197000000001</v>
      </c>
      <c r="W330">
        <v>7.7983756E-3</v>
      </c>
      <c r="X330">
        <v>1.3323265000000001E-2</v>
      </c>
      <c r="Y330">
        <v>7.0419419000000002E-3</v>
      </c>
      <c r="Z330">
        <v>4.3069336999999999E-2</v>
      </c>
      <c r="AA330">
        <v>-0.14119904999999999</v>
      </c>
      <c r="AB330">
        <v>-0.1917249</v>
      </c>
      <c r="AC330">
        <v>3.1708608999999999E-2</v>
      </c>
      <c r="AD330">
        <v>-2.6545475999999999E-3</v>
      </c>
      <c r="AE330">
        <v>102.2373</v>
      </c>
    </row>
    <row r="331" spans="1:31" x14ac:dyDescent="0.2">
      <c r="A331">
        <f>38.135426</f>
        <v>38.135426000000002</v>
      </c>
      <c r="B331">
        <v>-1.3892561999999999</v>
      </c>
      <c r="C331">
        <v>-40.823208000000001</v>
      </c>
      <c r="D331">
        <v>-188.80847</v>
      </c>
      <c r="E331">
        <v>-6.6228552000000001</v>
      </c>
      <c r="F331">
        <v>4.2301865000000003</v>
      </c>
      <c r="G331">
        <v>-5.2522969000000002</v>
      </c>
      <c r="H331">
        <v>-52.553241999999997</v>
      </c>
      <c r="I331">
        <v>-4.6016088000000002</v>
      </c>
      <c r="J331">
        <v>-0.18755931000000001</v>
      </c>
      <c r="K331">
        <v>6.6721760000000005E-2</v>
      </c>
      <c r="L331">
        <v>4.4738683000000003E-3</v>
      </c>
      <c r="M331">
        <v>-0.18734472999999999</v>
      </c>
      <c r="N331">
        <v>-7.5599485999999997E-3</v>
      </c>
      <c r="O331">
        <v>-3.256409E-3</v>
      </c>
      <c r="P331">
        <v>-0.16118294999999999</v>
      </c>
      <c r="Q331">
        <v>4.3235317000000002E-2</v>
      </c>
      <c r="R331">
        <v>4.6599723000000003E-2</v>
      </c>
      <c r="S331">
        <v>-0.16966233999999999</v>
      </c>
      <c r="T331">
        <v>5.6112259999999997E-2</v>
      </c>
      <c r="U331">
        <v>-5.3739056E-2</v>
      </c>
      <c r="V331">
        <v>-0.23504111</v>
      </c>
      <c r="W331">
        <v>1.7130716000000001E-2</v>
      </c>
      <c r="X331">
        <v>1.0217206E-2</v>
      </c>
      <c r="Y331">
        <v>5.4891313999999997E-3</v>
      </c>
      <c r="Z331">
        <v>2.7486211E-2</v>
      </c>
      <c r="AA331">
        <v>-0.15202272999999999</v>
      </c>
      <c r="AB331">
        <v>-0.19110521999999999</v>
      </c>
      <c r="AC331">
        <v>7.0239678000000002E-3</v>
      </c>
      <c r="AD331">
        <v>4.1715399999999996E-3</v>
      </c>
      <c r="AE331">
        <v>102.2373</v>
      </c>
    </row>
    <row r="332" spans="1:31" x14ac:dyDescent="0.2">
      <c r="A332">
        <f>38.227962</f>
        <v>38.227961999999998</v>
      </c>
      <c r="B332">
        <v>-0.92762177999999995</v>
      </c>
      <c r="C332">
        <v>-41.835822999999998</v>
      </c>
      <c r="D332">
        <v>-188.99286000000001</v>
      </c>
      <c r="E332">
        <v>-6.6228552000000001</v>
      </c>
      <c r="F332">
        <v>4.2301865000000003</v>
      </c>
      <c r="G332">
        <v>-4.8834834000000003</v>
      </c>
      <c r="H332">
        <v>-52.277081000000003</v>
      </c>
      <c r="I332">
        <v>-4.6016088000000002</v>
      </c>
      <c r="J332">
        <v>-0.19035389</v>
      </c>
      <c r="K332">
        <v>0.10704963000000001</v>
      </c>
      <c r="L332">
        <v>6.0239155000000001E-3</v>
      </c>
      <c r="M332">
        <v>-0.17952219999999999</v>
      </c>
      <c r="N332">
        <v>3.3867219E-3</v>
      </c>
      <c r="O332">
        <v>-3.256409E-3</v>
      </c>
      <c r="P332">
        <v>-0.16118294999999999</v>
      </c>
      <c r="Q332">
        <v>3.3912024999999998E-2</v>
      </c>
      <c r="R332">
        <v>4.0381967999999997E-2</v>
      </c>
      <c r="S332">
        <v>-0.16809784999999999</v>
      </c>
      <c r="T332">
        <v>5.6112259999999997E-2</v>
      </c>
      <c r="U332">
        <v>-5.5294674000000002E-2</v>
      </c>
      <c r="V332">
        <v>-0.25364893999999999</v>
      </c>
      <c r="W332">
        <v>2.801845E-2</v>
      </c>
      <c r="X332">
        <v>8.9902495E-4</v>
      </c>
      <c r="Y332">
        <v>5.4891313999999997E-3</v>
      </c>
      <c r="Z332">
        <v>1.6578020999999998E-2</v>
      </c>
      <c r="AA332">
        <v>-0.1659389</v>
      </c>
      <c r="AB332">
        <v>-0.18831664000000001</v>
      </c>
      <c r="AC332">
        <v>-1.7660678999999999E-2</v>
      </c>
      <c r="AD332">
        <v>9.7565212999999994E-3</v>
      </c>
      <c r="AE332">
        <v>102.2373</v>
      </c>
    </row>
    <row r="333" spans="1:31" x14ac:dyDescent="0.2">
      <c r="A333">
        <f>38.505569</f>
        <v>38.505569000000001</v>
      </c>
      <c r="B333">
        <v>-0.92762177999999995</v>
      </c>
      <c r="C333">
        <v>-42.848433999999997</v>
      </c>
      <c r="D333">
        <v>-189.17724999999999</v>
      </c>
      <c r="E333">
        <v>-6.6228552000000001</v>
      </c>
      <c r="F333">
        <v>4.1382479999999999</v>
      </c>
      <c r="G333">
        <v>-4.6990767</v>
      </c>
      <c r="H333">
        <v>-52.000915999999997</v>
      </c>
      <c r="I333">
        <v>-4.5093584</v>
      </c>
      <c r="J333">
        <v>-0.19221693000000001</v>
      </c>
      <c r="K333">
        <v>0.11232328</v>
      </c>
      <c r="L333">
        <v>5.4038968000000003E-3</v>
      </c>
      <c r="M333">
        <v>-0.17952219999999999</v>
      </c>
      <c r="N333">
        <v>2.9971492999999998E-2</v>
      </c>
      <c r="O333">
        <v>-3.256409E-3</v>
      </c>
      <c r="P333">
        <v>-0.15962435</v>
      </c>
      <c r="Q333">
        <v>1.2157673000000001E-2</v>
      </c>
      <c r="R333">
        <v>2.9500891000000001E-2</v>
      </c>
      <c r="S333">
        <v>-0.16809784999999999</v>
      </c>
      <c r="T333">
        <v>5.6112259999999997E-2</v>
      </c>
      <c r="U333">
        <v>-5.5294674000000002E-2</v>
      </c>
      <c r="V333">
        <v>-0.25675026000000001</v>
      </c>
      <c r="W333">
        <v>4.2016960999999999E-2</v>
      </c>
      <c r="X333">
        <v>-9.9721858E-3</v>
      </c>
      <c r="Y333">
        <v>7.0419419000000002E-3</v>
      </c>
      <c r="Z333">
        <v>1.9694645E-2</v>
      </c>
      <c r="AA333">
        <v>-0.1659389</v>
      </c>
      <c r="AB333">
        <v>-0.18397885999999999</v>
      </c>
      <c r="AC333">
        <v>-1.9512028000000001E-2</v>
      </c>
      <c r="AD333">
        <v>1.0377074E-2</v>
      </c>
      <c r="AE333">
        <v>102.2373</v>
      </c>
    </row>
    <row r="334" spans="1:31" x14ac:dyDescent="0.2">
      <c r="A334">
        <f>38.783176</f>
        <v>38.783175999999997</v>
      </c>
      <c r="B334">
        <v>-1.4815830999999999</v>
      </c>
      <c r="C334">
        <v>-43.953105999999998</v>
      </c>
      <c r="D334">
        <v>-189.36162999999999</v>
      </c>
      <c r="E334">
        <v>-6.6228552000000001</v>
      </c>
      <c r="F334">
        <v>4.0463094999999996</v>
      </c>
      <c r="G334">
        <v>-4.6990767</v>
      </c>
      <c r="H334">
        <v>-51.816806999999997</v>
      </c>
      <c r="I334">
        <v>-4.5093584</v>
      </c>
      <c r="J334">
        <v>-0.19097491</v>
      </c>
      <c r="K334">
        <v>7.0444330999999999E-2</v>
      </c>
      <c r="L334">
        <v>7.5375526999999995E-4</v>
      </c>
      <c r="M334">
        <v>-0.18890923000000001</v>
      </c>
      <c r="N334">
        <v>5.4992451999999997E-2</v>
      </c>
      <c r="O334">
        <v>-4.8194042999999999E-3</v>
      </c>
      <c r="P334">
        <v>-0.15650712999999999</v>
      </c>
      <c r="Q334">
        <v>-8.0427964999999994E-3</v>
      </c>
      <c r="R334">
        <v>1.5510939E-2</v>
      </c>
      <c r="S334">
        <v>-0.16966233999999999</v>
      </c>
      <c r="T334">
        <v>5.4553587000000001E-2</v>
      </c>
      <c r="U334">
        <v>-5.6850291999999997E-2</v>
      </c>
      <c r="V334">
        <v>-0.24589567000000001</v>
      </c>
      <c r="W334">
        <v>5.9126254000000003E-2</v>
      </c>
      <c r="X334">
        <v>-1.9290366999999999E-2</v>
      </c>
      <c r="Y334">
        <v>7.0419419000000002E-3</v>
      </c>
      <c r="Z334">
        <v>3.9952710000000002E-2</v>
      </c>
      <c r="AA334">
        <v>-0.14274529</v>
      </c>
      <c r="AB334">
        <v>-0.17933124</v>
      </c>
      <c r="AC334">
        <v>1.0109547999999999E-2</v>
      </c>
      <c r="AD334">
        <v>6.0332003000000004E-3</v>
      </c>
      <c r="AE334">
        <v>102.2373</v>
      </c>
    </row>
    <row r="335" spans="1:31" x14ac:dyDescent="0.2">
      <c r="A335">
        <f>38.96825</f>
        <v>38.968249999999998</v>
      </c>
      <c r="B335">
        <v>-2.5895057000000001</v>
      </c>
      <c r="C335">
        <v>-45.241886000000001</v>
      </c>
      <c r="D335">
        <v>-189.82262</v>
      </c>
      <c r="E335">
        <v>-6.6228552000000001</v>
      </c>
      <c r="F335">
        <v>4.1382479999999999</v>
      </c>
      <c r="G335">
        <v>-4.6990767</v>
      </c>
      <c r="H335">
        <v>-51.540641999999998</v>
      </c>
      <c r="I335">
        <v>-4.4171085000000003</v>
      </c>
      <c r="J335">
        <v>-0.18662778999999999</v>
      </c>
      <c r="K335">
        <v>-1.2151966E-3</v>
      </c>
      <c r="L335">
        <v>-7.3064901000000002E-3</v>
      </c>
      <c r="M335">
        <v>-0.19673177999999999</v>
      </c>
      <c r="N335">
        <v>5.9683888999999997E-2</v>
      </c>
      <c r="O335">
        <v>-6.3823997000000002E-3</v>
      </c>
      <c r="P335">
        <v>-0.1518313</v>
      </c>
      <c r="Q335">
        <v>-2.2027736999999999E-2</v>
      </c>
      <c r="R335">
        <v>3.0754248000000001E-3</v>
      </c>
      <c r="S335">
        <v>-0.17279135000000001</v>
      </c>
      <c r="T335">
        <v>5.4553587000000001E-2</v>
      </c>
      <c r="U335">
        <v>-5.6850291999999997E-2</v>
      </c>
      <c r="V335">
        <v>-0.23193975999999999</v>
      </c>
      <c r="W335">
        <v>8.0901712000000001E-2</v>
      </c>
      <c r="X335">
        <v>-2.0843396E-2</v>
      </c>
      <c r="Y335">
        <v>7.0419419000000002E-3</v>
      </c>
      <c r="Z335">
        <v>6.4885712999999998E-2</v>
      </c>
      <c r="AA335">
        <v>-0.11336672</v>
      </c>
      <c r="AB335">
        <v>-0.17530328000000001</v>
      </c>
      <c r="AC335">
        <v>5.6084703999999999E-2</v>
      </c>
      <c r="AD335">
        <v>-7.9288747000000001E-4</v>
      </c>
      <c r="AE335">
        <v>102.2373</v>
      </c>
    </row>
    <row r="336" spans="1:31" x14ac:dyDescent="0.2">
      <c r="A336">
        <f>38.96825</f>
        <v>38.968249999999998</v>
      </c>
      <c r="B336">
        <v>-4.0667356999999997</v>
      </c>
      <c r="C336">
        <v>-46.622723000000001</v>
      </c>
      <c r="D336">
        <v>-190.74457000000001</v>
      </c>
      <c r="E336">
        <v>-6.6228552000000001</v>
      </c>
      <c r="F336">
        <v>4.2301865000000003</v>
      </c>
      <c r="G336">
        <v>-4.6990767</v>
      </c>
      <c r="H336">
        <v>-51.356532999999999</v>
      </c>
      <c r="I336">
        <v>-4.4171085000000003</v>
      </c>
      <c r="J336">
        <v>-0.18103865</v>
      </c>
      <c r="K336">
        <v>-6.4498939000000005E-2</v>
      </c>
      <c r="L336">
        <v>-1.6296762999999999E-2</v>
      </c>
      <c r="M336">
        <v>-0.19986080000000001</v>
      </c>
      <c r="N336">
        <v>4.5609597000000002E-2</v>
      </c>
      <c r="O336">
        <v>-1.1071386000000001E-2</v>
      </c>
      <c r="P336">
        <v>-0.14715545999999999</v>
      </c>
      <c r="Q336">
        <v>-2.8243266E-2</v>
      </c>
      <c r="R336">
        <v>-6.2512108000000004E-3</v>
      </c>
      <c r="S336">
        <v>-0.17279135000000001</v>
      </c>
      <c r="T336">
        <v>5.7670939999999997E-2</v>
      </c>
      <c r="U336">
        <v>-5.6850291999999997E-2</v>
      </c>
      <c r="V336">
        <v>-0.22418653999999999</v>
      </c>
      <c r="W336">
        <v>0.10734334</v>
      </c>
      <c r="X336">
        <v>-1.4631276E-2</v>
      </c>
      <c r="Y336">
        <v>7.0419419000000002E-3</v>
      </c>
      <c r="Z336">
        <v>7.5793892000000002E-2</v>
      </c>
      <c r="AA336">
        <v>-0.10563552</v>
      </c>
      <c r="AB336">
        <v>-0.17220488</v>
      </c>
      <c r="AC336">
        <v>9.1568880000000005E-2</v>
      </c>
      <c r="AD336">
        <v>-7.9292514999999997E-3</v>
      </c>
      <c r="AE336">
        <v>102.2373</v>
      </c>
    </row>
    <row r="337" spans="1:31" x14ac:dyDescent="0.2">
      <c r="A337">
        <f>38.96825</f>
        <v>38.968249999999998</v>
      </c>
      <c r="B337">
        <v>-5.6362928999999999</v>
      </c>
      <c r="C337">
        <v>-48.003559000000003</v>
      </c>
      <c r="D337">
        <v>-191.75871000000001</v>
      </c>
      <c r="E337">
        <v>-6.5308099000000004</v>
      </c>
      <c r="F337">
        <v>4.2301865000000003</v>
      </c>
      <c r="G337">
        <v>-4.6990767</v>
      </c>
      <c r="H337">
        <v>-51.080368</v>
      </c>
      <c r="I337">
        <v>-4.4171085000000003</v>
      </c>
      <c r="J337">
        <v>-0.17762306</v>
      </c>
      <c r="K337">
        <v>-8.5593513999999996E-2</v>
      </c>
      <c r="L337">
        <v>-2.2496952000000001E-2</v>
      </c>
      <c r="M337">
        <v>-0.19516726000000001</v>
      </c>
      <c r="N337">
        <v>2.5280061999999999E-2</v>
      </c>
      <c r="O337">
        <v>-1.4197377000000001E-2</v>
      </c>
      <c r="P337">
        <v>-0.14559685</v>
      </c>
      <c r="Q337">
        <v>-2.8243266E-2</v>
      </c>
      <c r="R337">
        <v>-9.3600890000000003E-3</v>
      </c>
      <c r="S337">
        <v>-0.17122686000000001</v>
      </c>
      <c r="T337">
        <v>6.0788300000000003E-2</v>
      </c>
      <c r="U337">
        <v>-5.8405909999999998E-2</v>
      </c>
      <c r="V337">
        <v>-0.22883849000000001</v>
      </c>
      <c r="W337">
        <v>0.13222958000000001</v>
      </c>
      <c r="X337">
        <v>-5.3130955999999997E-3</v>
      </c>
      <c r="Y337">
        <v>7.0419419000000002E-3</v>
      </c>
      <c r="Z337">
        <v>6.1769087E-2</v>
      </c>
      <c r="AA337">
        <v>-0.1319216</v>
      </c>
      <c r="AB337">
        <v>-0.16972614999999999</v>
      </c>
      <c r="AC337">
        <v>9.4345904999999994E-2</v>
      </c>
      <c r="AD337">
        <v>-1.3203955999999999E-2</v>
      </c>
      <c r="AE337">
        <v>102.2373</v>
      </c>
    </row>
    <row r="338" spans="1:31" x14ac:dyDescent="0.2">
      <c r="A338">
        <f>38.783176</f>
        <v>38.783175999999997</v>
      </c>
      <c r="B338">
        <v>-6.9288692000000003</v>
      </c>
      <c r="C338">
        <v>-49.108231000000004</v>
      </c>
      <c r="D338">
        <v>-192.31187</v>
      </c>
      <c r="E338">
        <v>-6.5308099000000004</v>
      </c>
      <c r="F338">
        <v>4.3221249999999998</v>
      </c>
      <c r="G338">
        <v>-4.6068734999999998</v>
      </c>
      <c r="H338">
        <v>-50.896259000000001</v>
      </c>
      <c r="I338">
        <v>-4.4171085000000003</v>
      </c>
      <c r="J338">
        <v>-0.17793355999999999</v>
      </c>
      <c r="K338">
        <v>-5.5812924999999999E-2</v>
      </c>
      <c r="L338">
        <v>-2.4667016999999999E-2</v>
      </c>
      <c r="M338">
        <v>-0.18578022999999999</v>
      </c>
      <c r="N338">
        <v>1.1205774E-2</v>
      </c>
      <c r="O338">
        <v>-1.7323366999999999E-2</v>
      </c>
      <c r="P338">
        <v>-0.14871407</v>
      </c>
      <c r="Q338">
        <v>-2.6689384E-2</v>
      </c>
      <c r="R338">
        <v>-9.3600890000000003E-3</v>
      </c>
      <c r="S338">
        <v>-0.16966233999999999</v>
      </c>
      <c r="T338">
        <v>6.0788300000000003E-2</v>
      </c>
      <c r="U338">
        <v>-6.1517141999999997E-2</v>
      </c>
      <c r="V338">
        <v>-0.23814241999999999</v>
      </c>
      <c r="W338">
        <v>0.14933887000000001</v>
      </c>
      <c r="X338">
        <v>-6.5400509999999996E-4</v>
      </c>
      <c r="Y338">
        <v>5.4891313999999997E-3</v>
      </c>
      <c r="Z338">
        <v>2.9044522E-2</v>
      </c>
      <c r="AA338">
        <v>-0.17212385999999999</v>
      </c>
      <c r="AB338">
        <v>-0.16662773</v>
      </c>
      <c r="AC338">
        <v>6.4724319000000002E-2</v>
      </c>
      <c r="AD338">
        <v>-1.5996447E-2</v>
      </c>
      <c r="AE338">
        <v>102.2373</v>
      </c>
    </row>
    <row r="339" spans="1:31" x14ac:dyDescent="0.2">
      <c r="A339">
        <f>38.690643</f>
        <v>38.690643000000001</v>
      </c>
      <c r="B339">
        <v>-7.4828305000000004</v>
      </c>
      <c r="C339">
        <v>-49.752620999999998</v>
      </c>
      <c r="D339">
        <v>-192.03529</v>
      </c>
      <c r="E339">
        <v>-6.6228552000000001</v>
      </c>
      <c r="F339">
        <v>4.3221249999999998</v>
      </c>
      <c r="G339">
        <v>-4.5146699000000003</v>
      </c>
      <c r="H339">
        <v>-50.804203000000001</v>
      </c>
      <c r="I339">
        <v>-4.4171085000000003</v>
      </c>
      <c r="J339">
        <v>-0.18134916000000001</v>
      </c>
      <c r="K339">
        <v>3.7482339E-3</v>
      </c>
      <c r="L339">
        <v>-2.3736987000000001E-2</v>
      </c>
      <c r="M339">
        <v>-0.1779577</v>
      </c>
      <c r="N339">
        <v>1.1205774E-2</v>
      </c>
      <c r="O339">
        <v>-1.8886363E-2</v>
      </c>
      <c r="P339">
        <v>-0.1518313</v>
      </c>
      <c r="Q339">
        <v>-2.8243266E-2</v>
      </c>
      <c r="R339">
        <v>-7.8056501000000004E-3</v>
      </c>
      <c r="S339">
        <v>-0.16809784999999999</v>
      </c>
      <c r="T339">
        <v>5.1436227000000001E-2</v>
      </c>
      <c r="U339">
        <v>-6.4628378E-2</v>
      </c>
      <c r="V339">
        <v>-0.23969306000000001</v>
      </c>
      <c r="W339">
        <v>0.14933887000000001</v>
      </c>
      <c r="X339">
        <v>8.9902495E-4</v>
      </c>
      <c r="Y339">
        <v>7.0419419000000002E-3</v>
      </c>
      <c r="Z339">
        <v>5.6698312999999998E-3</v>
      </c>
      <c r="AA339">
        <v>-0.19377122999999999</v>
      </c>
      <c r="AB339">
        <v>-0.16383916000000001</v>
      </c>
      <c r="AC339">
        <v>2.3377546999999999E-2</v>
      </c>
      <c r="AD339">
        <v>-1.5686169E-2</v>
      </c>
      <c r="AE339">
        <v>102.2373</v>
      </c>
    </row>
    <row r="340" spans="1:31" x14ac:dyDescent="0.2">
      <c r="A340">
        <f>38.413033</f>
        <v>38.413032999999999</v>
      </c>
      <c r="B340">
        <v>-7.2058501000000001</v>
      </c>
      <c r="C340">
        <v>-49.752620999999998</v>
      </c>
      <c r="D340">
        <v>-191.11333999999999</v>
      </c>
      <c r="E340">
        <v>-6.7149004999999997</v>
      </c>
      <c r="F340">
        <v>4.2301865000000003</v>
      </c>
      <c r="G340">
        <v>-4.6068734999999998</v>
      </c>
      <c r="H340">
        <v>-50.804203000000001</v>
      </c>
      <c r="I340">
        <v>-4.4171085000000003</v>
      </c>
      <c r="J340">
        <v>-0.18445422</v>
      </c>
      <c r="K340">
        <v>6.1448115999999997E-2</v>
      </c>
      <c r="L340">
        <v>-2.1566924000000001E-2</v>
      </c>
      <c r="M340">
        <v>-0.17639318000000001</v>
      </c>
      <c r="N340">
        <v>2.2152444E-2</v>
      </c>
      <c r="O340">
        <v>-1.8886363E-2</v>
      </c>
      <c r="P340">
        <v>-0.15650712999999999</v>
      </c>
      <c r="Q340">
        <v>-2.3581620000000001E-2</v>
      </c>
      <c r="R340">
        <v>-4.6967715000000004E-3</v>
      </c>
      <c r="S340">
        <v>-0.16966233999999999</v>
      </c>
      <c r="T340">
        <v>3.5849418000000001E-2</v>
      </c>
      <c r="U340">
        <v>-6.7739605999999994E-2</v>
      </c>
      <c r="V340">
        <v>-0.22728783999999999</v>
      </c>
      <c r="W340">
        <v>0.12600802999999999</v>
      </c>
      <c r="X340">
        <v>8.9902495E-4</v>
      </c>
      <c r="Y340">
        <v>8.5947522999999994E-3</v>
      </c>
      <c r="Z340">
        <v>2.5532059000000001E-3</v>
      </c>
      <c r="AA340">
        <v>-0.17367009999999999</v>
      </c>
      <c r="AB340">
        <v>-0.16352931000000001</v>
      </c>
      <c r="AC340">
        <v>-3.8142600999999999E-4</v>
      </c>
      <c r="AD340">
        <v>-1.4134785E-2</v>
      </c>
      <c r="AE340">
        <v>102.2373</v>
      </c>
    </row>
    <row r="341" spans="1:31" x14ac:dyDescent="0.2">
      <c r="A341">
        <f>38.042889</f>
        <v>38.042889000000002</v>
      </c>
      <c r="B341">
        <v>-6.4672350999999999</v>
      </c>
      <c r="C341">
        <v>-49.108231000000004</v>
      </c>
      <c r="D341">
        <v>-189.91480999999999</v>
      </c>
      <c r="E341">
        <v>-6.7149004999999997</v>
      </c>
      <c r="F341">
        <v>4.1382479999999999</v>
      </c>
      <c r="G341">
        <v>-4.6990767</v>
      </c>
      <c r="H341">
        <v>-50.988312000000001</v>
      </c>
      <c r="I341">
        <v>-4.5093584</v>
      </c>
      <c r="J341">
        <v>-0.18538574999999999</v>
      </c>
      <c r="K341">
        <v>9.8673842999999997E-2</v>
      </c>
      <c r="L341">
        <v>-1.9396856000000001E-2</v>
      </c>
      <c r="M341">
        <v>-0.18108668999999999</v>
      </c>
      <c r="N341">
        <v>3.1535305E-2</v>
      </c>
      <c r="O341">
        <v>-1.7323366999999999E-2</v>
      </c>
      <c r="P341">
        <v>-0.15962435</v>
      </c>
      <c r="Q341">
        <v>-9.5966794000000005E-3</v>
      </c>
      <c r="R341">
        <v>-1.5878929999999999E-3</v>
      </c>
      <c r="S341">
        <v>-0.16966233999999999</v>
      </c>
      <c r="T341">
        <v>2.1821297999999999E-2</v>
      </c>
      <c r="U341">
        <v>-7.0850834000000001E-2</v>
      </c>
      <c r="V341">
        <v>-0.20402807000000001</v>
      </c>
      <c r="W341">
        <v>8.2457103000000004E-2</v>
      </c>
      <c r="X341">
        <v>4.0050852000000003E-3</v>
      </c>
      <c r="Y341">
        <v>7.0419419000000002E-3</v>
      </c>
      <c r="Z341">
        <v>1.3461393E-2</v>
      </c>
      <c r="AA341">
        <v>-0.1319216</v>
      </c>
      <c r="AB341">
        <v>-0.16755727000000001</v>
      </c>
      <c r="AC341">
        <v>1.0109547999999999E-2</v>
      </c>
      <c r="AD341">
        <v>-1.2893679999999999E-2</v>
      </c>
      <c r="AE341">
        <v>102.2373</v>
      </c>
    </row>
    <row r="342" spans="1:31" x14ac:dyDescent="0.2">
      <c r="A342">
        <f>37.487671</f>
        <v>37.487670999999999</v>
      </c>
      <c r="B342">
        <v>-5.8209467000000004</v>
      </c>
      <c r="C342">
        <v>-48.003559000000003</v>
      </c>
      <c r="D342">
        <v>-189.17724999999999</v>
      </c>
      <c r="E342">
        <v>-6.7149004999999997</v>
      </c>
      <c r="F342">
        <v>4.0463094999999996</v>
      </c>
      <c r="G342">
        <v>-4.6990767</v>
      </c>
      <c r="H342">
        <v>-51.172421</v>
      </c>
      <c r="I342">
        <v>-4.5093584</v>
      </c>
      <c r="J342">
        <v>-0.18414370999999999</v>
      </c>
      <c r="K342">
        <v>0.11821735</v>
      </c>
      <c r="L342">
        <v>-1.6916781999999998E-2</v>
      </c>
      <c r="M342">
        <v>-0.18421572</v>
      </c>
      <c r="N342">
        <v>3.3099114999999998E-2</v>
      </c>
      <c r="O342">
        <v>-1.7323366999999999E-2</v>
      </c>
      <c r="P342">
        <v>-0.15962435</v>
      </c>
      <c r="Q342">
        <v>1.6819318999999999E-2</v>
      </c>
      <c r="R342">
        <v>4.6298644000000002E-3</v>
      </c>
      <c r="S342">
        <v>-0.16966233999999999</v>
      </c>
      <c r="T342">
        <v>1.4027898E-2</v>
      </c>
      <c r="U342">
        <v>-7.5517684000000002E-2</v>
      </c>
      <c r="V342">
        <v>-0.18231891</v>
      </c>
      <c r="W342">
        <v>2.9573835E-2</v>
      </c>
      <c r="X342">
        <v>1.0217206E-2</v>
      </c>
      <c r="Y342">
        <v>8.3070026999999998E-4</v>
      </c>
      <c r="Z342">
        <v>1.6578020999999998E-2</v>
      </c>
      <c r="AA342">
        <v>-0.11027423</v>
      </c>
      <c r="AB342">
        <v>-0.17685250999999999</v>
      </c>
      <c r="AC342">
        <v>4.6519402000000001E-2</v>
      </c>
      <c r="AD342">
        <v>-1.3203955999999999E-2</v>
      </c>
      <c r="AE342">
        <v>102.2373</v>
      </c>
    </row>
    <row r="343" spans="1:31" x14ac:dyDescent="0.2">
      <c r="A343">
        <f>36.839916</f>
        <v>36.839916000000002</v>
      </c>
      <c r="B343">
        <v>-5.5439663000000001</v>
      </c>
      <c r="C343">
        <v>-46.714779</v>
      </c>
      <c r="D343">
        <v>-189.08505</v>
      </c>
      <c r="E343">
        <v>-6.6228552000000001</v>
      </c>
      <c r="F343">
        <v>4.1382479999999999</v>
      </c>
      <c r="G343">
        <v>-4.7912803000000004</v>
      </c>
      <c r="H343">
        <v>-51.264476999999999</v>
      </c>
      <c r="I343">
        <v>-4.5093584</v>
      </c>
      <c r="J343">
        <v>-0.18352270000000001</v>
      </c>
      <c r="K343">
        <v>0.13403828000000001</v>
      </c>
      <c r="L343">
        <v>-1.1956629999999999E-2</v>
      </c>
      <c r="M343">
        <v>-0.18578022999999999</v>
      </c>
      <c r="N343">
        <v>3.1535305E-2</v>
      </c>
      <c r="O343">
        <v>-1.8886363E-2</v>
      </c>
      <c r="P343">
        <v>-0.15962435</v>
      </c>
      <c r="Q343">
        <v>5.1004729999999998E-2</v>
      </c>
      <c r="R343">
        <v>1.39565E-2</v>
      </c>
      <c r="S343">
        <v>-0.16809784999999999</v>
      </c>
      <c r="T343">
        <v>1.8703938E-2</v>
      </c>
      <c r="U343">
        <v>-7.8628927000000001E-2</v>
      </c>
      <c r="V343">
        <v>-0.173015</v>
      </c>
      <c r="W343">
        <v>-2.0198647E-2</v>
      </c>
      <c r="X343">
        <v>2.1088415999999999E-2</v>
      </c>
      <c r="Y343">
        <v>-8.4861610000000007E-3</v>
      </c>
      <c r="Z343">
        <v>-3.6800446000000001E-3</v>
      </c>
      <c r="AA343">
        <v>-0.12882911999999999</v>
      </c>
      <c r="AB343">
        <v>-0.18738711</v>
      </c>
      <c r="AC343">
        <v>8.2003578999999993E-2</v>
      </c>
      <c r="AD343">
        <v>-1.4445064000000001E-2</v>
      </c>
      <c r="AE343">
        <v>102.2373</v>
      </c>
    </row>
    <row r="344" spans="1:31" x14ac:dyDescent="0.2">
      <c r="A344">
        <f>36.469772</f>
        <v>36.469771999999999</v>
      </c>
      <c r="B344">
        <v>-5.7286200999999997</v>
      </c>
      <c r="C344">
        <v>-45.425998999999997</v>
      </c>
      <c r="D344">
        <v>-189.45383000000001</v>
      </c>
      <c r="E344">
        <v>-6.5308099000000004</v>
      </c>
      <c r="F344">
        <v>4.1382479999999999</v>
      </c>
      <c r="G344">
        <v>-4.6990767</v>
      </c>
      <c r="H344">
        <v>-51.356532999999999</v>
      </c>
      <c r="I344">
        <v>-4.4171085000000003</v>
      </c>
      <c r="J344">
        <v>-0.18445422</v>
      </c>
      <c r="K344">
        <v>0.15172051</v>
      </c>
      <c r="L344">
        <v>-5.4464335999999999E-3</v>
      </c>
      <c r="M344">
        <v>-0.18421572</v>
      </c>
      <c r="N344">
        <v>3.7790544000000002E-2</v>
      </c>
      <c r="O344">
        <v>-2.2012355000000001E-2</v>
      </c>
      <c r="P344">
        <v>-0.16430019000000001</v>
      </c>
      <c r="Q344">
        <v>7.8974612E-2</v>
      </c>
      <c r="R344">
        <v>2.3283135E-2</v>
      </c>
      <c r="S344">
        <v>-0.16653334</v>
      </c>
      <c r="T344">
        <v>2.8056014000000001E-2</v>
      </c>
      <c r="U344">
        <v>-8.1740163000000005E-2</v>
      </c>
      <c r="V344">
        <v>-0.17766694999999999</v>
      </c>
      <c r="W344">
        <v>-5.4417234000000002E-2</v>
      </c>
      <c r="X344">
        <v>3.1959626999999997E-2</v>
      </c>
      <c r="Y344">
        <v>-1.9355834999999998E-2</v>
      </c>
      <c r="Z344">
        <v>-3.0171363E-2</v>
      </c>
      <c r="AA344">
        <v>-0.16903138000000001</v>
      </c>
      <c r="AB344">
        <v>-0.19575282999999999</v>
      </c>
      <c r="AC344">
        <v>9.0026096E-2</v>
      </c>
      <c r="AD344">
        <v>-1.4755338999999999E-2</v>
      </c>
      <c r="AE344">
        <v>102.2373</v>
      </c>
    </row>
    <row r="345" spans="1:31" x14ac:dyDescent="0.2">
      <c r="A345">
        <f>36.469772</f>
        <v>36.469771999999999</v>
      </c>
      <c r="B345">
        <v>-6.0979276000000002</v>
      </c>
      <c r="C345">
        <v>-44.50544</v>
      </c>
      <c r="D345">
        <v>-189.91480999999999</v>
      </c>
      <c r="E345">
        <v>-6.4387650000000001</v>
      </c>
      <c r="F345">
        <v>4.2301865000000003</v>
      </c>
      <c r="G345">
        <v>-4.6990767</v>
      </c>
      <c r="H345">
        <v>-51.540641999999998</v>
      </c>
      <c r="I345">
        <v>-4.3248582000000004</v>
      </c>
      <c r="J345">
        <v>-0.18631727000000001</v>
      </c>
      <c r="K345">
        <v>0.16164735999999999</v>
      </c>
      <c r="L345">
        <v>7.5375526999999995E-4</v>
      </c>
      <c r="M345">
        <v>-0.18265122</v>
      </c>
      <c r="N345">
        <v>5.9683888999999997E-2</v>
      </c>
      <c r="O345">
        <v>-2.5138344999999999E-2</v>
      </c>
      <c r="P345">
        <v>-0.17053462999999999</v>
      </c>
      <c r="Q345">
        <v>8.8297903999999997E-2</v>
      </c>
      <c r="R345">
        <v>3.1055330999999999E-2</v>
      </c>
      <c r="S345">
        <v>-0.16809784999999999</v>
      </c>
      <c r="T345">
        <v>3.7408099E-2</v>
      </c>
      <c r="U345">
        <v>-8.0184541999999998E-2</v>
      </c>
      <c r="V345">
        <v>-0.19162281</v>
      </c>
      <c r="W345">
        <v>-6.3749574000000003E-2</v>
      </c>
      <c r="X345">
        <v>3.6618712999999997E-2</v>
      </c>
      <c r="Y345">
        <v>-2.2461455000000002E-2</v>
      </c>
      <c r="Z345">
        <v>-3.7962925000000002E-2</v>
      </c>
      <c r="AA345">
        <v>-0.18604001000000001</v>
      </c>
      <c r="AB345">
        <v>-0.19823156</v>
      </c>
      <c r="AC345">
        <v>6.3798658999999994E-2</v>
      </c>
      <c r="AD345">
        <v>-1.2273124999999999E-2</v>
      </c>
      <c r="AE345">
        <v>103.76324</v>
      </c>
    </row>
    <row r="346" spans="1:31" x14ac:dyDescent="0.2">
      <c r="A346">
        <f>36.932453</f>
        <v>36.932453000000002</v>
      </c>
      <c r="B346">
        <v>-6.3749079999999996</v>
      </c>
      <c r="C346">
        <v>-43.953105999999998</v>
      </c>
      <c r="D346">
        <v>-190.00700000000001</v>
      </c>
      <c r="E346">
        <v>-6.4387650000000001</v>
      </c>
      <c r="F346">
        <v>4.3221249999999998</v>
      </c>
      <c r="G346">
        <v>-4.6068734999999998</v>
      </c>
      <c r="H346">
        <v>-51.724750999999998</v>
      </c>
      <c r="I346">
        <v>-4.2326082999999999</v>
      </c>
      <c r="J346">
        <v>-0.18818030999999999</v>
      </c>
      <c r="K346">
        <v>0.15110008</v>
      </c>
      <c r="L346">
        <v>3.5438399999999999E-3</v>
      </c>
      <c r="M346">
        <v>-0.18265122</v>
      </c>
      <c r="N346">
        <v>9.0960093000000006E-2</v>
      </c>
      <c r="O346">
        <v>-2.2012355000000001E-2</v>
      </c>
      <c r="P346">
        <v>-0.17676905000000001</v>
      </c>
      <c r="Q346">
        <v>7.4312962999999996E-2</v>
      </c>
      <c r="R346">
        <v>3.2609772000000002E-2</v>
      </c>
      <c r="S346">
        <v>-0.17122686000000001</v>
      </c>
      <c r="T346">
        <v>4.2084142999999997E-2</v>
      </c>
      <c r="U346">
        <v>-7.3962077000000001E-2</v>
      </c>
      <c r="V346">
        <v>-0.20712937000000001</v>
      </c>
      <c r="W346">
        <v>-5.286184E-2</v>
      </c>
      <c r="X346">
        <v>3.5065687999999998E-2</v>
      </c>
      <c r="Y346">
        <v>-1.3144594000000001E-2</v>
      </c>
      <c r="Z346">
        <v>-1.4588235E-2</v>
      </c>
      <c r="AA346">
        <v>-0.16130017999999999</v>
      </c>
      <c r="AB346">
        <v>-0.19606265</v>
      </c>
      <c r="AC346">
        <v>2.0909081999999999E-2</v>
      </c>
      <c r="AD346">
        <v>-6.3778684000000002E-3</v>
      </c>
      <c r="AE346">
        <v>103.76324</v>
      </c>
    </row>
    <row r="347" spans="1:31" x14ac:dyDescent="0.2">
      <c r="A347">
        <f>37.672745</f>
        <v>37.672744999999999</v>
      </c>
      <c r="B347">
        <v>-6.3749079999999996</v>
      </c>
      <c r="C347">
        <v>-43.676937000000002</v>
      </c>
      <c r="D347">
        <v>-189.73042000000001</v>
      </c>
      <c r="E347">
        <v>-6.4387650000000001</v>
      </c>
      <c r="F347">
        <v>4.3221249999999998</v>
      </c>
      <c r="G347">
        <v>-4.5146699000000003</v>
      </c>
      <c r="H347">
        <v>-52.000915999999997</v>
      </c>
      <c r="I347">
        <v>-4.140358</v>
      </c>
      <c r="J347">
        <v>-0.18818030999999999</v>
      </c>
      <c r="K347">
        <v>0.11480499</v>
      </c>
      <c r="L347">
        <v>2.9238213000000002E-3</v>
      </c>
      <c r="M347">
        <v>-0.18265122</v>
      </c>
      <c r="N347">
        <v>0.11754487</v>
      </c>
      <c r="O347">
        <v>-1.5760373000000001E-2</v>
      </c>
      <c r="P347">
        <v>-0.1798863</v>
      </c>
      <c r="Q347">
        <v>4.6343081000000001E-2</v>
      </c>
      <c r="R347">
        <v>2.9500891000000001E-2</v>
      </c>
      <c r="S347">
        <v>-0.17435582999999999</v>
      </c>
      <c r="T347">
        <v>4.5201498999999999E-2</v>
      </c>
      <c r="U347">
        <v>-6.1517141999999997E-2</v>
      </c>
      <c r="V347">
        <v>-0.21488261</v>
      </c>
      <c r="W347">
        <v>-2.9530989000000001E-2</v>
      </c>
      <c r="X347">
        <v>2.5747506E-2</v>
      </c>
      <c r="Y347">
        <v>3.9363209999999996E-3</v>
      </c>
      <c r="Z347">
        <v>2.9044522E-2</v>
      </c>
      <c r="AA347">
        <v>-0.11800542999999999</v>
      </c>
      <c r="AB347">
        <v>-0.19203474000000001</v>
      </c>
      <c r="AC347">
        <v>-1.2415191000000001E-2</v>
      </c>
      <c r="AD347">
        <v>4.4821938999999999E-4</v>
      </c>
      <c r="AE347">
        <v>103.76324</v>
      </c>
    </row>
    <row r="348" spans="1:31" x14ac:dyDescent="0.2">
      <c r="A348">
        <f>38.320496</f>
        <v>38.320495999999999</v>
      </c>
      <c r="B348">
        <v>-5.8209467000000004</v>
      </c>
      <c r="C348">
        <v>-43.492828000000003</v>
      </c>
      <c r="D348">
        <v>-188.99286000000001</v>
      </c>
      <c r="E348">
        <v>-6.3467197000000004</v>
      </c>
      <c r="F348">
        <v>4.3221249999999998</v>
      </c>
      <c r="G348">
        <v>-4.5146699000000003</v>
      </c>
      <c r="H348">
        <v>-52.369132999999998</v>
      </c>
      <c r="I348">
        <v>-4.2326082999999999</v>
      </c>
      <c r="J348">
        <v>-0.18569626</v>
      </c>
      <c r="K348">
        <v>6.0207251000000003E-2</v>
      </c>
      <c r="L348">
        <v>1.0637647000000001E-3</v>
      </c>
      <c r="M348">
        <v>-0.18265122</v>
      </c>
      <c r="N348">
        <v>0.12692771999999999</v>
      </c>
      <c r="O348">
        <v>-6.3823997000000002E-3</v>
      </c>
      <c r="P348">
        <v>-0.17832767999999999</v>
      </c>
      <c r="Q348">
        <v>1.5265437999999999E-2</v>
      </c>
      <c r="R348">
        <v>2.3283135E-2</v>
      </c>
      <c r="S348">
        <v>-0.17592035</v>
      </c>
      <c r="T348">
        <v>5.2994907000000001E-2</v>
      </c>
      <c r="U348">
        <v>-4.7516592000000003E-2</v>
      </c>
      <c r="V348">
        <v>-0.21178131</v>
      </c>
      <c r="W348">
        <v>1.5768150000000001E-3</v>
      </c>
      <c r="X348">
        <v>1.1770235E-2</v>
      </c>
      <c r="Y348">
        <v>2.2570046E-2</v>
      </c>
      <c r="Z348">
        <v>6.3327402000000005E-2</v>
      </c>
      <c r="AA348">
        <v>-0.10099679</v>
      </c>
      <c r="AB348">
        <v>-0.18800679000000001</v>
      </c>
      <c r="AC348">
        <v>-1.8277794E-2</v>
      </c>
      <c r="AD348">
        <v>5.4126469999999996E-3</v>
      </c>
      <c r="AE348">
        <v>103.76324</v>
      </c>
    </row>
    <row r="349" spans="1:31" x14ac:dyDescent="0.2">
      <c r="A349">
        <f>38.690643</f>
        <v>38.690643000000001</v>
      </c>
      <c r="B349">
        <v>-4.990005</v>
      </c>
      <c r="C349">
        <v>-43.492828000000003</v>
      </c>
      <c r="D349">
        <v>-188.34748999999999</v>
      </c>
      <c r="E349">
        <v>-6.3467197000000004</v>
      </c>
      <c r="F349">
        <v>4.3221249999999998</v>
      </c>
      <c r="G349">
        <v>-4.4224667999999996</v>
      </c>
      <c r="H349">
        <v>-52.921463000000003</v>
      </c>
      <c r="I349">
        <v>-4.4171085000000003</v>
      </c>
      <c r="J349">
        <v>-0.18103865</v>
      </c>
      <c r="K349">
        <v>9.5630420000000001E-4</v>
      </c>
      <c r="L349">
        <v>-1.1063013E-3</v>
      </c>
      <c r="M349">
        <v>-0.18265122</v>
      </c>
      <c r="N349">
        <v>0.11441725</v>
      </c>
      <c r="O349">
        <v>4.5585688000000001E-3</v>
      </c>
      <c r="P349">
        <v>-0.17209324000000001</v>
      </c>
      <c r="Q349">
        <v>-6.4889146000000003E-3</v>
      </c>
      <c r="R349">
        <v>1.5510939E-2</v>
      </c>
      <c r="S349">
        <v>-0.17592035</v>
      </c>
      <c r="T349">
        <v>6.8581708000000005E-2</v>
      </c>
      <c r="U349">
        <v>-3.3516042000000003E-2</v>
      </c>
      <c r="V349">
        <v>-0.20247738000000001</v>
      </c>
      <c r="W349">
        <v>3.4240003999999997E-2</v>
      </c>
      <c r="X349">
        <v>-6.5400509999999996E-4</v>
      </c>
      <c r="Y349">
        <v>3.6545340000000003E-2</v>
      </c>
      <c r="Z349">
        <v>6.9560654E-2</v>
      </c>
      <c r="AA349">
        <v>-0.13346784</v>
      </c>
      <c r="AB349">
        <v>-0.18366901999999999</v>
      </c>
      <c r="AC349">
        <v>1.7784807000000001E-3</v>
      </c>
      <c r="AD349">
        <v>6.3434768999999997E-3</v>
      </c>
      <c r="AE349">
        <v>103.76324</v>
      </c>
    </row>
    <row r="350" spans="1:31" x14ac:dyDescent="0.2">
      <c r="A350">
        <f>38.598106</f>
        <v>38.598106000000001</v>
      </c>
      <c r="B350">
        <v>-4.2513895000000002</v>
      </c>
      <c r="C350">
        <v>-43.768993000000002</v>
      </c>
      <c r="D350">
        <v>-188.07091</v>
      </c>
      <c r="E350">
        <v>-6.3467197000000004</v>
      </c>
      <c r="F350">
        <v>4.2301865000000003</v>
      </c>
      <c r="G350">
        <v>-4.5146699000000003</v>
      </c>
      <c r="H350">
        <v>-53.381737000000001</v>
      </c>
      <c r="I350">
        <v>-4.5093584</v>
      </c>
      <c r="J350">
        <v>-0.17451796999999999</v>
      </c>
      <c r="K350">
        <v>-4.7126929999999997E-2</v>
      </c>
      <c r="L350">
        <v>-2.9663579000000001E-3</v>
      </c>
      <c r="M350">
        <v>-0.18108668999999999</v>
      </c>
      <c r="N350">
        <v>7.8449598999999995E-2</v>
      </c>
      <c r="O350">
        <v>1.0810548999999999E-2</v>
      </c>
      <c r="P350">
        <v>-0.16741739</v>
      </c>
      <c r="Q350">
        <v>-1.5812207000000002E-2</v>
      </c>
      <c r="R350">
        <v>9.2931817999999996E-3</v>
      </c>
      <c r="S350">
        <v>-0.17592035</v>
      </c>
      <c r="T350">
        <v>8.4168501000000007E-2</v>
      </c>
      <c r="U350">
        <v>-1.9515491999999999E-2</v>
      </c>
      <c r="V350">
        <v>-0.19627479</v>
      </c>
      <c r="W350">
        <v>6.2237031999999998E-2</v>
      </c>
      <c r="X350">
        <v>-2.2070352000000001E-3</v>
      </c>
      <c r="Y350">
        <v>4.1203771E-2</v>
      </c>
      <c r="Z350">
        <v>5.7094145999999998E-2</v>
      </c>
      <c r="AA350">
        <v>-0.19222497999999999</v>
      </c>
      <c r="AB350">
        <v>-0.17778203000000001</v>
      </c>
      <c r="AC350">
        <v>3.0474379999999999E-2</v>
      </c>
      <c r="AD350">
        <v>4.7920933000000004E-3</v>
      </c>
      <c r="AE350">
        <v>103.76324</v>
      </c>
    </row>
    <row r="351" spans="1:31" x14ac:dyDescent="0.2">
      <c r="A351">
        <f>38.413033</f>
        <v>38.413032999999999</v>
      </c>
      <c r="B351">
        <v>-3.8820822000000001</v>
      </c>
      <c r="C351">
        <v>-43.861049999999999</v>
      </c>
      <c r="D351">
        <v>-188.34748999999999</v>
      </c>
      <c r="E351">
        <v>-6.4387650000000001</v>
      </c>
      <c r="F351">
        <v>4.1382479999999999</v>
      </c>
      <c r="G351">
        <v>-4.6068734999999998</v>
      </c>
      <c r="H351">
        <v>-53.842010000000002</v>
      </c>
      <c r="I351">
        <v>-4.6938586000000004</v>
      </c>
      <c r="J351">
        <v>-0.16892883</v>
      </c>
      <c r="K351">
        <v>-7.1633859999999994E-2</v>
      </c>
      <c r="L351">
        <v>-5.1364237E-3</v>
      </c>
      <c r="M351">
        <v>-0.17952219999999999</v>
      </c>
      <c r="N351">
        <v>3.3099114999999998E-2</v>
      </c>
      <c r="O351">
        <v>1.5499537000000001E-2</v>
      </c>
      <c r="P351">
        <v>-0.16585879000000001</v>
      </c>
      <c r="Q351">
        <v>-1.5812207000000002E-2</v>
      </c>
      <c r="R351">
        <v>7.7387430000000002E-3</v>
      </c>
      <c r="S351">
        <v>-0.17435582999999999</v>
      </c>
      <c r="T351">
        <v>9.3520589000000001E-2</v>
      </c>
      <c r="U351">
        <v>-1.0181791000000001E-2</v>
      </c>
      <c r="V351">
        <v>-0.19627479</v>
      </c>
      <c r="W351">
        <v>7.4680156999999997E-2</v>
      </c>
      <c r="X351">
        <v>4.0050852000000003E-3</v>
      </c>
      <c r="Y351">
        <v>4.1203771E-2</v>
      </c>
      <c r="Z351">
        <v>4.6185955000000001E-2</v>
      </c>
      <c r="AA351">
        <v>-0.23088101</v>
      </c>
      <c r="AB351">
        <v>-0.17127535999999999</v>
      </c>
      <c r="AC351">
        <v>4.8679311000000003E-2</v>
      </c>
      <c r="AD351">
        <v>2.9304330000000001E-3</v>
      </c>
      <c r="AE351">
        <v>103.76324</v>
      </c>
    </row>
    <row r="352" spans="1:31" x14ac:dyDescent="0.2">
      <c r="A352">
        <f>38.042889</f>
        <v>38.042889000000002</v>
      </c>
      <c r="B352">
        <v>-4.2513895000000002</v>
      </c>
      <c r="C352">
        <v>-43.308715999999997</v>
      </c>
      <c r="D352">
        <v>-188.90066999999999</v>
      </c>
      <c r="E352">
        <v>-6.5308099000000004</v>
      </c>
      <c r="F352">
        <v>4.1382479999999999</v>
      </c>
      <c r="G352">
        <v>-4.6990767</v>
      </c>
      <c r="H352">
        <v>-54.302284</v>
      </c>
      <c r="I352">
        <v>-4.6938586000000004</v>
      </c>
      <c r="J352">
        <v>-0.16644476</v>
      </c>
      <c r="K352">
        <v>-6.7911296999999995E-2</v>
      </c>
      <c r="L352">
        <v>-5.4464335999999999E-3</v>
      </c>
      <c r="M352">
        <v>-0.17639318000000001</v>
      </c>
      <c r="N352">
        <v>-7.5599485999999997E-3</v>
      </c>
      <c r="O352">
        <v>1.7062529999999999E-2</v>
      </c>
      <c r="P352">
        <v>-0.16741739</v>
      </c>
      <c r="Q352">
        <v>-9.5966794000000005E-3</v>
      </c>
      <c r="R352">
        <v>1.39565E-2</v>
      </c>
      <c r="S352">
        <v>-0.17435582999999999</v>
      </c>
      <c r="T352">
        <v>9.0403229000000002E-2</v>
      </c>
      <c r="U352">
        <v>-7.0705576999999997E-3</v>
      </c>
      <c r="V352">
        <v>-0.19627479</v>
      </c>
      <c r="W352">
        <v>6.3792422000000001E-2</v>
      </c>
      <c r="X352">
        <v>1.6429326000000001E-2</v>
      </c>
      <c r="Y352">
        <v>3.8098148999999998E-2</v>
      </c>
      <c r="Z352">
        <v>5.2419212E-2</v>
      </c>
      <c r="AA352">
        <v>-0.22314981</v>
      </c>
      <c r="AB352">
        <v>-0.16724741000000001</v>
      </c>
      <c r="AC352">
        <v>4.6827961000000001E-2</v>
      </c>
      <c r="AD352">
        <v>2.3098798000000002E-3</v>
      </c>
      <c r="AE352">
        <v>103.76324</v>
      </c>
    </row>
    <row r="353" spans="1:31" x14ac:dyDescent="0.2">
      <c r="A353">
        <f>37.857815</f>
        <v>37.857815000000002</v>
      </c>
      <c r="B353">
        <v>-5.0823317000000001</v>
      </c>
      <c r="C353">
        <v>-41.651710999999999</v>
      </c>
      <c r="D353">
        <v>-189.26944</v>
      </c>
      <c r="E353">
        <v>-6.5308099000000004</v>
      </c>
      <c r="F353">
        <v>4.1382479999999999</v>
      </c>
      <c r="G353">
        <v>-4.6990767</v>
      </c>
      <c r="H353">
        <v>-54.762557999999999</v>
      </c>
      <c r="I353">
        <v>-4.6938586000000004</v>
      </c>
      <c r="J353">
        <v>-0.16830781</v>
      </c>
      <c r="K353">
        <v>-4.3404352E-2</v>
      </c>
      <c r="L353">
        <v>-2.6563485E-3</v>
      </c>
      <c r="M353">
        <v>-0.17326417999999999</v>
      </c>
      <c r="N353">
        <v>-2.6325670999999998E-2</v>
      </c>
      <c r="O353">
        <v>2.0188523E-2</v>
      </c>
      <c r="P353">
        <v>-0.17209324000000001</v>
      </c>
      <c r="Q353">
        <v>4.3882610999999997E-3</v>
      </c>
      <c r="R353">
        <v>2.4837576E-2</v>
      </c>
      <c r="S353">
        <v>-0.17435582999999999</v>
      </c>
      <c r="T353">
        <v>8.1051140999999993E-2</v>
      </c>
      <c r="U353">
        <v>-5.5149411999999998E-3</v>
      </c>
      <c r="V353">
        <v>-0.19007218000000001</v>
      </c>
      <c r="W353">
        <v>3.4240003999999997E-2</v>
      </c>
      <c r="X353">
        <v>2.2641445E-2</v>
      </c>
      <c r="Y353">
        <v>3.6545340000000003E-2</v>
      </c>
      <c r="Z353">
        <v>6.4885712999999998E-2</v>
      </c>
      <c r="AA353">
        <v>-0.19222497999999999</v>
      </c>
      <c r="AB353">
        <v>-0.16817694999999999</v>
      </c>
      <c r="AC353">
        <v>2.8623032999999999E-2</v>
      </c>
      <c r="AD353">
        <v>2.9304330000000001E-3</v>
      </c>
      <c r="AE353">
        <v>103.76324</v>
      </c>
    </row>
    <row r="354" spans="1:31" x14ac:dyDescent="0.2">
      <c r="A354">
        <f>37.580208</f>
        <v>37.580207999999999</v>
      </c>
      <c r="B354">
        <v>-5.8209467000000004</v>
      </c>
      <c r="C354">
        <v>-39.074150000000003</v>
      </c>
      <c r="D354">
        <v>-188.99286000000001</v>
      </c>
      <c r="E354">
        <v>-6.5308099000000004</v>
      </c>
      <c r="F354">
        <v>4.2301865000000003</v>
      </c>
      <c r="G354">
        <v>-4.7912803000000004</v>
      </c>
      <c r="H354">
        <v>-55.222831999999997</v>
      </c>
      <c r="I354">
        <v>-4.6938586000000004</v>
      </c>
      <c r="J354">
        <v>-0.17265493000000001</v>
      </c>
      <c r="K354">
        <v>-1.1452273000000001E-2</v>
      </c>
      <c r="L354">
        <v>1.9937930999999998E-3</v>
      </c>
      <c r="M354">
        <v>-0.17326417999999999</v>
      </c>
      <c r="N354">
        <v>-2.4761859000000001E-2</v>
      </c>
      <c r="O354">
        <v>2.1751519E-2</v>
      </c>
      <c r="P354">
        <v>-0.17832767999999999</v>
      </c>
      <c r="Q354">
        <v>2.7696496000000001E-2</v>
      </c>
      <c r="R354">
        <v>3.8827527000000001E-2</v>
      </c>
      <c r="S354">
        <v>-0.17435582999999999</v>
      </c>
      <c r="T354">
        <v>7.1699068000000005E-2</v>
      </c>
      <c r="U354">
        <v>-7.0705576999999997E-3</v>
      </c>
      <c r="V354">
        <v>-0.18076824999999999</v>
      </c>
      <c r="W354">
        <v>-1.5339652E-3</v>
      </c>
      <c r="X354">
        <v>1.7982356000000001E-2</v>
      </c>
      <c r="Y354">
        <v>3.3439718E-2</v>
      </c>
      <c r="Z354">
        <v>6.8002335999999997E-2</v>
      </c>
      <c r="AA354">
        <v>-0.16903138000000001</v>
      </c>
      <c r="AB354">
        <v>-0.17437378000000001</v>
      </c>
      <c r="AC354">
        <v>1.0418106999999999E-2</v>
      </c>
      <c r="AD354">
        <v>3.5509868000000002E-3</v>
      </c>
      <c r="AE354">
        <v>103.76324</v>
      </c>
    </row>
    <row r="355" spans="1:31" x14ac:dyDescent="0.2">
      <c r="A355">
        <f>37.210064</f>
        <v>37.210064000000003</v>
      </c>
      <c r="B355">
        <v>-5.8209467000000004</v>
      </c>
      <c r="C355">
        <v>-36.220421000000002</v>
      </c>
      <c r="D355">
        <v>-187.79433</v>
      </c>
      <c r="E355">
        <v>-6.3467197000000004</v>
      </c>
      <c r="F355">
        <v>4.2301865000000003</v>
      </c>
      <c r="G355">
        <v>-4.6990767</v>
      </c>
      <c r="H355">
        <v>-55.591048999999998</v>
      </c>
      <c r="I355">
        <v>-4.5093584</v>
      </c>
      <c r="J355">
        <v>-0.17638102</v>
      </c>
      <c r="K355">
        <v>1.6467025999999999E-2</v>
      </c>
      <c r="L355">
        <v>6.0239155000000001E-3</v>
      </c>
      <c r="M355">
        <v>-0.17169966</v>
      </c>
      <c r="N355">
        <v>-9.1237583999999993E-3</v>
      </c>
      <c r="O355">
        <v>2.0188523E-2</v>
      </c>
      <c r="P355">
        <v>-0.18300350000000001</v>
      </c>
      <c r="Q355">
        <v>6.0328022000000002E-2</v>
      </c>
      <c r="R355">
        <v>5.4371923000000003E-2</v>
      </c>
      <c r="S355">
        <v>-0.17279135000000001</v>
      </c>
      <c r="T355">
        <v>7.1699068000000005E-2</v>
      </c>
      <c r="U355">
        <v>-1.0181791000000001E-2</v>
      </c>
      <c r="V355">
        <v>-0.17766694999999999</v>
      </c>
      <c r="W355">
        <v>-2.6420208000000001E-2</v>
      </c>
      <c r="X355">
        <v>8.9902495E-4</v>
      </c>
      <c r="Y355">
        <v>2.8781286999999999E-2</v>
      </c>
      <c r="Z355">
        <v>6.3327402000000005E-2</v>
      </c>
      <c r="AA355">
        <v>-0.16284641999999999</v>
      </c>
      <c r="AB355">
        <v>-0.18242964</v>
      </c>
      <c r="AC355">
        <v>8.8753159999999994E-3</v>
      </c>
      <c r="AD355">
        <v>2.9304330000000001E-3</v>
      </c>
      <c r="AE355">
        <v>103.76324</v>
      </c>
    </row>
    <row r="356" spans="1:31" x14ac:dyDescent="0.2">
      <c r="A356">
        <f>36.932453</f>
        <v>36.932453000000002</v>
      </c>
      <c r="B356">
        <v>-4.990005</v>
      </c>
      <c r="C356">
        <v>-33.919024999999998</v>
      </c>
      <c r="D356">
        <v>-186.04262</v>
      </c>
      <c r="E356">
        <v>-6.1626295999999998</v>
      </c>
      <c r="F356">
        <v>4.2301865000000003</v>
      </c>
      <c r="G356">
        <v>-4.6990767</v>
      </c>
      <c r="H356">
        <v>-55.683104999999998</v>
      </c>
      <c r="I356">
        <v>-4.4171085000000003</v>
      </c>
      <c r="J356">
        <v>-0.17731255000000001</v>
      </c>
      <c r="K356">
        <v>3.2287958999999998E-2</v>
      </c>
      <c r="L356">
        <v>7.8839724999999992E-3</v>
      </c>
      <c r="M356">
        <v>-0.16857064999999999</v>
      </c>
      <c r="N356">
        <v>8.0781532000000003E-3</v>
      </c>
      <c r="O356">
        <v>1.8625526E-2</v>
      </c>
      <c r="P356">
        <v>-0.18767934999999999</v>
      </c>
      <c r="Q356">
        <v>8.8297903999999997E-2</v>
      </c>
      <c r="R356">
        <v>6.0589679E-2</v>
      </c>
      <c r="S356">
        <v>-0.16966233999999999</v>
      </c>
      <c r="T356">
        <v>7.6375103999999999E-2</v>
      </c>
      <c r="U356">
        <v>-1.3293024000000001E-2</v>
      </c>
      <c r="V356">
        <v>-0.19162281</v>
      </c>
      <c r="W356">
        <v>-3.4197158999999998E-2</v>
      </c>
      <c r="X356">
        <v>-1.4631276E-2</v>
      </c>
      <c r="Y356">
        <v>2.7228478E-2</v>
      </c>
      <c r="Z356">
        <v>6.4885712999999998E-2</v>
      </c>
      <c r="AA356">
        <v>-0.15047648999999999</v>
      </c>
      <c r="AB356">
        <v>-0.18986584000000001</v>
      </c>
      <c r="AC356">
        <v>2.8314474999999999E-2</v>
      </c>
      <c r="AD356">
        <v>1.0687727E-3</v>
      </c>
      <c r="AE356">
        <v>103.76324</v>
      </c>
    </row>
    <row r="357" spans="1:31" x14ac:dyDescent="0.2">
      <c r="A357">
        <f>37.02499</f>
        <v>37.024990000000003</v>
      </c>
      <c r="B357">
        <v>-3.7897552999999999</v>
      </c>
      <c r="C357">
        <v>-32.446133000000003</v>
      </c>
      <c r="D357">
        <v>-184.10651999999999</v>
      </c>
      <c r="E357">
        <v>-5.8864941999999996</v>
      </c>
      <c r="F357">
        <v>4.2301865000000003</v>
      </c>
      <c r="G357">
        <v>-4.6068734999999998</v>
      </c>
      <c r="H357">
        <v>-55.591048999999998</v>
      </c>
      <c r="I357">
        <v>-4.3248582000000004</v>
      </c>
      <c r="J357">
        <v>-0.17544951</v>
      </c>
      <c r="K357">
        <v>3.1357318000000002E-2</v>
      </c>
      <c r="L357">
        <v>8.5039911999999999E-3</v>
      </c>
      <c r="M357">
        <v>-0.16544163000000001</v>
      </c>
      <c r="N357">
        <v>2.0588635000000001E-2</v>
      </c>
      <c r="O357">
        <v>1.3936541E-2</v>
      </c>
      <c r="P357">
        <v>-0.18767934999999999</v>
      </c>
      <c r="Q357">
        <v>9.1405666999999996E-2</v>
      </c>
      <c r="R357">
        <v>5.2817482999999998E-2</v>
      </c>
      <c r="S357">
        <v>-0.16496885</v>
      </c>
      <c r="T357">
        <v>8.1051140999999993E-2</v>
      </c>
      <c r="U357">
        <v>-1.4848640999999999E-2</v>
      </c>
      <c r="V357">
        <v>-0.21643327000000001</v>
      </c>
      <c r="W357">
        <v>-2.7975595999999998E-2</v>
      </c>
      <c r="X357">
        <v>-1.9290366999999999E-2</v>
      </c>
      <c r="Y357">
        <v>3.1886908999999998E-2</v>
      </c>
      <c r="Z357">
        <v>8.3585462999999999E-2</v>
      </c>
      <c r="AA357">
        <v>-0.11955169</v>
      </c>
      <c r="AB357">
        <v>-0.19358395</v>
      </c>
      <c r="AC357">
        <v>5.7936050000000003E-2</v>
      </c>
      <c r="AD357">
        <v>-1.1031642999999999E-3</v>
      </c>
      <c r="AE357">
        <v>103.76324</v>
      </c>
    </row>
    <row r="358" spans="1:31" x14ac:dyDescent="0.2">
      <c r="A358">
        <f>37.487671</f>
        <v>37.487670999999999</v>
      </c>
      <c r="B358">
        <v>-2.9588131999999998</v>
      </c>
      <c r="C358">
        <v>-31.525576000000001</v>
      </c>
      <c r="D358">
        <v>-182.35480999999999</v>
      </c>
      <c r="E358">
        <v>-5.7944488999999999</v>
      </c>
      <c r="F358">
        <v>4.3221249999999998</v>
      </c>
      <c r="G358">
        <v>-4.5146699000000003</v>
      </c>
      <c r="H358">
        <v>-55.222831999999997</v>
      </c>
      <c r="I358">
        <v>-4.2326082999999999</v>
      </c>
      <c r="J358">
        <v>-0.17327595000000001</v>
      </c>
      <c r="K358">
        <v>1.2124022E-2</v>
      </c>
      <c r="L358">
        <v>9.1240099000000005E-3</v>
      </c>
      <c r="M358">
        <v>-0.16387713000000001</v>
      </c>
      <c r="N358">
        <v>2.9971492999999998E-2</v>
      </c>
      <c r="O358">
        <v>1.2373545999999999E-2</v>
      </c>
      <c r="P358">
        <v>-0.18456210000000001</v>
      </c>
      <c r="Q358">
        <v>6.1881899999999997E-2</v>
      </c>
      <c r="R358">
        <v>3.5718646E-2</v>
      </c>
      <c r="S358">
        <v>-0.16340432999999999</v>
      </c>
      <c r="T358">
        <v>8.1051140999999993E-2</v>
      </c>
      <c r="U358">
        <v>-1.6404258000000001E-2</v>
      </c>
      <c r="V358">
        <v>-0.23504111</v>
      </c>
      <c r="W358">
        <v>-1.8643257999999999E-2</v>
      </c>
      <c r="X358">
        <v>-1.1525216E-2</v>
      </c>
      <c r="Y358">
        <v>3.8098148999999998E-2</v>
      </c>
      <c r="Z358">
        <v>0.10072689999999999</v>
      </c>
      <c r="AA358">
        <v>-9.3265585999999998E-2</v>
      </c>
      <c r="AB358">
        <v>-0.1917249</v>
      </c>
      <c r="AC358">
        <v>7.9843670000000005E-2</v>
      </c>
      <c r="AD358">
        <v>-1.4134410000000001E-3</v>
      </c>
      <c r="AE358">
        <v>103.76324</v>
      </c>
    </row>
    <row r="359" spans="1:31" x14ac:dyDescent="0.2">
      <c r="A359">
        <f>38.413033</f>
        <v>38.413032999999999</v>
      </c>
      <c r="B359">
        <v>-2.8664863</v>
      </c>
      <c r="C359">
        <v>-30.789127000000001</v>
      </c>
      <c r="D359">
        <v>-180.6953</v>
      </c>
      <c r="E359">
        <v>-5.7024039999999996</v>
      </c>
      <c r="F359">
        <v>4.3221249999999998</v>
      </c>
      <c r="G359">
        <v>-4.5146699000000003</v>
      </c>
      <c r="H359">
        <v>-54.946666999999998</v>
      </c>
      <c r="I359">
        <v>-4.3248582000000004</v>
      </c>
      <c r="J359">
        <v>-0.17234442</v>
      </c>
      <c r="K359">
        <v>-1.8276989E-2</v>
      </c>
      <c r="L359">
        <v>9.1240099000000005E-3</v>
      </c>
      <c r="M359">
        <v>-0.16857064999999999</v>
      </c>
      <c r="N359">
        <v>3.3099114999999998E-2</v>
      </c>
      <c r="O359">
        <v>1.2373545999999999E-2</v>
      </c>
      <c r="P359">
        <v>-0.17521044999999999</v>
      </c>
      <c r="Q359">
        <v>1.2157673000000001E-2</v>
      </c>
      <c r="R359">
        <v>1.39565E-2</v>
      </c>
      <c r="S359">
        <v>-0.16496885</v>
      </c>
      <c r="T359">
        <v>7.6375103999999999E-2</v>
      </c>
      <c r="U359">
        <v>-1.7959874000000001E-2</v>
      </c>
      <c r="V359">
        <v>-0.23659176000000001</v>
      </c>
      <c r="W359">
        <v>-1.0866305999999999E-2</v>
      </c>
      <c r="X359">
        <v>-2.2070352000000001E-3</v>
      </c>
      <c r="Y359">
        <v>4.2756584E-2</v>
      </c>
      <c r="Z359">
        <v>8.9818708999999997E-2</v>
      </c>
      <c r="AA359">
        <v>-0.11027423</v>
      </c>
      <c r="AB359">
        <v>-0.18459854000000001</v>
      </c>
      <c r="AC359">
        <v>8.1077911000000003E-2</v>
      </c>
      <c r="AD359">
        <v>7.5849605000000001E-4</v>
      </c>
      <c r="AE359">
        <v>103.76324</v>
      </c>
    </row>
    <row r="360" spans="1:31" x14ac:dyDescent="0.2">
      <c r="A360">
        <f>39.153324</f>
        <v>39.153323999999998</v>
      </c>
      <c r="B360">
        <v>-3.6051015999999998</v>
      </c>
      <c r="C360">
        <v>-29.868569999999998</v>
      </c>
      <c r="D360">
        <v>-179.03577999999999</v>
      </c>
      <c r="E360">
        <v>-5.6103586999999999</v>
      </c>
      <c r="F360">
        <v>4.3221249999999998</v>
      </c>
      <c r="G360">
        <v>-4.5146699000000003</v>
      </c>
      <c r="H360">
        <v>-54.854610000000001</v>
      </c>
      <c r="I360">
        <v>-4.3248582000000004</v>
      </c>
      <c r="J360">
        <v>-0.17296542000000001</v>
      </c>
      <c r="K360">
        <v>-4.4955428999999998E-2</v>
      </c>
      <c r="L360">
        <v>7.2639532999999997E-3</v>
      </c>
      <c r="M360">
        <v>-0.17482866</v>
      </c>
      <c r="N360">
        <v>2.9971492999999998E-2</v>
      </c>
      <c r="O360">
        <v>1.2373545999999999E-2</v>
      </c>
      <c r="P360">
        <v>-0.16585879000000001</v>
      </c>
      <c r="Q360">
        <v>-3.4458790000000003E-2</v>
      </c>
      <c r="R360">
        <v>-3.3453710999999998E-5</v>
      </c>
      <c r="S360">
        <v>-0.16809784999999999</v>
      </c>
      <c r="T360">
        <v>7.0140384E-2</v>
      </c>
      <c r="U360">
        <v>-2.1071108000000002E-2</v>
      </c>
      <c r="V360">
        <v>-0.21953458000000001</v>
      </c>
      <c r="W360">
        <v>-1.5339652E-3</v>
      </c>
      <c r="X360">
        <v>2.4520549999999999E-3</v>
      </c>
      <c r="Y360">
        <v>3.8098148999999998E-2</v>
      </c>
      <c r="Z360">
        <v>5.2419212E-2</v>
      </c>
      <c r="AA360">
        <v>-0.16903138000000001</v>
      </c>
      <c r="AB360">
        <v>-0.17530328000000001</v>
      </c>
      <c r="AC360">
        <v>6.2564425000000007E-2</v>
      </c>
      <c r="AD360">
        <v>3.5509868000000002E-3</v>
      </c>
      <c r="AE360">
        <v>103.76324</v>
      </c>
    </row>
    <row r="361" spans="1:31" x14ac:dyDescent="0.2">
      <c r="A361">
        <f>39.523468</f>
        <v>39.523468000000001</v>
      </c>
      <c r="B361">
        <v>-4.7130241000000002</v>
      </c>
      <c r="C361">
        <v>-28.763901000000001</v>
      </c>
      <c r="D361">
        <v>-177.46848</v>
      </c>
      <c r="E361">
        <v>-5.6103586999999999</v>
      </c>
      <c r="F361">
        <v>4.2301865000000003</v>
      </c>
      <c r="G361">
        <v>-4.6068734999999998</v>
      </c>
      <c r="H361">
        <v>-54.670501999999999</v>
      </c>
      <c r="I361">
        <v>-4.4171085000000003</v>
      </c>
      <c r="J361">
        <v>-0.17451796999999999</v>
      </c>
      <c r="K361">
        <v>-5.4261860000000002E-2</v>
      </c>
      <c r="L361">
        <v>1.9937930999999998E-3</v>
      </c>
      <c r="M361">
        <v>-0.18108668999999999</v>
      </c>
      <c r="N361">
        <v>2.2152444E-2</v>
      </c>
      <c r="O361">
        <v>9.2475544999999996E-3</v>
      </c>
      <c r="P361">
        <v>-0.16118294999999999</v>
      </c>
      <c r="Q361">
        <v>-5.6213147999999998E-2</v>
      </c>
      <c r="R361">
        <v>-3.1423324E-3</v>
      </c>
      <c r="S361">
        <v>-0.17279135000000001</v>
      </c>
      <c r="T361">
        <v>6.8581708000000005E-2</v>
      </c>
      <c r="U361">
        <v>-2.5737957999999998E-2</v>
      </c>
      <c r="V361">
        <v>-0.19317348000000001</v>
      </c>
      <c r="W361">
        <v>1.2464546999999999E-2</v>
      </c>
      <c r="X361">
        <v>-6.5400509999999996E-4</v>
      </c>
      <c r="Y361">
        <v>2.8781286999999999E-2</v>
      </c>
      <c r="Z361">
        <v>2.2811268999999999E-2</v>
      </c>
      <c r="AA361">
        <v>-0.21696483</v>
      </c>
      <c r="AB361">
        <v>-0.16786711000000001</v>
      </c>
      <c r="AC361">
        <v>3.4177079999999999E-2</v>
      </c>
      <c r="AD361">
        <v>5.1023704000000003E-3</v>
      </c>
      <c r="AE361">
        <v>103.76324</v>
      </c>
    </row>
    <row r="362" spans="1:31" x14ac:dyDescent="0.2">
      <c r="A362">
        <f>39.338394</f>
        <v>39.338394000000001</v>
      </c>
      <c r="B362">
        <v>-6.0056004999999999</v>
      </c>
      <c r="C362">
        <v>-27.659230999999998</v>
      </c>
      <c r="D362">
        <v>-176.17773</v>
      </c>
      <c r="E362">
        <v>-5.6103586999999999</v>
      </c>
      <c r="F362">
        <v>4.2301865000000003</v>
      </c>
      <c r="G362">
        <v>-4.6068734999999998</v>
      </c>
      <c r="H362">
        <v>-54.394337</v>
      </c>
      <c r="I362">
        <v>-4.4171085000000003</v>
      </c>
      <c r="J362">
        <v>-0.17513898</v>
      </c>
      <c r="K362">
        <v>-4.3714572E-2</v>
      </c>
      <c r="L362">
        <v>-5.7564429000000004E-3</v>
      </c>
      <c r="M362">
        <v>-0.18265122</v>
      </c>
      <c r="N362">
        <v>1.5897202999999999E-2</v>
      </c>
      <c r="O362">
        <v>2.9955732000000001E-3</v>
      </c>
      <c r="P362">
        <v>-0.16118294999999999</v>
      </c>
      <c r="Q362">
        <v>-4.3782089000000003E-2</v>
      </c>
      <c r="R362">
        <v>1.5209856000000001E-3</v>
      </c>
      <c r="S362">
        <v>-0.17435582999999999</v>
      </c>
      <c r="T362">
        <v>7.0140384E-2</v>
      </c>
      <c r="U362">
        <v>-3.1960424000000001E-2</v>
      </c>
      <c r="V362">
        <v>-0.17456563999999999</v>
      </c>
      <c r="W362">
        <v>3.2684619999999998E-2</v>
      </c>
      <c r="X362">
        <v>-6.8661254E-3</v>
      </c>
      <c r="Y362">
        <v>2.1017237000000001E-2</v>
      </c>
      <c r="Z362">
        <v>3.0602831E-2</v>
      </c>
      <c r="AA362">
        <v>-0.20304865999999999</v>
      </c>
      <c r="AB362">
        <v>-0.16631789999999999</v>
      </c>
      <c r="AC362">
        <v>9.4924317999999994E-3</v>
      </c>
      <c r="AD362">
        <v>2.9304330000000001E-3</v>
      </c>
      <c r="AE362">
        <v>103.76324</v>
      </c>
    </row>
    <row r="363" spans="1:31" x14ac:dyDescent="0.2">
      <c r="A363">
        <f>38.690643</f>
        <v>38.690643000000001</v>
      </c>
      <c r="B363">
        <v>-7.1135229999999998</v>
      </c>
      <c r="C363">
        <v>-26.646618</v>
      </c>
      <c r="D363">
        <v>-175.34799000000001</v>
      </c>
      <c r="E363">
        <v>-5.6103586999999999</v>
      </c>
      <c r="F363">
        <v>4.1382479999999999</v>
      </c>
      <c r="G363">
        <v>-4.6068734999999998</v>
      </c>
      <c r="H363">
        <v>-53.842010000000002</v>
      </c>
      <c r="I363">
        <v>-4.4171085000000003</v>
      </c>
      <c r="J363">
        <v>-0.17451796999999999</v>
      </c>
      <c r="K363">
        <v>-1.8897417999999999E-2</v>
      </c>
      <c r="L363">
        <v>-1.4436707999999999E-2</v>
      </c>
      <c r="M363">
        <v>-0.18265122</v>
      </c>
      <c r="N363">
        <v>1.1205774E-2</v>
      </c>
      <c r="O363">
        <v>-4.8194042999999999E-3</v>
      </c>
      <c r="P363">
        <v>-0.16430019000000001</v>
      </c>
      <c r="Q363">
        <v>-1.2704442999999999E-2</v>
      </c>
      <c r="R363">
        <v>9.2931817999999996E-3</v>
      </c>
      <c r="S363">
        <v>-0.17122686000000001</v>
      </c>
      <c r="T363">
        <v>7.3257744E-2</v>
      </c>
      <c r="U363">
        <v>-3.8182887999999998E-2</v>
      </c>
      <c r="V363">
        <v>-0.173015</v>
      </c>
      <c r="W363">
        <v>5.4460082E-2</v>
      </c>
      <c r="X363">
        <v>-1.1525216E-2</v>
      </c>
      <c r="Y363">
        <v>1.6358804000000001E-2</v>
      </c>
      <c r="Z363">
        <v>6.8002335999999997E-2</v>
      </c>
      <c r="AA363">
        <v>-0.13656032000000001</v>
      </c>
      <c r="AB363">
        <v>-0.17003599999999999</v>
      </c>
      <c r="AC363">
        <v>-2.8498906000000001E-3</v>
      </c>
      <c r="AD363">
        <v>-2.6545475999999999E-3</v>
      </c>
      <c r="AE363">
        <v>103.76324</v>
      </c>
    </row>
    <row r="364" spans="1:31" x14ac:dyDescent="0.2">
      <c r="A364">
        <f>38.042889</f>
        <v>38.042889000000002</v>
      </c>
      <c r="B364">
        <v>-8.2214460000000003</v>
      </c>
      <c r="C364">
        <v>-25.818117000000001</v>
      </c>
      <c r="D364">
        <v>-175.07140000000001</v>
      </c>
      <c r="E364">
        <v>-5.6103586999999999</v>
      </c>
      <c r="F364">
        <v>4.1382479999999999</v>
      </c>
      <c r="G364">
        <v>-4.6068734999999998</v>
      </c>
      <c r="H364">
        <v>-53.289679999999997</v>
      </c>
      <c r="I364">
        <v>-4.4171085000000003</v>
      </c>
      <c r="J364">
        <v>-0.17265493000000001</v>
      </c>
      <c r="K364">
        <v>1.4915952E-2</v>
      </c>
      <c r="L364">
        <v>-2.0946902999999999E-2</v>
      </c>
      <c r="M364">
        <v>-0.17952219999999999</v>
      </c>
      <c r="N364">
        <v>6.5143425E-3</v>
      </c>
      <c r="O364">
        <v>-9.5083909000000001E-3</v>
      </c>
      <c r="P364">
        <v>-0.16585879000000001</v>
      </c>
      <c r="Q364">
        <v>2.1480966000000001E-2</v>
      </c>
      <c r="R364">
        <v>1.5510939E-2</v>
      </c>
      <c r="S364">
        <v>-0.16966233999999999</v>
      </c>
      <c r="T364">
        <v>7.0140384E-2</v>
      </c>
      <c r="U364">
        <v>-4.5960978E-2</v>
      </c>
      <c r="V364">
        <v>-0.18852152</v>
      </c>
      <c r="W364">
        <v>7.1569376000000004E-2</v>
      </c>
      <c r="X364">
        <v>-1.1525216E-2</v>
      </c>
      <c r="Y364">
        <v>1.6358804000000001E-2</v>
      </c>
      <c r="Z364">
        <v>8.6702092999999994E-2</v>
      </c>
      <c r="AA364">
        <v>-8.8626868999999997E-2</v>
      </c>
      <c r="AB364">
        <v>-0.17561314</v>
      </c>
      <c r="AC364">
        <v>-1.6156584E-3</v>
      </c>
      <c r="AD364">
        <v>-9.4806356000000005E-3</v>
      </c>
      <c r="AE364">
        <v>102.2373</v>
      </c>
    </row>
    <row r="365" spans="1:31" x14ac:dyDescent="0.2">
      <c r="A365">
        <f>37.765282</f>
        <v>37.765281999999999</v>
      </c>
      <c r="B365">
        <v>-9.4216957000000008</v>
      </c>
      <c r="C365">
        <v>-25.173725000000001</v>
      </c>
      <c r="D365">
        <v>-175.34799000000001</v>
      </c>
      <c r="E365">
        <v>-5.6103586999999999</v>
      </c>
      <c r="F365">
        <v>4.1382479999999999</v>
      </c>
      <c r="G365">
        <v>-4.6068734999999998</v>
      </c>
      <c r="H365">
        <v>-52.737349999999999</v>
      </c>
      <c r="I365">
        <v>-4.4171085000000003</v>
      </c>
      <c r="J365">
        <v>-0.17110237</v>
      </c>
      <c r="K365">
        <v>5.4933611E-2</v>
      </c>
      <c r="L365">
        <v>-2.3736987000000001E-2</v>
      </c>
      <c r="M365">
        <v>-0.17482866</v>
      </c>
      <c r="N365">
        <v>8.0781532000000003E-3</v>
      </c>
      <c r="O365">
        <v>-9.5083909000000001E-3</v>
      </c>
      <c r="P365">
        <v>-0.16430019000000001</v>
      </c>
      <c r="Q365">
        <v>3.8573670999999997E-2</v>
      </c>
      <c r="R365">
        <v>1.7065376E-2</v>
      </c>
      <c r="S365">
        <v>-0.16809784999999999</v>
      </c>
      <c r="T365">
        <v>5.4553587000000001E-2</v>
      </c>
      <c r="U365">
        <v>-5.5294674000000002E-2</v>
      </c>
      <c r="V365">
        <v>-0.20712937000000001</v>
      </c>
      <c r="W365">
        <v>7.3124758999999998E-2</v>
      </c>
      <c r="X365">
        <v>-9.9721858E-3</v>
      </c>
      <c r="Y365">
        <v>1.3253185000000001E-2</v>
      </c>
      <c r="Z365">
        <v>5.2419212E-2</v>
      </c>
      <c r="AA365">
        <v>-0.11336672</v>
      </c>
      <c r="AB365">
        <v>-0.17933124</v>
      </c>
      <c r="AC365">
        <v>7.6410845E-3</v>
      </c>
      <c r="AD365">
        <v>-1.4134785E-2</v>
      </c>
      <c r="AE365">
        <v>102.2373</v>
      </c>
    </row>
    <row r="366" spans="1:31" x14ac:dyDescent="0.2">
      <c r="A366">
        <f>38.135426</f>
        <v>38.135426000000002</v>
      </c>
      <c r="B366">
        <v>-10.806599</v>
      </c>
      <c r="C366">
        <v>-24.621390999999999</v>
      </c>
      <c r="D366">
        <v>-175.80896000000001</v>
      </c>
      <c r="E366">
        <v>-5.6103586999999999</v>
      </c>
      <c r="F366">
        <v>4.1382479999999999</v>
      </c>
      <c r="G366">
        <v>-4.6068734999999998</v>
      </c>
      <c r="H366">
        <v>-52.461188999999997</v>
      </c>
      <c r="I366">
        <v>-4.4171085000000003</v>
      </c>
      <c r="J366">
        <v>-0.17141290000000001</v>
      </c>
      <c r="K366">
        <v>9.4641052000000003E-2</v>
      </c>
      <c r="L366">
        <v>-2.3116970000000001E-2</v>
      </c>
      <c r="M366">
        <v>-0.16857064999999999</v>
      </c>
      <c r="N366">
        <v>2.8407687000000001E-2</v>
      </c>
      <c r="O366">
        <v>-1.1071386000000001E-2</v>
      </c>
      <c r="P366">
        <v>-0.16274157</v>
      </c>
      <c r="Q366">
        <v>3.3912024999999998E-2</v>
      </c>
      <c r="R366">
        <v>1.2402059999999999E-2</v>
      </c>
      <c r="S366">
        <v>-0.16809784999999999</v>
      </c>
      <c r="T366">
        <v>2.9614702E-2</v>
      </c>
      <c r="U366">
        <v>-6.6183991999999997E-2</v>
      </c>
      <c r="V366">
        <v>-0.21798392</v>
      </c>
      <c r="W366">
        <v>6.2237031999999998E-2</v>
      </c>
      <c r="X366">
        <v>-9.9721858E-3</v>
      </c>
      <c r="Y366">
        <v>8.5947522999999994E-3</v>
      </c>
      <c r="Z366">
        <v>-1.6146546000000001E-2</v>
      </c>
      <c r="AA366">
        <v>-0.18294754999999999</v>
      </c>
      <c r="AB366">
        <v>-0.17933124</v>
      </c>
      <c r="AC366">
        <v>1.4120804000000001E-2</v>
      </c>
      <c r="AD366">
        <v>-1.4755338999999999E-2</v>
      </c>
      <c r="AE366">
        <v>102.2373</v>
      </c>
    </row>
    <row r="367" spans="1:31" x14ac:dyDescent="0.2">
      <c r="A367">
        <f>38.875713</f>
        <v>38.875712999999998</v>
      </c>
      <c r="B367">
        <v>-12.468483000000001</v>
      </c>
      <c r="C367">
        <v>-24.069056</v>
      </c>
      <c r="D367">
        <v>-176.17773</v>
      </c>
      <c r="E367">
        <v>-5.6103586999999999</v>
      </c>
      <c r="F367">
        <v>4.2301865000000003</v>
      </c>
      <c r="G367">
        <v>-4.6068734999999998</v>
      </c>
      <c r="H367">
        <v>-52.369132999999998</v>
      </c>
      <c r="I367">
        <v>-4.4171085000000003</v>
      </c>
      <c r="J367">
        <v>-0.17358646</v>
      </c>
      <c r="K367">
        <v>0.12069908</v>
      </c>
      <c r="L367">
        <v>-2.1256913999999998E-2</v>
      </c>
      <c r="M367">
        <v>-0.16700613</v>
      </c>
      <c r="N367">
        <v>6.7502937999999998E-2</v>
      </c>
      <c r="O367">
        <v>-1.2634382E-2</v>
      </c>
      <c r="P367">
        <v>-0.16274157</v>
      </c>
      <c r="Q367">
        <v>1.3711554000000001E-2</v>
      </c>
      <c r="R367">
        <v>4.6298644000000002E-3</v>
      </c>
      <c r="S367">
        <v>-0.16966233999999999</v>
      </c>
      <c r="T367">
        <v>6.2344959000000004E-3</v>
      </c>
      <c r="U367">
        <v>-7.3962077000000001E-2</v>
      </c>
      <c r="V367">
        <v>-0.21643327000000001</v>
      </c>
      <c r="W367">
        <v>4.6683124999999999E-2</v>
      </c>
      <c r="X367">
        <v>-9.9721858E-3</v>
      </c>
      <c r="Y367">
        <v>3.9363209999999996E-3</v>
      </c>
      <c r="Z367">
        <v>-5.6662675000000003E-2</v>
      </c>
      <c r="AA367">
        <v>-0.22469606</v>
      </c>
      <c r="AB367">
        <v>-0.17809187000000001</v>
      </c>
      <c r="AC367">
        <v>1.5046478E-2</v>
      </c>
      <c r="AD367">
        <v>-1.1652572999999999E-2</v>
      </c>
      <c r="AE367">
        <v>102.2373</v>
      </c>
    </row>
    <row r="368" spans="1:31" x14ac:dyDescent="0.2">
      <c r="A368">
        <f>39.616005</f>
        <v>39.616005000000001</v>
      </c>
      <c r="B368">
        <v>-14.499674000000001</v>
      </c>
      <c r="C368">
        <v>-23.424665000000001</v>
      </c>
      <c r="D368">
        <v>-176.45433</v>
      </c>
      <c r="E368">
        <v>-5.5183134000000003</v>
      </c>
      <c r="F368">
        <v>4.2301865000000003</v>
      </c>
      <c r="G368">
        <v>-4.6068734999999998</v>
      </c>
      <c r="H368">
        <v>-52.277081000000003</v>
      </c>
      <c r="I368">
        <v>-4.4171085000000003</v>
      </c>
      <c r="J368">
        <v>-0.17762306</v>
      </c>
      <c r="K368">
        <v>0.12287057</v>
      </c>
      <c r="L368">
        <v>-2.0946902999999999E-2</v>
      </c>
      <c r="M368">
        <v>-0.17169966</v>
      </c>
      <c r="N368">
        <v>0.11441725</v>
      </c>
      <c r="O368">
        <v>-2.0449359E-2</v>
      </c>
      <c r="P368">
        <v>-0.16585879000000001</v>
      </c>
      <c r="Q368">
        <v>-6.4889146000000003E-3</v>
      </c>
      <c r="R368">
        <v>-4.6967715000000004E-3</v>
      </c>
      <c r="S368">
        <v>-0.17122686000000001</v>
      </c>
      <c r="T368">
        <v>-1.558905E-3</v>
      </c>
      <c r="U368">
        <v>-7.8628927000000001E-2</v>
      </c>
      <c r="V368">
        <v>-0.20402807000000001</v>
      </c>
      <c r="W368">
        <v>3.2684619999999998E-2</v>
      </c>
      <c r="X368">
        <v>-6.8661254E-3</v>
      </c>
      <c r="Y368">
        <v>-2.2749207E-3</v>
      </c>
      <c r="Z368">
        <v>-3.9521232000000003E-2</v>
      </c>
      <c r="AA368">
        <v>-0.19067875000000001</v>
      </c>
      <c r="AB368">
        <v>-0.17840170999999999</v>
      </c>
      <c r="AC368">
        <v>1.7206384000000002E-2</v>
      </c>
      <c r="AD368">
        <v>-8.5498056999999995E-3</v>
      </c>
      <c r="AE368">
        <v>102.2373</v>
      </c>
    </row>
    <row r="369" spans="1:31" x14ac:dyDescent="0.2">
      <c r="A369">
        <f>39.986149</f>
        <v>39.986148999999997</v>
      </c>
      <c r="B369">
        <v>-16.43854</v>
      </c>
      <c r="C369">
        <v>-22.872332</v>
      </c>
      <c r="D369">
        <v>-176.45433</v>
      </c>
      <c r="E369">
        <v>-5.5183134000000003</v>
      </c>
      <c r="F369">
        <v>4.3221249999999998</v>
      </c>
      <c r="G369">
        <v>-4.6068734999999998</v>
      </c>
      <c r="H369">
        <v>-52.092967999999999</v>
      </c>
      <c r="I369">
        <v>-4.3248582000000004</v>
      </c>
      <c r="J369">
        <v>-0.18134916000000001</v>
      </c>
      <c r="K369">
        <v>0.10425771</v>
      </c>
      <c r="L369">
        <v>-2.3426978000000001E-2</v>
      </c>
      <c r="M369">
        <v>-0.1779577</v>
      </c>
      <c r="N369">
        <v>0.13474678000000001</v>
      </c>
      <c r="O369">
        <v>-2.8264338E-2</v>
      </c>
      <c r="P369">
        <v>-0.16897598999999999</v>
      </c>
      <c r="Q369">
        <v>-1.1150561E-2</v>
      </c>
      <c r="R369">
        <v>-9.3600890000000003E-3</v>
      </c>
      <c r="S369">
        <v>-0.17122686000000001</v>
      </c>
      <c r="T369">
        <v>1.2469216E-2</v>
      </c>
      <c r="U369">
        <v>-8.0184541999999998E-2</v>
      </c>
      <c r="V369">
        <v>-0.19007218000000001</v>
      </c>
      <c r="W369">
        <v>2.3352277000000001E-2</v>
      </c>
      <c r="X369">
        <v>-3.7600654000000001E-3</v>
      </c>
      <c r="Y369">
        <v>-6.9333509999999999E-3</v>
      </c>
      <c r="Z369">
        <v>1.1903080999999999E-2</v>
      </c>
      <c r="AA369">
        <v>-0.12109792</v>
      </c>
      <c r="AB369">
        <v>-0.18150011999999999</v>
      </c>
      <c r="AC369">
        <v>2.9857267E-2</v>
      </c>
      <c r="AD369">
        <v>-8.5498056999999995E-3</v>
      </c>
      <c r="AE369">
        <v>102.2373</v>
      </c>
    </row>
    <row r="370" spans="1:31" x14ac:dyDescent="0.2">
      <c r="A370">
        <f>39.986149</f>
        <v>39.986148999999997</v>
      </c>
      <c r="B370">
        <v>-17.915769999999998</v>
      </c>
      <c r="C370">
        <v>-22.412051999999999</v>
      </c>
      <c r="D370">
        <v>-176.26993999999999</v>
      </c>
      <c r="E370">
        <v>-5.6103586999999999</v>
      </c>
      <c r="F370">
        <v>4.3221249999999998</v>
      </c>
      <c r="G370">
        <v>-4.6068734999999998</v>
      </c>
      <c r="H370">
        <v>-51.816806999999997</v>
      </c>
      <c r="I370">
        <v>-4.3248582000000004</v>
      </c>
      <c r="J370">
        <v>-0.18321220999999999</v>
      </c>
      <c r="K370">
        <v>8.1301838000000001E-2</v>
      </c>
      <c r="L370">
        <v>-2.7147095999999999E-2</v>
      </c>
      <c r="M370">
        <v>-0.18265122</v>
      </c>
      <c r="N370">
        <v>0.11128962000000001</v>
      </c>
      <c r="O370">
        <v>-3.7642307999999999E-2</v>
      </c>
      <c r="P370">
        <v>-0.17053462999999999</v>
      </c>
      <c r="Q370">
        <v>-3.3811500999999999E-3</v>
      </c>
      <c r="R370">
        <v>-1.0914528999999999E-2</v>
      </c>
      <c r="S370">
        <v>-0.16966233999999999</v>
      </c>
      <c r="T370">
        <v>4.0525455000000002E-2</v>
      </c>
      <c r="U370">
        <v>-7.8628927000000001E-2</v>
      </c>
      <c r="V370">
        <v>-0.18231891</v>
      </c>
      <c r="W370">
        <v>1.5575326E-2</v>
      </c>
      <c r="X370">
        <v>8.9902495E-4</v>
      </c>
      <c r="Y370">
        <v>-1.3144594000000001E-2</v>
      </c>
      <c r="Z370">
        <v>4.3069336999999999E-2</v>
      </c>
      <c r="AA370">
        <v>-9.1719336999999998E-2</v>
      </c>
      <c r="AB370">
        <v>-0.18552806999999999</v>
      </c>
      <c r="AC370">
        <v>5.1764893999999999E-2</v>
      </c>
      <c r="AD370">
        <v>-1.4134785E-2</v>
      </c>
      <c r="AE370">
        <v>102.2373</v>
      </c>
    </row>
    <row r="371" spans="1:31" x14ac:dyDescent="0.2">
      <c r="A371">
        <f>39.708538</f>
        <v>39.708537999999997</v>
      </c>
      <c r="B371">
        <v>-18.285076</v>
      </c>
      <c r="C371">
        <v>-22.319996</v>
      </c>
      <c r="D371">
        <v>-175.71677</v>
      </c>
      <c r="E371">
        <v>-5.6103586999999999</v>
      </c>
      <c r="F371">
        <v>4.2301865000000003</v>
      </c>
      <c r="G371">
        <v>-4.6068734999999998</v>
      </c>
      <c r="H371">
        <v>-51.632694000000001</v>
      </c>
      <c r="I371">
        <v>-4.3248582000000004</v>
      </c>
      <c r="J371">
        <v>-0.18197015999999999</v>
      </c>
      <c r="K371">
        <v>7.0754549999999999E-2</v>
      </c>
      <c r="L371">
        <v>-2.9317158999999999E-2</v>
      </c>
      <c r="M371">
        <v>-0.17952219999999999</v>
      </c>
      <c r="N371">
        <v>6.1247699000000003E-2</v>
      </c>
      <c r="O371">
        <v>-4.2331292999999999E-2</v>
      </c>
      <c r="P371">
        <v>-0.17209324000000001</v>
      </c>
      <c r="Q371">
        <v>1.0603789000000001E-2</v>
      </c>
      <c r="R371">
        <v>-1.0914528999999999E-2</v>
      </c>
      <c r="S371">
        <v>-0.16809784999999999</v>
      </c>
      <c r="T371">
        <v>6.7023024E-2</v>
      </c>
      <c r="U371">
        <v>-7.8628927000000001E-2</v>
      </c>
      <c r="V371">
        <v>-0.18386954</v>
      </c>
      <c r="W371">
        <v>1.5575326E-2</v>
      </c>
      <c r="X371">
        <v>8.9902495E-4</v>
      </c>
      <c r="Y371">
        <v>-1.4697403E-2</v>
      </c>
      <c r="Z371">
        <v>3.2161146000000002E-2</v>
      </c>
      <c r="AA371">
        <v>-0.12728289000000001</v>
      </c>
      <c r="AB371">
        <v>-0.18769696</v>
      </c>
      <c r="AC371">
        <v>6.5958559999999999E-2</v>
      </c>
      <c r="AD371">
        <v>-2.2201980999999999E-2</v>
      </c>
      <c r="AE371">
        <v>102.2373</v>
      </c>
    </row>
    <row r="372" spans="1:31" x14ac:dyDescent="0.2">
      <c r="A372">
        <f>39.338394</f>
        <v>39.338394000000001</v>
      </c>
      <c r="B372">
        <v>-17.361806999999999</v>
      </c>
      <c r="C372">
        <v>-22.872332</v>
      </c>
      <c r="D372">
        <v>-174.70262</v>
      </c>
      <c r="E372">
        <v>-5.7024039999999996</v>
      </c>
      <c r="F372">
        <v>4.1382479999999999</v>
      </c>
      <c r="G372">
        <v>-4.6990767</v>
      </c>
      <c r="H372">
        <v>-51.540641999999998</v>
      </c>
      <c r="I372">
        <v>-4.2326082999999999</v>
      </c>
      <c r="J372">
        <v>-0.17917559999999999</v>
      </c>
      <c r="K372">
        <v>7.6958835000000003E-2</v>
      </c>
      <c r="L372">
        <v>-3.0247186999999998E-2</v>
      </c>
      <c r="M372">
        <v>-0.17326417999999999</v>
      </c>
      <c r="N372">
        <v>1.5897202999999999E-2</v>
      </c>
      <c r="O372">
        <v>-3.9205301999999997E-2</v>
      </c>
      <c r="P372">
        <v>-0.17521044999999999</v>
      </c>
      <c r="Q372">
        <v>1.6819318999999999E-2</v>
      </c>
      <c r="R372">
        <v>-1.4023407999999999E-2</v>
      </c>
      <c r="S372">
        <v>-0.16653334</v>
      </c>
      <c r="T372">
        <v>7.7933788000000004E-2</v>
      </c>
      <c r="U372">
        <v>-7.8628927000000001E-2</v>
      </c>
      <c r="V372">
        <v>-0.19317348000000001</v>
      </c>
      <c r="W372">
        <v>2.6463058000000001E-2</v>
      </c>
      <c r="X372">
        <v>-3.7600654000000001E-3</v>
      </c>
      <c r="Y372">
        <v>-8.4861610000000007E-3</v>
      </c>
      <c r="Z372">
        <v>5.6698312999999998E-3</v>
      </c>
      <c r="AA372">
        <v>-0.17830883</v>
      </c>
      <c r="AB372">
        <v>-0.18707726999999999</v>
      </c>
      <c r="AC372">
        <v>5.5159025E-2</v>
      </c>
      <c r="AD372">
        <v>-2.7786965E-2</v>
      </c>
      <c r="AE372">
        <v>102.2373</v>
      </c>
    </row>
    <row r="373" spans="1:31" x14ac:dyDescent="0.2">
      <c r="A373">
        <f>39.060787</f>
        <v>39.060786999999998</v>
      </c>
      <c r="B373">
        <v>-15.792252</v>
      </c>
      <c r="C373">
        <v>-24.069056</v>
      </c>
      <c r="D373">
        <v>-173.68848</v>
      </c>
      <c r="E373">
        <v>-5.7024039999999996</v>
      </c>
      <c r="F373">
        <v>4.1382479999999999</v>
      </c>
      <c r="G373">
        <v>-4.6990767</v>
      </c>
      <c r="H373">
        <v>-51.632694000000001</v>
      </c>
      <c r="I373">
        <v>-4.3248582000000004</v>
      </c>
      <c r="J373">
        <v>-0.17700203</v>
      </c>
      <c r="K373">
        <v>9.1228700999999995E-2</v>
      </c>
      <c r="L373">
        <v>-3.0867206000000001E-2</v>
      </c>
      <c r="M373">
        <v>-0.16544163000000001</v>
      </c>
      <c r="N373">
        <v>6.5143425E-3</v>
      </c>
      <c r="O373">
        <v>-3.2953322E-2</v>
      </c>
      <c r="P373">
        <v>-0.1798863</v>
      </c>
      <c r="Q373">
        <v>9.0499082999999994E-3</v>
      </c>
      <c r="R373">
        <v>-1.7132286E-2</v>
      </c>
      <c r="S373">
        <v>-0.16809784999999999</v>
      </c>
      <c r="T373">
        <v>7.1699068000000005E-2</v>
      </c>
      <c r="U373">
        <v>-7.5517684000000002E-2</v>
      </c>
      <c r="V373">
        <v>-0.20868</v>
      </c>
      <c r="W373">
        <v>4.6683124999999999E-2</v>
      </c>
      <c r="X373">
        <v>-1.3078246E-2</v>
      </c>
      <c r="Y373">
        <v>3.9363209999999996E-3</v>
      </c>
      <c r="Z373">
        <v>2.5532059000000001E-3</v>
      </c>
      <c r="AA373">
        <v>-0.18604001000000001</v>
      </c>
      <c r="AB373">
        <v>-0.1842887</v>
      </c>
      <c r="AC373">
        <v>2.0909081999999999E-2</v>
      </c>
      <c r="AD373">
        <v>-2.7476685000000001E-2</v>
      </c>
      <c r="AE373">
        <v>102.2373</v>
      </c>
    </row>
    <row r="374" spans="1:31" x14ac:dyDescent="0.2">
      <c r="A374">
        <f>38.875713</f>
        <v>38.875712999999998</v>
      </c>
      <c r="B374">
        <v>-14.315021</v>
      </c>
      <c r="C374">
        <v>-25.541948000000001</v>
      </c>
      <c r="D374">
        <v>-172.95090999999999</v>
      </c>
      <c r="E374">
        <v>-5.7024039999999996</v>
      </c>
      <c r="F374">
        <v>4.1382479999999999</v>
      </c>
      <c r="G374">
        <v>-4.6990767</v>
      </c>
      <c r="H374">
        <v>-52.000915999999997</v>
      </c>
      <c r="I374">
        <v>-4.4171085000000003</v>
      </c>
      <c r="J374">
        <v>-0.17638102</v>
      </c>
      <c r="K374">
        <v>9.7122765999999999E-2</v>
      </c>
      <c r="L374">
        <v>-3.1797234000000001E-2</v>
      </c>
      <c r="M374">
        <v>-0.16544163000000001</v>
      </c>
      <c r="N374">
        <v>2.8407687000000001E-2</v>
      </c>
      <c r="O374">
        <v>-2.3575351000000001E-2</v>
      </c>
      <c r="P374">
        <v>-0.18300350000000001</v>
      </c>
      <c r="Q374">
        <v>-9.5966794000000005E-3</v>
      </c>
      <c r="R374">
        <v>-2.0241166000000001E-2</v>
      </c>
      <c r="S374">
        <v>-0.17122686000000001</v>
      </c>
      <c r="T374">
        <v>5.9229619999999997E-2</v>
      </c>
      <c r="U374">
        <v>-6.9295228E-2</v>
      </c>
      <c r="V374">
        <v>-0.21798392</v>
      </c>
      <c r="W374">
        <v>6.3792422000000001E-2</v>
      </c>
      <c r="X374">
        <v>-2.3949457E-2</v>
      </c>
      <c r="Y374">
        <v>1.4805993999999999E-2</v>
      </c>
      <c r="Z374">
        <v>2.4369583E-2</v>
      </c>
      <c r="AA374">
        <v>-0.15202272999999999</v>
      </c>
      <c r="AB374">
        <v>-0.18211981999999999</v>
      </c>
      <c r="AC374">
        <v>-1.3340865E-2</v>
      </c>
      <c r="AD374">
        <v>-2.4063641E-2</v>
      </c>
      <c r="AE374">
        <v>102.2373</v>
      </c>
    </row>
    <row r="375" spans="1:31" x14ac:dyDescent="0.2">
      <c r="A375">
        <f>38.690643</f>
        <v>38.690643000000001</v>
      </c>
      <c r="B375">
        <v>-14.038040000000001</v>
      </c>
      <c r="C375">
        <v>-26.370450999999999</v>
      </c>
      <c r="D375">
        <v>-172.95090999999999</v>
      </c>
      <c r="E375">
        <v>-5.6103586999999999</v>
      </c>
      <c r="F375">
        <v>4.2301865000000003</v>
      </c>
      <c r="G375">
        <v>-4.6068734999999998</v>
      </c>
      <c r="H375">
        <v>-52.553241999999997</v>
      </c>
      <c r="I375">
        <v>-4.5093584</v>
      </c>
      <c r="J375">
        <v>-0.17669151999999999</v>
      </c>
      <c r="K375">
        <v>8.0371194000000007E-2</v>
      </c>
      <c r="L375">
        <v>-3.2107245E-2</v>
      </c>
      <c r="M375">
        <v>-0.17169966</v>
      </c>
      <c r="N375">
        <v>6.1247699000000003E-2</v>
      </c>
      <c r="O375">
        <v>-1.7323366999999999E-2</v>
      </c>
      <c r="P375">
        <v>-0.18612073000000001</v>
      </c>
      <c r="Q375">
        <v>-2.5135500000000002E-2</v>
      </c>
      <c r="R375">
        <v>-2.0241166000000001E-2</v>
      </c>
      <c r="S375">
        <v>-0.17435582999999999</v>
      </c>
      <c r="T375">
        <v>4.6760178999999999E-2</v>
      </c>
      <c r="U375">
        <v>-6.1517141999999997E-2</v>
      </c>
      <c r="V375">
        <v>-0.21178131</v>
      </c>
      <c r="W375">
        <v>6.6903195999999998E-2</v>
      </c>
      <c r="X375">
        <v>-3.0161575999999999E-2</v>
      </c>
      <c r="Y375">
        <v>1.6358804000000001E-2</v>
      </c>
      <c r="Z375">
        <v>3.683608E-2</v>
      </c>
      <c r="AA375">
        <v>-0.1319216</v>
      </c>
      <c r="AB375">
        <v>-0.18242964</v>
      </c>
      <c r="AC375">
        <v>-2.0129141999999999E-2</v>
      </c>
      <c r="AD375">
        <v>-2.1891704000000001E-2</v>
      </c>
      <c r="AE375">
        <v>102.2373</v>
      </c>
    </row>
    <row r="376" spans="1:31" x14ac:dyDescent="0.2">
      <c r="A376">
        <f>38.413033</f>
        <v>38.413032999999999</v>
      </c>
      <c r="B376">
        <v>-14.868981</v>
      </c>
      <c r="C376">
        <v>-26.002227999999999</v>
      </c>
      <c r="D376">
        <v>-173.31970000000001</v>
      </c>
      <c r="E376">
        <v>-5.5183134000000003</v>
      </c>
      <c r="F376">
        <v>4.2301865000000003</v>
      </c>
      <c r="G376">
        <v>-4.6068734999999998</v>
      </c>
      <c r="H376">
        <v>-53.105572000000002</v>
      </c>
      <c r="I376">
        <v>-4.5093584</v>
      </c>
      <c r="J376">
        <v>-0.17700203</v>
      </c>
      <c r="K376">
        <v>3.7561602999999999E-2</v>
      </c>
      <c r="L376">
        <v>-3.1797234000000001E-2</v>
      </c>
      <c r="M376">
        <v>-0.18265122</v>
      </c>
      <c r="N376">
        <v>8.0013417000000003E-2</v>
      </c>
      <c r="O376">
        <v>-1.2634382E-2</v>
      </c>
      <c r="P376">
        <v>-0.18767934999999999</v>
      </c>
      <c r="Q376">
        <v>-3.1351025999999997E-2</v>
      </c>
      <c r="R376">
        <v>-1.8686725000000001E-2</v>
      </c>
      <c r="S376">
        <v>-0.17904935999999999</v>
      </c>
      <c r="T376">
        <v>4.3642822999999997E-2</v>
      </c>
      <c r="U376">
        <v>-5.5294674000000002E-2</v>
      </c>
      <c r="V376">
        <v>-0.19162281</v>
      </c>
      <c r="W376">
        <v>4.9793906999999998E-2</v>
      </c>
      <c r="X376">
        <v>-2.5502488E-2</v>
      </c>
      <c r="Y376">
        <v>8.5947522999999994E-3</v>
      </c>
      <c r="Z376">
        <v>2.4369583E-2</v>
      </c>
      <c r="AA376">
        <v>-0.16284641999999999</v>
      </c>
      <c r="AB376">
        <v>-0.18552806999999999</v>
      </c>
      <c r="AC376">
        <v>8.2582003000000008E-3</v>
      </c>
      <c r="AD376">
        <v>-2.4373916999999998E-2</v>
      </c>
      <c r="AE376">
        <v>102.2373</v>
      </c>
    </row>
    <row r="377" spans="1:31" x14ac:dyDescent="0.2">
      <c r="A377">
        <f>38.135426</f>
        <v>38.135426000000002</v>
      </c>
      <c r="B377">
        <v>-16.069230999999998</v>
      </c>
      <c r="C377">
        <v>-24.437279</v>
      </c>
      <c r="D377">
        <v>-173.50408999999999</v>
      </c>
      <c r="E377">
        <v>-5.4262686000000002</v>
      </c>
      <c r="F377">
        <v>4.2301865000000003</v>
      </c>
      <c r="G377">
        <v>-4.6068734999999998</v>
      </c>
      <c r="H377">
        <v>-53.565845000000003</v>
      </c>
      <c r="I377">
        <v>-4.4171085000000003</v>
      </c>
      <c r="J377">
        <v>-0.17607051000000001</v>
      </c>
      <c r="K377">
        <v>-1.6725915000000001E-2</v>
      </c>
      <c r="L377">
        <v>-3.1177217E-2</v>
      </c>
      <c r="M377">
        <v>-0.19203824</v>
      </c>
      <c r="N377">
        <v>7.5321979999999997E-2</v>
      </c>
      <c r="O377">
        <v>-7.9453951000000005E-3</v>
      </c>
      <c r="P377">
        <v>-0.19235516999999999</v>
      </c>
      <c r="Q377">
        <v>-2.3581620000000001E-2</v>
      </c>
      <c r="R377">
        <v>-1.4023407999999999E-2</v>
      </c>
      <c r="S377">
        <v>-0.18374285000000001</v>
      </c>
      <c r="T377">
        <v>4.8318858999999999E-2</v>
      </c>
      <c r="U377">
        <v>-5.0627824000000002E-2</v>
      </c>
      <c r="V377">
        <v>-0.16991368000000001</v>
      </c>
      <c r="W377">
        <v>2.6463058000000001E-2</v>
      </c>
      <c r="X377">
        <v>-1.6184305999999999E-2</v>
      </c>
      <c r="Y377">
        <v>2.3835105999999999E-3</v>
      </c>
      <c r="Z377">
        <v>5.6698312999999998E-3</v>
      </c>
      <c r="AA377">
        <v>-0.21077988</v>
      </c>
      <c r="AB377">
        <v>-0.19141506</v>
      </c>
      <c r="AC377">
        <v>5.3924788000000001E-2</v>
      </c>
      <c r="AD377">
        <v>-2.8407516000000001E-2</v>
      </c>
      <c r="AE377">
        <v>102.2373</v>
      </c>
    </row>
    <row r="378" spans="1:31" x14ac:dyDescent="0.2">
      <c r="A378">
        <f>37.950352</f>
        <v>37.950352000000002</v>
      </c>
      <c r="B378">
        <v>-16.623192</v>
      </c>
      <c r="C378">
        <v>-22.319996</v>
      </c>
      <c r="D378">
        <v>-173.04311000000001</v>
      </c>
      <c r="E378">
        <v>-5.3342232999999997</v>
      </c>
      <c r="F378">
        <v>4.3221249999999998</v>
      </c>
      <c r="G378">
        <v>-4.5146699000000003</v>
      </c>
      <c r="H378">
        <v>-53.842010000000002</v>
      </c>
      <c r="I378">
        <v>-4.3248582000000004</v>
      </c>
      <c r="J378">
        <v>-0.17576001999999999</v>
      </c>
      <c r="K378">
        <v>-5.3021006000000002E-2</v>
      </c>
      <c r="L378">
        <v>-3.0247186999999998E-2</v>
      </c>
      <c r="M378">
        <v>-0.19673177999999999</v>
      </c>
      <c r="N378">
        <v>5.6556269999999999E-2</v>
      </c>
      <c r="O378">
        <v>-3.256409E-3</v>
      </c>
      <c r="P378">
        <v>-0.19703101000000001</v>
      </c>
      <c r="Q378">
        <v>-3.3811500999999999E-3</v>
      </c>
      <c r="R378">
        <v>-7.8056501000000004E-3</v>
      </c>
      <c r="S378">
        <v>-0.18530737</v>
      </c>
      <c r="T378">
        <v>5.7670939999999997E-2</v>
      </c>
      <c r="U378">
        <v>-4.5960978E-2</v>
      </c>
      <c r="V378">
        <v>-0.16371106999999999</v>
      </c>
      <c r="W378">
        <v>1.0909156E-2</v>
      </c>
      <c r="X378">
        <v>-6.8661254E-3</v>
      </c>
      <c r="Y378">
        <v>5.4891313999999997E-3</v>
      </c>
      <c r="Z378">
        <v>1.3461393E-2</v>
      </c>
      <c r="AA378">
        <v>-0.22005733999999999</v>
      </c>
      <c r="AB378">
        <v>-0.19761187999999999</v>
      </c>
      <c r="AC378">
        <v>8.6631953999999997E-2</v>
      </c>
      <c r="AD378">
        <v>-2.8097238E-2</v>
      </c>
      <c r="AE378">
        <v>102.2373</v>
      </c>
    </row>
    <row r="379" spans="1:31" x14ac:dyDescent="0.2">
      <c r="A379">
        <f>37.672745</f>
        <v>37.672744999999999</v>
      </c>
      <c r="B379">
        <v>-15.884577999999999</v>
      </c>
      <c r="C379">
        <v>-20.662991999999999</v>
      </c>
      <c r="D379">
        <v>-171.93677</v>
      </c>
      <c r="E379">
        <v>-5.2421784000000002</v>
      </c>
      <c r="F379">
        <v>4.3221249999999998</v>
      </c>
      <c r="G379">
        <v>-4.5146699000000003</v>
      </c>
      <c r="H379">
        <v>-54.118172000000001</v>
      </c>
      <c r="I379">
        <v>-4.3248582000000004</v>
      </c>
      <c r="J379">
        <v>-0.17700203</v>
      </c>
      <c r="K379">
        <v>-4.8678002999999997E-2</v>
      </c>
      <c r="L379">
        <v>-2.8077120000000001E-2</v>
      </c>
      <c r="M379">
        <v>-0.19516726000000001</v>
      </c>
      <c r="N379">
        <v>3.7790544000000002E-2</v>
      </c>
      <c r="O379">
        <v>2.9955732000000001E-3</v>
      </c>
      <c r="P379">
        <v>-0.20326546000000001</v>
      </c>
      <c r="Q379">
        <v>1.6819318999999999E-2</v>
      </c>
      <c r="R379">
        <v>-1.5878929999999999E-3</v>
      </c>
      <c r="S379">
        <v>-0.18530737</v>
      </c>
      <c r="T379">
        <v>7.0140384E-2</v>
      </c>
      <c r="U379">
        <v>-3.8182887999999998E-2</v>
      </c>
      <c r="V379">
        <v>-0.1761163</v>
      </c>
      <c r="W379">
        <v>1.0909156E-2</v>
      </c>
      <c r="X379">
        <v>-6.8661254E-3</v>
      </c>
      <c r="Y379">
        <v>1.7911614999999999E-2</v>
      </c>
      <c r="Z379">
        <v>5.2419212E-2</v>
      </c>
      <c r="AA379">
        <v>-0.18140129999999999</v>
      </c>
      <c r="AB379">
        <v>-0.20225950000000001</v>
      </c>
      <c r="AC379">
        <v>8.7249069999999998E-2</v>
      </c>
      <c r="AD379">
        <v>-2.0340322000000001E-2</v>
      </c>
      <c r="AE379">
        <v>102.2373</v>
      </c>
    </row>
    <row r="380" spans="1:31" x14ac:dyDescent="0.2">
      <c r="A380">
        <f>37.487671</f>
        <v>37.487670999999999</v>
      </c>
      <c r="B380">
        <v>-14.407348000000001</v>
      </c>
      <c r="C380">
        <v>-20.294768999999999</v>
      </c>
      <c r="D380">
        <v>-170.73823999999999</v>
      </c>
      <c r="E380">
        <v>-5.3342232999999997</v>
      </c>
      <c r="F380">
        <v>4.3221249999999998</v>
      </c>
      <c r="G380">
        <v>-4.5146699000000003</v>
      </c>
      <c r="H380">
        <v>-54.394337</v>
      </c>
      <c r="I380">
        <v>-4.3248582000000004</v>
      </c>
      <c r="J380">
        <v>-0.17979661</v>
      </c>
      <c r="K380">
        <v>-7.4194847000000003E-3</v>
      </c>
      <c r="L380">
        <v>-2.4046998E-2</v>
      </c>
      <c r="M380">
        <v>-0.18734472999999999</v>
      </c>
      <c r="N380">
        <v>2.8407687000000001E-2</v>
      </c>
      <c r="O380">
        <v>7.6845595999999999E-3</v>
      </c>
      <c r="P380">
        <v>-0.21105851</v>
      </c>
      <c r="Q380">
        <v>3.080426E-2</v>
      </c>
      <c r="R380">
        <v>3.0754248000000001E-3</v>
      </c>
      <c r="S380">
        <v>-0.18374285000000001</v>
      </c>
      <c r="T380">
        <v>8.7285861000000006E-2</v>
      </c>
      <c r="U380">
        <v>-2.7293574000000001E-2</v>
      </c>
      <c r="V380">
        <v>-0.19937608000000001</v>
      </c>
      <c r="W380">
        <v>2.6463058000000001E-2</v>
      </c>
      <c r="X380">
        <v>-1.3078246E-2</v>
      </c>
      <c r="Y380">
        <v>3.1886908999999998E-2</v>
      </c>
      <c r="Z380">
        <v>8.8260405E-2</v>
      </c>
      <c r="AA380">
        <v>-0.13965279999999999</v>
      </c>
      <c r="AB380">
        <v>-0.20256935000000001</v>
      </c>
      <c r="AC380">
        <v>5.9787396E-2</v>
      </c>
      <c r="AD380">
        <v>-7.9292514999999997E-3</v>
      </c>
      <c r="AE380">
        <v>102.2373</v>
      </c>
    </row>
    <row r="381" spans="1:31" x14ac:dyDescent="0.2">
      <c r="A381">
        <f>37.210064</f>
        <v>37.210064000000003</v>
      </c>
      <c r="B381">
        <v>-13.391750999999999</v>
      </c>
      <c r="C381">
        <v>-21.123272</v>
      </c>
      <c r="D381">
        <v>-170.18505999999999</v>
      </c>
      <c r="E381">
        <v>-5.4262686000000002</v>
      </c>
      <c r="F381">
        <v>4.3221249999999998</v>
      </c>
      <c r="G381">
        <v>-4.6068734999999998</v>
      </c>
      <c r="H381">
        <v>-54.946666999999998</v>
      </c>
      <c r="I381">
        <v>-4.4171085000000003</v>
      </c>
      <c r="J381">
        <v>-0.18321220999999999</v>
      </c>
      <c r="K381">
        <v>4.2835249999999998E-2</v>
      </c>
      <c r="L381">
        <v>-1.9706867999999999E-2</v>
      </c>
      <c r="M381">
        <v>-0.17952219999999999</v>
      </c>
      <c r="N381">
        <v>2.8407687000000001E-2</v>
      </c>
      <c r="O381">
        <v>1.0810548999999999E-2</v>
      </c>
      <c r="P381">
        <v>-0.21885157</v>
      </c>
      <c r="Q381">
        <v>3.080426E-2</v>
      </c>
      <c r="R381">
        <v>6.1843037000000002E-3</v>
      </c>
      <c r="S381">
        <v>-0.18374285000000001</v>
      </c>
      <c r="T381">
        <v>0.10287267</v>
      </c>
      <c r="U381">
        <v>-1.6404258000000001E-2</v>
      </c>
      <c r="V381">
        <v>-0.21953458000000001</v>
      </c>
      <c r="W381">
        <v>4.6683124999999999E-2</v>
      </c>
      <c r="X381">
        <v>-2.3949457E-2</v>
      </c>
      <c r="Y381">
        <v>3.9650958E-2</v>
      </c>
      <c r="Z381">
        <v>9.2935339000000006E-2</v>
      </c>
      <c r="AA381">
        <v>-0.14274529</v>
      </c>
      <c r="AB381">
        <v>-0.19792172</v>
      </c>
      <c r="AC381">
        <v>2.430322E-2</v>
      </c>
      <c r="AD381">
        <v>1.9996026999999999E-3</v>
      </c>
      <c r="AE381">
        <v>102.2373</v>
      </c>
    </row>
    <row r="382" spans="1:31" x14ac:dyDescent="0.2">
      <c r="A382">
        <f>37.02499</f>
        <v>37.024990000000003</v>
      </c>
      <c r="B382">
        <v>-13.853386</v>
      </c>
      <c r="C382">
        <v>-22.504107999999999</v>
      </c>
      <c r="D382">
        <v>-170.64604</v>
      </c>
      <c r="E382">
        <v>-5.5183134000000003</v>
      </c>
      <c r="F382">
        <v>4.2301865000000003</v>
      </c>
      <c r="G382">
        <v>-4.6068734999999998</v>
      </c>
      <c r="H382">
        <v>-55.406939999999999</v>
      </c>
      <c r="I382">
        <v>-4.5093584</v>
      </c>
      <c r="J382">
        <v>-0.18507525</v>
      </c>
      <c r="K382">
        <v>7.0754549999999999E-2</v>
      </c>
      <c r="L382">
        <v>-1.7226791000000002E-2</v>
      </c>
      <c r="M382">
        <v>-0.17639318000000001</v>
      </c>
      <c r="N382">
        <v>3.7790544000000002E-2</v>
      </c>
      <c r="O382">
        <v>1.3936541E-2</v>
      </c>
      <c r="P382">
        <v>-0.22508602</v>
      </c>
      <c r="Q382">
        <v>1.8373203000000001E-2</v>
      </c>
      <c r="R382">
        <v>4.6298644000000002E-3</v>
      </c>
      <c r="S382">
        <v>-0.18687186</v>
      </c>
      <c r="T382">
        <v>0.11066607000000001</v>
      </c>
      <c r="U382">
        <v>-7.0705576999999997E-3</v>
      </c>
      <c r="V382">
        <v>-0.22728783999999999</v>
      </c>
      <c r="W382">
        <v>6.2237031999999998E-2</v>
      </c>
      <c r="X382">
        <v>-3.1714606999999999E-2</v>
      </c>
      <c r="Y382">
        <v>3.8098148999999998E-2</v>
      </c>
      <c r="Z382">
        <v>6.9560654E-2</v>
      </c>
      <c r="AA382">
        <v>-0.18913251</v>
      </c>
      <c r="AB382">
        <v>-0.19079537999999999</v>
      </c>
      <c r="AC382">
        <v>1.4699225E-3</v>
      </c>
      <c r="AD382">
        <v>4.4818167000000003E-3</v>
      </c>
      <c r="AE382">
        <v>102.2373</v>
      </c>
    </row>
    <row r="383" spans="1:31" x14ac:dyDescent="0.2">
      <c r="A383">
        <f>36.839916</f>
        <v>36.839916000000002</v>
      </c>
      <c r="B383">
        <v>-16.161557999999999</v>
      </c>
      <c r="C383">
        <v>-23.884944999999998</v>
      </c>
      <c r="D383">
        <v>-172.21334999999999</v>
      </c>
      <c r="E383">
        <v>-5.6103586999999999</v>
      </c>
      <c r="F383">
        <v>4.1382479999999999</v>
      </c>
      <c r="G383">
        <v>-4.6990767</v>
      </c>
      <c r="H383">
        <v>-55.775157999999998</v>
      </c>
      <c r="I383">
        <v>-4.6016088000000002</v>
      </c>
      <c r="J383">
        <v>-0.18445422</v>
      </c>
      <c r="K383">
        <v>6.2068544000000003E-2</v>
      </c>
      <c r="L383">
        <v>-1.8156819000000001E-2</v>
      </c>
      <c r="M383">
        <v>-0.17952219999999999</v>
      </c>
      <c r="N383">
        <v>5.8120078999999998E-2</v>
      </c>
      <c r="O383">
        <v>1.8625526E-2</v>
      </c>
      <c r="P383">
        <v>-0.22976182000000001</v>
      </c>
      <c r="Q383">
        <v>-4.9350321999999999E-3</v>
      </c>
      <c r="R383">
        <v>-3.1423324E-3</v>
      </c>
      <c r="S383">
        <v>-0.19156535</v>
      </c>
      <c r="T383">
        <v>0.10754869</v>
      </c>
      <c r="U383">
        <v>-2.4037077E-3</v>
      </c>
      <c r="V383">
        <v>-0.21953458000000001</v>
      </c>
      <c r="W383">
        <v>7.0013985000000001E-2</v>
      </c>
      <c r="X383">
        <v>-3.3267636000000003E-2</v>
      </c>
      <c r="Y383">
        <v>3.3439718E-2</v>
      </c>
      <c r="Z383">
        <v>4.7744274000000003E-2</v>
      </c>
      <c r="AA383">
        <v>-0.23088101</v>
      </c>
      <c r="AB383">
        <v>-0.18645759000000001</v>
      </c>
      <c r="AC383">
        <v>2.7041547000000001E-3</v>
      </c>
      <c r="AD383">
        <v>-1.1031642999999999E-3</v>
      </c>
      <c r="AE383">
        <v>102.2373</v>
      </c>
    </row>
    <row r="384" spans="1:31" x14ac:dyDescent="0.2">
      <c r="A384">
        <f>36.747383</f>
        <v>36.747382999999999</v>
      </c>
      <c r="B384">
        <v>-19.485327000000002</v>
      </c>
      <c r="C384">
        <v>-25.357838000000001</v>
      </c>
      <c r="D384">
        <v>-174.42604</v>
      </c>
      <c r="E384">
        <v>-5.7024039999999996</v>
      </c>
      <c r="F384">
        <v>4.1382479999999999</v>
      </c>
      <c r="G384">
        <v>-4.6990767</v>
      </c>
      <c r="H384">
        <v>-55.867213999999997</v>
      </c>
      <c r="I384">
        <v>-4.6016088000000002</v>
      </c>
      <c r="J384">
        <v>-0.18165965000000001</v>
      </c>
      <c r="K384">
        <v>2.6393887000000001E-2</v>
      </c>
      <c r="L384">
        <v>-2.1566924000000001E-2</v>
      </c>
      <c r="M384">
        <v>-0.18578022999999999</v>
      </c>
      <c r="N384">
        <v>7.6885789999999996E-2</v>
      </c>
      <c r="O384">
        <v>2.4877511000000001E-2</v>
      </c>
      <c r="P384">
        <v>-0.22976182000000001</v>
      </c>
      <c r="Q384">
        <v>-2.6689384E-2</v>
      </c>
      <c r="R384">
        <v>-1.5577847000000001E-2</v>
      </c>
      <c r="S384">
        <v>-0.19625887</v>
      </c>
      <c r="T384">
        <v>9.3520589000000001E-2</v>
      </c>
      <c r="U384">
        <v>-8.4809097000000005E-4</v>
      </c>
      <c r="V384">
        <v>-0.20402807000000001</v>
      </c>
      <c r="W384">
        <v>7.9346321999999997E-2</v>
      </c>
      <c r="X384">
        <v>-2.8608549E-2</v>
      </c>
      <c r="Y384">
        <v>3.1886908999999998E-2</v>
      </c>
      <c r="Z384">
        <v>4.9302585000000003E-2</v>
      </c>
      <c r="AA384">
        <v>-0.23088101</v>
      </c>
      <c r="AB384">
        <v>-0.18676740999999999</v>
      </c>
      <c r="AC384">
        <v>2.6463126999999999E-2</v>
      </c>
      <c r="AD384">
        <v>-1.0101188000000001E-2</v>
      </c>
      <c r="AE384">
        <v>102.2373</v>
      </c>
    </row>
    <row r="385" spans="1:31" x14ac:dyDescent="0.2">
      <c r="A385">
        <f>36.562309</f>
        <v>36.562308999999999</v>
      </c>
      <c r="B385">
        <v>-22.624438999999999</v>
      </c>
      <c r="C385">
        <v>-27.198954000000001</v>
      </c>
      <c r="D385">
        <v>-176.63872000000001</v>
      </c>
      <c r="E385">
        <v>-5.7024039999999996</v>
      </c>
      <c r="F385">
        <v>4.0463094999999996</v>
      </c>
      <c r="G385">
        <v>-4.6990767</v>
      </c>
      <c r="H385">
        <v>-55.775157999999998</v>
      </c>
      <c r="I385">
        <v>-4.5093584</v>
      </c>
      <c r="J385">
        <v>-0.17824407</v>
      </c>
      <c r="K385">
        <v>-1.2382914E-2</v>
      </c>
      <c r="L385">
        <v>-2.5597049E-2</v>
      </c>
      <c r="M385">
        <v>-0.19360277000000001</v>
      </c>
      <c r="N385">
        <v>8.1577227000000002E-2</v>
      </c>
      <c r="O385">
        <v>2.9566497000000001E-2</v>
      </c>
      <c r="P385">
        <v>-0.22976182000000001</v>
      </c>
      <c r="Q385">
        <v>-3.9120442999999998E-2</v>
      </c>
      <c r="R385">
        <v>-2.6458921E-2</v>
      </c>
      <c r="S385">
        <v>-0.19938787999999999</v>
      </c>
      <c r="T385">
        <v>7.9492464999999998E-2</v>
      </c>
      <c r="U385">
        <v>-8.4809097000000005E-4</v>
      </c>
      <c r="V385">
        <v>-0.19162281</v>
      </c>
      <c r="W385">
        <v>9.6455619000000006E-2</v>
      </c>
      <c r="X385">
        <v>-2.2396427E-2</v>
      </c>
      <c r="Y385">
        <v>3.8098148999999998E-2</v>
      </c>
      <c r="Z385">
        <v>7.1118957999999996E-2</v>
      </c>
      <c r="AA385">
        <v>-0.19377122999999999</v>
      </c>
      <c r="AB385">
        <v>-0.189556</v>
      </c>
      <c r="AC385">
        <v>6.0713074999999998E-2</v>
      </c>
      <c r="AD385">
        <v>-1.7858107000000002E-2</v>
      </c>
      <c r="AE385">
        <v>102.2373</v>
      </c>
    </row>
    <row r="386" spans="1:31" x14ac:dyDescent="0.2">
      <c r="A386">
        <f>36.192165</f>
        <v>36.192165000000003</v>
      </c>
      <c r="B386">
        <v>-24.747959000000002</v>
      </c>
      <c r="C386">
        <v>-29.776513999999999</v>
      </c>
      <c r="D386">
        <v>-178.39043000000001</v>
      </c>
      <c r="E386">
        <v>-5.7024039999999996</v>
      </c>
      <c r="F386">
        <v>4.1382479999999999</v>
      </c>
      <c r="G386">
        <v>-4.6990767</v>
      </c>
      <c r="H386">
        <v>-55.591048999999998</v>
      </c>
      <c r="I386">
        <v>-4.5093584</v>
      </c>
      <c r="J386">
        <v>-0.17607051000000001</v>
      </c>
      <c r="K386">
        <v>-2.8514062999999999E-2</v>
      </c>
      <c r="L386">
        <v>-2.9007149999999999E-2</v>
      </c>
      <c r="M386">
        <v>-0.19673177999999999</v>
      </c>
      <c r="N386">
        <v>6.2811509000000001E-2</v>
      </c>
      <c r="O386">
        <v>3.2692487999999999E-2</v>
      </c>
      <c r="P386">
        <v>-0.22976182000000001</v>
      </c>
      <c r="Q386">
        <v>-3.4458790000000003E-2</v>
      </c>
      <c r="R386">
        <v>-2.9567800000000002E-2</v>
      </c>
      <c r="S386">
        <v>-0.20095236999999999</v>
      </c>
      <c r="T386">
        <v>7.1699068000000005E-2</v>
      </c>
      <c r="U386">
        <v>-8.4809097000000005E-4</v>
      </c>
      <c r="V386">
        <v>-0.19007218000000001</v>
      </c>
      <c r="W386">
        <v>0.12600802999999999</v>
      </c>
      <c r="X386">
        <v>-1.9290366999999999E-2</v>
      </c>
      <c r="Y386">
        <v>4.5862201999999998E-2</v>
      </c>
      <c r="Z386">
        <v>8.8260405E-2</v>
      </c>
      <c r="AA386">
        <v>-0.15666145000000001</v>
      </c>
      <c r="AB386">
        <v>-0.18986584000000001</v>
      </c>
      <c r="AC386">
        <v>8.6014836999999997E-2</v>
      </c>
      <c r="AD386">
        <v>-1.9719767999999999E-2</v>
      </c>
      <c r="AE386">
        <v>102.2373</v>
      </c>
    </row>
    <row r="387" spans="1:31" x14ac:dyDescent="0.2">
      <c r="A387">
        <f>35.636948</f>
        <v>35.636947999999997</v>
      </c>
      <c r="B387">
        <v>-25.578900999999998</v>
      </c>
      <c r="C387">
        <v>-32.630245000000002</v>
      </c>
      <c r="D387">
        <v>-179.40457000000001</v>
      </c>
      <c r="E387">
        <v>-5.7944488999999999</v>
      </c>
      <c r="F387">
        <v>4.2301865000000003</v>
      </c>
      <c r="G387">
        <v>-4.6990767</v>
      </c>
      <c r="H387">
        <v>-55.314883999999999</v>
      </c>
      <c r="I387">
        <v>-4.4171085000000003</v>
      </c>
      <c r="J387">
        <v>-0.17700203</v>
      </c>
      <c r="K387">
        <v>-7.7296989E-3</v>
      </c>
      <c r="L387">
        <v>-2.9937174E-2</v>
      </c>
      <c r="M387">
        <v>-0.19360277000000001</v>
      </c>
      <c r="N387">
        <v>2.9971492999999998E-2</v>
      </c>
      <c r="O387">
        <v>3.2692487999999999E-2</v>
      </c>
      <c r="P387">
        <v>-0.23132043999999999</v>
      </c>
      <c r="Q387">
        <v>-1.2704442999999999E-2</v>
      </c>
      <c r="R387">
        <v>-2.3350040999999998E-2</v>
      </c>
      <c r="S387">
        <v>-0.19938787999999999</v>
      </c>
      <c r="T387">
        <v>6.8581708000000005E-2</v>
      </c>
      <c r="U387">
        <v>-8.4809097000000005E-4</v>
      </c>
      <c r="V387">
        <v>-0.19782543</v>
      </c>
      <c r="W387">
        <v>0.15556044999999999</v>
      </c>
      <c r="X387">
        <v>-1.6184305999999999E-2</v>
      </c>
      <c r="Y387">
        <v>4.8967823000000001E-2</v>
      </c>
      <c r="Z387">
        <v>7.8910530000000007E-2</v>
      </c>
      <c r="AA387">
        <v>-0.15202272999999999</v>
      </c>
      <c r="AB387">
        <v>-0.1842887</v>
      </c>
      <c r="AC387">
        <v>8.7249069999999998E-2</v>
      </c>
      <c r="AD387">
        <v>-1.3203955999999999E-2</v>
      </c>
      <c r="AE387">
        <v>103.76324</v>
      </c>
    </row>
    <row r="388" spans="1:31" x14ac:dyDescent="0.2">
      <c r="A388">
        <f>34.989193</f>
        <v>34.989193</v>
      </c>
      <c r="B388">
        <v>-25.486574000000001</v>
      </c>
      <c r="C388">
        <v>-35.023693000000002</v>
      </c>
      <c r="D388">
        <v>-179.95773</v>
      </c>
      <c r="E388">
        <v>-5.7024039999999996</v>
      </c>
      <c r="F388">
        <v>4.3221249999999998</v>
      </c>
      <c r="G388">
        <v>-4.6068734999999998</v>
      </c>
      <c r="H388">
        <v>-55.038719</v>
      </c>
      <c r="I388">
        <v>-4.3248582000000004</v>
      </c>
      <c r="J388">
        <v>-0.18134916000000001</v>
      </c>
      <c r="K388">
        <v>4.2214821999999999E-2</v>
      </c>
      <c r="L388">
        <v>-2.7767112E-2</v>
      </c>
      <c r="M388">
        <v>-0.18734472999999999</v>
      </c>
      <c r="N388">
        <v>6.5143425E-3</v>
      </c>
      <c r="O388">
        <v>3.1129492000000002E-2</v>
      </c>
      <c r="P388">
        <v>-0.23443766999999999</v>
      </c>
      <c r="Q388">
        <v>1.8373203000000001E-2</v>
      </c>
      <c r="R388">
        <v>-9.3600890000000003E-3</v>
      </c>
      <c r="S388">
        <v>-0.19938787999999999</v>
      </c>
      <c r="T388">
        <v>6.8581708000000005E-2</v>
      </c>
      <c r="U388">
        <v>-3.9593242000000002E-3</v>
      </c>
      <c r="V388">
        <v>-0.20092673999999999</v>
      </c>
      <c r="W388">
        <v>0.16178200000000001</v>
      </c>
      <c r="X388">
        <v>-9.9721858E-3</v>
      </c>
      <c r="Y388">
        <v>4.4309393000000002E-2</v>
      </c>
      <c r="Z388">
        <v>3.9952710000000002E-2</v>
      </c>
      <c r="AA388">
        <v>-0.18604001000000001</v>
      </c>
      <c r="AB388">
        <v>-0.17778203000000001</v>
      </c>
      <c r="AC388">
        <v>6.7809910000000001E-2</v>
      </c>
      <c r="AD388">
        <v>-2.0339945000000001E-3</v>
      </c>
      <c r="AE388">
        <v>105.28916</v>
      </c>
    </row>
    <row r="389" spans="1:31" x14ac:dyDescent="0.2">
      <c r="A389">
        <f>34.341442</f>
        <v>34.341442000000001</v>
      </c>
      <c r="B389">
        <v>-25.024939</v>
      </c>
      <c r="C389">
        <v>-36.220421000000002</v>
      </c>
      <c r="D389">
        <v>-180.23433</v>
      </c>
      <c r="E389">
        <v>-5.7024039999999996</v>
      </c>
      <c r="F389">
        <v>4.3221249999999998</v>
      </c>
      <c r="G389">
        <v>-4.5146699000000003</v>
      </c>
      <c r="H389">
        <v>-54.854610000000001</v>
      </c>
      <c r="I389">
        <v>-4.3248582000000004</v>
      </c>
      <c r="J389">
        <v>-0.18755931000000001</v>
      </c>
      <c r="K389">
        <v>9.7432985999999999E-2</v>
      </c>
      <c r="L389">
        <v>-2.1876933000000001E-2</v>
      </c>
      <c r="M389">
        <v>-0.18108668999999999</v>
      </c>
      <c r="N389">
        <v>1.2769584E-2</v>
      </c>
      <c r="O389">
        <v>2.4877511000000001E-2</v>
      </c>
      <c r="P389">
        <v>-0.23443766999999999</v>
      </c>
      <c r="Q389">
        <v>4.4789199000000002E-2</v>
      </c>
      <c r="R389">
        <v>6.1843037000000002E-3</v>
      </c>
      <c r="S389">
        <v>-0.19938787999999999</v>
      </c>
      <c r="T389">
        <v>5.9229619999999997E-2</v>
      </c>
      <c r="U389">
        <v>-1.1737408E-2</v>
      </c>
      <c r="V389">
        <v>-0.18386954</v>
      </c>
      <c r="W389">
        <v>0.12289724</v>
      </c>
      <c r="X389">
        <v>4.0050852000000003E-3</v>
      </c>
      <c r="Y389">
        <v>3.1886908999999998E-2</v>
      </c>
      <c r="Z389">
        <v>-1.1471609000000001E-2</v>
      </c>
      <c r="AA389">
        <v>-0.23242724000000001</v>
      </c>
      <c r="AB389">
        <v>-0.17747217000000001</v>
      </c>
      <c r="AC389">
        <v>4.9296423999999998E-2</v>
      </c>
      <c r="AD389">
        <v>6.0332003000000004E-3</v>
      </c>
      <c r="AE389">
        <v>105.28916</v>
      </c>
    </row>
    <row r="390" spans="1:31" x14ac:dyDescent="0.2">
      <c r="A390">
        <f>33.878761</f>
        <v>33.878760999999997</v>
      </c>
      <c r="B390">
        <v>-24.378651000000001</v>
      </c>
      <c r="C390">
        <v>-35.760139000000002</v>
      </c>
      <c r="D390">
        <v>-180.41872000000001</v>
      </c>
      <c r="E390">
        <v>-5.7024039999999996</v>
      </c>
      <c r="F390">
        <v>4.3221249999999998</v>
      </c>
      <c r="G390">
        <v>-4.5146699000000003</v>
      </c>
      <c r="H390">
        <v>-54.670501999999999</v>
      </c>
      <c r="I390">
        <v>-4.3248582000000004</v>
      </c>
      <c r="J390">
        <v>-0.19283795000000001</v>
      </c>
      <c r="K390">
        <v>0.13714044</v>
      </c>
      <c r="L390">
        <v>-1.3506679000000001E-2</v>
      </c>
      <c r="M390">
        <v>-0.18108668999999999</v>
      </c>
      <c r="N390">
        <v>4.0918167999999998E-2</v>
      </c>
      <c r="O390">
        <v>1.5499537000000001E-2</v>
      </c>
      <c r="P390">
        <v>-0.23287906</v>
      </c>
      <c r="Q390">
        <v>6.4989670999999999E-2</v>
      </c>
      <c r="R390">
        <v>1.7065376E-2</v>
      </c>
      <c r="S390">
        <v>-0.20095236999999999</v>
      </c>
      <c r="T390">
        <v>4.0525455000000002E-2</v>
      </c>
      <c r="U390">
        <v>-2.5737957999999998E-2</v>
      </c>
      <c r="V390">
        <v>-0.15130584</v>
      </c>
      <c r="W390">
        <v>4.5127741999999998E-2</v>
      </c>
      <c r="X390">
        <v>2.2641445E-2</v>
      </c>
      <c r="Y390">
        <v>2.2570046E-2</v>
      </c>
      <c r="Z390">
        <v>-4.7312800000000002E-2</v>
      </c>
      <c r="AA390">
        <v>-0.25098214000000002</v>
      </c>
      <c r="AB390">
        <v>-0.18800679000000001</v>
      </c>
      <c r="AC390">
        <v>5.3307678999999997E-2</v>
      </c>
      <c r="AD390">
        <v>4.7920933000000004E-3</v>
      </c>
      <c r="AE390">
        <v>105.28916</v>
      </c>
    </row>
    <row r="391" spans="1:31" x14ac:dyDescent="0.2">
      <c r="A391">
        <f>33.601151</f>
        <v>33.601151000000002</v>
      </c>
      <c r="B391">
        <v>-23.455380999999999</v>
      </c>
      <c r="C391">
        <v>-34.195194000000001</v>
      </c>
      <c r="D391">
        <v>-180.6953</v>
      </c>
      <c r="E391">
        <v>-5.7024039999999996</v>
      </c>
      <c r="F391">
        <v>4.2301865000000003</v>
      </c>
      <c r="G391">
        <v>-4.5146699000000003</v>
      </c>
      <c r="H391">
        <v>-54.486393</v>
      </c>
      <c r="I391">
        <v>-4.3248582000000004</v>
      </c>
      <c r="J391">
        <v>-0.19470100000000001</v>
      </c>
      <c r="K391">
        <v>0.1600963</v>
      </c>
      <c r="L391">
        <v>-5.4464335999999999E-3</v>
      </c>
      <c r="M391">
        <v>-0.18578022999999999</v>
      </c>
      <c r="N391">
        <v>7.3758169999999998E-2</v>
      </c>
      <c r="O391">
        <v>2.9955732000000001E-3</v>
      </c>
      <c r="P391">
        <v>-0.23132043999999999</v>
      </c>
      <c r="Q391">
        <v>7.8974612E-2</v>
      </c>
      <c r="R391">
        <v>2.4837576E-2</v>
      </c>
      <c r="S391">
        <v>-0.20251686999999999</v>
      </c>
      <c r="T391">
        <v>1.8703938E-2</v>
      </c>
      <c r="U391">
        <v>-4.1294127999999999E-2</v>
      </c>
      <c r="V391">
        <v>-0.12649541</v>
      </c>
      <c r="W391">
        <v>-3.7307939999999998E-2</v>
      </c>
      <c r="X391">
        <v>3.5065687999999998E-2</v>
      </c>
      <c r="Y391">
        <v>1.6358804000000001E-2</v>
      </c>
      <c r="Z391">
        <v>-4.8871106999999997E-2</v>
      </c>
      <c r="AA391">
        <v>-0.22314981</v>
      </c>
      <c r="AB391">
        <v>-0.20597758999999999</v>
      </c>
      <c r="AC391">
        <v>7.8609444000000001E-2</v>
      </c>
      <c r="AD391">
        <v>-5.7573151000000003E-3</v>
      </c>
      <c r="AE391">
        <v>106.81509</v>
      </c>
    </row>
    <row r="392" spans="1:31" x14ac:dyDescent="0.2">
      <c r="A392">
        <f>33.601151</f>
        <v>33.601151000000002</v>
      </c>
      <c r="B392">
        <v>-22.070478000000001</v>
      </c>
      <c r="C392">
        <v>-32.630245000000002</v>
      </c>
      <c r="D392">
        <v>-180.78748999999999</v>
      </c>
      <c r="E392">
        <v>-5.7024039999999996</v>
      </c>
      <c r="F392">
        <v>4.1382479999999999</v>
      </c>
      <c r="G392">
        <v>-4.6068734999999998</v>
      </c>
      <c r="H392">
        <v>-54.394337</v>
      </c>
      <c r="I392">
        <v>-4.4171085000000003</v>
      </c>
      <c r="J392">
        <v>-0.19345894</v>
      </c>
      <c r="K392">
        <v>0.18243172999999999</v>
      </c>
      <c r="L392">
        <v>1.3373645000000001E-4</v>
      </c>
      <c r="M392">
        <v>-0.18890923000000001</v>
      </c>
      <c r="N392">
        <v>9.4087712000000004E-2</v>
      </c>
      <c r="O392">
        <v>-9.5083909000000001E-3</v>
      </c>
      <c r="P392">
        <v>-0.23132043999999999</v>
      </c>
      <c r="Q392">
        <v>9.9175080999999998E-2</v>
      </c>
      <c r="R392">
        <v>3.2609772000000002E-2</v>
      </c>
      <c r="S392">
        <v>-0.19938787999999999</v>
      </c>
      <c r="T392">
        <v>1.0910537E-2</v>
      </c>
      <c r="U392">
        <v>-5.2183441999999997E-2</v>
      </c>
      <c r="V392">
        <v>-0.13269800000000001</v>
      </c>
      <c r="W392">
        <v>-8.5525028000000003E-2</v>
      </c>
      <c r="X392">
        <v>3.0406596000000001E-2</v>
      </c>
      <c r="Y392">
        <v>1.1700373E-2</v>
      </c>
      <c r="Z392">
        <v>-2.2379795000000001E-2</v>
      </c>
      <c r="AA392">
        <v>-0.1659389</v>
      </c>
      <c r="AB392">
        <v>-0.22270903</v>
      </c>
      <c r="AC392">
        <v>0.10205986</v>
      </c>
      <c r="AD392">
        <v>-1.6306724000000002E-2</v>
      </c>
      <c r="AE392">
        <v>108.34103</v>
      </c>
    </row>
    <row r="393" spans="1:31" x14ac:dyDescent="0.2">
      <c r="A393">
        <f>33.971294</f>
        <v>33.971294</v>
      </c>
      <c r="B393">
        <v>-20.408594000000001</v>
      </c>
      <c r="C393">
        <v>-32.446133000000003</v>
      </c>
      <c r="D393">
        <v>-180.6953</v>
      </c>
      <c r="E393">
        <v>-5.7024039999999996</v>
      </c>
      <c r="F393">
        <v>4.1382479999999999</v>
      </c>
      <c r="G393">
        <v>-4.6068734999999998</v>
      </c>
      <c r="H393">
        <v>-54.210228000000001</v>
      </c>
      <c r="I393">
        <v>-4.5093584</v>
      </c>
      <c r="J393">
        <v>-0.19221693000000001</v>
      </c>
      <c r="K393">
        <v>0.21345317</v>
      </c>
      <c r="L393">
        <v>2.9238213000000002E-3</v>
      </c>
      <c r="M393">
        <v>-0.19203824</v>
      </c>
      <c r="N393">
        <v>0.10347057</v>
      </c>
      <c r="O393">
        <v>-1.7323366999999999E-2</v>
      </c>
      <c r="P393">
        <v>-0.23287906</v>
      </c>
      <c r="Q393">
        <v>0.11937555</v>
      </c>
      <c r="R393">
        <v>3.7273090000000002E-2</v>
      </c>
      <c r="S393">
        <v>-0.19469436000000001</v>
      </c>
      <c r="T393">
        <v>2.0262618E-2</v>
      </c>
      <c r="U393">
        <v>-5.5294674000000002E-2</v>
      </c>
      <c r="V393">
        <v>-0.1761163</v>
      </c>
      <c r="W393">
        <v>-7.6192692000000006E-2</v>
      </c>
      <c r="X393">
        <v>1.1770235E-2</v>
      </c>
      <c r="Y393">
        <v>5.4891313999999997E-3</v>
      </c>
      <c r="Z393">
        <v>4.1115186E-3</v>
      </c>
      <c r="AA393">
        <v>-0.12419041</v>
      </c>
      <c r="AB393">
        <v>-0.23014523000000001</v>
      </c>
      <c r="AC393">
        <v>0.10267697000000001</v>
      </c>
      <c r="AD393">
        <v>-1.7547831E-2</v>
      </c>
      <c r="AE393">
        <v>108.34103</v>
      </c>
    </row>
    <row r="394" spans="1:31" x14ac:dyDescent="0.2">
      <c r="A394">
        <f>34.711586</f>
        <v>34.711585999999997</v>
      </c>
      <c r="B394">
        <v>-18.931363999999999</v>
      </c>
      <c r="C394">
        <v>-33.826968999999998</v>
      </c>
      <c r="D394">
        <v>-180.78748999999999</v>
      </c>
      <c r="E394">
        <v>-5.7944488999999999</v>
      </c>
      <c r="F394">
        <v>4.0463094999999996</v>
      </c>
      <c r="G394">
        <v>-4.6990767</v>
      </c>
      <c r="H394">
        <v>-53.934063000000002</v>
      </c>
      <c r="I394">
        <v>-4.6016088000000002</v>
      </c>
      <c r="J394">
        <v>-0.1950115</v>
      </c>
      <c r="K394">
        <v>0.23920095999999999</v>
      </c>
      <c r="L394">
        <v>3.8538496000000001E-3</v>
      </c>
      <c r="M394">
        <v>-0.19360277000000001</v>
      </c>
      <c r="N394">
        <v>0.11128962000000001</v>
      </c>
      <c r="O394">
        <v>-1.7323366999999999E-2</v>
      </c>
      <c r="P394">
        <v>-0.23132043999999999</v>
      </c>
      <c r="Q394">
        <v>0.12714496</v>
      </c>
      <c r="R394">
        <v>3.8827527000000001E-2</v>
      </c>
      <c r="S394">
        <v>-0.19000085999999999</v>
      </c>
      <c r="T394">
        <v>4.3642822999999997E-2</v>
      </c>
      <c r="U394">
        <v>-5.2183441999999997E-2</v>
      </c>
      <c r="V394">
        <v>-0.23193975999999999</v>
      </c>
      <c r="W394">
        <v>-3.2641765000000003E-2</v>
      </c>
      <c r="X394">
        <v>-8.4191551000000007E-3</v>
      </c>
      <c r="Y394">
        <v>-2.2749207E-3</v>
      </c>
      <c r="Z394">
        <v>2.5532059000000001E-3</v>
      </c>
      <c r="AA394">
        <v>-0.13346784</v>
      </c>
      <c r="AB394">
        <v>-0.22673699</v>
      </c>
      <c r="AC394">
        <v>8.0460794000000002E-2</v>
      </c>
      <c r="AD394">
        <v>-6.9984212000000004E-3</v>
      </c>
      <c r="AE394">
        <v>109.86695</v>
      </c>
    </row>
    <row r="395" spans="1:31" x14ac:dyDescent="0.2">
      <c r="A395">
        <f>36.007092</f>
        <v>36.007092</v>
      </c>
      <c r="B395">
        <v>-18.192748999999999</v>
      </c>
      <c r="C395">
        <v>-35.944251999999999</v>
      </c>
      <c r="D395">
        <v>-181.15628000000001</v>
      </c>
      <c r="E395">
        <v>-5.8864941999999996</v>
      </c>
      <c r="F395">
        <v>4.0463094999999996</v>
      </c>
      <c r="G395">
        <v>-4.6990767</v>
      </c>
      <c r="H395">
        <v>-53.565845000000003</v>
      </c>
      <c r="I395">
        <v>-4.5093584</v>
      </c>
      <c r="J395">
        <v>-0.20215319000000001</v>
      </c>
      <c r="K395">
        <v>0.22896388000000001</v>
      </c>
      <c r="L395">
        <v>5.4038968000000003E-3</v>
      </c>
      <c r="M395">
        <v>-0.19516726000000001</v>
      </c>
      <c r="N395">
        <v>0.12067248999999999</v>
      </c>
      <c r="O395">
        <v>-9.5083909000000001E-3</v>
      </c>
      <c r="P395">
        <v>-0.22352739999999999</v>
      </c>
      <c r="Q395">
        <v>0.10383671999999999</v>
      </c>
      <c r="R395">
        <v>3.4164212999999999E-2</v>
      </c>
      <c r="S395">
        <v>-0.19000085999999999</v>
      </c>
      <c r="T395">
        <v>6.5464339999999996E-2</v>
      </c>
      <c r="U395">
        <v>-4.5960978E-2</v>
      </c>
      <c r="V395">
        <v>-0.26140218999999998</v>
      </c>
      <c r="W395">
        <v>7.7983756E-3</v>
      </c>
      <c r="X395">
        <v>-9.9721858E-3</v>
      </c>
      <c r="Y395">
        <v>-5.3805410999999996E-3</v>
      </c>
      <c r="Z395">
        <v>-1.9263173000000001E-2</v>
      </c>
      <c r="AA395">
        <v>-0.18604001000000001</v>
      </c>
      <c r="AB395">
        <v>-0.21806142000000001</v>
      </c>
      <c r="AC395">
        <v>5.0839216E-2</v>
      </c>
      <c r="AD395">
        <v>7.5845838999999996E-3</v>
      </c>
      <c r="AE395">
        <v>109.86695</v>
      </c>
    </row>
    <row r="396" spans="1:31" x14ac:dyDescent="0.2">
      <c r="A396">
        <f>37.580208</f>
        <v>37.580207999999999</v>
      </c>
      <c r="B396">
        <v>-18.192748999999999</v>
      </c>
      <c r="C396">
        <v>-37.601256999999997</v>
      </c>
      <c r="D396">
        <v>-182.07822999999999</v>
      </c>
      <c r="E396">
        <v>-5.9785395000000001</v>
      </c>
      <c r="F396">
        <v>4.1382479999999999</v>
      </c>
      <c r="G396">
        <v>-4.6990767</v>
      </c>
      <c r="H396">
        <v>-53.197623999999998</v>
      </c>
      <c r="I396">
        <v>-4.4171085000000003</v>
      </c>
      <c r="J396">
        <v>-0.20991588</v>
      </c>
      <c r="K396">
        <v>0.16350865000000001</v>
      </c>
      <c r="L396">
        <v>7.8839724999999992E-3</v>
      </c>
      <c r="M396">
        <v>-0.19986080000000001</v>
      </c>
      <c r="N396">
        <v>0.12849153999999999</v>
      </c>
      <c r="O396">
        <v>1.4325778E-3</v>
      </c>
      <c r="P396">
        <v>-0.21261711</v>
      </c>
      <c r="Q396">
        <v>4.6343081000000001E-2</v>
      </c>
      <c r="R396">
        <v>2.3283135E-2</v>
      </c>
      <c r="S396">
        <v>-0.19625887</v>
      </c>
      <c r="T396">
        <v>7.4816428000000004E-2</v>
      </c>
      <c r="U396">
        <v>-4.2849742000000003E-2</v>
      </c>
      <c r="V396">
        <v>-0.24434502</v>
      </c>
      <c r="W396">
        <v>1.4019935000000001E-2</v>
      </c>
      <c r="X396">
        <v>1.0217206E-2</v>
      </c>
      <c r="Y396">
        <v>-7.2211015999999999E-4</v>
      </c>
      <c r="Z396">
        <v>-3.3287986999999998E-2</v>
      </c>
      <c r="AA396">
        <v>-0.23706595999999999</v>
      </c>
      <c r="AB396">
        <v>-0.21062520000000001</v>
      </c>
      <c r="AC396">
        <v>2.2760427999999999E-2</v>
      </c>
      <c r="AD396">
        <v>1.5962054999999999E-2</v>
      </c>
      <c r="AE396">
        <v>111.39288000000001</v>
      </c>
    </row>
    <row r="397" spans="1:31" x14ac:dyDescent="0.2">
      <c r="A397">
        <f>39.338394</f>
        <v>39.338394000000001</v>
      </c>
      <c r="B397">
        <v>-18.192748999999999</v>
      </c>
      <c r="C397">
        <v>-37.877422000000003</v>
      </c>
      <c r="D397">
        <v>-183.18457000000001</v>
      </c>
      <c r="E397">
        <v>-5.9785395000000001</v>
      </c>
      <c r="F397">
        <v>4.1382479999999999</v>
      </c>
      <c r="G397">
        <v>-4.6068734999999998</v>
      </c>
      <c r="H397">
        <v>-52.921463000000003</v>
      </c>
      <c r="I397">
        <v>-4.3248582000000004</v>
      </c>
      <c r="J397">
        <v>-0.21395248</v>
      </c>
      <c r="K397">
        <v>5.8656189999999997E-2</v>
      </c>
      <c r="L397">
        <v>8.5039911999999999E-3</v>
      </c>
      <c r="M397">
        <v>-0.20611882000000001</v>
      </c>
      <c r="N397">
        <v>0.12536391999999999</v>
      </c>
      <c r="O397">
        <v>7.6845595999999999E-3</v>
      </c>
      <c r="P397">
        <v>-0.20014821999999999</v>
      </c>
      <c r="Q397">
        <v>-2.3581620000000001E-2</v>
      </c>
      <c r="R397">
        <v>9.2931817999999996E-3</v>
      </c>
      <c r="S397">
        <v>-0.20408139</v>
      </c>
      <c r="T397">
        <v>7.6375103999999999E-2</v>
      </c>
      <c r="U397">
        <v>-4.1294127999999999E-2</v>
      </c>
      <c r="V397">
        <v>-0.19782543</v>
      </c>
      <c r="W397">
        <v>-7.7555259E-3</v>
      </c>
      <c r="X397">
        <v>4.2830835999999997E-2</v>
      </c>
      <c r="Y397">
        <v>1.1700373E-2</v>
      </c>
      <c r="Z397">
        <v>-1.3029921E-2</v>
      </c>
      <c r="AA397">
        <v>-0.24634339</v>
      </c>
      <c r="AB397">
        <v>-0.20814651000000001</v>
      </c>
      <c r="AC397">
        <v>-3.4670068000000002E-3</v>
      </c>
      <c r="AD397">
        <v>1.3790119E-2</v>
      </c>
      <c r="AE397">
        <v>111.39288000000001</v>
      </c>
    </row>
    <row r="398" spans="1:31" x14ac:dyDescent="0.2">
      <c r="A398">
        <f>40.726437</f>
        <v>40.726436999999997</v>
      </c>
      <c r="B398">
        <v>-17.177154999999999</v>
      </c>
      <c r="C398">
        <v>-37.140976000000002</v>
      </c>
      <c r="D398">
        <v>-183.73773</v>
      </c>
      <c r="E398">
        <v>-5.9785395000000001</v>
      </c>
      <c r="F398">
        <v>4.2301865000000003</v>
      </c>
      <c r="G398">
        <v>-4.6068734999999998</v>
      </c>
      <c r="H398">
        <v>-52.737349999999999</v>
      </c>
      <c r="I398">
        <v>-4.3248582000000004</v>
      </c>
      <c r="J398">
        <v>-0.21302098</v>
      </c>
      <c r="K398">
        <v>-3.6579634999999999E-2</v>
      </c>
      <c r="L398">
        <v>5.4038968000000003E-3</v>
      </c>
      <c r="M398">
        <v>-0.21237686</v>
      </c>
      <c r="N398">
        <v>0.11128962000000001</v>
      </c>
      <c r="O398">
        <v>1.0810548999999999E-2</v>
      </c>
      <c r="P398">
        <v>-0.18767934999999999</v>
      </c>
      <c r="Q398">
        <v>-7.1751967E-2</v>
      </c>
      <c r="R398">
        <v>4.6298644000000002E-3</v>
      </c>
      <c r="S398">
        <v>-0.20721038</v>
      </c>
      <c r="T398">
        <v>7.9492464999999998E-2</v>
      </c>
      <c r="U398">
        <v>-4.1294127999999999E-2</v>
      </c>
      <c r="V398">
        <v>-0.16371106999999999</v>
      </c>
      <c r="W398">
        <v>-2.3309428E-2</v>
      </c>
      <c r="X398">
        <v>6.4573250999999998E-2</v>
      </c>
      <c r="Y398">
        <v>2.5675666999999999E-2</v>
      </c>
      <c r="Z398">
        <v>4.1511017999999997E-2</v>
      </c>
      <c r="AA398">
        <v>-0.21541858999999999</v>
      </c>
      <c r="AB398">
        <v>-0.20969568</v>
      </c>
      <c r="AC398">
        <v>-1.9820586000000001E-2</v>
      </c>
      <c r="AD398">
        <v>6.0332003000000004E-3</v>
      </c>
      <c r="AE398">
        <v>111.39288000000001</v>
      </c>
    </row>
    <row r="399" spans="1:31" x14ac:dyDescent="0.2">
      <c r="A399">
        <f>41.559265</f>
        <v>41.559265000000003</v>
      </c>
      <c r="B399">
        <v>-14.407348000000001</v>
      </c>
      <c r="C399">
        <v>-36.404530000000001</v>
      </c>
      <c r="D399">
        <v>-183.64554000000001</v>
      </c>
      <c r="E399">
        <v>-5.9785395000000001</v>
      </c>
      <c r="F399">
        <v>4.3221249999999998</v>
      </c>
      <c r="G399">
        <v>-4.5146699000000003</v>
      </c>
      <c r="H399">
        <v>-52.737349999999999</v>
      </c>
      <c r="I399">
        <v>-4.2326082999999999</v>
      </c>
      <c r="J399">
        <v>-0.21115792999999999</v>
      </c>
      <c r="K399">
        <v>-7.1013435999999999E-2</v>
      </c>
      <c r="L399">
        <v>4.4374589999999998E-4</v>
      </c>
      <c r="M399">
        <v>-0.21863489</v>
      </c>
      <c r="N399">
        <v>8.6268662999999995E-2</v>
      </c>
      <c r="O399">
        <v>9.2475544999999996E-3</v>
      </c>
      <c r="P399">
        <v>-0.17676905000000001</v>
      </c>
      <c r="Q399">
        <v>-7.4859730999999999E-2</v>
      </c>
      <c r="R399">
        <v>1.0847621999999999E-2</v>
      </c>
      <c r="S399">
        <v>-0.20408139</v>
      </c>
      <c r="T399">
        <v>9.5079265999999996E-2</v>
      </c>
      <c r="U399">
        <v>-3.9738509999999998E-2</v>
      </c>
      <c r="V399">
        <v>-0.17766694999999999</v>
      </c>
      <c r="W399">
        <v>-1.2421695999999999E-2</v>
      </c>
      <c r="X399">
        <v>5.9914163999999999E-2</v>
      </c>
      <c r="Y399">
        <v>3.3439718E-2</v>
      </c>
      <c r="Z399">
        <v>9.7610279999999994E-2</v>
      </c>
      <c r="AA399">
        <v>-0.17367009999999999</v>
      </c>
      <c r="AB399">
        <v>-0.21248427</v>
      </c>
      <c r="AC399">
        <v>-6.5525877000000001E-3</v>
      </c>
      <c r="AD399">
        <v>1.3790495E-3</v>
      </c>
      <c r="AE399">
        <v>112.91882</v>
      </c>
    </row>
    <row r="400" spans="1:31" x14ac:dyDescent="0.2">
      <c r="A400">
        <f>41.744335</f>
        <v>41.744335</v>
      </c>
      <c r="B400">
        <v>-10.344963999999999</v>
      </c>
      <c r="C400">
        <v>-36.496586000000001</v>
      </c>
      <c r="D400">
        <v>-182.90799000000001</v>
      </c>
      <c r="E400">
        <v>-5.9785395000000001</v>
      </c>
      <c r="F400">
        <v>4.3221249999999998</v>
      </c>
      <c r="G400">
        <v>-4.4224667999999996</v>
      </c>
      <c r="H400">
        <v>-52.737349999999999</v>
      </c>
      <c r="I400">
        <v>-4.3248582000000004</v>
      </c>
      <c r="J400">
        <v>-0.21271047000000001</v>
      </c>
      <c r="K400">
        <v>-3.1926419999999997E-2</v>
      </c>
      <c r="L400">
        <v>-4.8628240000000002E-4</v>
      </c>
      <c r="M400">
        <v>-0.22019938999999999</v>
      </c>
      <c r="N400">
        <v>5.8120078999999998E-2</v>
      </c>
      <c r="O400">
        <v>7.6845595999999999E-3</v>
      </c>
      <c r="P400">
        <v>-0.16741739</v>
      </c>
      <c r="Q400">
        <v>-3.7566560999999998E-2</v>
      </c>
      <c r="R400">
        <v>2.9500891000000001E-2</v>
      </c>
      <c r="S400">
        <v>-0.19625887</v>
      </c>
      <c r="T400">
        <v>0.11845947</v>
      </c>
      <c r="U400">
        <v>-3.6627274000000001E-2</v>
      </c>
      <c r="V400">
        <v>-0.23193975999999999</v>
      </c>
      <c r="W400">
        <v>1.8686106000000001E-2</v>
      </c>
      <c r="X400">
        <v>2.8853567E-2</v>
      </c>
      <c r="Y400">
        <v>3.0334096000000001E-2</v>
      </c>
      <c r="Z400">
        <v>0.12721821999999999</v>
      </c>
      <c r="AA400">
        <v>-0.15202272999999999</v>
      </c>
      <c r="AB400">
        <v>-0.21496302</v>
      </c>
      <c r="AC400">
        <v>4.1273914000000002E-2</v>
      </c>
      <c r="AD400">
        <v>5.4126469999999996E-3</v>
      </c>
      <c r="AE400">
        <v>112.91882</v>
      </c>
    </row>
    <row r="401" spans="1:31" x14ac:dyDescent="0.2">
      <c r="A401">
        <f>41.374191</f>
        <v>41.374191000000003</v>
      </c>
      <c r="B401">
        <v>-6.0056004999999999</v>
      </c>
      <c r="C401">
        <v>-37.601256999999997</v>
      </c>
      <c r="D401">
        <v>-182.07822999999999</v>
      </c>
      <c r="E401">
        <v>-5.9785395000000001</v>
      </c>
      <c r="F401">
        <v>4.2301865000000003</v>
      </c>
      <c r="G401">
        <v>-4.5146699000000003</v>
      </c>
      <c r="H401">
        <v>-52.829407000000003</v>
      </c>
      <c r="I401">
        <v>-4.3248582000000004</v>
      </c>
      <c r="J401">
        <v>-0.21829961000000001</v>
      </c>
      <c r="K401">
        <v>4.0973961000000003E-2</v>
      </c>
      <c r="L401">
        <v>6.9539440000000001E-3</v>
      </c>
      <c r="M401">
        <v>-0.21863489</v>
      </c>
      <c r="N401">
        <v>3.4662924999999997E-2</v>
      </c>
      <c r="O401">
        <v>6.1215636999999998E-3</v>
      </c>
      <c r="P401">
        <v>-0.15806574000000001</v>
      </c>
      <c r="Q401">
        <v>1.3711554000000001E-2</v>
      </c>
      <c r="R401">
        <v>5.2817482999999998E-2</v>
      </c>
      <c r="S401">
        <v>-0.19000085999999999</v>
      </c>
      <c r="T401">
        <v>0.13248757999999999</v>
      </c>
      <c r="U401">
        <v>-3.5071659999999998E-2</v>
      </c>
      <c r="V401">
        <v>-0.29086462000000002</v>
      </c>
      <c r="W401">
        <v>4.2016960999999999E-2</v>
      </c>
      <c r="X401">
        <v>-8.4191551000000007E-3</v>
      </c>
      <c r="Y401">
        <v>2.1017237000000001E-2</v>
      </c>
      <c r="Z401">
        <v>0.12565991000000001</v>
      </c>
      <c r="AA401">
        <v>-0.15356897</v>
      </c>
      <c r="AB401">
        <v>-0.21713189999999999</v>
      </c>
      <c r="AC401">
        <v>9.0643205000000004E-2</v>
      </c>
      <c r="AD401">
        <v>1.3790119E-2</v>
      </c>
      <c r="AE401">
        <v>114.44474</v>
      </c>
    </row>
    <row r="402" spans="1:31" x14ac:dyDescent="0.2">
      <c r="A402">
        <f>40.91151</f>
        <v>40.91151</v>
      </c>
      <c r="B402">
        <v>-2.4048519000000002</v>
      </c>
      <c r="C402">
        <v>-38.982093999999996</v>
      </c>
      <c r="D402">
        <v>-181.52504999999999</v>
      </c>
      <c r="E402">
        <v>-5.8864941999999996</v>
      </c>
      <c r="F402">
        <v>4.1382479999999999</v>
      </c>
      <c r="G402">
        <v>-4.5146699000000003</v>
      </c>
      <c r="H402">
        <v>-52.921463000000003</v>
      </c>
      <c r="I402">
        <v>-4.3248582000000004</v>
      </c>
      <c r="J402">
        <v>-0.22357824000000001</v>
      </c>
      <c r="K402">
        <v>7.6648615000000003E-2</v>
      </c>
      <c r="L402">
        <v>1.9354321000000001E-2</v>
      </c>
      <c r="M402">
        <v>-0.21081232999999999</v>
      </c>
      <c r="N402">
        <v>2.2152444E-2</v>
      </c>
      <c r="O402">
        <v>4.5585688000000001E-3</v>
      </c>
      <c r="P402">
        <v>-0.1533899</v>
      </c>
      <c r="Q402">
        <v>5.1004729999999998E-2</v>
      </c>
      <c r="R402">
        <v>6.9916307999999996E-2</v>
      </c>
      <c r="S402">
        <v>-0.18843636</v>
      </c>
      <c r="T402">
        <v>0.12937023</v>
      </c>
      <c r="U402">
        <v>-3.8182887999999998E-2</v>
      </c>
      <c r="V402">
        <v>-0.31567505000000001</v>
      </c>
      <c r="W402">
        <v>4.0461565999999997E-2</v>
      </c>
      <c r="X402">
        <v>-2.3949457E-2</v>
      </c>
      <c r="Y402">
        <v>1.3253185000000001E-2</v>
      </c>
      <c r="Z402">
        <v>0.11319342</v>
      </c>
      <c r="AA402">
        <v>-0.15975391999999999</v>
      </c>
      <c r="AB402">
        <v>-0.22023031000000001</v>
      </c>
      <c r="AC402">
        <v>9.1568880000000005E-2</v>
      </c>
      <c r="AD402">
        <v>1.8444268E-2</v>
      </c>
      <c r="AE402">
        <v>114.44474</v>
      </c>
    </row>
    <row r="403" spans="1:31" x14ac:dyDescent="0.2">
      <c r="A403">
        <f>40.541367</f>
        <v>40.541367000000001</v>
      </c>
      <c r="B403">
        <v>-0.28133353999999999</v>
      </c>
      <c r="C403">
        <v>-40.086761000000003</v>
      </c>
      <c r="D403">
        <v>-181.43286000000001</v>
      </c>
      <c r="E403">
        <v>-5.8864941999999996</v>
      </c>
      <c r="F403">
        <v>4.1382479999999999</v>
      </c>
      <c r="G403">
        <v>-4.6068734999999998</v>
      </c>
      <c r="H403">
        <v>-52.921463000000003</v>
      </c>
      <c r="I403">
        <v>-4.4171085000000003</v>
      </c>
      <c r="J403">
        <v>-0.22295720999999999</v>
      </c>
      <c r="K403">
        <v>2.7944957999999999E-2</v>
      </c>
      <c r="L403">
        <v>2.7724577E-2</v>
      </c>
      <c r="M403">
        <v>-0.20611882000000001</v>
      </c>
      <c r="N403">
        <v>1.9024824999999999E-2</v>
      </c>
      <c r="O403">
        <v>2.9955732000000001E-3</v>
      </c>
      <c r="P403">
        <v>-0.1533899</v>
      </c>
      <c r="Q403">
        <v>5.7220258000000003E-2</v>
      </c>
      <c r="R403">
        <v>7.6134070999999998E-2</v>
      </c>
      <c r="S403">
        <v>-0.19000085999999999</v>
      </c>
      <c r="T403">
        <v>0.11066607000000001</v>
      </c>
      <c r="U403">
        <v>-4.4405356E-2</v>
      </c>
      <c r="V403">
        <v>-0.30326979999999998</v>
      </c>
      <c r="W403">
        <v>1.8686106000000001E-2</v>
      </c>
      <c r="X403">
        <v>-8.4191551000000007E-3</v>
      </c>
      <c r="Y403">
        <v>1.3253185000000001E-2</v>
      </c>
      <c r="Z403">
        <v>0.10696015</v>
      </c>
      <c r="AA403">
        <v>-0.15820770000000001</v>
      </c>
      <c r="AB403">
        <v>-0.22332872000000001</v>
      </c>
      <c r="AC403">
        <v>2.8314474999999999E-2</v>
      </c>
      <c r="AD403">
        <v>1.5031225E-2</v>
      </c>
      <c r="AE403">
        <v>115.97067</v>
      </c>
    </row>
    <row r="404" spans="1:31" x14ac:dyDescent="0.2">
      <c r="A404">
        <f>40.44883</f>
        <v>40.448830000000001</v>
      </c>
      <c r="B404">
        <v>0.45728155999999998</v>
      </c>
      <c r="C404">
        <v>-40.639099000000002</v>
      </c>
      <c r="D404">
        <v>-181.52504999999999</v>
      </c>
      <c r="E404">
        <v>-5.8864941999999996</v>
      </c>
      <c r="F404">
        <v>4.1382479999999999</v>
      </c>
      <c r="G404">
        <v>-4.6068734999999998</v>
      </c>
      <c r="H404">
        <v>-52.921463000000003</v>
      </c>
      <c r="I404">
        <v>-4.4171085000000003</v>
      </c>
      <c r="J404">
        <v>-0.21674708000000001</v>
      </c>
      <c r="K404">
        <v>-8.9316092E-2</v>
      </c>
      <c r="L404">
        <v>2.4314472E-2</v>
      </c>
      <c r="M404">
        <v>-0.20924783999999999</v>
      </c>
      <c r="N404">
        <v>1.4333393999999999E-2</v>
      </c>
      <c r="O404">
        <v>6.1215636999999998E-3</v>
      </c>
      <c r="P404">
        <v>-0.15494852000000001</v>
      </c>
      <c r="Q404">
        <v>3.7019788999999997E-2</v>
      </c>
      <c r="R404">
        <v>6.9916307999999996E-2</v>
      </c>
      <c r="S404">
        <v>-0.19000085999999999</v>
      </c>
      <c r="T404">
        <v>9.3520589000000001E-2</v>
      </c>
      <c r="U404">
        <v>-5.2183441999999997E-2</v>
      </c>
      <c r="V404">
        <v>-0.27535808000000001</v>
      </c>
      <c r="W404">
        <v>1.5768150000000001E-3</v>
      </c>
      <c r="X404">
        <v>2.1088415999999999E-2</v>
      </c>
      <c r="Y404">
        <v>1.6358804000000001E-2</v>
      </c>
      <c r="Z404">
        <v>0.10696015</v>
      </c>
      <c r="AA404">
        <v>-0.15666145000000001</v>
      </c>
      <c r="AB404">
        <v>-0.22363854999999999</v>
      </c>
      <c r="AC404">
        <v>-5.2219186000000001E-2</v>
      </c>
      <c r="AD404">
        <v>7.5845838999999996E-3</v>
      </c>
      <c r="AE404">
        <v>115.97067</v>
      </c>
    </row>
    <row r="405" spans="1:31" x14ac:dyDescent="0.2">
      <c r="A405">
        <f>40.263756</f>
        <v>40.263756000000001</v>
      </c>
      <c r="B405">
        <v>0.45728155999999998</v>
      </c>
      <c r="C405">
        <v>-40.823208000000001</v>
      </c>
      <c r="D405">
        <v>-181.43286000000001</v>
      </c>
      <c r="E405">
        <v>-5.9785395000000001</v>
      </c>
      <c r="F405">
        <v>4.1382479999999999</v>
      </c>
      <c r="G405">
        <v>-4.6990767</v>
      </c>
      <c r="H405">
        <v>-52.829407000000003</v>
      </c>
      <c r="I405">
        <v>-4.4171085000000003</v>
      </c>
      <c r="J405">
        <v>-0.21084742000000001</v>
      </c>
      <c r="K405">
        <v>-0.20347498</v>
      </c>
      <c r="L405">
        <v>1.1604085E-2</v>
      </c>
      <c r="M405">
        <v>-0.21863489</v>
      </c>
      <c r="N405">
        <v>1.8229125000000001E-3</v>
      </c>
      <c r="O405">
        <v>9.2475544999999996E-3</v>
      </c>
      <c r="P405">
        <v>-0.1533899</v>
      </c>
      <c r="Q405">
        <v>4.3882610999999997E-3</v>
      </c>
      <c r="R405">
        <v>5.2817482999999998E-2</v>
      </c>
      <c r="S405">
        <v>-0.18843636</v>
      </c>
      <c r="T405">
        <v>9.0403229000000002E-2</v>
      </c>
      <c r="U405">
        <v>-5.6850291999999997E-2</v>
      </c>
      <c r="V405">
        <v>-0.2583009</v>
      </c>
      <c r="W405">
        <v>3.1322055000000001E-3</v>
      </c>
      <c r="X405">
        <v>4.5936896999999997E-2</v>
      </c>
      <c r="Y405">
        <v>1.9464424000000001E-2</v>
      </c>
      <c r="Z405">
        <v>0.10540184</v>
      </c>
      <c r="AA405">
        <v>-0.1705776</v>
      </c>
      <c r="AB405">
        <v>-0.21992049</v>
      </c>
      <c r="AC405">
        <v>-7.9063735999999996E-2</v>
      </c>
      <c r="AD405">
        <v>4.1715399999999996E-3</v>
      </c>
      <c r="AE405">
        <v>115.97067</v>
      </c>
    </row>
    <row r="406" spans="1:31" x14ac:dyDescent="0.2">
      <c r="A406">
        <f>40.171223</f>
        <v>40.171222999999998</v>
      </c>
      <c r="B406">
        <v>-4.3528858000000002E-3</v>
      </c>
      <c r="C406">
        <v>-40.639099000000002</v>
      </c>
      <c r="D406">
        <v>-180.78748999999999</v>
      </c>
      <c r="E406">
        <v>-5.9785395000000001</v>
      </c>
      <c r="F406">
        <v>4.1382479999999999</v>
      </c>
      <c r="G406">
        <v>-4.6990767</v>
      </c>
      <c r="H406">
        <v>-52.645297999999997</v>
      </c>
      <c r="I406">
        <v>-4.5093584</v>
      </c>
      <c r="J406">
        <v>-0.21239996</v>
      </c>
      <c r="K406">
        <v>-0.24070072000000001</v>
      </c>
      <c r="L406">
        <v>1.0637647000000001E-3</v>
      </c>
      <c r="M406">
        <v>-0.22958644</v>
      </c>
      <c r="N406">
        <v>-1.3815189E-2</v>
      </c>
      <c r="O406">
        <v>1.2373545999999999E-2</v>
      </c>
      <c r="P406">
        <v>-0.14715545999999999</v>
      </c>
      <c r="Q406">
        <v>-2.5135500000000002E-2</v>
      </c>
      <c r="R406">
        <v>3.5718646E-2</v>
      </c>
      <c r="S406">
        <v>-0.18530737</v>
      </c>
      <c r="T406">
        <v>0.10599003</v>
      </c>
      <c r="U406">
        <v>-5.8405909999999998E-2</v>
      </c>
      <c r="V406">
        <v>-0.25985154999999999</v>
      </c>
      <c r="W406">
        <v>1.4019935000000001E-2</v>
      </c>
      <c r="X406">
        <v>4.9042958999999997E-2</v>
      </c>
      <c r="Y406">
        <v>1.9464424000000001E-2</v>
      </c>
      <c r="Z406">
        <v>0.10072689999999999</v>
      </c>
      <c r="AA406">
        <v>-0.19222497999999999</v>
      </c>
      <c r="AB406">
        <v>-0.21341378999999999</v>
      </c>
      <c r="AC406">
        <v>-2.0129141999999999E-2</v>
      </c>
      <c r="AD406">
        <v>6.9640307000000002E-3</v>
      </c>
      <c r="AE406">
        <v>115.97067</v>
      </c>
    </row>
    <row r="407" spans="1:31" x14ac:dyDescent="0.2">
      <c r="A407">
        <f>39.801075</f>
        <v>39.801074999999997</v>
      </c>
      <c r="B407">
        <v>-0.46598731999999998</v>
      </c>
      <c r="C407">
        <v>-40.270873999999999</v>
      </c>
      <c r="D407">
        <v>-179.77334999999999</v>
      </c>
      <c r="E407">
        <v>-5.8864941999999996</v>
      </c>
      <c r="F407">
        <v>4.1382479999999999</v>
      </c>
      <c r="G407">
        <v>-4.6068734999999998</v>
      </c>
      <c r="H407">
        <v>-52.369132999999998</v>
      </c>
      <c r="I407">
        <v>-4.4171085000000003</v>
      </c>
      <c r="J407">
        <v>-0.22202570999999999</v>
      </c>
      <c r="K407">
        <v>-0.18051912000000001</v>
      </c>
      <c r="L407">
        <v>1.0637647000000001E-3</v>
      </c>
      <c r="M407">
        <v>-0.23271546000000001</v>
      </c>
      <c r="N407">
        <v>-1.6942809999999999E-2</v>
      </c>
      <c r="O407">
        <v>9.2475544999999996E-3</v>
      </c>
      <c r="P407">
        <v>-0.13780379000000001</v>
      </c>
      <c r="Q407">
        <v>-4.5335971000000003E-2</v>
      </c>
      <c r="R407">
        <v>2.3283135E-2</v>
      </c>
      <c r="S407">
        <v>-0.18217836000000001</v>
      </c>
      <c r="T407">
        <v>0.12781155</v>
      </c>
      <c r="U407">
        <v>-5.9961524000000002E-2</v>
      </c>
      <c r="V407">
        <v>-0.26760479999999998</v>
      </c>
      <c r="W407">
        <v>1.5575326E-2</v>
      </c>
      <c r="X407">
        <v>3.8171745999999999E-2</v>
      </c>
      <c r="Y407">
        <v>1.3253185000000001E-2</v>
      </c>
      <c r="Z407">
        <v>0.10228521</v>
      </c>
      <c r="AA407">
        <v>-0.20150240999999999</v>
      </c>
      <c r="AB407">
        <v>-0.20721696000000001</v>
      </c>
      <c r="AC407">
        <v>8.3854928999999995E-2</v>
      </c>
      <c r="AD407">
        <v>9.4462447000000001E-3</v>
      </c>
      <c r="AE407">
        <v>115.97067</v>
      </c>
    </row>
    <row r="408" spans="1:31" x14ac:dyDescent="0.2">
      <c r="A408">
        <f>39.338394</f>
        <v>39.338394000000001</v>
      </c>
      <c r="B408">
        <v>-0.65064107999999998</v>
      </c>
      <c r="C408">
        <v>-39.810595999999997</v>
      </c>
      <c r="D408">
        <v>-178.66701</v>
      </c>
      <c r="E408">
        <v>-5.7944488999999999</v>
      </c>
      <c r="F408">
        <v>4.2301865000000003</v>
      </c>
      <c r="G408">
        <v>-4.6068734999999998</v>
      </c>
      <c r="H408">
        <v>-52.000915999999997</v>
      </c>
      <c r="I408">
        <v>-4.4171085000000003</v>
      </c>
      <c r="J408">
        <v>-0.23320399</v>
      </c>
      <c r="K408">
        <v>-6.6670439999999997E-2</v>
      </c>
      <c r="L408">
        <v>1.0674058E-2</v>
      </c>
      <c r="M408">
        <v>-0.22958644</v>
      </c>
      <c r="N408">
        <v>-2.868518E-3</v>
      </c>
      <c r="O408">
        <v>2.9955732000000001E-3</v>
      </c>
      <c r="P408">
        <v>-0.13001074000000001</v>
      </c>
      <c r="Q408">
        <v>-4.8443735000000002E-2</v>
      </c>
      <c r="R408">
        <v>2.0174257000000001E-2</v>
      </c>
      <c r="S408">
        <v>-0.18061384999999999</v>
      </c>
      <c r="T408">
        <v>0.13872229999999999</v>
      </c>
      <c r="U408">
        <v>-5.9961524000000002E-2</v>
      </c>
      <c r="V408">
        <v>-0.27535808000000001</v>
      </c>
      <c r="W408">
        <v>3.1322055000000001E-3</v>
      </c>
      <c r="X408">
        <v>2.4194475E-2</v>
      </c>
      <c r="Y408">
        <v>7.0419419000000002E-3</v>
      </c>
      <c r="Z408">
        <v>0.11942666</v>
      </c>
      <c r="AA408">
        <v>-0.17830883</v>
      </c>
      <c r="AB408">
        <v>-0.20380871</v>
      </c>
      <c r="AC408">
        <v>0.15081201</v>
      </c>
      <c r="AD408">
        <v>5.1023704000000003E-3</v>
      </c>
      <c r="AE408">
        <v>115.97067</v>
      </c>
    </row>
    <row r="409" spans="1:31" x14ac:dyDescent="0.2">
      <c r="A409">
        <f>38.598106</f>
        <v>38.598106000000001</v>
      </c>
      <c r="B409">
        <v>-0.65064107999999998</v>
      </c>
      <c r="C409">
        <v>-39.534427999999998</v>
      </c>
      <c r="D409">
        <v>-178.02163999999999</v>
      </c>
      <c r="E409">
        <v>-5.7024039999999996</v>
      </c>
      <c r="F409">
        <v>4.2301865000000003</v>
      </c>
      <c r="G409">
        <v>-4.5146699000000003</v>
      </c>
      <c r="H409">
        <v>-51.540641999999998</v>
      </c>
      <c r="I409">
        <v>-4.3248582000000004</v>
      </c>
      <c r="J409">
        <v>-0.23661956000000001</v>
      </c>
      <c r="K409">
        <v>3.3839031999999998E-2</v>
      </c>
      <c r="L409">
        <v>1.9664330000000001E-2</v>
      </c>
      <c r="M409">
        <v>-0.22176391000000001</v>
      </c>
      <c r="N409">
        <v>1.4333393999999999E-2</v>
      </c>
      <c r="O409">
        <v>-7.9453951000000005E-3</v>
      </c>
      <c r="P409">
        <v>-0.12845213999999999</v>
      </c>
      <c r="Q409">
        <v>-3.7566560999999998E-2</v>
      </c>
      <c r="R409">
        <v>2.3283135E-2</v>
      </c>
      <c r="S409">
        <v>-0.18217836000000001</v>
      </c>
      <c r="T409">
        <v>0.13248757999999999</v>
      </c>
      <c r="U409">
        <v>-6.4628378E-2</v>
      </c>
      <c r="V409">
        <v>-0.28466201000000002</v>
      </c>
      <c r="W409">
        <v>-6.2001356999999997E-3</v>
      </c>
      <c r="X409">
        <v>1.3323265000000001E-2</v>
      </c>
      <c r="Y409">
        <v>2.3835105999999999E-3</v>
      </c>
      <c r="Z409">
        <v>0.14591794999999999</v>
      </c>
      <c r="AA409">
        <v>-0.12882911999999999</v>
      </c>
      <c r="AB409">
        <v>-0.20256935000000001</v>
      </c>
      <c r="AC409">
        <v>0.12427604</v>
      </c>
      <c r="AD409">
        <v>-5.7573151000000003E-3</v>
      </c>
      <c r="AE409">
        <v>115.97067</v>
      </c>
    </row>
    <row r="410" spans="1:31" x14ac:dyDescent="0.2">
      <c r="A410">
        <f>37.672745</f>
        <v>37.672744999999999</v>
      </c>
      <c r="B410">
        <v>-0.55831419999999998</v>
      </c>
      <c r="C410">
        <v>-39.810595999999997</v>
      </c>
      <c r="D410">
        <v>-178.02163999999999</v>
      </c>
      <c r="E410">
        <v>-5.6103586999999999</v>
      </c>
      <c r="F410">
        <v>4.3221249999999998</v>
      </c>
      <c r="G410">
        <v>-4.4224667999999996</v>
      </c>
      <c r="H410">
        <v>-51.080368</v>
      </c>
      <c r="I410">
        <v>-4.3248582000000004</v>
      </c>
      <c r="J410">
        <v>-0.22978841</v>
      </c>
      <c r="K410">
        <v>7.7579266999999993E-2</v>
      </c>
      <c r="L410">
        <v>1.9044312000000001E-2</v>
      </c>
      <c r="M410">
        <v>-0.21081232999999999</v>
      </c>
      <c r="N410">
        <v>2.0588635000000001E-2</v>
      </c>
      <c r="O410">
        <v>-1.5760373000000001E-2</v>
      </c>
      <c r="P410">
        <v>-0.13156936</v>
      </c>
      <c r="Q410">
        <v>-1.7366091E-2</v>
      </c>
      <c r="R410">
        <v>3.2609772000000002E-2</v>
      </c>
      <c r="S410">
        <v>-0.18374285000000001</v>
      </c>
      <c r="T410">
        <v>0.11066607000000001</v>
      </c>
      <c r="U410">
        <v>-7.0850834000000001E-2</v>
      </c>
      <c r="V410">
        <v>-0.29861787000000001</v>
      </c>
      <c r="W410">
        <v>3.1322055000000001E-3</v>
      </c>
      <c r="X410">
        <v>5.5581153999999999E-3</v>
      </c>
      <c r="Y410">
        <v>2.3835105999999999E-3</v>
      </c>
      <c r="Z410">
        <v>0.15526785000000001</v>
      </c>
      <c r="AA410">
        <v>-8.5534386000000004E-2</v>
      </c>
      <c r="AB410">
        <v>-0.20132997999999999</v>
      </c>
      <c r="AC410">
        <v>2.1834752999999998E-2</v>
      </c>
      <c r="AD410">
        <v>-1.5065616E-2</v>
      </c>
      <c r="AE410">
        <v>115.97067</v>
      </c>
    </row>
    <row r="411" spans="1:31" x14ac:dyDescent="0.2">
      <c r="A411">
        <f>36.747383</f>
        <v>36.747382999999999</v>
      </c>
      <c r="B411">
        <v>-0.74296795999999998</v>
      </c>
      <c r="C411">
        <v>-41.00732</v>
      </c>
      <c r="D411">
        <v>-178.66701</v>
      </c>
      <c r="E411">
        <v>-5.7024039999999996</v>
      </c>
      <c r="F411">
        <v>4.4140635000000001</v>
      </c>
      <c r="G411">
        <v>-4.2380599999999999</v>
      </c>
      <c r="H411">
        <v>-50.620094000000002</v>
      </c>
      <c r="I411">
        <v>-4.3248582000000004</v>
      </c>
      <c r="J411">
        <v>-0.21705756000000001</v>
      </c>
      <c r="K411">
        <v>6.2999188999999997E-2</v>
      </c>
      <c r="L411">
        <v>9.1240099000000005E-3</v>
      </c>
      <c r="M411">
        <v>-0.20611882000000001</v>
      </c>
      <c r="N411">
        <v>8.0781532000000003E-3</v>
      </c>
      <c r="O411">
        <v>-2.2012355000000001E-2</v>
      </c>
      <c r="P411">
        <v>-0.13780379000000001</v>
      </c>
      <c r="Q411">
        <v>7.4960258999999998E-3</v>
      </c>
      <c r="R411">
        <v>4.1936409000000001E-2</v>
      </c>
      <c r="S411">
        <v>-0.18374285000000001</v>
      </c>
      <c r="T411">
        <v>8.1051140999999993E-2</v>
      </c>
      <c r="U411">
        <v>-7.8628927000000001E-2</v>
      </c>
      <c r="V411">
        <v>-0.31877633999999999</v>
      </c>
      <c r="W411">
        <v>3.8906178999999999E-2</v>
      </c>
      <c r="X411">
        <v>8.9902495E-4</v>
      </c>
      <c r="Y411">
        <v>5.4891313999999997E-3</v>
      </c>
      <c r="Z411">
        <v>0.11786834</v>
      </c>
      <c r="AA411">
        <v>-8.8626868999999997E-2</v>
      </c>
      <c r="AB411">
        <v>-0.19947094000000001</v>
      </c>
      <c r="AC411">
        <v>-7.8446618999999995E-2</v>
      </c>
      <c r="AD411">
        <v>-1.5375893999999999E-2</v>
      </c>
      <c r="AE411">
        <v>115.97067</v>
      </c>
    </row>
    <row r="412" spans="1:31" x14ac:dyDescent="0.2">
      <c r="A412">
        <f>35.914555</f>
        <v>35.914555</v>
      </c>
      <c r="B412">
        <v>-1.7585637999999999</v>
      </c>
      <c r="C412">
        <v>-42.664326000000003</v>
      </c>
      <c r="D412">
        <v>-179.77334999999999</v>
      </c>
      <c r="E412">
        <v>-5.7944488999999999</v>
      </c>
      <c r="F412">
        <v>4.7818174000000004</v>
      </c>
      <c r="G412">
        <v>-3.5926368000000002</v>
      </c>
      <c r="H412">
        <v>-50.435986</v>
      </c>
      <c r="I412">
        <v>-4.4171085000000003</v>
      </c>
      <c r="J412">
        <v>-0.20743184000000001</v>
      </c>
      <c r="K412">
        <v>1.8018097E-2</v>
      </c>
      <c r="L412">
        <v>-1.1063013E-3</v>
      </c>
      <c r="M412">
        <v>-0.20768333999999999</v>
      </c>
      <c r="N412">
        <v>-9.1237583999999993E-3</v>
      </c>
      <c r="O412">
        <v>-2.6701341999999999E-2</v>
      </c>
      <c r="P412">
        <v>-0.14092101000000001</v>
      </c>
      <c r="Q412">
        <v>3.2358142999999999E-2</v>
      </c>
      <c r="R412">
        <v>5.1263037999999997E-2</v>
      </c>
      <c r="S412">
        <v>-0.18217836000000001</v>
      </c>
      <c r="T412">
        <v>4.8318858999999999E-2</v>
      </c>
      <c r="U412">
        <v>-8.9518241999999998E-2</v>
      </c>
      <c r="V412">
        <v>-0.32808027000000001</v>
      </c>
      <c r="W412">
        <v>7.7790922999999998E-2</v>
      </c>
      <c r="X412">
        <v>4.0050852000000003E-3</v>
      </c>
      <c r="Y412">
        <v>8.5947522999999994E-3</v>
      </c>
      <c r="Z412">
        <v>2.9044522E-2</v>
      </c>
      <c r="AA412">
        <v>-0.15666145000000001</v>
      </c>
      <c r="AB412">
        <v>-0.19823156</v>
      </c>
      <c r="AC412">
        <v>-9.9120013000000007E-2</v>
      </c>
      <c r="AD412">
        <v>-6.6881455000000001E-3</v>
      </c>
      <c r="AE412">
        <v>115.97067</v>
      </c>
    </row>
    <row r="413" spans="1:31" x14ac:dyDescent="0.2">
      <c r="A413">
        <f>35.08173</f>
        <v>35.08173</v>
      </c>
      <c r="B413">
        <v>-3.8820822000000001</v>
      </c>
      <c r="C413">
        <v>-44.137217999999997</v>
      </c>
      <c r="D413">
        <v>-180.78748999999999</v>
      </c>
      <c r="E413">
        <v>-5.8864941999999996</v>
      </c>
      <c r="F413">
        <v>5.5173249000000002</v>
      </c>
      <c r="G413">
        <v>-2.1173834999999999</v>
      </c>
      <c r="H413">
        <v>-50.343929000000003</v>
      </c>
      <c r="I413">
        <v>-4.5093584</v>
      </c>
      <c r="J413">
        <v>-0.20556879</v>
      </c>
      <c r="K413">
        <v>-2.4791491999999998E-2</v>
      </c>
      <c r="L413">
        <v>-3.8963864000000001E-3</v>
      </c>
      <c r="M413">
        <v>-0.21394137999999999</v>
      </c>
      <c r="N413">
        <v>-1.2251379E-2</v>
      </c>
      <c r="O413">
        <v>-2.6701341999999999E-2</v>
      </c>
      <c r="P413">
        <v>-0.14247961000000001</v>
      </c>
      <c r="Q413">
        <v>4.9450847999999999E-2</v>
      </c>
      <c r="R413">
        <v>5.7480805000000003E-2</v>
      </c>
      <c r="S413">
        <v>-0.18217836000000001</v>
      </c>
      <c r="T413">
        <v>9.3518561E-3</v>
      </c>
      <c r="U413">
        <v>-9.7296327000000002E-2</v>
      </c>
      <c r="V413">
        <v>-0.31567505000000001</v>
      </c>
      <c r="W413">
        <v>9.3344837E-2</v>
      </c>
      <c r="X413">
        <v>1.6429326000000001E-2</v>
      </c>
      <c r="Y413">
        <v>3.9363209999999996E-3</v>
      </c>
      <c r="Z413">
        <v>-9.4062178999999996E-2</v>
      </c>
      <c r="AA413">
        <v>-0.26644453000000001</v>
      </c>
      <c r="AB413">
        <v>-0.19761187999999999</v>
      </c>
      <c r="AC413">
        <v>-2.6608862E-2</v>
      </c>
      <c r="AD413">
        <v>2.6201563999999999E-3</v>
      </c>
      <c r="AE413">
        <v>115.97067</v>
      </c>
    </row>
    <row r="414" spans="1:31" x14ac:dyDescent="0.2">
      <c r="A414">
        <f>34.433975</f>
        <v>34.433974999999997</v>
      </c>
      <c r="B414">
        <v>-6.3749079999999996</v>
      </c>
      <c r="C414">
        <v>-44.781609000000003</v>
      </c>
      <c r="D414">
        <v>-181.15628000000001</v>
      </c>
      <c r="E414">
        <v>-5.9785395000000001</v>
      </c>
      <c r="F414">
        <v>6.5286479000000002</v>
      </c>
      <c r="G414">
        <v>0.18769992999999999</v>
      </c>
      <c r="H414">
        <v>-50.528038000000002</v>
      </c>
      <c r="I414">
        <v>-4.6016088000000002</v>
      </c>
      <c r="J414">
        <v>-0.21053690999999999</v>
      </c>
      <c r="K414">
        <v>-4.1853286000000003E-2</v>
      </c>
      <c r="L414">
        <v>2.6138120000000001E-3</v>
      </c>
      <c r="M414">
        <v>-0.22176391000000001</v>
      </c>
      <c r="N414">
        <v>8.0781532000000003E-3</v>
      </c>
      <c r="O414">
        <v>-2.5138344999999999E-2</v>
      </c>
      <c r="P414">
        <v>-0.14403825000000001</v>
      </c>
      <c r="Q414">
        <v>5.8774135999999998E-2</v>
      </c>
      <c r="R414">
        <v>5.5926360000000001E-2</v>
      </c>
      <c r="S414">
        <v>-0.18687186</v>
      </c>
      <c r="T414">
        <v>-3.5849868999999999E-2</v>
      </c>
      <c r="U414">
        <v>-0.10196318</v>
      </c>
      <c r="V414">
        <v>-0.28001004000000002</v>
      </c>
      <c r="W414">
        <v>7.1569376000000004E-2</v>
      </c>
      <c r="X414">
        <v>3.8171745999999999E-2</v>
      </c>
      <c r="Y414">
        <v>-6.9333509999999999E-3</v>
      </c>
      <c r="Z414">
        <v>-0.19846912999999999</v>
      </c>
      <c r="AA414">
        <v>-0.36076522</v>
      </c>
      <c r="AB414">
        <v>-0.19637251</v>
      </c>
      <c r="AC414">
        <v>7.8300878000000004E-2</v>
      </c>
      <c r="AD414">
        <v>6.0332003000000004E-3</v>
      </c>
      <c r="AE414">
        <v>115.97067</v>
      </c>
    </row>
    <row r="415" spans="1:31" x14ac:dyDescent="0.2">
      <c r="A415">
        <f>33.971294</f>
        <v>33.971294</v>
      </c>
      <c r="B415">
        <v>-8.3137732</v>
      </c>
      <c r="C415">
        <v>-44.50544</v>
      </c>
      <c r="D415">
        <v>-180.6953</v>
      </c>
      <c r="E415">
        <v>-5.9785395000000001</v>
      </c>
      <c r="F415">
        <v>7.2641553999999999</v>
      </c>
      <c r="G415">
        <v>3.3226132000000002</v>
      </c>
      <c r="H415">
        <v>-50.804203000000001</v>
      </c>
      <c r="I415">
        <v>-4.6016088000000002</v>
      </c>
      <c r="J415">
        <v>-0.21705756000000001</v>
      </c>
      <c r="K415">
        <v>-2.0138273000000002E-2</v>
      </c>
      <c r="L415">
        <v>1.2224103E-2</v>
      </c>
      <c r="M415">
        <v>-0.22645742999999999</v>
      </c>
      <c r="N415">
        <v>4.0918167999999998E-2</v>
      </c>
      <c r="O415">
        <v>-1.8886363E-2</v>
      </c>
      <c r="P415">
        <v>-0.15027267</v>
      </c>
      <c r="Q415">
        <v>6.0328022000000002E-2</v>
      </c>
      <c r="R415">
        <v>4.9708605000000003E-2</v>
      </c>
      <c r="S415">
        <v>-0.19469436000000001</v>
      </c>
      <c r="T415">
        <v>-7.7934235000000004E-2</v>
      </c>
      <c r="U415">
        <v>-0.10196318</v>
      </c>
      <c r="V415">
        <v>-0.23659176000000001</v>
      </c>
      <c r="W415">
        <v>2.9573835E-2</v>
      </c>
      <c r="X415">
        <v>5.6808110000000002E-2</v>
      </c>
      <c r="Y415">
        <v>-2.0908645999999999E-2</v>
      </c>
      <c r="Z415">
        <v>-0.23275201000000001</v>
      </c>
      <c r="AA415">
        <v>-0.37313515000000003</v>
      </c>
      <c r="AB415">
        <v>-0.1932741</v>
      </c>
      <c r="AC415">
        <v>0.13075575</v>
      </c>
      <c r="AD415">
        <v>4.1715399999999996E-3</v>
      </c>
      <c r="AE415">
        <v>115.97067</v>
      </c>
    </row>
    <row r="416" spans="1:31" x14ac:dyDescent="0.2">
      <c r="A416">
        <f>33.693687</f>
        <v>33.693686999999997</v>
      </c>
      <c r="B416">
        <v>-8.7754068000000007</v>
      </c>
      <c r="C416">
        <v>-43.953105999999998</v>
      </c>
      <c r="D416">
        <v>-179.58895999999999</v>
      </c>
      <c r="E416">
        <v>-5.8864941999999996</v>
      </c>
      <c r="F416">
        <v>7.2641553999999999</v>
      </c>
      <c r="G416">
        <v>6.8263401999999997</v>
      </c>
      <c r="H416">
        <v>-50.988312000000001</v>
      </c>
      <c r="I416">
        <v>-4.5093584</v>
      </c>
      <c r="J416">
        <v>-0.2217152</v>
      </c>
      <c r="K416">
        <v>4.0663748999999999E-2</v>
      </c>
      <c r="L416">
        <v>1.6564236999999999E-2</v>
      </c>
      <c r="M416">
        <v>-0.22802191999999999</v>
      </c>
      <c r="N416">
        <v>6.1247699000000003E-2</v>
      </c>
      <c r="O416">
        <v>-9.5083909000000001E-3</v>
      </c>
      <c r="P416">
        <v>-0.15962435</v>
      </c>
      <c r="Q416">
        <v>6.3435784999999995E-2</v>
      </c>
      <c r="R416">
        <v>4.1936409000000001E-2</v>
      </c>
      <c r="S416">
        <v>-0.20251686999999999</v>
      </c>
      <c r="T416">
        <v>-9.8197072999999996E-2</v>
      </c>
      <c r="U416">
        <v>-9.7296327000000002E-2</v>
      </c>
      <c r="V416">
        <v>-0.21643327000000001</v>
      </c>
      <c r="W416">
        <v>-3.0893552999999999E-3</v>
      </c>
      <c r="X416">
        <v>6.4573250999999998E-2</v>
      </c>
      <c r="Y416">
        <v>-2.7119885999999999E-2</v>
      </c>
      <c r="Z416">
        <v>-0.17665275999999999</v>
      </c>
      <c r="AA416">
        <v>-0.27417573000000001</v>
      </c>
      <c r="AB416">
        <v>-0.18800679000000001</v>
      </c>
      <c r="AC416">
        <v>9.2185996000000006E-2</v>
      </c>
      <c r="AD416">
        <v>3.8612633999999999E-3</v>
      </c>
      <c r="AE416">
        <v>115.97067</v>
      </c>
    </row>
    <row r="417" spans="1:31" x14ac:dyDescent="0.2">
      <c r="A417">
        <f>33.693687</f>
        <v>33.693686999999997</v>
      </c>
      <c r="B417">
        <v>-7.8521380000000001</v>
      </c>
      <c r="C417">
        <v>-43.676937000000002</v>
      </c>
      <c r="D417">
        <v>-178.20604</v>
      </c>
      <c r="E417">
        <v>-5.7024039999999996</v>
      </c>
      <c r="F417">
        <v>6.4367093999999998</v>
      </c>
      <c r="G417">
        <v>10.053456000000001</v>
      </c>
      <c r="H417">
        <v>-50.896259000000001</v>
      </c>
      <c r="I417">
        <v>-4.4171085000000003</v>
      </c>
      <c r="J417">
        <v>-0.22450975000000001</v>
      </c>
      <c r="K417">
        <v>0.12504207000000001</v>
      </c>
      <c r="L417">
        <v>1.3464143E-2</v>
      </c>
      <c r="M417">
        <v>-0.22489290000000001</v>
      </c>
      <c r="N417">
        <v>4.8737213000000001E-2</v>
      </c>
      <c r="O417">
        <v>-1.6934129999999999E-3</v>
      </c>
      <c r="P417">
        <v>-0.17209324000000001</v>
      </c>
      <c r="Q417">
        <v>7.1205198999999997E-2</v>
      </c>
      <c r="R417">
        <v>3.7273090000000002E-2</v>
      </c>
      <c r="S417">
        <v>-0.20564587000000001</v>
      </c>
      <c r="T417">
        <v>-9.1962351999999997E-2</v>
      </c>
      <c r="U417">
        <v>-8.7962627000000002E-2</v>
      </c>
      <c r="V417">
        <v>-0.22883849000000001</v>
      </c>
      <c r="W417">
        <v>-1.5339652E-3</v>
      </c>
      <c r="X417">
        <v>5.5255077999999999E-2</v>
      </c>
      <c r="Y417">
        <v>-2.4014265999999999E-2</v>
      </c>
      <c r="Z417">
        <v>-6.1337612999999999E-2</v>
      </c>
      <c r="AA417">
        <v>-0.10408928000000001</v>
      </c>
      <c r="AB417">
        <v>-0.18397885999999999</v>
      </c>
      <c r="AC417">
        <v>1.4699225E-3</v>
      </c>
      <c r="AD417">
        <v>7.5845838999999996E-3</v>
      </c>
      <c r="AE417">
        <v>115.97067</v>
      </c>
    </row>
    <row r="418" spans="1:31" x14ac:dyDescent="0.2">
      <c r="A418">
        <f>33.693687</f>
        <v>33.693686999999997</v>
      </c>
      <c r="B418">
        <v>-6.3749079999999996</v>
      </c>
      <c r="C418">
        <v>-44.045161999999998</v>
      </c>
      <c r="D418">
        <v>-177.19189</v>
      </c>
      <c r="E418">
        <v>-5.5183134000000003</v>
      </c>
      <c r="F418">
        <v>5.1495708999999996</v>
      </c>
      <c r="G418">
        <v>12.911759999999999</v>
      </c>
      <c r="H418">
        <v>-50.804203000000001</v>
      </c>
      <c r="I418">
        <v>-4.3248582000000004</v>
      </c>
      <c r="J418">
        <v>-0.22637278999999999</v>
      </c>
      <c r="K418">
        <v>0.20476717</v>
      </c>
      <c r="L418">
        <v>6.6439341999999998E-3</v>
      </c>
      <c r="M418">
        <v>-0.22019938999999999</v>
      </c>
      <c r="N418">
        <v>9.6419630999999995E-3</v>
      </c>
      <c r="O418">
        <v>-1.3041769999999999E-4</v>
      </c>
      <c r="P418">
        <v>-0.18456210000000001</v>
      </c>
      <c r="Q418">
        <v>8.0528482999999998E-2</v>
      </c>
      <c r="R418">
        <v>3.7273090000000002E-2</v>
      </c>
      <c r="S418">
        <v>-0.20721038</v>
      </c>
      <c r="T418">
        <v>-7.0140831000000001E-2</v>
      </c>
      <c r="U418">
        <v>-7.7073313000000004E-2</v>
      </c>
      <c r="V418">
        <v>-0.26760479999999998</v>
      </c>
      <c r="W418">
        <v>3.7350784999999997E-2</v>
      </c>
      <c r="X418">
        <v>3.5065687999999998E-2</v>
      </c>
      <c r="Y418">
        <v>-1.1591783E-2</v>
      </c>
      <c r="Z418">
        <v>3.683608E-2</v>
      </c>
      <c r="AA418">
        <v>4.2803585999999998E-2</v>
      </c>
      <c r="AB418">
        <v>-0.18304934</v>
      </c>
      <c r="AC418">
        <v>-6.4252950000000003E-2</v>
      </c>
      <c r="AD418">
        <v>1.2549011000000001E-2</v>
      </c>
      <c r="AE418">
        <v>115.97067</v>
      </c>
    </row>
    <row r="419" spans="1:31" x14ac:dyDescent="0.2">
      <c r="A419">
        <f>33.786224</f>
        <v>33.786223999999997</v>
      </c>
      <c r="B419">
        <v>-5.6362928999999999</v>
      </c>
      <c r="C419">
        <v>-44.965716999999998</v>
      </c>
      <c r="D419">
        <v>-176.9153</v>
      </c>
      <c r="E419">
        <v>-5.5183134000000003</v>
      </c>
      <c r="F419">
        <v>4.1382479999999999</v>
      </c>
      <c r="G419">
        <v>15.216844</v>
      </c>
      <c r="H419">
        <v>-50.620094000000002</v>
      </c>
      <c r="I419">
        <v>-4.3248582000000004</v>
      </c>
      <c r="J419">
        <v>-0.2266833</v>
      </c>
      <c r="K419">
        <v>0.24602568</v>
      </c>
      <c r="L419">
        <v>2.6138120000000001E-3</v>
      </c>
      <c r="M419">
        <v>-0.21550586999999999</v>
      </c>
      <c r="N419">
        <v>-3.8836150999999999E-2</v>
      </c>
      <c r="O419">
        <v>-1.3041769999999999E-4</v>
      </c>
      <c r="P419">
        <v>-0.19703101000000001</v>
      </c>
      <c r="Q419">
        <v>8.0528482999999998E-2</v>
      </c>
      <c r="R419">
        <v>4.1936409000000001E-2</v>
      </c>
      <c r="S419">
        <v>-0.20721038</v>
      </c>
      <c r="T419">
        <v>-5.9230077999999999E-2</v>
      </c>
      <c r="U419">
        <v>-6.9295228E-2</v>
      </c>
      <c r="V419">
        <v>-0.29861787000000001</v>
      </c>
      <c r="W419">
        <v>8.5567883999999997E-2</v>
      </c>
      <c r="X419">
        <v>1.7982356000000001E-2</v>
      </c>
      <c r="Y419">
        <v>-7.2211015999999999E-4</v>
      </c>
      <c r="Z419">
        <v>5.3977522999999999E-2</v>
      </c>
      <c r="AA419">
        <v>7.5274639000000004E-2</v>
      </c>
      <c r="AB419">
        <v>-0.18552806999999999</v>
      </c>
      <c r="AC419">
        <v>-5.5613323999999999E-2</v>
      </c>
      <c r="AD419">
        <v>1.1618180000000001E-2</v>
      </c>
      <c r="AE419">
        <v>115.97067</v>
      </c>
    </row>
    <row r="420" spans="1:31" x14ac:dyDescent="0.2">
      <c r="A420">
        <f>33.971294</f>
        <v>33.971294</v>
      </c>
      <c r="B420">
        <v>-6.0056004999999999</v>
      </c>
      <c r="C420">
        <v>-45.886276000000002</v>
      </c>
      <c r="D420">
        <v>-177.37628000000001</v>
      </c>
      <c r="E420">
        <v>-5.6103586999999999</v>
      </c>
      <c r="F420">
        <v>3.6785557</v>
      </c>
      <c r="G420">
        <v>17.245317</v>
      </c>
      <c r="H420">
        <v>-50.712147000000002</v>
      </c>
      <c r="I420">
        <v>-4.3248582000000004</v>
      </c>
      <c r="J420">
        <v>-0.22295720999999999</v>
      </c>
      <c r="K420">
        <v>0.2274128</v>
      </c>
      <c r="L420">
        <v>3.8538496000000001E-3</v>
      </c>
      <c r="M420">
        <v>-0.21081232999999999</v>
      </c>
      <c r="N420">
        <v>-7.0112355000000001E-2</v>
      </c>
      <c r="O420">
        <v>-1.6934129999999999E-3</v>
      </c>
      <c r="P420">
        <v>-0.20794129</v>
      </c>
      <c r="Q420">
        <v>5.8774135999999998E-2</v>
      </c>
      <c r="R420">
        <v>4.0381967999999997E-2</v>
      </c>
      <c r="S420">
        <v>-0.21033937</v>
      </c>
      <c r="T420">
        <v>-6.8582155000000006E-2</v>
      </c>
      <c r="U420">
        <v>-6.3072763000000004E-2</v>
      </c>
      <c r="V420">
        <v>-0.29861787000000001</v>
      </c>
      <c r="W420">
        <v>0.11823106999999999</v>
      </c>
      <c r="X420">
        <v>1.1770235E-2</v>
      </c>
      <c r="Y420">
        <v>7.0419419000000002E-3</v>
      </c>
      <c r="Z420">
        <v>-1.6146546000000001E-2</v>
      </c>
      <c r="AA420">
        <v>-2.3684759E-2</v>
      </c>
      <c r="AB420">
        <v>-0.18893631999999999</v>
      </c>
      <c r="AC420">
        <v>8.5667586E-3</v>
      </c>
      <c r="AD420">
        <v>1.9996026999999999E-3</v>
      </c>
      <c r="AE420">
        <v>115.97067</v>
      </c>
    </row>
    <row r="421" spans="1:31" x14ac:dyDescent="0.2">
      <c r="A421">
        <f>34.341442</f>
        <v>34.341442000000001</v>
      </c>
      <c r="B421">
        <v>-7.1135229999999998</v>
      </c>
      <c r="C421">
        <v>-46.622723000000001</v>
      </c>
      <c r="D421">
        <v>-178.20604</v>
      </c>
      <c r="E421">
        <v>-5.7024039999999996</v>
      </c>
      <c r="F421">
        <v>3.8624325000000002</v>
      </c>
      <c r="G421">
        <v>18.443960000000001</v>
      </c>
      <c r="H421">
        <v>-50.988312000000001</v>
      </c>
      <c r="I421">
        <v>-4.4171085000000003</v>
      </c>
      <c r="J421">
        <v>-0.21550501999999999</v>
      </c>
      <c r="K421">
        <v>0.15327159000000001</v>
      </c>
      <c r="L421">
        <v>6.3339253000000003E-3</v>
      </c>
      <c r="M421">
        <v>-0.21081232999999999</v>
      </c>
      <c r="N421">
        <v>-7.9495213999999995E-2</v>
      </c>
      <c r="O421">
        <v>1.4325778E-3</v>
      </c>
      <c r="P421">
        <v>-0.21885157</v>
      </c>
      <c r="Q421">
        <v>1.5265437999999999E-2</v>
      </c>
      <c r="R421">
        <v>3.1055330999999999E-2</v>
      </c>
      <c r="S421">
        <v>-0.21659738000000001</v>
      </c>
      <c r="T421">
        <v>-8.8844991999999998E-2</v>
      </c>
      <c r="U421">
        <v>-5.5294674000000002E-2</v>
      </c>
      <c r="V421">
        <v>-0.26450351</v>
      </c>
      <c r="W421">
        <v>0.11978646</v>
      </c>
      <c r="X421">
        <v>1.4876296000000001E-2</v>
      </c>
      <c r="Y421">
        <v>1.3253185000000001E-2</v>
      </c>
      <c r="Z421">
        <v>-0.11276192</v>
      </c>
      <c r="AA421">
        <v>-0.17676258</v>
      </c>
      <c r="AB421">
        <v>-0.19048551999999999</v>
      </c>
      <c r="AC421">
        <v>6.5650000999999999E-2</v>
      </c>
      <c r="AD421">
        <v>-1.1032019000000001E-2</v>
      </c>
      <c r="AE421">
        <v>115.97067</v>
      </c>
    </row>
    <row r="422" spans="1:31" x14ac:dyDescent="0.2">
      <c r="A422">
        <f>34.89666</f>
        <v>34.896659999999997</v>
      </c>
      <c r="B422">
        <v>-8.2214460000000003</v>
      </c>
      <c r="C422">
        <v>-46.806835</v>
      </c>
      <c r="D422">
        <v>-178.75919999999999</v>
      </c>
      <c r="E422">
        <v>-5.8864941999999996</v>
      </c>
      <c r="F422">
        <v>4.2301865000000003</v>
      </c>
      <c r="G422">
        <v>18.443960000000001</v>
      </c>
      <c r="H422">
        <v>-51.356532999999999</v>
      </c>
      <c r="I422">
        <v>-4.4171085000000003</v>
      </c>
      <c r="J422">
        <v>-0.20774232000000001</v>
      </c>
      <c r="K422">
        <v>6.0517471000000003E-2</v>
      </c>
      <c r="L422">
        <v>4.4738683000000003E-3</v>
      </c>
      <c r="M422">
        <v>-0.21863489</v>
      </c>
      <c r="N422">
        <v>-7.6367587000000001E-2</v>
      </c>
      <c r="O422">
        <v>1.0810548999999999E-2</v>
      </c>
      <c r="P422">
        <v>-0.22508602</v>
      </c>
      <c r="Q422">
        <v>-3.2904907999999997E-2</v>
      </c>
      <c r="R422">
        <v>1.2402059999999999E-2</v>
      </c>
      <c r="S422">
        <v>-0.21972638</v>
      </c>
      <c r="T422">
        <v>-9.5079712999999996E-2</v>
      </c>
      <c r="U422">
        <v>-4.5960978E-2</v>
      </c>
      <c r="V422">
        <v>-0.22108525000000001</v>
      </c>
      <c r="W422">
        <v>9.8011002E-2</v>
      </c>
      <c r="X422">
        <v>1.6429326000000001E-2</v>
      </c>
      <c r="Y422">
        <v>2.2570046E-2</v>
      </c>
      <c r="Z422">
        <v>-0.15483636000000001</v>
      </c>
      <c r="AA422">
        <v>-0.26799074000000001</v>
      </c>
      <c r="AB422">
        <v>-0.18986584000000001</v>
      </c>
      <c r="AC422">
        <v>6.7501351000000001E-2</v>
      </c>
      <c r="AD422">
        <v>-1.7858107000000002E-2</v>
      </c>
      <c r="AE422">
        <v>115.97067</v>
      </c>
    </row>
    <row r="423" spans="1:31" x14ac:dyDescent="0.2">
      <c r="A423">
        <f>35.544411</f>
        <v>35.544410999999997</v>
      </c>
      <c r="B423">
        <v>-8.8677340000000004</v>
      </c>
      <c r="C423">
        <v>-46.070388999999999</v>
      </c>
      <c r="D423">
        <v>-178.66701</v>
      </c>
      <c r="E423">
        <v>-5.8864941999999996</v>
      </c>
      <c r="F423">
        <v>4.5060019000000002</v>
      </c>
      <c r="G423">
        <v>16.876503</v>
      </c>
      <c r="H423">
        <v>-51.632694000000001</v>
      </c>
      <c r="I423">
        <v>-4.5093584</v>
      </c>
      <c r="J423">
        <v>-0.20587927</v>
      </c>
      <c r="K423">
        <v>-1.2151966E-3</v>
      </c>
      <c r="L423">
        <v>-2.6563485E-3</v>
      </c>
      <c r="M423">
        <v>-0.22645742999999999</v>
      </c>
      <c r="N423">
        <v>-7.4803777000000002E-2</v>
      </c>
      <c r="O423">
        <v>2.3314515000000001E-2</v>
      </c>
      <c r="P423">
        <v>-0.22352739999999999</v>
      </c>
      <c r="Q423">
        <v>-5.7767025999999999E-2</v>
      </c>
      <c r="R423">
        <v>-3.1423324E-3</v>
      </c>
      <c r="S423">
        <v>-0.21972638</v>
      </c>
      <c r="T423">
        <v>-7.0140831000000001E-2</v>
      </c>
      <c r="U423">
        <v>-3.3516042000000003E-2</v>
      </c>
      <c r="V423">
        <v>-0.19472411000000001</v>
      </c>
      <c r="W423">
        <v>7.0013985000000001E-2</v>
      </c>
      <c r="X423">
        <v>2.4520549999999999E-3</v>
      </c>
      <c r="Y423">
        <v>3.3439718E-2</v>
      </c>
      <c r="Z423">
        <v>-0.108087</v>
      </c>
      <c r="AA423">
        <v>-0.24943589999999999</v>
      </c>
      <c r="AB423">
        <v>-0.18986584000000001</v>
      </c>
      <c r="AC423">
        <v>1.9983407000000002E-2</v>
      </c>
      <c r="AD423">
        <v>-1.1962850000000001E-2</v>
      </c>
      <c r="AE423">
        <v>115.97067</v>
      </c>
    </row>
    <row r="424" spans="1:31" x14ac:dyDescent="0.2">
      <c r="A424">
        <f>35.914555</f>
        <v>35.914555</v>
      </c>
      <c r="B424">
        <v>-9.0523881999999993</v>
      </c>
      <c r="C424">
        <v>-44.321326999999997</v>
      </c>
      <c r="D424">
        <v>-177.65286</v>
      </c>
      <c r="E424">
        <v>-5.7944488999999999</v>
      </c>
      <c r="F424">
        <v>4.4140635000000001</v>
      </c>
      <c r="G424">
        <v>14.0182</v>
      </c>
      <c r="H424">
        <v>-52.000915999999997</v>
      </c>
      <c r="I424">
        <v>-4.6016088000000002</v>
      </c>
      <c r="J424">
        <v>-0.21115792999999999</v>
      </c>
      <c r="K424">
        <v>-3.6969117E-3</v>
      </c>
      <c r="L424">
        <v>-1.0096575E-2</v>
      </c>
      <c r="M424">
        <v>-0.22958644</v>
      </c>
      <c r="N424">
        <v>-7.4803777000000002E-2</v>
      </c>
      <c r="O424">
        <v>3.1129492000000002E-2</v>
      </c>
      <c r="P424">
        <v>-0.21885157</v>
      </c>
      <c r="Q424">
        <v>-4.3782089000000003E-2</v>
      </c>
      <c r="R424">
        <v>-7.8056501000000004E-3</v>
      </c>
      <c r="S424">
        <v>-0.21503289</v>
      </c>
      <c r="T424">
        <v>-1.8704386E-2</v>
      </c>
      <c r="U424">
        <v>-2.1071108000000002E-2</v>
      </c>
      <c r="V424">
        <v>-0.19627479</v>
      </c>
      <c r="W424">
        <v>4.6683124999999999E-2</v>
      </c>
      <c r="X424">
        <v>-2.2396427E-2</v>
      </c>
      <c r="Y424">
        <v>3.8098148999999998E-2</v>
      </c>
      <c r="Z424">
        <v>-1.6146546000000001E-2</v>
      </c>
      <c r="AA424">
        <v>-0.16903138000000001</v>
      </c>
      <c r="AB424">
        <v>-0.19296426</v>
      </c>
      <c r="AC424">
        <v>-2.7534534999999999E-2</v>
      </c>
      <c r="AD424">
        <v>2.9304330000000001E-3</v>
      </c>
      <c r="AE424">
        <v>115.97067</v>
      </c>
    </row>
    <row r="425" spans="1:31" x14ac:dyDescent="0.2">
      <c r="A425">
        <f>35.914555</f>
        <v>35.914555</v>
      </c>
      <c r="B425">
        <v>-9.0523881999999993</v>
      </c>
      <c r="C425">
        <v>-41.283489000000003</v>
      </c>
      <c r="D425">
        <v>-175.80896000000001</v>
      </c>
      <c r="E425">
        <v>-5.5183134000000003</v>
      </c>
      <c r="F425">
        <v>4.1382479999999999</v>
      </c>
      <c r="G425">
        <v>10.698880000000001</v>
      </c>
      <c r="H425">
        <v>-52.461188999999997</v>
      </c>
      <c r="I425">
        <v>-4.6016088000000002</v>
      </c>
      <c r="J425">
        <v>-0.21798909999999999</v>
      </c>
      <c r="K425">
        <v>3.3528816000000003E-2</v>
      </c>
      <c r="L425">
        <v>-1.257665E-2</v>
      </c>
      <c r="M425">
        <v>-0.22176391000000001</v>
      </c>
      <c r="N425">
        <v>-6.5420926000000004E-2</v>
      </c>
      <c r="O425">
        <v>3.2692487999999999E-2</v>
      </c>
      <c r="P425">
        <v>-0.21573433</v>
      </c>
      <c r="Q425">
        <v>-2.7338551999999999E-4</v>
      </c>
      <c r="R425">
        <v>3.0754248000000001E-3</v>
      </c>
      <c r="S425">
        <v>-0.21190389000000001</v>
      </c>
      <c r="T425">
        <v>3.5849418000000001E-2</v>
      </c>
      <c r="U425">
        <v>-1.4848640999999999E-2</v>
      </c>
      <c r="V425">
        <v>-0.21643327000000001</v>
      </c>
      <c r="W425">
        <v>2.4907667000000001E-2</v>
      </c>
      <c r="X425">
        <v>-4.7244906000000003E-2</v>
      </c>
      <c r="Y425">
        <v>3.4992531E-2</v>
      </c>
      <c r="Z425">
        <v>5.3977522999999999E-2</v>
      </c>
      <c r="AA425">
        <v>-0.11955169</v>
      </c>
      <c r="AB425">
        <v>-0.20040046</v>
      </c>
      <c r="AC425">
        <v>-2.8768769999999999E-2</v>
      </c>
      <c r="AD425">
        <v>1.5031225E-2</v>
      </c>
      <c r="AE425">
        <v>115.97067</v>
      </c>
    </row>
    <row r="426" spans="1:31" x14ac:dyDescent="0.2">
      <c r="A426">
        <f>35.544411</f>
        <v>35.544410999999997</v>
      </c>
      <c r="B426">
        <v>-8.9600611000000008</v>
      </c>
      <c r="C426">
        <v>-37.417144999999998</v>
      </c>
      <c r="D426">
        <v>-173.59628000000001</v>
      </c>
      <c r="E426">
        <v>-5.2421784000000002</v>
      </c>
      <c r="F426">
        <v>3.9543712000000002</v>
      </c>
      <c r="G426">
        <v>7.4717631000000004</v>
      </c>
      <c r="H426">
        <v>-52.921463000000003</v>
      </c>
      <c r="I426">
        <v>-4.6016088000000002</v>
      </c>
      <c r="J426">
        <v>-0.21798909999999999</v>
      </c>
      <c r="K426">
        <v>5.5864256000000001E-2</v>
      </c>
      <c r="L426">
        <v>-1.0096575E-2</v>
      </c>
      <c r="M426">
        <v>-0.20611882000000001</v>
      </c>
      <c r="N426">
        <v>-3.1017099999999999E-2</v>
      </c>
      <c r="O426">
        <v>2.6440505E-2</v>
      </c>
      <c r="P426">
        <v>-0.22041016999999999</v>
      </c>
      <c r="Q426">
        <v>5.2558608E-2</v>
      </c>
      <c r="R426">
        <v>2.4837576E-2</v>
      </c>
      <c r="S426">
        <v>-0.20877488</v>
      </c>
      <c r="T426">
        <v>7.0140384E-2</v>
      </c>
      <c r="U426">
        <v>-1.4848640999999999E-2</v>
      </c>
      <c r="V426">
        <v>-0.23814241999999999</v>
      </c>
      <c r="W426">
        <v>1.0909156E-2</v>
      </c>
      <c r="X426">
        <v>-5.6563091000000003E-2</v>
      </c>
      <c r="Y426">
        <v>2.8781286999999999E-2</v>
      </c>
      <c r="Z426">
        <v>6.8002335999999997E-2</v>
      </c>
      <c r="AA426">
        <v>-0.14738402</v>
      </c>
      <c r="AB426">
        <v>-0.20969568</v>
      </c>
      <c r="AC426">
        <v>1.8132058999999999E-2</v>
      </c>
      <c r="AD426">
        <v>1.3790119E-2</v>
      </c>
      <c r="AE426">
        <v>115.97067</v>
      </c>
    </row>
    <row r="427" spans="1:31" x14ac:dyDescent="0.2">
      <c r="A427">
        <f>35.266804</f>
        <v>35.266804</v>
      </c>
      <c r="B427">
        <v>-8.8677340000000004</v>
      </c>
      <c r="C427">
        <v>-33.734912999999999</v>
      </c>
      <c r="D427">
        <v>-171.47579999999999</v>
      </c>
      <c r="E427">
        <v>-5.0580878</v>
      </c>
      <c r="F427">
        <v>3.9543712000000002</v>
      </c>
      <c r="G427">
        <v>4.7978668000000004</v>
      </c>
      <c r="H427">
        <v>-53.289679999999997</v>
      </c>
      <c r="I427">
        <v>-4.6016088000000002</v>
      </c>
      <c r="J427">
        <v>-0.20681082000000001</v>
      </c>
      <c r="K427">
        <v>1.6777239999999999E-2</v>
      </c>
      <c r="L427">
        <v>-9.7865658000000008E-3</v>
      </c>
      <c r="M427">
        <v>-0.19047375</v>
      </c>
      <c r="N427">
        <v>2.3716253999999999E-2</v>
      </c>
      <c r="O427">
        <v>1.8625526E-2</v>
      </c>
      <c r="P427">
        <v>-0.23287906</v>
      </c>
      <c r="Q427">
        <v>8.9851789000000001E-2</v>
      </c>
      <c r="R427">
        <v>4.3490846E-2</v>
      </c>
      <c r="S427">
        <v>-0.20721038</v>
      </c>
      <c r="T427">
        <v>8.1051140999999993E-2</v>
      </c>
      <c r="U427">
        <v>-1.6404258000000001E-2</v>
      </c>
      <c r="V427">
        <v>-0.24589567000000001</v>
      </c>
      <c r="W427">
        <v>3.1322055000000001E-3</v>
      </c>
      <c r="X427">
        <v>-5.1903999999999999E-2</v>
      </c>
      <c r="Y427">
        <v>2.7228478E-2</v>
      </c>
      <c r="Z427">
        <v>5.0860897000000002E-2</v>
      </c>
      <c r="AA427">
        <v>-0.21077988</v>
      </c>
      <c r="AB427">
        <v>-0.21651218999999999</v>
      </c>
      <c r="AC427">
        <v>7.0586935000000003E-2</v>
      </c>
      <c r="AD427">
        <v>-1.1031642999999999E-3</v>
      </c>
      <c r="AE427">
        <v>115.97067</v>
      </c>
    </row>
    <row r="428" spans="1:31" x14ac:dyDescent="0.2">
      <c r="A428">
        <f>35.266804</f>
        <v>35.266804</v>
      </c>
      <c r="B428">
        <v>-8.8677340000000004</v>
      </c>
      <c r="C428">
        <v>-30.973237999999998</v>
      </c>
      <c r="D428">
        <v>-170.09286</v>
      </c>
      <c r="E428">
        <v>-4.966043</v>
      </c>
      <c r="F428">
        <v>4.1382479999999999</v>
      </c>
      <c r="G428">
        <v>2.4005798999999999</v>
      </c>
      <c r="H428">
        <v>-53.657898000000003</v>
      </c>
      <c r="I428">
        <v>-4.5093584</v>
      </c>
      <c r="J428">
        <v>-0.18911184</v>
      </c>
      <c r="K428">
        <v>-8.31118E-2</v>
      </c>
      <c r="L428">
        <v>-1.6296762999999999E-2</v>
      </c>
      <c r="M428">
        <v>-0.18265122</v>
      </c>
      <c r="N428">
        <v>7.8449598999999995E-2</v>
      </c>
      <c r="O428">
        <v>1.5499537000000001E-2</v>
      </c>
      <c r="P428">
        <v>-0.24690655</v>
      </c>
      <c r="Q428">
        <v>9.4513430999999995E-2</v>
      </c>
      <c r="R428">
        <v>4.3490846E-2</v>
      </c>
      <c r="S428">
        <v>-0.20721038</v>
      </c>
      <c r="T428">
        <v>8.4168501000000007E-2</v>
      </c>
      <c r="U428">
        <v>-1.6404258000000001E-2</v>
      </c>
      <c r="V428">
        <v>-0.23814241999999999</v>
      </c>
      <c r="W428">
        <v>4.6875956000000003E-3</v>
      </c>
      <c r="X428">
        <v>-3.6373697000000003E-2</v>
      </c>
      <c r="Y428">
        <v>3.3439718E-2</v>
      </c>
      <c r="Z428">
        <v>4.7744274000000003E-2</v>
      </c>
      <c r="AA428">
        <v>-0.24634339</v>
      </c>
      <c r="AB428">
        <v>-0.21806142000000001</v>
      </c>
      <c r="AC428">
        <v>8.0152236000000002E-2</v>
      </c>
      <c r="AD428">
        <v>-2.0340322000000001E-2</v>
      </c>
      <c r="AE428">
        <v>115.97067</v>
      </c>
    </row>
    <row r="429" spans="1:31" x14ac:dyDescent="0.2">
      <c r="A429">
        <f>35.822021</f>
        <v>35.822020999999999</v>
      </c>
      <c r="B429">
        <v>-9.5140218999999995</v>
      </c>
      <c r="C429">
        <v>-29.408293</v>
      </c>
      <c r="D429">
        <v>-169.6319</v>
      </c>
      <c r="E429">
        <v>-5.0580878</v>
      </c>
      <c r="F429">
        <v>4.3221249999999998</v>
      </c>
      <c r="G429">
        <v>3.2932623E-3</v>
      </c>
      <c r="H429">
        <v>-53.842010000000002</v>
      </c>
      <c r="I429">
        <v>-4.5093584</v>
      </c>
      <c r="J429">
        <v>-0.17389697000000001</v>
      </c>
      <c r="K429">
        <v>-0.19447877999999999</v>
      </c>
      <c r="L429">
        <v>-2.9317158999999999E-2</v>
      </c>
      <c r="M429">
        <v>-0.18108668999999999</v>
      </c>
      <c r="N429">
        <v>0.10972580999999999</v>
      </c>
      <c r="O429">
        <v>1.3936541E-2</v>
      </c>
      <c r="P429">
        <v>-0.25314099000000001</v>
      </c>
      <c r="Q429">
        <v>6.6543548999999994E-2</v>
      </c>
      <c r="R429">
        <v>2.3283135E-2</v>
      </c>
      <c r="S429">
        <v>-0.20564587000000001</v>
      </c>
      <c r="T429">
        <v>9.5079265999999996E-2</v>
      </c>
      <c r="U429">
        <v>-1.1737408E-2</v>
      </c>
      <c r="V429">
        <v>-0.21643327000000001</v>
      </c>
      <c r="W429">
        <v>4.6875956000000003E-3</v>
      </c>
      <c r="X429">
        <v>-2.0843396E-2</v>
      </c>
      <c r="Y429">
        <v>4.2756584E-2</v>
      </c>
      <c r="Z429">
        <v>7.4235588000000005E-2</v>
      </c>
      <c r="AA429">
        <v>-0.2386122</v>
      </c>
      <c r="AB429">
        <v>-0.21496302</v>
      </c>
      <c r="AC429">
        <v>3.7262660000000003E-2</v>
      </c>
      <c r="AD429">
        <v>-3.2751388999999999E-2</v>
      </c>
      <c r="AE429">
        <v>115.97067</v>
      </c>
    </row>
    <row r="430" spans="1:31" x14ac:dyDescent="0.2">
      <c r="A430">
        <f>36.839916</f>
        <v>36.839916000000002</v>
      </c>
      <c r="B430">
        <v>-11.175905999999999</v>
      </c>
      <c r="C430">
        <v>-28.487734</v>
      </c>
      <c r="D430">
        <v>-170.00067000000001</v>
      </c>
      <c r="E430">
        <v>-5.1501330999999997</v>
      </c>
      <c r="F430">
        <v>4.4140635000000001</v>
      </c>
      <c r="G430">
        <v>-2.2095869000000001</v>
      </c>
      <c r="H430">
        <v>-54.026119000000001</v>
      </c>
      <c r="I430">
        <v>-4.6016088000000002</v>
      </c>
      <c r="J430">
        <v>-0.16830781</v>
      </c>
      <c r="K430">
        <v>-0.25466033999999999</v>
      </c>
      <c r="L430">
        <v>-4.1717536999999999E-2</v>
      </c>
      <c r="M430">
        <v>-0.18578022999999999</v>
      </c>
      <c r="N430">
        <v>0.11285344</v>
      </c>
      <c r="O430">
        <v>1.7062529999999999E-2</v>
      </c>
      <c r="P430">
        <v>-0.24534795000000001</v>
      </c>
      <c r="Q430">
        <v>1.5265437999999999E-2</v>
      </c>
      <c r="R430">
        <v>-1.0914528999999999E-2</v>
      </c>
      <c r="S430">
        <v>-0.20095236999999999</v>
      </c>
      <c r="T430">
        <v>0.11845947</v>
      </c>
      <c r="U430">
        <v>-5.5149411999999998E-3</v>
      </c>
      <c r="V430">
        <v>-0.18542022</v>
      </c>
      <c r="W430">
        <v>-7.7555259E-3</v>
      </c>
      <c r="X430">
        <v>-1.1525216E-2</v>
      </c>
      <c r="Y430">
        <v>4.8967823000000001E-2</v>
      </c>
      <c r="Z430">
        <v>0.10384353</v>
      </c>
      <c r="AA430">
        <v>-0.22314981</v>
      </c>
      <c r="AB430">
        <v>-0.20969568</v>
      </c>
      <c r="AC430">
        <v>-1.8894911E-2</v>
      </c>
      <c r="AD430">
        <v>-3.4613050999999999E-2</v>
      </c>
      <c r="AE430">
        <v>115.97067</v>
      </c>
    </row>
    <row r="431" spans="1:31" x14ac:dyDescent="0.2">
      <c r="A431">
        <f>37.950352</f>
        <v>37.950352000000002</v>
      </c>
      <c r="B431">
        <v>-13.391750999999999</v>
      </c>
      <c r="C431">
        <v>-27.567177000000001</v>
      </c>
      <c r="D431">
        <v>-170.36945</v>
      </c>
      <c r="E431">
        <v>-5.1501330999999997</v>
      </c>
      <c r="F431">
        <v>4.3221249999999998</v>
      </c>
      <c r="G431">
        <v>-3.9614501</v>
      </c>
      <c r="H431">
        <v>-54.210228000000001</v>
      </c>
      <c r="I431">
        <v>-4.6016088000000002</v>
      </c>
      <c r="J431">
        <v>-0.17141290000000001</v>
      </c>
      <c r="K431">
        <v>-0.22736149</v>
      </c>
      <c r="L431">
        <v>-4.8537742000000002E-2</v>
      </c>
      <c r="M431">
        <v>-0.18890923000000001</v>
      </c>
      <c r="N431">
        <v>9.2523903000000005E-2</v>
      </c>
      <c r="O431">
        <v>1.8625526E-2</v>
      </c>
      <c r="P431">
        <v>-0.22820322000000001</v>
      </c>
      <c r="Q431">
        <v>-3.7566560999999998E-2</v>
      </c>
      <c r="R431">
        <v>-4.2003314999999999E-2</v>
      </c>
      <c r="S431">
        <v>-0.19469436000000001</v>
      </c>
      <c r="T431">
        <v>0.14339836</v>
      </c>
      <c r="U431">
        <v>-2.4037077E-3</v>
      </c>
      <c r="V431">
        <v>-0.16216041</v>
      </c>
      <c r="W431">
        <v>-3.1086378000000001E-2</v>
      </c>
      <c r="X431">
        <v>-1.3078246E-2</v>
      </c>
      <c r="Y431">
        <v>5.2073449000000001E-2</v>
      </c>
      <c r="Z431">
        <v>0.11007678</v>
      </c>
      <c r="AA431">
        <v>-0.23242724000000001</v>
      </c>
      <c r="AB431">
        <v>-0.20566776000000001</v>
      </c>
      <c r="AC431">
        <v>-3.6791275999999998E-2</v>
      </c>
      <c r="AD431">
        <v>-3.1200006999999998E-2</v>
      </c>
      <c r="AE431">
        <v>115.97067</v>
      </c>
    </row>
    <row r="432" spans="1:31" x14ac:dyDescent="0.2">
      <c r="A432">
        <f>38.783176</f>
        <v>38.783175999999997</v>
      </c>
      <c r="B432">
        <v>-15.515269999999999</v>
      </c>
      <c r="C432">
        <v>-26.370450999999999</v>
      </c>
      <c r="D432">
        <v>-170.27725000000001</v>
      </c>
      <c r="E432">
        <v>-5.2421784000000002</v>
      </c>
      <c r="F432">
        <v>4.2301865000000003</v>
      </c>
      <c r="G432">
        <v>-4.9756866000000004</v>
      </c>
      <c r="H432">
        <v>-54.302284</v>
      </c>
      <c r="I432">
        <v>-4.6938586000000004</v>
      </c>
      <c r="J432">
        <v>-0.17700203</v>
      </c>
      <c r="K432">
        <v>-0.12219882</v>
      </c>
      <c r="L432">
        <v>-4.8847750000000002E-2</v>
      </c>
      <c r="M432">
        <v>-0.18734472999999999</v>
      </c>
      <c r="N432">
        <v>6.4375319E-2</v>
      </c>
      <c r="O432">
        <v>1.7062529999999999E-2</v>
      </c>
      <c r="P432">
        <v>-0.21417572000000001</v>
      </c>
      <c r="Q432">
        <v>-7.0198089000000005E-2</v>
      </c>
      <c r="R432">
        <v>-5.5993269999999998E-2</v>
      </c>
      <c r="S432">
        <v>-0.18843636</v>
      </c>
      <c r="T432">
        <v>0.15275042</v>
      </c>
      <c r="U432">
        <v>-2.4037077E-3</v>
      </c>
      <c r="V432">
        <v>-0.15595782</v>
      </c>
      <c r="W432">
        <v>-5.4417234000000002E-2</v>
      </c>
      <c r="X432">
        <v>-2.3949457E-2</v>
      </c>
      <c r="Y432">
        <v>5.5179066999999998E-2</v>
      </c>
      <c r="Z432">
        <v>9.7610279999999994E-2</v>
      </c>
      <c r="AA432">
        <v>-0.25252837</v>
      </c>
      <c r="AB432">
        <v>-0.20442836</v>
      </c>
      <c r="AC432">
        <v>-1.3071002999999999E-3</v>
      </c>
      <c r="AD432">
        <v>-2.9648621999999999E-2</v>
      </c>
      <c r="AE432">
        <v>115.97067</v>
      </c>
    </row>
    <row r="433" spans="1:31" x14ac:dyDescent="0.2">
      <c r="A433">
        <f>39.060787</f>
        <v>39.060786999999998</v>
      </c>
      <c r="B433">
        <v>-16.900172999999999</v>
      </c>
      <c r="C433">
        <v>-25.081671</v>
      </c>
      <c r="D433">
        <v>-169.3553</v>
      </c>
      <c r="E433">
        <v>-5.2421784000000002</v>
      </c>
      <c r="F433">
        <v>4.1382479999999999</v>
      </c>
      <c r="G433">
        <v>-5.1600932999999998</v>
      </c>
      <c r="H433">
        <v>-54.486393</v>
      </c>
      <c r="I433">
        <v>-4.6938586000000004</v>
      </c>
      <c r="J433">
        <v>-0.17824407</v>
      </c>
      <c r="K433">
        <v>1.0572949999999999E-2</v>
      </c>
      <c r="L433">
        <v>-4.5127641000000003E-2</v>
      </c>
      <c r="M433">
        <v>-0.17952219999999999</v>
      </c>
      <c r="N433">
        <v>4.2481976999999997E-2</v>
      </c>
      <c r="O433">
        <v>1.0810548999999999E-2</v>
      </c>
      <c r="P433">
        <v>-0.21105851</v>
      </c>
      <c r="Q433">
        <v>-7.3305853000000004E-2</v>
      </c>
      <c r="R433">
        <v>-5.1329951999999998E-2</v>
      </c>
      <c r="S433">
        <v>-0.18374285000000001</v>
      </c>
      <c r="T433">
        <v>0.1465157</v>
      </c>
      <c r="U433">
        <v>-7.0705576999999997E-3</v>
      </c>
      <c r="V433">
        <v>-0.16681238000000001</v>
      </c>
      <c r="W433">
        <v>-6.3749574000000003E-2</v>
      </c>
      <c r="X433">
        <v>-3.9479759000000003E-2</v>
      </c>
      <c r="Y433">
        <v>5.6731876000000001E-2</v>
      </c>
      <c r="Z433">
        <v>9.1377027E-2</v>
      </c>
      <c r="AA433">
        <v>-0.24788964999999999</v>
      </c>
      <c r="AB433">
        <v>-0.20411855000000001</v>
      </c>
      <c r="AC433">
        <v>5.1764893999999999E-2</v>
      </c>
      <c r="AD433">
        <v>-3.0889729000000001E-2</v>
      </c>
      <c r="AE433">
        <v>115.97067</v>
      </c>
    </row>
    <row r="434" spans="1:31" x14ac:dyDescent="0.2">
      <c r="A434">
        <f>38.96825</f>
        <v>38.968249999999998</v>
      </c>
      <c r="B434">
        <v>-17.638788000000002</v>
      </c>
      <c r="C434">
        <v>-24.069056</v>
      </c>
      <c r="D434">
        <v>-167.97237999999999</v>
      </c>
      <c r="E434">
        <v>-5.1501330999999997</v>
      </c>
      <c r="F434">
        <v>4.1382479999999999</v>
      </c>
      <c r="G434">
        <v>-4.8834834000000003</v>
      </c>
      <c r="H434">
        <v>-54.486393</v>
      </c>
      <c r="I434">
        <v>-4.6938586000000004</v>
      </c>
      <c r="J434">
        <v>-0.17327595000000001</v>
      </c>
      <c r="K434">
        <v>0.10984156</v>
      </c>
      <c r="L434">
        <v>-4.0787507000000001E-2</v>
      </c>
      <c r="M434">
        <v>-0.17169966</v>
      </c>
      <c r="N434">
        <v>3.1535305E-2</v>
      </c>
      <c r="O434">
        <v>2.9955732000000001E-3</v>
      </c>
      <c r="P434">
        <v>-0.21729292</v>
      </c>
      <c r="Q434">
        <v>-4.6889853000000002E-2</v>
      </c>
      <c r="R434">
        <v>-3.2676678000000001E-2</v>
      </c>
      <c r="S434">
        <v>-0.18217836000000001</v>
      </c>
      <c r="T434">
        <v>0.13404627</v>
      </c>
      <c r="U434">
        <v>-1.1737408E-2</v>
      </c>
      <c r="V434">
        <v>-0.18076824999999999</v>
      </c>
      <c r="W434">
        <v>-5.1306456E-2</v>
      </c>
      <c r="X434">
        <v>-4.8797935000000001E-2</v>
      </c>
      <c r="Y434">
        <v>5.0520632000000003E-2</v>
      </c>
      <c r="Z434">
        <v>0.10384353</v>
      </c>
      <c r="AA434">
        <v>-0.20768740999999999</v>
      </c>
      <c r="AB434">
        <v>-0.20225950000000001</v>
      </c>
      <c r="AC434">
        <v>6.7809910000000001E-2</v>
      </c>
      <c r="AD434">
        <v>-3.1510279000000002E-2</v>
      </c>
      <c r="AE434">
        <v>114.44474</v>
      </c>
    </row>
    <row r="435" spans="1:31" x14ac:dyDescent="0.2">
      <c r="A435">
        <f>38.690643</f>
        <v>38.690643000000001</v>
      </c>
      <c r="B435">
        <v>-18.285076</v>
      </c>
      <c r="C435">
        <v>-23.792888999999999</v>
      </c>
      <c r="D435">
        <v>-166.58945</v>
      </c>
      <c r="E435">
        <v>-5.1501330999999997</v>
      </c>
      <c r="F435">
        <v>4.1382479999999999</v>
      </c>
      <c r="G435">
        <v>-4.6068734999999998</v>
      </c>
      <c r="H435">
        <v>-54.578445000000002</v>
      </c>
      <c r="I435">
        <v>-4.6016088000000002</v>
      </c>
      <c r="J435">
        <v>-0.16458171999999999</v>
      </c>
      <c r="K435">
        <v>0.13714044</v>
      </c>
      <c r="L435">
        <v>-3.9547469000000002E-2</v>
      </c>
      <c r="M435">
        <v>-0.16700613</v>
      </c>
      <c r="N435">
        <v>2.8407687000000001E-2</v>
      </c>
      <c r="O435">
        <v>-4.8194042999999999E-3</v>
      </c>
      <c r="P435">
        <v>-0.22820322000000001</v>
      </c>
      <c r="Q435">
        <v>-9.5966794000000005E-3</v>
      </c>
      <c r="R435">
        <v>-1.5577847000000001E-2</v>
      </c>
      <c r="S435">
        <v>-0.18061384999999999</v>
      </c>
      <c r="T435">
        <v>0.12469419</v>
      </c>
      <c r="U435">
        <v>-1.6404258000000001E-2</v>
      </c>
      <c r="V435">
        <v>-0.18852152</v>
      </c>
      <c r="W435">
        <v>-2.0198647E-2</v>
      </c>
      <c r="X435">
        <v>-5.1903999999999999E-2</v>
      </c>
      <c r="Y435">
        <v>3.6545340000000003E-2</v>
      </c>
      <c r="Z435">
        <v>0.12098497</v>
      </c>
      <c r="AA435">
        <v>-0.15511520000000001</v>
      </c>
      <c r="AB435">
        <v>-0.19575282999999999</v>
      </c>
      <c r="AC435">
        <v>2.3068989000000002E-2</v>
      </c>
      <c r="AD435">
        <v>-2.7476685000000001E-2</v>
      </c>
      <c r="AE435">
        <v>111.39288000000001</v>
      </c>
    </row>
    <row r="436" spans="1:31" x14ac:dyDescent="0.2">
      <c r="A436">
        <f>38.413033</f>
        <v>38.413032999999999</v>
      </c>
      <c r="B436">
        <v>-19.300673</v>
      </c>
      <c r="C436">
        <v>-24.437279</v>
      </c>
      <c r="D436">
        <v>-165.48311000000001</v>
      </c>
      <c r="E436">
        <v>-5.0580878</v>
      </c>
      <c r="F436">
        <v>4.1382479999999999</v>
      </c>
      <c r="G436">
        <v>-4.5146699000000003</v>
      </c>
      <c r="H436">
        <v>-54.578445000000002</v>
      </c>
      <c r="I436">
        <v>-4.6016088000000002</v>
      </c>
      <c r="J436">
        <v>-0.15681903</v>
      </c>
      <c r="K436">
        <v>9.9914691999999999E-2</v>
      </c>
      <c r="L436">
        <v>-4.2957573999999998E-2</v>
      </c>
      <c r="M436">
        <v>-0.16544163000000001</v>
      </c>
      <c r="N436">
        <v>2.9971492999999998E-2</v>
      </c>
      <c r="O436">
        <v>-9.5083909000000001E-3</v>
      </c>
      <c r="P436">
        <v>-0.23443766999999999</v>
      </c>
      <c r="Q436">
        <v>1.8373203000000001E-2</v>
      </c>
      <c r="R436">
        <v>-1.0914528999999999E-2</v>
      </c>
      <c r="S436">
        <v>-0.18061384999999999</v>
      </c>
      <c r="T436">
        <v>0.11845947</v>
      </c>
      <c r="U436">
        <v>-2.2626726E-2</v>
      </c>
      <c r="V436">
        <v>-0.18542022</v>
      </c>
      <c r="W436">
        <v>2.1796888E-2</v>
      </c>
      <c r="X436">
        <v>-5.3457024999999998E-2</v>
      </c>
      <c r="Y436">
        <v>2.1017237000000001E-2</v>
      </c>
      <c r="Z436">
        <v>0.11786834</v>
      </c>
      <c r="AA436">
        <v>-0.12882911999999999</v>
      </c>
      <c r="AB436">
        <v>-0.18583789000000001</v>
      </c>
      <c r="AC436">
        <v>-5.2219186000000001E-2</v>
      </c>
      <c r="AD436">
        <v>-2.0960875E-2</v>
      </c>
      <c r="AE436">
        <v>109.86695</v>
      </c>
    </row>
    <row r="437" spans="1:31" x14ac:dyDescent="0.2">
      <c r="A437">
        <f>38.227962</f>
        <v>38.227961999999998</v>
      </c>
      <c r="B437">
        <v>-20.870229999999999</v>
      </c>
      <c r="C437">
        <v>-25.818117000000001</v>
      </c>
      <c r="D437">
        <v>-164.92994999999999</v>
      </c>
      <c r="E437">
        <v>-4.966043</v>
      </c>
      <c r="F437">
        <v>4.2301865000000003</v>
      </c>
      <c r="G437">
        <v>-4.6068734999999998</v>
      </c>
      <c r="H437">
        <v>-54.486393</v>
      </c>
      <c r="I437">
        <v>-4.6016088000000002</v>
      </c>
      <c r="J437">
        <v>-0.15309294000000001</v>
      </c>
      <c r="K437">
        <v>4.2525034000000003E-2</v>
      </c>
      <c r="L437">
        <v>-4.9777782999999999E-2</v>
      </c>
      <c r="M437">
        <v>-0.16387713000000001</v>
      </c>
      <c r="N437">
        <v>3.7790544000000002E-2</v>
      </c>
      <c r="O437">
        <v>-9.5083909000000001E-3</v>
      </c>
      <c r="P437">
        <v>-0.23287906</v>
      </c>
      <c r="Q437">
        <v>2.6142611999999999E-2</v>
      </c>
      <c r="R437">
        <v>-2.3350040999999998E-2</v>
      </c>
      <c r="S437">
        <v>-0.17748484</v>
      </c>
      <c r="T437">
        <v>0.10599003</v>
      </c>
      <c r="U437">
        <v>-2.8849191999999999E-2</v>
      </c>
      <c r="V437">
        <v>-0.173015</v>
      </c>
      <c r="W437">
        <v>6.0681636999999997E-2</v>
      </c>
      <c r="X437">
        <v>-5.8116116000000002E-2</v>
      </c>
      <c r="Y437">
        <v>1.1700373E-2</v>
      </c>
      <c r="Z437">
        <v>8.5143775000000005E-2</v>
      </c>
      <c r="AA437">
        <v>-0.14119904999999999</v>
      </c>
      <c r="AB437">
        <v>-0.17685250999999999</v>
      </c>
      <c r="AC437">
        <v>-9.5417313000000004E-2</v>
      </c>
      <c r="AD437">
        <v>-1.7547831E-2</v>
      </c>
      <c r="AE437">
        <v>109.86695</v>
      </c>
    </row>
    <row r="438" spans="1:31" x14ac:dyDescent="0.2">
      <c r="A438">
        <f>38.135426</f>
        <v>38.135426000000002</v>
      </c>
      <c r="B438">
        <v>-22.532114</v>
      </c>
      <c r="C438">
        <v>-27.291008000000001</v>
      </c>
      <c r="D438">
        <v>-164.83775</v>
      </c>
      <c r="E438">
        <v>-4.7819523999999998</v>
      </c>
      <c r="F438">
        <v>4.2301865000000003</v>
      </c>
      <c r="G438">
        <v>-4.6990767</v>
      </c>
      <c r="H438">
        <v>-54.302284</v>
      </c>
      <c r="I438">
        <v>-4.5093584</v>
      </c>
      <c r="J438">
        <v>-0.15278243</v>
      </c>
      <c r="K438">
        <v>1.0883165E-2</v>
      </c>
      <c r="L438">
        <v>-5.6287973999999998E-2</v>
      </c>
      <c r="M438">
        <v>-0.16387713000000001</v>
      </c>
      <c r="N438">
        <v>5.8120078999999998E-2</v>
      </c>
      <c r="O438">
        <v>-9.5083909000000001E-3</v>
      </c>
      <c r="P438">
        <v>-0.22508602</v>
      </c>
      <c r="Q438">
        <v>1.8373203000000001E-2</v>
      </c>
      <c r="R438">
        <v>-4.0448874000000003E-2</v>
      </c>
      <c r="S438">
        <v>-0.17435582999999999</v>
      </c>
      <c r="T438">
        <v>7.9492464999999998E-2</v>
      </c>
      <c r="U438">
        <v>-3.8182887999999998E-2</v>
      </c>
      <c r="V438">
        <v>-0.15285651</v>
      </c>
      <c r="W438">
        <v>7.6235548E-2</v>
      </c>
      <c r="X438">
        <v>-5.9669152000000003E-2</v>
      </c>
      <c r="Y438">
        <v>1.0147562000000001E-2</v>
      </c>
      <c r="Z438">
        <v>3.683608E-2</v>
      </c>
      <c r="AA438">
        <v>-0.17212385999999999</v>
      </c>
      <c r="AB438">
        <v>-0.17282458000000001</v>
      </c>
      <c r="AC438">
        <v>-6.2093042000000001E-2</v>
      </c>
      <c r="AD438">
        <v>-2.2201980999999999E-2</v>
      </c>
      <c r="AE438">
        <v>108.34103</v>
      </c>
    </row>
    <row r="439" spans="1:31" x14ac:dyDescent="0.2">
      <c r="A439">
        <f>38.042889</f>
        <v>38.042889000000002</v>
      </c>
      <c r="B439">
        <v>-23.82469</v>
      </c>
      <c r="C439">
        <v>-28.303623000000002</v>
      </c>
      <c r="D439">
        <v>-164.92994999999999</v>
      </c>
      <c r="E439">
        <v>-4.6899075999999997</v>
      </c>
      <c r="F439">
        <v>4.3221249999999998</v>
      </c>
      <c r="G439">
        <v>-4.6990767</v>
      </c>
      <c r="H439">
        <v>-54.026119000000001</v>
      </c>
      <c r="I439">
        <v>-4.5093584</v>
      </c>
      <c r="J439">
        <v>-0.15433495</v>
      </c>
      <c r="K439">
        <v>2.1120241000000001E-2</v>
      </c>
      <c r="L439">
        <v>-5.7528015000000002E-2</v>
      </c>
      <c r="M439">
        <v>-0.16074809000000001</v>
      </c>
      <c r="N439">
        <v>8.4704846E-2</v>
      </c>
      <c r="O439">
        <v>-1.4197377000000001E-2</v>
      </c>
      <c r="P439">
        <v>-0.21729292</v>
      </c>
      <c r="Q439">
        <v>9.0499082999999994E-3</v>
      </c>
      <c r="R439">
        <v>-5.4438829000000001E-2</v>
      </c>
      <c r="S439">
        <v>-0.17122686000000001</v>
      </c>
      <c r="T439">
        <v>4.2084142999999997E-2</v>
      </c>
      <c r="U439">
        <v>-4.9072209999999998E-2</v>
      </c>
      <c r="V439">
        <v>-0.12339410000000001</v>
      </c>
      <c r="W439">
        <v>6.0681636999999997E-2</v>
      </c>
      <c r="X439">
        <v>-4.8797935000000001E-2</v>
      </c>
      <c r="Y439">
        <v>1.4805993999999999E-2</v>
      </c>
      <c r="Z439">
        <v>-6.7966700999999999E-3</v>
      </c>
      <c r="AA439">
        <v>-0.1968637</v>
      </c>
      <c r="AB439">
        <v>-0.17468362000000001</v>
      </c>
      <c r="AC439">
        <v>3.6954101000000003E-2</v>
      </c>
      <c r="AD439">
        <v>-3.4923325999999998E-2</v>
      </c>
      <c r="AE439">
        <v>106.81509</v>
      </c>
    </row>
    <row r="440" spans="1:31" x14ac:dyDescent="0.2">
      <c r="A440">
        <f>37.765282</f>
        <v>37.765281999999999</v>
      </c>
      <c r="B440">
        <v>-24.286324</v>
      </c>
      <c r="C440">
        <v>-28.671845999999999</v>
      </c>
      <c r="D440">
        <v>-164.92994999999999</v>
      </c>
      <c r="E440">
        <v>-4.6899075999999997</v>
      </c>
      <c r="F440">
        <v>4.3221249999999998</v>
      </c>
      <c r="G440">
        <v>-4.6068734999999998</v>
      </c>
      <c r="H440">
        <v>-53.565845000000003</v>
      </c>
      <c r="I440">
        <v>-4.5093584</v>
      </c>
      <c r="J440">
        <v>-0.15402444000000001</v>
      </c>
      <c r="K440">
        <v>5.9276613999999998E-2</v>
      </c>
      <c r="L440">
        <v>-5.4117918000000001E-2</v>
      </c>
      <c r="M440">
        <v>-0.15918361</v>
      </c>
      <c r="N440">
        <v>0.10347057</v>
      </c>
      <c r="O440">
        <v>-2.3575351000000001E-2</v>
      </c>
      <c r="P440">
        <v>-0.21261711</v>
      </c>
      <c r="Q440">
        <v>1.2157673000000001E-2</v>
      </c>
      <c r="R440">
        <v>-5.4438829000000001E-2</v>
      </c>
      <c r="S440">
        <v>-0.16809784999999999</v>
      </c>
      <c r="T440">
        <v>1.0910537E-2</v>
      </c>
      <c r="U440">
        <v>-5.8405909999999998E-2</v>
      </c>
      <c r="V440">
        <v>-9.3931696999999995E-2</v>
      </c>
      <c r="W440">
        <v>2.6463058000000001E-2</v>
      </c>
      <c r="X440">
        <v>-2.8608549E-2</v>
      </c>
      <c r="Y440">
        <v>1.7911614999999999E-2</v>
      </c>
      <c r="Z440">
        <v>-3.1729672E-2</v>
      </c>
      <c r="AA440">
        <v>-0.1968637</v>
      </c>
      <c r="AB440">
        <v>-0.17809187000000001</v>
      </c>
      <c r="AC440">
        <v>0.14278953</v>
      </c>
      <c r="AD440">
        <v>-4.8575502E-2</v>
      </c>
      <c r="AE440">
        <v>105.28916</v>
      </c>
    </row>
    <row r="441" spans="1:31" x14ac:dyDescent="0.2">
      <c r="A441">
        <f>37.487671</f>
        <v>37.487670999999999</v>
      </c>
      <c r="B441">
        <v>-23.640035999999998</v>
      </c>
      <c r="C441">
        <v>-29.04007</v>
      </c>
      <c r="D441">
        <v>-164.74556000000001</v>
      </c>
      <c r="E441">
        <v>-4.6899075999999997</v>
      </c>
      <c r="F441">
        <v>4.3221249999999998</v>
      </c>
      <c r="G441">
        <v>-4.5146699000000003</v>
      </c>
      <c r="H441">
        <v>-53.197623999999998</v>
      </c>
      <c r="I441">
        <v>-4.6016088000000002</v>
      </c>
      <c r="J441">
        <v>-0.14998785000000001</v>
      </c>
      <c r="K441">
        <v>0.10549857</v>
      </c>
      <c r="L441">
        <v>-5.1017825000000003E-2</v>
      </c>
      <c r="M441">
        <v>-0.15605458999999999</v>
      </c>
      <c r="N441">
        <v>9.2523903000000005E-2</v>
      </c>
      <c r="O441">
        <v>-3.1390328000000002E-2</v>
      </c>
      <c r="P441">
        <v>-0.20949991000000001</v>
      </c>
      <c r="Q441">
        <v>3.2358142999999999E-2</v>
      </c>
      <c r="R441">
        <v>-4.2003314999999999E-2</v>
      </c>
      <c r="S441">
        <v>-0.16340432999999999</v>
      </c>
      <c r="T441">
        <v>-3.1175851E-3</v>
      </c>
      <c r="U441">
        <v>-6.4628378E-2</v>
      </c>
      <c r="V441">
        <v>-8.3077132999999997E-2</v>
      </c>
      <c r="W441">
        <v>7.7983756E-3</v>
      </c>
      <c r="X441">
        <v>-1.3078246E-2</v>
      </c>
      <c r="Y441">
        <v>1.4805993999999999E-2</v>
      </c>
      <c r="Z441">
        <v>-3.3287986999999998E-2</v>
      </c>
      <c r="AA441">
        <v>-0.17830883</v>
      </c>
      <c r="AB441">
        <v>-0.17716235</v>
      </c>
      <c r="AC441">
        <v>0.18814755999999999</v>
      </c>
      <c r="AD441">
        <v>-5.3850206999999997E-2</v>
      </c>
      <c r="AE441">
        <v>103.76324</v>
      </c>
    </row>
    <row r="442" spans="1:31" x14ac:dyDescent="0.2">
      <c r="A442">
        <f>37.210064</f>
        <v>37.210064000000003</v>
      </c>
      <c r="B442">
        <v>-22.347460000000002</v>
      </c>
      <c r="C442">
        <v>-30.236794</v>
      </c>
      <c r="D442">
        <v>-164.46896000000001</v>
      </c>
      <c r="E442">
        <v>-4.7819523999999998</v>
      </c>
      <c r="F442">
        <v>4.3221249999999998</v>
      </c>
      <c r="G442">
        <v>-4.6068734999999998</v>
      </c>
      <c r="H442">
        <v>-52.921463000000003</v>
      </c>
      <c r="I442">
        <v>-4.6016088000000002</v>
      </c>
      <c r="J442">
        <v>-0.14284615000000001</v>
      </c>
      <c r="K442">
        <v>0.15172051</v>
      </c>
      <c r="L442">
        <v>-5.2257857999999997E-2</v>
      </c>
      <c r="M442">
        <v>-0.14979656</v>
      </c>
      <c r="N442">
        <v>5.8120078999999998E-2</v>
      </c>
      <c r="O442">
        <v>-3.6079314000000001E-2</v>
      </c>
      <c r="P442">
        <v>-0.20326546000000001</v>
      </c>
      <c r="Q442">
        <v>6.1881899999999997E-2</v>
      </c>
      <c r="R442">
        <v>-2.6458921E-2</v>
      </c>
      <c r="S442">
        <v>-0.15871083999999999</v>
      </c>
      <c r="T442">
        <v>4.6758153000000004E-3</v>
      </c>
      <c r="U442">
        <v>-6.6183991999999997E-2</v>
      </c>
      <c r="V442">
        <v>-0.10633693</v>
      </c>
      <c r="W442">
        <v>2.4907667000000001E-2</v>
      </c>
      <c r="X442">
        <v>-1.4631276E-2</v>
      </c>
      <c r="Y442">
        <v>3.9363209999999996E-3</v>
      </c>
      <c r="Z442">
        <v>-2.3938109999999999E-2</v>
      </c>
      <c r="AA442">
        <v>-0.15202272999999999</v>
      </c>
      <c r="AB442">
        <v>-0.16786711000000001</v>
      </c>
      <c r="AC442">
        <v>0.14587511</v>
      </c>
      <c r="AD442">
        <v>-4.671384E-2</v>
      </c>
      <c r="AE442">
        <v>103.76324</v>
      </c>
    </row>
    <row r="443" spans="1:31" x14ac:dyDescent="0.2">
      <c r="A443">
        <f>37.117527</f>
        <v>37.117527000000003</v>
      </c>
      <c r="B443">
        <v>-21.147209</v>
      </c>
      <c r="C443">
        <v>-32.354075999999999</v>
      </c>
      <c r="D443">
        <v>-164.37676999999999</v>
      </c>
      <c r="E443">
        <v>-4.8739977000000003</v>
      </c>
      <c r="F443">
        <v>4.2301865000000003</v>
      </c>
      <c r="G443">
        <v>-4.6990767</v>
      </c>
      <c r="H443">
        <v>-52.737349999999999</v>
      </c>
      <c r="I443">
        <v>-4.6016088000000002</v>
      </c>
      <c r="J443">
        <v>-0.13632548999999999</v>
      </c>
      <c r="K443">
        <v>0.19390967000000001</v>
      </c>
      <c r="L443">
        <v>-5.5357952000000002E-2</v>
      </c>
      <c r="M443">
        <v>-0.13884500999999999</v>
      </c>
      <c r="N443">
        <v>2.3716253999999999E-2</v>
      </c>
      <c r="O443">
        <v>-3.4516320000000003E-2</v>
      </c>
      <c r="P443">
        <v>-0.19547239999999999</v>
      </c>
      <c r="Q443">
        <v>8.0528482999999998E-2</v>
      </c>
      <c r="R443">
        <v>-1.7132286E-2</v>
      </c>
      <c r="S443">
        <v>-0.15088834000000001</v>
      </c>
      <c r="T443">
        <v>2.3379977999999999E-2</v>
      </c>
      <c r="U443">
        <v>-6.3072763000000004E-2</v>
      </c>
      <c r="V443">
        <v>-0.15130584</v>
      </c>
      <c r="W443">
        <v>7.3124758999999998E-2</v>
      </c>
      <c r="X443">
        <v>-2.8608549E-2</v>
      </c>
      <c r="Y443">
        <v>-6.9333509999999999E-3</v>
      </c>
      <c r="Z443">
        <v>-1.4588235E-2</v>
      </c>
      <c r="AA443">
        <v>-0.12882911999999999</v>
      </c>
      <c r="AB443">
        <v>-0.15237503999999999</v>
      </c>
      <c r="AC443">
        <v>4.7136514999999997E-2</v>
      </c>
      <c r="AD443">
        <v>-3.1200006999999998E-2</v>
      </c>
      <c r="AE443">
        <v>100.71137</v>
      </c>
    </row>
    <row r="444" spans="1:31" x14ac:dyDescent="0.2">
      <c r="A444">
        <f>37.487671</f>
        <v>37.487670999999999</v>
      </c>
      <c r="B444">
        <v>-20.962557</v>
      </c>
      <c r="C444">
        <v>-34.655472000000003</v>
      </c>
      <c r="D444">
        <v>-164.83775</v>
      </c>
      <c r="E444">
        <v>-4.966043</v>
      </c>
      <c r="F444">
        <v>4.2301865000000003</v>
      </c>
      <c r="G444">
        <v>-4.7912803000000004</v>
      </c>
      <c r="H444">
        <v>-52.829407000000003</v>
      </c>
      <c r="I444">
        <v>-4.6016088000000002</v>
      </c>
      <c r="J444">
        <v>-0.13353091</v>
      </c>
      <c r="K444">
        <v>0.21717576999999999</v>
      </c>
      <c r="L444">
        <v>-5.4117918000000001E-2</v>
      </c>
      <c r="M444">
        <v>-0.12789344999999999</v>
      </c>
      <c r="N444">
        <v>2.3716253999999999E-2</v>
      </c>
      <c r="O444">
        <v>-3.2953322E-2</v>
      </c>
      <c r="P444">
        <v>-0.18456210000000001</v>
      </c>
      <c r="Q444">
        <v>7.4312962999999996E-2</v>
      </c>
      <c r="R444">
        <v>-2.0241166000000001E-2</v>
      </c>
      <c r="S444">
        <v>-0.14463033</v>
      </c>
      <c r="T444">
        <v>3.7408099E-2</v>
      </c>
      <c r="U444">
        <v>-6.1517141999999997E-2</v>
      </c>
      <c r="V444">
        <v>-0.18231891</v>
      </c>
      <c r="W444">
        <v>0.11045413</v>
      </c>
      <c r="X444">
        <v>-3.6373697000000003E-2</v>
      </c>
      <c r="Y444">
        <v>-8.4861610000000007E-3</v>
      </c>
      <c r="Z444">
        <v>-1.3029921E-2</v>
      </c>
      <c r="AA444">
        <v>-0.11800542999999999</v>
      </c>
      <c r="AB444">
        <v>-0.13812231999999999</v>
      </c>
      <c r="AC444">
        <v>-3.9568301E-2</v>
      </c>
      <c r="AD444">
        <v>-1.8788936999999999E-2</v>
      </c>
      <c r="AE444">
        <v>100.71137</v>
      </c>
    </row>
    <row r="445" spans="1:31" x14ac:dyDescent="0.2">
      <c r="A445">
        <f>38.227962</f>
        <v>38.227961999999998</v>
      </c>
      <c r="B445">
        <v>-21.793499000000001</v>
      </c>
      <c r="C445">
        <v>-35.668083000000003</v>
      </c>
      <c r="D445">
        <v>-165.66750999999999</v>
      </c>
      <c r="E445">
        <v>-5.0580878</v>
      </c>
      <c r="F445">
        <v>4.1382479999999999</v>
      </c>
      <c r="G445">
        <v>-4.7912803000000004</v>
      </c>
      <c r="H445">
        <v>-52.921463000000003</v>
      </c>
      <c r="I445">
        <v>-4.5093584</v>
      </c>
      <c r="J445">
        <v>-0.13446245000000001</v>
      </c>
      <c r="K445">
        <v>0.20011395000000001</v>
      </c>
      <c r="L445">
        <v>-4.6057668000000003E-2</v>
      </c>
      <c r="M445">
        <v>-0.12319993</v>
      </c>
      <c r="N445">
        <v>6.4375319E-2</v>
      </c>
      <c r="O445">
        <v>-2.9827334E-2</v>
      </c>
      <c r="P445">
        <v>-0.17209324000000001</v>
      </c>
      <c r="Q445">
        <v>4.4789199000000002E-2</v>
      </c>
      <c r="R445">
        <v>-3.2676678000000001E-2</v>
      </c>
      <c r="S445">
        <v>-0.14150134</v>
      </c>
      <c r="T445">
        <v>3.7408099E-2</v>
      </c>
      <c r="U445">
        <v>-5.9961524000000002E-2</v>
      </c>
      <c r="V445">
        <v>-0.16526173</v>
      </c>
      <c r="W445">
        <v>0.10578795000000001</v>
      </c>
      <c r="X445">
        <v>-2.7055519E-2</v>
      </c>
      <c r="Y445">
        <v>-2.2749207E-3</v>
      </c>
      <c r="Z445">
        <v>-1.7704859E-2</v>
      </c>
      <c r="AA445">
        <v>-0.12109792</v>
      </c>
      <c r="AB445">
        <v>-0.13099595999999999</v>
      </c>
      <c r="AC445">
        <v>-5.8390341999999998E-2</v>
      </c>
      <c r="AD445">
        <v>-1.9409491000000001E-2</v>
      </c>
      <c r="AE445">
        <v>99.18544</v>
      </c>
    </row>
    <row r="446" spans="1:31" x14ac:dyDescent="0.2">
      <c r="A446">
        <f>39.153324</f>
        <v>39.153323999999998</v>
      </c>
      <c r="B446">
        <v>-23.270728999999999</v>
      </c>
      <c r="C446">
        <v>-34.747528000000003</v>
      </c>
      <c r="D446">
        <v>-166.22067000000001</v>
      </c>
      <c r="E446">
        <v>-5.0580878</v>
      </c>
      <c r="F446">
        <v>4.1382479999999999</v>
      </c>
      <c r="G446">
        <v>-4.7912803000000004</v>
      </c>
      <c r="H446">
        <v>-53.105572000000002</v>
      </c>
      <c r="I446">
        <v>-4.5093584</v>
      </c>
      <c r="J446">
        <v>-0.13508347000000001</v>
      </c>
      <c r="K446">
        <v>0.14334472000000001</v>
      </c>
      <c r="L446">
        <v>-3.5517345999999998E-2</v>
      </c>
      <c r="M446">
        <v>-0.12632893000000001</v>
      </c>
      <c r="N446">
        <v>0.12067248999999999</v>
      </c>
      <c r="O446">
        <v>-2.6701341999999999E-2</v>
      </c>
      <c r="P446">
        <v>-0.16274157</v>
      </c>
      <c r="Q446">
        <v>9.0499082999999994E-3</v>
      </c>
      <c r="R446">
        <v>-4.5112188999999997E-2</v>
      </c>
      <c r="S446">
        <v>-0.14150134</v>
      </c>
      <c r="T446">
        <v>2.3379977999999999E-2</v>
      </c>
      <c r="U446">
        <v>-6.1517141999999997E-2</v>
      </c>
      <c r="V446">
        <v>-0.10943823</v>
      </c>
      <c r="W446">
        <v>6.5347813000000005E-2</v>
      </c>
      <c r="X446">
        <v>-9.9721858E-3</v>
      </c>
      <c r="Y446">
        <v>7.0419419000000002E-3</v>
      </c>
      <c r="Z446">
        <v>-2.7054735E-2</v>
      </c>
      <c r="AA446">
        <v>-0.13346784</v>
      </c>
      <c r="AB446">
        <v>-0.13161565</v>
      </c>
      <c r="AC446">
        <v>-4.0841228000000002E-3</v>
      </c>
      <c r="AD446">
        <v>-3.2441109000000003E-2</v>
      </c>
      <c r="AE446">
        <v>97.659514999999999</v>
      </c>
    </row>
    <row r="447" spans="1:31" x14ac:dyDescent="0.2">
      <c r="A447">
        <f>40.078686</f>
        <v>40.078685999999998</v>
      </c>
      <c r="B447">
        <v>-24.009343999999999</v>
      </c>
      <c r="C447">
        <v>-32.538189000000003</v>
      </c>
      <c r="D447">
        <v>-166.31287</v>
      </c>
      <c r="E447">
        <v>-4.966043</v>
      </c>
      <c r="F447">
        <v>4.1382479999999999</v>
      </c>
      <c r="G447">
        <v>-4.6990767</v>
      </c>
      <c r="H447">
        <v>-53.197623999999998</v>
      </c>
      <c r="I447">
        <v>-4.5093584</v>
      </c>
      <c r="J447">
        <v>-0.13104685999999999</v>
      </c>
      <c r="K447">
        <v>8.3473331999999997E-2</v>
      </c>
      <c r="L447">
        <v>-2.9937174E-2</v>
      </c>
      <c r="M447">
        <v>-0.13258696</v>
      </c>
      <c r="N447">
        <v>0.15038487</v>
      </c>
      <c r="O447">
        <v>-2.2012355000000001E-2</v>
      </c>
      <c r="P447">
        <v>-0.15806574000000001</v>
      </c>
      <c r="Q447">
        <v>-1.1150561E-2</v>
      </c>
      <c r="R447">
        <v>-4.9775511000000001E-2</v>
      </c>
      <c r="S447">
        <v>-0.13993683000000001</v>
      </c>
      <c r="T447">
        <v>1.0910537E-2</v>
      </c>
      <c r="U447">
        <v>-5.9961524000000002E-2</v>
      </c>
      <c r="V447">
        <v>-5.9817335999999999E-2</v>
      </c>
      <c r="W447">
        <v>2.6463058000000001E-2</v>
      </c>
      <c r="X447">
        <v>-6.5400509999999996E-4</v>
      </c>
      <c r="Y447">
        <v>1.3253185000000001E-2</v>
      </c>
      <c r="Z447">
        <v>-3.0171363E-2</v>
      </c>
      <c r="AA447">
        <v>-0.14429152000000001</v>
      </c>
      <c r="AB447">
        <v>-0.13595344000000001</v>
      </c>
      <c r="AC447">
        <v>7.8918003E-2</v>
      </c>
      <c r="AD447">
        <v>-4.5162458000000003E-2</v>
      </c>
      <c r="AE447">
        <v>96.133583000000002</v>
      </c>
    </row>
    <row r="448" spans="1:31" x14ac:dyDescent="0.2">
      <c r="A448">
        <f>40.91151</f>
        <v>40.91151</v>
      </c>
      <c r="B448">
        <v>-23.270728999999999</v>
      </c>
      <c r="C448">
        <v>-30.605017</v>
      </c>
      <c r="D448">
        <v>-165.66750999999999</v>
      </c>
      <c r="E448">
        <v>-4.8739977000000003</v>
      </c>
      <c r="F448">
        <v>4.1382479999999999</v>
      </c>
      <c r="G448">
        <v>-4.6068734999999998</v>
      </c>
      <c r="H448">
        <v>-53.381737000000001</v>
      </c>
      <c r="I448">
        <v>-4.6016088000000002</v>
      </c>
      <c r="J448">
        <v>-0.12235264</v>
      </c>
      <c r="K448">
        <v>7.0444330999999999E-2</v>
      </c>
      <c r="L448">
        <v>-3.0867206000000001E-2</v>
      </c>
      <c r="M448">
        <v>-0.13258696</v>
      </c>
      <c r="N448">
        <v>0.13318297000000001</v>
      </c>
      <c r="O448">
        <v>-1.4197377000000001E-2</v>
      </c>
      <c r="P448">
        <v>-0.15650712999999999</v>
      </c>
      <c r="Q448">
        <v>-4.9350321999999999E-3</v>
      </c>
      <c r="R448">
        <v>-4.2003314999999999E-2</v>
      </c>
      <c r="S448">
        <v>-0.13367882</v>
      </c>
      <c r="T448">
        <v>1.0910537E-2</v>
      </c>
      <c r="U448">
        <v>-5.3739056E-2</v>
      </c>
      <c r="V448">
        <v>-5.9817335999999999E-2</v>
      </c>
      <c r="W448">
        <v>2.6463058000000001E-2</v>
      </c>
      <c r="X448">
        <v>-6.8661254E-3</v>
      </c>
      <c r="Y448">
        <v>1.3253185000000001E-2</v>
      </c>
      <c r="Z448">
        <v>-2.0821484000000001E-2</v>
      </c>
      <c r="AA448">
        <v>-0.14274529</v>
      </c>
      <c r="AB448">
        <v>-0.1371928</v>
      </c>
      <c r="AC448">
        <v>0.13723547999999999</v>
      </c>
      <c r="AD448">
        <v>-4.33008E-2</v>
      </c>
      <c r="AE448">
        <v>94.607651000000004</v>
      </c>
    </row>
    <row r="449" spans="1:31" x14ac:dyDescent="0.2">
      <c r="A449">
        <f>41.559265</f>
        <v>41.559265000000003</v>
      </c>
      <c r="B449">
        <v>-21.239536000000001</v>
      </c>
      <c r="C449">
        <v>-30.236794</v>
      </c>
      <c r="D449">
        <v>-164.92994999999999</v>
      </c>
      <c r="E449">
        <v>-4.7819523999999998</v>
      </c>
      <c r="F449">
        <v>4.2301865000000003</v>
      </c>
      <c r="G449">
        <v>-4.6068734999999998</v>
      </c>
      <c r="H449">
        <v>-53.473788999999996</v>
      </c>
      <c r="I449">
        <v>-4.6016088000000002</v>
      </c>
      <c r="J449">
        <v>-0.11365843</v>
      </c>
      <c r="K449">
        <v>0.12225013999999999</v>
      </c>
      <c r="L449">
        <v>-3.1797234000000001E-2</v>
      </c>
      <c r="M449">
        <v>-0.12319993</v>
      </c>
      <c r="N449">
        <v>8.4704846E-2</v>
      </c>
      <c r="O449">
        <v>-7.9453951000000005E-3</v>
      </c>
      <c r="P449">
        <v>-0.15650712999999999</v>
      </c>
      <c r="Q449">
        <v>1.9927084000000001E-2</v>
      </c>
      <c r="R449">
        <v>-2.6458921E-2</v>
      </c>
      <c r="S449">
        <v>-0.12272732</v>
      </c>
      <c r="T449">
        <v>2.6497337999999999E-2</v>
      </c>
      <c r="U449">
        <v>-4.4405356E-2</v>
      </c>
      <c r="V449">
        <v>-0.10943823</v>
      </c>
      <c r="W449">
        <v>5.6015473000000003E-2</v>
      </c>
      <c r="X449">
        <v>-1.7737335999999999E-2</v>
      </c>
      <c r="Y449">
        <v>1.3253185000000001E-2</v>
      </c>
      <c r="Z449">
        <v>-2.1217320999999999E-3</v>
      </c>
      <c r="AA449">
        <v>-0.12573664000000001</v>
      </c>
      <c r="AB449">
        <v>-0.13192551</v>
      </c>
      <c r="AC449">
        <v>0.14896068000000001</v>
      </c>
      <c r="AD449">
        <v>-2.4373916999999998E-2</v>
      </c>
      <c r="AE449">
        <v>93.081726000000003</v>
      </c>
    </row>
    <row r="450" spans="1:31" x14ac:dyDescent="0.2">
      <c r="A450">
        <f>42.207016</f>
        <v>42.207016000000003</v>
      </c>
      <c r="B450">
        <v>-18.746711999999999</v>
      </c>
      <c r="C450">
        <v>-31.433519</v>
      </c>
      <c r="D450">
        <v>-164.37676999999999</v>
      </c>
      <c r="E450">
        <v>-4.7819523999999998</v>
      </c>
      <c r="F450">
        <v>4.3221249999999998</v>
      </c>
      <c r="G450">
        <v>-4.5146699000000003</v>
      </c>
      <c r="H450">
        <v>-53.565845000000003</v>
      </c>
      <c r="I450">
        <v>-4.6016088000000002</v>
      </c>
      <c r="J450">
        <v>-0.10962181999999999</v>
      </c>
      <c r="K450">
        <v>0.20011395000000001</v>
      </c>
      <c r="L450">
        <v>-2.4977027999999998E-2</v>
      </c>
      <c r="M450">
        <v>-0.10755484999999999</v>
      </c>
      <c r="N450">
        <v>3.9354357999999999E-2</v>
      </c>
      <c r="O450">
        <v>-4.8194042999999999E-3</v>
      </c>
      <c r="P450">
        <v>-0.1533899</v>
      </c>
      <c r="Q450">
        <v>4.4789199000000002E-2</v>
      </c>
      <c r="R450">
        <v>-6.2512108000000004E-3</v>
      </c>
      <c r="S450">
        <v>-0.1133403</v>
      </c>
      <c r="T450">
        <v>4.9877538999999999E-2</v>
      </c>
      <c r="U450">
        <v>-3.3516042000000003E-2</v>
      </c>
      <c r="V450">
        <v>-0.16371106999999999</v>
      </c>
      <c r="W450">
        <v>8.2457103000000004E-2</v>
      </c>
      <c r="X450">
        <v>-2.2396427E-2</v>
      </c>
      <c r="Y450">
        <v>1.6358804000000001E-2</v>
      </c>
      <c r="Z450">
        <v>2.4369583E-2</v>
      </c>
      <c r="AA450">
        <v>-9.9450550999999998E-2</v>
      </c>
      <c r="AB450">
        <v>-0.12232042999999999</v>
      </c>
      <c r="AC450">
        <v>0.12643594999999999</v>
      </c>
      <c r="AD450">
        <v>-7.9288747000000001E-4</v>
      </c>
      <c r="AE450">
        <v>91.555794000000006</v>
      </c>
    </row>
    <row r="451" spans="1:31" x14ac:dyDescent="0.2">
      <c r="A451">
        <f>42.854771</f>
        <v>42.854771</v>
      </c>
      <c r="B451">
        <v>-16.530864999999999</v>
      </c>
      <c r="C451">
        <v>-33.274635000000004</v>
      </c>
      <c r="D451">
        <v>-164.28458000000001</v>
      </c>
      <c r="E451">
        <v>-4.8739977000000003</v>
      </c>
      <c r="F451">
        <v>4.3221249999999998</v>
      </c>
      <c r="G451">
        <v>-4.5146699000000003</v>
      </c>
      <c r="H451">
        <v>-53.842010000000002</v>
      </c>
      <c r="I451">
        <v>-4.6016088000000002</v>
      </c>
      <c r="J451">
        <v>-0.1093113</v>
      </c>
      <c r="K451">
        <v>0.23485797999999999</v>
      </c>
      <c r="L451">
        <v>-9.7865658000000008E-3</v>
      </c>
      <c r="M451">
        <v>-9.5038793999999996E-2</v>
      </c>
      <c r="N451">
        <v>1.9024824999999999E-2</v>
      </c>
      <c r="O451">
        <v>-1.3041769999999999E-4</v>
      </c>
      <c r="P451">
        <v>-0.14715545999999999</v>
      </c>
      <c r="Q451">
        <v>5.5666371999999999E-2</v>
      </c>
      <c r="R451">
        <v>1.2402059999999999E-2</v>
      </c>
      <c r="S451">
        <v>-0.10551779999999999</v>
      </c>
      <c r="T451">
        <v>6.7023024E-2</v>
      </c>
      <c r="U451">
        <v>-2.2626726E-2</v>
      </c>
      <c r="V451">
        <v>-0.17766694999999999</v>
      </c>
      <c r="W451">
        <v>7.4680156999999997E-2</v>
      </c>
      <c r="X451">
        <v>-1.4631276E-2</v>
      </c>
      <c r="Y451">
        <v>2.5675666999999999E-2</v>
      </c>
      <c r="Z451">
        <v>4.7744274000000003E-2</v>
      </c>
      <c r="AA451">
        <v>-7.780318E-2</v>
      </c>
      <c r="AB451">
        <v>-0.11302516999999999</v>
      </c>
      <c r="AC451">
        <v>9.1260321000000005E-2</v>
      </c>
      <c r="AD451">
        <v>1.0997628000000001E-2</v>
      </c>
      <c r="AE451">
        <v>88.503928999999999</v>
      </c>
    </row>
    <row r="452" spans="1:31" x14ac:dyDescent="0.2">
      <c r="A452">
        <f>43.687595</f>
        <v>43.687595000000002</v>
      </c>
      <c r="B452">
        <v>-15.330615</v>
      </c>
      <c r="C452">
        <v>-34.471359</v>
      </c>
      <c r="D452">
        <v>-164.65334999999999</v>
      </c>
      <c r="E452">
        <v>-4.966043</v>
      </c>
      <c r="F452">
        <v>4.2301865000000003</v>
      </c>
      <c r="G452">
        <v>-4.6068734999999998</v>
      </c>
      <c r="H452">
        <v>-54.210228000000001</v>
      </c>
      <c r="I452">
        <v>-4.6938586000000004</v>
      </c>
      <c r="J452">
        <v>-0.10775878</v>
      </c>
      <c r="K452">
        <v>0.17995000999999999</v>
      </c>
      <c r="L452">
        <v>4.4738683000000003E-3</v>
      </c>
      <c r="M452">
        <v>-9.0345271000000005E-2</v>
      </c>
      <c r="N452">
        <v>2.8407687000000001E-2</v>
      </c>
      <c r="O452">
        <v>7.6845595999999999E-3</v>
      </c>
      <c r="P452">
        <v>-0.13624518999999999</v>
      </c>
      <c r="Q452">
        <v>5.1004729999999998E-2</v>
      </c>
      <c r="R452">
        <v>2.3283135E-2</v>
      </c>
      <c r="S452">
        <v>-0.10551779999999999</v>
      </c>
      <c r="T452">
        <v>7.0140384E-2</v>
      </c>
      <c r="U452">
        <v>-1.4848640999999999E-2</v>
      </c>
      <c r="V452">
        <v>-0.14045128000000001</v>
      </c>
      <c r="W452">
        <v>4.0461565999999997E-2</v>
      </c>
      <c r="X452">
        <v>2.4520549999999999E-3</v>
      </c>
      <c r="Y452">
        <v>3.9650958E-2</v>
      </c>
      <c r="Z452">
        <v>6.4885712999999998E-2</v>
      </c>
      <c r="AA452">
        <v>-7.0071980000000006E-2</v>
      </c>
      <c r="AB452">
        <v>-0.10713818999999999</v>
      </c>
      <c r="AC452">
        <v>5.2073449000000001E-2</v>
      </c>
      <c r="AD452">
        <v>6.6537539999999996E-3</v>
      </c>
      <c r="AE452">
        <v>86.978003999999999</v>
      </c>
    </row>
    <row r="453" spans="1:31" x14ac:dyDescent="0.2">
      <c r="A453">
        <f>44.705494</f>
        <v>44.705494000000002</v>
      </c>
      <c r="B453">
        <v>-14.684328000000001</v>
      </c>
      <c r="C453">
        <v>-34.655472000000003</v>
      </c>
      <c r="D453">
        <v>-165.20652999999999</v>
      </c>
      <c r="E453">
        <v>-5.0580878</v>
      </c>
      <c r="F453">
        <v>4.2301865000000003</v>
      </c>
      <c r="G453">
        <v>-4.6068734999999998</v>
      </c>
      <c r="H453">
        <v>-54.762557999999999</v>
      </c>
      <c r="I453">
        <v>-4.7861089999999997</v>
      </c>
      <c r="J453">
        <v>-9.9996067999999994E-2</v>
      </c>
      <c r="K453">
        <v>5.1831468999999998E-2</v>
      </c>
      <c r="L453">
        <v>9.7440275999999999E-3</v>
      </c>
      <c r="M453">
        <v>-9.6603304000000001E-2</v>
      </c>
      <c r="N453">
        <v>5.1864840000000002E-2</v>
      </c>
      <c r="O453">
        <v>2.0188523E-2</v>
      </c>
      <c r="P453">
        <v>-0.12377629</v>
      </c>
      <c r="Q453">
        <v>3.7019788999999997E-2</v>
      </c>
      <c r="R453">
        <v>2.7946453999999999E-2</v>
      </c>
      <c r="S453">
        <v>-0.10551779999999999</v>
      </c>
      <c r="T453">
        <v>6.5464339999999996E-2</v>
      </c>
      <c r="U453">
        <v>-8.6261741999999995E-3</v>
      </c>
      <c r="V453">
        <v>-8.7729088999999996E-2</v>
      </c>
      <c r="W453">
        <v>9.3537662000000004E-3</v>
      </c>
      <c r="X453">
        <v>1.7982356000000001E-2</v>
      </c>
      <c r="Y453">
        <v>5.2073449000000001E-2</v>
      </c>
      <c r="Z453">
        <v>7.1118957999999996E-2</v>
      </c>
      <c r="AA453">
        <v>-8.0895661999999993E-2</v>
      </c>
      <c r="AB453">
        <v>-0.10434961</v>
      </c>
      <c r="AC453">
        <v>1.3195129E-2</v>
      </c>
      <c r="AD453">
        <v>-3.2751013E-3</v>
      </c>
      <c r="AE453">
        <v>86.978003999999999</v>
      </c>
    </row>
    <row r="454" spans="1:31" x14ac:dyDescent="0.2">
      <c r="A454">
        <f>45.815929</f>
        <v>45.815928999999997</v>
      </c>
      <c r="B454">
        <v>-14.222693</v>
      </c>
      <c r="C454">
        <v>-33.919024999999998</v>
      </c>
      <c r="D454">
        <v>-165.66750999999999</v>
      </c>
      <c r="E454">
        <v>-5.1501330999999997</v>
      </c>
      <c r="F454">
        <v>4.1382479999999999</v>
      </c>
      <c r="G454">
        <v>-4.6068734999999998</v>
      </c>
      <c r="H454">
        <v>-55.314883999999999</v>
      </c>
      <c r="I454">
        <v>-4.8783588</v>
      </c>
      <c r="J454">
        <v>-8.9128292999999997E-2</v>
      </c>
      <c r="K454">
        <v>-8.0630086000000004E-2</v>
      </c>
      <c r="L454">
        <v>5.7139061E-3</v>
      </c>
      <c r="M454">
        <v>-0.10286133</v>
      </c>
      <c r="N454">
        <v>7.3758169999999998E-2</v>
      </c>
      <c r="O454">
        <v>3.581848E-2</v>
      </c>
      <c r="P454">
        <v>-0.10974879999999999</v>
      </c>
      <c r="Q454">
        <v>2.4588728000000001E-2</v>
      </c>
      <c r="R454">
        <v>2.6392015000000001E-2</v>
      </c>
      <c r="S454">
        <v>-0.10551779999999999</v>
      </c>
      <c r="T454">
        <v>6.0788300000000003E-2</v>
      </c>
      <c r="U454">
        <v>-3.9593242000000002E-3</v>
      </c>
      <c r="V454">
        <v>-5.6716035999999997E-2</v>
      </c>
      <c r="W454">
        <v>2.1424981E-5</v>
      </c>
      <c r="X454">
        <v>2.7300537E-2</v>
      </c>
      <c r="Y454">
        <v>5.3626258000000003E-2</v>
      </c>
      <c r="Z454">
        <v>6.4885712999999998E-2</v>
      </c>
      <c r="AA454">
        <v>-0.10563552</v>
      </c>
      <c r="AB454">
        <v>-0.10218073</v>
      </c>
      <c r="AC454">
        <v>-9.0210522000000008E-3</v>
      </c>
      <c r="AD454">
        <v>-5.4470380000000004E-3</v>
      </c>
      <c r="AE454">
        <v>85.452072000000001</v>
      </c>
    </row>
    <row r="455" spans="1:31" x14ac:dyDescent="0.2">
      <c r="A455">
        <f>46.833828</f>
        <v>46.833827999999997</v>
      </c>
      <c r="B455">
        <v>-13.114770999999999</v>
      </c>
      <c r="C455">
        <v>-32.814354000000002</v>
      </c>
      <c r="D455">
        <v>-165.75970000000001</v>
      </c>
      <c r="E455">
        <v>-5.1501330999999997</v>
      </c>
      <c r="F455">
        <v>4.1382479999999999</v>
      </c>
      <c r="G455">
        <v>-4.6990767</v>
      </c>
      <c r="H455">
        <v>-55.959266999999997</v>
      </c>
      <c r="I455">
        <v>-4.8783588</v>
      </c>
      <c r="J455">
        <v>-8.2297108999999993E-2</v>
      </c>
      <c r="K455">
        <v>-0.14546490000000001</v>
      </c>
      <c r="L455">
        <v>1.3737740999999999E-3</v>
      </c>
      <c r="M455">
        <v>-0.10599035</v>
      </c>
      <c r="N455">
        <v>8.6268662999999995E-2</v>
      </c>
      <c r="O455">
        <v>4.6759444999999997E-2</v>
      </c>
      <c r="P455">
        <v>-0.10039713</v>
      </c>
      <c r="Q455">
        <v>2.3034846000000001E-2</v>
      </c>
      <c r="R455">
        <v>2.9500891000000001E-2</v>
      </c>
      <c r="S455">
        <v>-0.10082430000000001</v>
      </c>
      <c r="T455">
        <v>6.5464339999999996E-2</v>
      </c>
      <c r="U455">
        <v>-8.4809097000000005E-4</v>
      </c>
      <c r="V455">
        <v>-6.1367996000000001E-2</v>
      </c>
      <c r="W455">
        <v>7.7983756E-3</v>
      </c>
      <c r="X455">
        <v>2.4194475E-2</v>
      </c>
      <c r="Y455">
        <v>4.5862201999999998E-2</v>
      </c>
      <c r="Z455">
        <v>5.2419212E-2</v>
      </c>
      <c r="AA455">
        <v>-0.13037536999999999</v>
      </c>
      <c r="AB455">
        <v>-0.10001183</v>
      </c>
      <c r="AC455">
        <v>7.0239678000000002E-3</v>
      </c>
      <c r="AD455">
        <v>2.3098798000000002E-3</v>
      </c>
      <c r="AE455">
        <v>83.926140000000004</v>
      </c>
    </row>
    <row r="456" spans="1:31" x14ac:dyDescent="0.2">
      <c r="A456">
        <f>47.481579</f>
        <v>47.481579000000004</v>
      </c>
      <c r="B456">
        <v>-11.083579</v>
      </c>
      <c r="C456">
        <v>-31.709686000000001</v>
      </c>
      <c r="D456">
        <v>-165.5753</v>
      </c>
      <c r="E456">
        <v>-5.0580878</v>
      </c>
      <c r="F456">
        <v>4.1382479999999999</v>
      </c>
      <c r="G456">
        <v>-4.6990767</v>
      </c>
      <c r="H456">
        <v>-56.419539999999998</v>
      </c>
      <c r="I456">
        <v>-4.8783588</v>
      </c>
      <c r="J456">
        <v>-8.4160156999999999E-2</v>
      </c>
      <c r="K456">
        <v>-0.11723538</v>
      </c>
      <c r="L456">
        <v>5.7139061E-3</v>
      </c>
      <c r="M456">
        <v>-9.9732317000000001E-2</v>
      </c>
      <c r="N456">
        <v>8.4704846E-2</v>
      </c>
      <c r="O456">
        <v>4.9885436999999998E-2</v>
      </c>
      <c r="P456">
        <v>-9.7279921000000005E-2</v>
      </c>
      <c r="Q456">
        <v>3.8573670999999997E-2</v>
      </c>
      <c r="R456">
        <v>3.8827527000000001E-2</v>
      </c>
      <c r="S456">
        <v>-9.1437288000000005E-2</v>
      </c>
      <c r="T456">
        <v>7.7933788000000004E-2</v>
      </c>
      <c r="U456">
        <v>3.8187594999999999E-3</v>
      </c>
      <c r="V456">
        <v>-9.0830392999999995E-2</v>
      </c>
      <c r="W456">
        <v>1.0909156E-2</v>
      </c>
      <c r="X456">
        <v>1.1770235E-2</v>
      </c>
      <c r="Y456">
        <v>3.3439718E-2</v>
      </c>
      <c r="Z456">
        <v>4.6185955000000001E-2</v>
      </c>
      <c r="AA456">
        <v>-0.13810657000000001</v>
      </c>
      <c r="AB456">
        <v>-9.8462625999999998E-2</v>
      </c>
      <c r="AC456">
        <v>5.8244612000000001E-2</v>
      </c>
      <c r="AD456">
        <v>1.3169564999999999E-2</v>
      </c>
      <c r="AE456">
        <v>82.400215000000003</v>
      </c>
    </row>
    <row r="457" spans="1:31" x14ac:dyDescent="0.2">
      <c r="A457">
        <f>47.666653</f>
        <v>47.666652999999997</v>
      </c>
      <c r="B457">
        <v>-8.5907535999999993</v>
      </c>
      <c r="C457">
        <v>-31.157351999999999</v>
      </c>
      <c r="D457">
        <v>-165.29872</v>
      </c>
      <c r="E457">
        <v>-5.0580878</v>
      </c>
      <c r="F457">
        <v>4.1382479999999999</v>
      </c>
      <c r="G457">
        <v>-4.6990767</v>
      </c>
      <c r="H457">
        <v>-56.603653000000001</v>
      </c>
      <c r="I457">
        <v>-4.7861089999999997</v>
      </c>
      <c r="J457">
        <v>-9.1301843999999993E-2</v>
      </c>
      <c r="K457">
        <v>-3.1926419999999997E-2</v>
      </c>
      <c r="L457">
        <v>1.9044312000000001E-2</v>
      </c>
      <c r="M457">
        <v>-8.5651748E-2</v>
      </c>
      <c r="N457">
        <v>6.4375319E-2</v>
      </c>
      <c r="O457">
        <v>4.3633457E-2</v>
      </c>
      <c r="P457">
        <v>-9.5721303999999993E-2</v>
      </c>
      <c r="Q457">
        <v>6.4989670999999999E-2</v>
      </c>
      <c r="R457">
        <v>5.2817482999999998E-2</v>
      </c>
      <c r="S457">
        <v>-8.2050293999999996E-2</v>
      </c>
      <c r="T457">
        <v>9.1961904999999997E-2</v>
      </c>
      <c r="U457">
        <v>5.3743756999999996E-3</v>
      </c>
      <c r="V457">
        <v>-0.12494474</v>
      </c>
      <c r="W457">
        <v>-4.6447455000000002E-3</v>
      </c>
      <c r="X457">
        <v>8.9902495E-4</v>
      </c>
      <c r="Y457">
        <v>2.7228478E-2</v>
      </c>
      <c r="Z457">
        <v>5.5535837999999997E-2</v>
      </c>
      <c r="AA457">
        <v>-0.11955169</v>
      </c>
      <c r="AB457">
        <v>-9.9082313000000005E-2</v>
      </c>
      <c r="AC457">
        <v>0.10483687999999999</v>
      </c>
      <c r="AD457">
        <v>1.8754546E-2</v>
      </c>
      <c r="AE457">
        <v>79.348350999999994</v>
      </c>
    </row>
    <row r="458" spans="1:31" x14ac:dyDescent="0.2">
      <c r="A458">
        <f>47.666653</f>
        <v>47.666652999999997</v>
      </c>
      <c r="B458">
        <v>-6.2825813000000004</v>
      </c>
      <c r="C458">
        <v>-30.697073</v>
      </c>
      <c r="D458">
        <v>-165.11433</v>
      </c>
      <c r="E458">
        <v>-4.966043</v>
      </c>
      <c r="F458">
        <v>4.2301865000000003</v>
      </c>
      <c r="G458">
        <v>-4.6068734999999998</v>
      </c>
      <c r="H458">
        <v>-56.603653000000001</v>
      </c>
      <c r="I458">
        <v>-4.6016088000000002</v>
      </c>
      <c r="J458">
        <v>-9.5959461999999995E-2</v>
      </c>
      <c r="K458">
        <v>3.9733103999999998E-2</v>
      </c>
      <c r="L458">
        <v>3.4854787999999998E-2</v>
      </c>
      <c r="M458">
        <v>-7.1571185999999995E-2</v>
      </c>
      <c r="N458">
        <v>2.9971492999999998E-2</v>
      </c>
      <c r="O458">
        <v>3.4255481999999997E-2</v>
      </c>
      <c r="P458">
        <v>-9.2604078000000006E-2</v>
      </c>
      <c r="Q458">
        <v>8.8297903999999997E-2</v>
      </c>
      <c r="R458">
        <v>6.5252996999999993E-2</v>
      </c>
      <c r="S458">
        <v>-7.5792275000000006E-2</v>
      </c>
      <c r="T458">
        <v>9.975531E-2</v>
      </c>
      <c r="U458">
        <v>6.9299931999999998E-3</v>
      </c>
      <c r="V458">
        <v>-0.14355256999999999</v>
      </c>
      <c r="W458">
        <v>-3.5752546000000003E-2</v>
      </c>
      <c r="X458">
        <v>4.0050852000000003E-3</v>
      </c>
      <c r="Y458">
        <v>2.8781286999999999E-2</v>
      </c>
      <c r="Z458">
        <v>8.0468833000000003E-2</v>
      </c>
      <c r="AA458">
        <v>-7.9349421000000003E-2</v>
      </c>
      <c r="AB458">
        <v>-0.10032168</v>
      </c>
      <c r="AC458">
        <v>9.8357156000000001E-2</v>
      </c>
      <c r="AD458">
        <v>1.9064823000000002E-2</v>
      </c>
      <c r="AE458">
        <v>77.822425999999993</v>
      </c>
    </row>
    <row r="459" spans="1:31" x14ac:dyDescent="0.2">
      <c r="A459">
        <f>47.851723</f>
        <v>47.851723</v>
      </c>
      <c r="B459">
        <v>-5.1746587999999996</v>
      </c>
      <c r="C459">
        <v>-30.328849999999999</v>
      </c>
      <c r="D459">
        <v>-165.39090999999999</v>
      </c>
      <c r="E459">
        <v>-4.966043</v>
      </c>
      <c r="F459">
        <v>4.2301865000000003</v>
      </c>
      <c r="G459">
        <v>-4.5146699000000003</v>
      </c>
      <c r="H459">
        <v>-56.419539999999998</v>
      </c>
      <c r="I459">
        <v>-4.5093584</v>
      </c>
      <c r="J459">
        <v>-9.3164891E-2</v>
      </c>
      <c r="K459">
        <v>4.2214821999999999E-2</v>
      </c>
      <c r="L459">
        <v>4.4155076000000001E-2</v>
      </c>
      <c r="M459">
        <v>-6.3748642999999994E-2</v>
      </c>
      <c r="N459">
        <v>-5.9961383000000004E-3</v>
      </c>
      <c r="O459">
        <v>2.6440505E-2</v>
      </c>
      <c r="P459">
        <v>-8.6369640999999997E-2</v>
      </c>
      <c r="Q459">
        <v>9.1405666999999996E-2</v>
      </c>
      <c r="R459">
        <v>6.6807433999999999E-2</v>
      </c>
      <c r="S459">
        <v>-7.1098781999999999E-2</v>
      </c>
      <c r="T459">
        <v>9.975531E-2</v>
      </c>
      <c r="U459">
        <v>3.8187594999999999E-3</v>
      </c>
      <c r="V459">
        <v>-0.14355256999999999</v>
      </c>
      <c r="W459">
        <v>-6.2194180000000002E-2</v>
      </c>
      <c r="X459">
        <v>2.2641445E-2</v>
      </c>
      <c r="Y459">
        <v>3.8098148999999998E-2</v>
      </c>
      <c r="Z459">
        <v>0.11319342</v>
      </c>
      <c r="AA459">
        <v>-3.6054686000000002E-2</v>
      </c>
      <c r="AB459">
        <v>-0.10032168</v>
      </c>
      <c r="AC459">
        <v>2.893159E-2</v>
      </c>
      <c r="AD459">
        <v>1.999565E-2</v>
      </c>
      <c r="AE459">
        <v>76.296493999999996</v>
      </c>
    </row>
    <row r="460" spans="1:31" x14ac:dyDescent="0.2">
      <c r="A460">
        <f>48.592014</f>
        <v>48.592013999999999</v>
      </c>
      <c r="B460">
        <v>-5.5439663000000001</v>
      </c>
      <c r="C460">
        <v>-29.592403000000001</v>
      </c>
      <c r="D460">
        <v>-165.8519</v>
      </c>
      <c r="E460">
        <v>-4.966043</v>
      </c>
      <c r="F460">
        <v>4.2301865000000003</v>
      </c>
      <c r="G460">
        <v>-4.5146699000000003</v>
      </c>
      <c r="H460">
        <v>-56.143379000000003</v>
      </c>
      <c r="I460">
        <v>-4.5093584</v>
      </c>
      <c r="J460">
        <v>-8.4781176999999999E-2</v>
      </c>
      <c r="K460">
        <v>-2.8203849E-2</v>
      </c>
      <c r="L460">
        <v>4.2605028000000003E-2</v>
      </c>
      <c r="M460">
        <v>-6.6877663000000004E-2</v>
      </c>
      <c r="N460">
        <v>-3.2580911999999997E-2</v>
      </c>
      <c r="O460">
        <v>2.4877511000000001E-2</v>
      </c>
      <c r="P460">
        <v>-7.2342141999999998E-2</v>
      </c>
      <c r="Q460">
        <v>6.3435784999999995E-2</v>
      </c>
      <c r="R460">
        <v>5.5926360000000001E-2</v>
      </c>
      <c r="S460">
        <v>-6.9534279000000004E-2</v>
      </c>
      <c r="T460">
        <v>9.5079265999999996E-2</v>
      </c>
      <c r="U460">
        <v>7.0752575999999997E-4</v>
      </c>
      <c r="V460">
        <v>-0.13269800000000001</v>
      </c>
      <c r="W460">
        <v>-5.9083402E-2</v>
      </c>
      <c r="X460">
        <v>4.5936896999999997E-2</v>
      </c>
      <c r="Y460">
        <v>5.0520632000000003E-2</v>
      </c>
      <c r="Z460">
        <v>0.14124303999999999</v>
      </c>
      <c r="AA460">
        <v>-6.6761117999999996E-3</v>
      </c>
      <c r="AB460">
        <v>-9.6603571999999999E-2</v>
      </c>
      <c r="AC460">
        <v>-5.4070531999999998E-2</v>
      </c>
      <c r="AD460">
        <v>2.4649803000000001E-2</v>
      </c>
      <c r="AE460">
        <v>71.718704000000002</v>
      </c>
    </row>
    <row r="461" spans="1:31" x14ac:dyDescent="0.2">
      <c r="A461">
        <f>49.88752</f>
        <v>49.887520000000002</v>
      </c>
      <c r="B461">
        <v>-6.6518888</v>
      </c>
      <c r="C461">
        <v>-28.948013</v>
      </c>
      <c r="D461">
        <v>-166.40505999999999</v>
      </c>
      <c r="E461">
        <v>-4.966043</v>
      </c>
      <c r="F461">
        <v>4.3221249999999998</v>
      </c>
      <c r="G461">
        <v>-4.4224667999999996</v>
      </c>
      <c r="H461">
        <v>-55.959266999999997</v>
      </c>
      <c r="I461">
        <v>-4.6016088000000002</v>
      </c>
      <c r="J461">
        <v>-7.7950001000000005E-2</v>
      </c>
      <c r="K461">
        <v>-0.12002731</v>
      </c>
      <c r="L461">
        <v>3.3924766000000002E-2</v>
      </c>
      <c r="M461">
        <v>-7.7829211999999995E-2</v>
      </c>
      <c r="N461">
        <v>-3.8836150999999999E-2</v>
      </c>
      <c r="O461">
        <v>2.8003501E-2</v>
      </c>
      <c r="P461">
        <v>-5.3638812000000001E-2</v>
      </c>
      <c r="Q461">
        <v>1.6819318999999999E-2</v>
      </c>
      <c r="R461">
        <v>4.1936409000000001E-2</v>
      </c>
      <c r="S461">
        <v>-6.7969784000000005E-2</v>
      </c>
      <c r="T461">
        <v>9.0403229000000002E-2</v>
      </c>
      <c r="U461">
        <v>-3.9593242000000002E-3</v>
      </c>
      <c r="V461">
        <v>-0.12649541</v>
      </c>
      <c r="W461">
        <v>-1.8643257999999999E-2</v>
      </c>
      <c r="X461">
        <v>5.5255077999999999E-2</v>
      </c>
      <c r="Y461">
        <v>5.9837498000000003E-2</v>
      </c>
      <c r="Z461">
        <v>0.14903459999999999</v>
      </c>
      <c r="AA461">
        <v>-3.5836303000000001E-3</v>
      </c>
      <c r="AB461">
        <v>-8.8547698999999994E-2</v>
      </c>
      <c r="AC461">
        <v>-7.9989410999999996E-2</v>
      </c>
      <c r="AD461">
        <v>3.0545060999999998E-2</v>
      </c>
      <c r="AE461">
        <v>70.192772000000005</v>
      </c>
    </row>
    <row r="462" spans="1:31" x14ac:dyDescent="0.2">
      <c r="A462">
        <f>51.275562</f>
        <v>51.275562000000001</v>
      </c>
      <c r="B462">
        <v>-7.5751575999999998</v>
      </c>
      <c r="C462">
        <v>-29.132124000000001</v>
      </c>
      <c r="D462">
        <v>-166.86604</v>
      </c>
      <c r="E462">
        <v>-5.0580878</v>
      </c>
      <c r="F462">
        <v>4.3221249999999998</v>
      </c>
      <c r="G462">
        <v>-4.5146699000000003</v>
      </c>
      <c r="H462">
        <v>-55.775157999999998</v>
      </c>
      <c r="I462">
        <v>-4.6938586000000004</v>
      </c>
      <c r="J462">
        <v>-7.8571013999999995E-2</v>
      </c>
      <c r="K462">
        <v>-0.16655946999999999</v>
      </c>
      <c r="L462">
        <v>2.5864518999999999E-2</v>
      </c>
      <c r="M462">
        <v>-8.8780767999999996E-2</v>
      </c>
      <c r="N462">
        <v>-2.6325670999999998E-2</v>
      </c>
      <c r="O462">
        <v>3.2692487999999999E-2</v>
      </c>
      <c r="P462">
        <v>-3.6494094999999997E-2</v>
      </c>
      <c r="Q462">
        <v>-2.6689384E-2</v>
      </c>
      <c r="R462">
        <v>3.4164212999999999E-2</v>
      </c>
      <c r="S462">
        <v>-6.4840779000000001E-2</v>
      </c>
      <c r="T462">
        <v>9.0403229000000002E-2</v>
      </c>
      <c r="U462">
        <v>-8.6261741999999995E-3</v>
      </c>
      <c r="V462">
        <v>-0.13579933</v>
      </c>
      <c r="W462">
        <v>4.0461565999999997E-2</v>
      </c>
      <c r="X462">
        <v>4.2830835999999997E-2</v>
      </c>
      <c r="Y462">
        <v>5.8284685000000003E-2</v>
      </c>
      <c r="Z462">
        <v>0.13812640000000001</v>
      </c>
      <c r="AA462">
        <v>-2.3684759E-2</v>
      </c>
      <c r="AB462">
        <v>-7.8322939999999994E-2</v>
      </c>
      <c r="AC462">
        <v>-2.1363374000000001E-2</v>
      </c>
      <c r="AD462">
        <v>3.2096446000000001E-2</v>
      </c>
      <c r="AE462">
        <v>68.666839999999993</v>
      </c>
    </row>
    <row r="463" spans="1:31" x14ac:dyDescent="0.2">
      <c r="A463">
        <f>52.200924</f>
        <v>52.200924000000001</v>
      </c>
      <c r="B463">
        <v>-7.7598114000000002</v>
      </c>
      <c r="C463">
        <v>-30.51296</v>
      </c>
      <c r="D463">
        <v>-167.32701</v>
      </c>
      <c r="E463">
        <v>-5.0580878</v>
      </c>
      <c r="F463">
        <v>4.2301865000000003</v>
      </c>
      <c r="G463">
        <v>-4.5146699000000003</v>
      </c>
      <c r="H463">
        <v>-55.683104999999998</v>
      </c>
      <c r="I463">
        <v>-4.6938586000000004</v>
      </c>
      <c r="J463">
        <v>-8.5712701000000002E-2</v>
      </c>
      <c r="K463">
        <v>-0.13646868000000001</v>
      </c>
      <c r="L463">
        <v>2.4624482E-2</v>
      </c>
      <c r="M463">
        <v>-9.0345271000000005E-2</v>
      </c>
      <c r="N463">
        <v>-5.9961383000000004E-3</v>
      </c>
      <c r="O463">
        <v>3.4255481999999997E-2</v>
      </c>
      <c r="P463">
        <v>-2.2466595999999998E-2</v>
      </c>
      <c r="Q463">
        <v>-4.9997613000000003E-2</v>
      </c>
      <c r="R463">
        <v>3.5718646E-2</v>
      </c>
      <c r="S463">
        <v>-6.1711777000000002E-2</v>
      </c>
      <c r="T463">
        <v>9.1961904999999997E-2</v>
      </c>
      <c r="U463">
        <v>-1.1737408E-2</v>
      </c>
      <c r="V463">
        <v>-0.15130584</v>
      </c>
      <c r="W463">
        <v>8.8678665000000004E-2</v>
      </c>
      <c r="X463">
        <v>2.2641445E-2</v>
      </c>
      <c r="Y463">
        <v>5.2073449000000001E-2</v>
      </c>
      <c r="Z463">
        <v>0.11631002999999999</v>
      </c>
      <c r="AA463">
        <v>-5.3063332999999997E-2</v>
      </c>
      <c r="AB463">
        <v>-6.8717845E-2</v>
      </c>
      <c r="AC463">
        <v>7.7066651999999999E-2</v>
      </c>
      <c r="AD463">
        <v>2.7442297000000001E-2</v>
      </c>
      <c r="AE463">
        <v>68.666839999999993</v>
      </c>
    </row>
    <row r="464" spans="1:31" x14ac:dyDescent="0.2">
      <c r="A464">
        <f>52.478535</f>
        <v>52.478535000000001</v>
      </c>
      <c r="B464">
        <v>-7.2058501000000001</v>
      </c>
      <c r="C464">
        <v>-32.814354000000002</v>
      </c>
      <c r="D464">
        <v>-167.97237999999999</v>
      </c>
      <c r="E464">
        <v>-5.1501330999999997</v>
      </c>
      <c r="F464">
        <v>4.2301865000000003</v>
      </c>
      <c r="G464">
        <v>-4.6068734999999998</v>
      </c>
      <c r="H464">
        <v>-55.498992999999999</v>
      </c>
      <c r="I464">
        <v>-4.6938586000000004</v>
      </c>
      <c r="J464">
        <v>-9.2854381E-2</v>
      </c>
      <c r="K464">
        <v>-5.5502716000000001E-2</v>
      </c>
      <c r="L464">
        <v>2.9894644000000001E-2</v>
      </c>
      <c r="M464">
        <v>-8.5651748E-2</v>
      </c>
      <c r="N464">
        <v>1.2769584E-2</v>
      </c>
      <c r="O464">
        <v>3.1129492000000002E-2</v>
      </c>
      <c r="P464">
        <v>-1.6232155000000002E-2</v>
      </c>
      <c r="Q464">
        <v>-4.9997613000000003E-2</v>
      </c>
      <c r="R464">
        <v>4.1936409000000001E-2</v>
      </c>
      <c r="S464">
        <v>-5.7018276E-2</v>
      </c>
      <c r="T464">
        <v>8.8844544999999997E-2</v>
      </c>
      <c r="U464">
        <v>-1.7959874000000001E-2</v>
      </c>
      <c r="V464">
        <v>-0.16371106999999999</v>
      </c>
      <c r="W464">
        <v>0.10267718000000001</v>
      </c>
      <c r="X464">
        <v>8.6641758999999995E-3</v>
      </c>
      <c r="Y464">
        <v>4.2756584E-2</v>
      </c>
      <c r="Z464">
        <v>9.7610279999999994E-2</v>
      </c>
      <c r="AA464">
        <v>-6.6979497999999998E-2</v>
      </c>
      <c r="AB464">
        <v>-6.1901346000000003E-2</v>
      </c>
      <c r="AC464">
        <v>0.13414988999999999</v>
      </c>
      <c r="AD464">
        <v>1.999565E-2</v>
      </c>
      <c r="AE464">
        <v>67.140915000000007</v>
      </c>
    </row>
    <row r="465" spans="1:31" x14ac:dyDescent="0.2">
      <c r="A465">
        <f>52.108391</f>
        <v>52.108390999999997</v>
      </c>
      <c r="B465">
        <v>-6.2825813000000004</v>
      </c>
      <c r="C465">
        <v>-35.391917999999997</v>
      </c>
      <c r="D465">
        <v>-168.61775</v>
      </c>
      <c r="E465">
        <v>-5.2421784000000002</v>
      </c>
      <c r="F465">
        <v>4.2301865000000003</v>
      </c>
      <c r="G465">
        <v>-4.6990767</v>
      </c>
      <c r="H465">
        <v>-55.130775</v>
      </c>
      <c r="I465">
        <v>-4.6938586000000004</v>
      </c>
      <c r="J465">
        <v>-9.3475401E-2</v>
      </c>
      <c r="K465">
        <v>1.5536380000000001E-2</v>
      </c>
      <c r="L465">
        <v>3.5474811000000002E-2</v>
      </c>
      <c r="M465">
        <v>-7.7829211999999995E-2</v>
      </c>
      <c r="N465">
        <v>1.5897202999999999E-2</v>
      </c>
      <c r="O465">
        <v>2.3314515000000001E-2</v>
      </c>
      <c r="P465">
        <v>-1.3114933E-2</v>
      </c>
      <c r="Q465">
        <v>-3.2904907999999997E-2</v>
      </c>
      <c r="R465">
        <v>4.6599723000000003E-2</v>
      </c>
      <c r="S465">
        <v>-5.3889266999999998E-2</v>
      </c>
      <c r="T465">
        <v>7.6375103999999999E-2</v>
      </c>
      <c r="U465">
        <v>-2.8849191999999999E-2</v>
      </c>
      <c r="V465">
        <v>-0.16216041</v>
      </c>
      <c r="W465">
        <v>8.5567883999999997E-2</v>
      </c>
      <c r="X465">
        <v>1.4876296000000001E-2</v>
      </c>
      <c r="Y465">
        <v>3.4992531E-2</v>
      </c>
      <c r="Z465">
        <v>8.9818708999999997E-2</v>
      </c>
      <c r="AA465">
        <v>-5.6155808000000002E-2</v>
      </c>
      <c r="AB465">
        <v>-5.8183248999999999E-2</v>
      </c>
      <c r="AC465">
        <v>0.10360265</v>
      </c>
      <c r="AD465">
        <v>1.5341502E-2</v>
      </c>
      <c r="AE465">
        <v>65.614982999999995</v>
      </c>
    </row>
    <row r="466" spans="1:31" x14ac:dyDescent="0.2">
      <c r="A466">
        <f>51.368099</f>
        <v>51.368099000000001</v>
      </c>
      <c r="B466">
        <v>-5.6362928999999999</v>
      </c>
      <c r="C466">
        <v>-37.233032000000001</v>
      </c>
      <c r="D466">
        <v>-169.26311000000001</v>
      </c>
      <c r="E466">
        <v>-5.3342232999999997</v>
      </c>
      <c r="F466">
        <v>4.1382479999999999</v>
      </c>
      <c r="G466">
        <v>-4.6990767</v>
      </c>
      <c r="H466">
        <v>-54.762557999999999</v>
      </c>
      <c r="I466">
        <v>-4.6016088000000002</v>
      </c>
      <c r="J466">
        <v>-8.6954727999999995E-2</v>
      </c>
      <c r="K466">
        <v>3.3528816000000003E-2</v>
      </c>
      <c r="L466">
        <v>3.5474811000000002E-2</v>
      </c>
      <c r="M466">
        <v>-7.4700198999999995E-2</v>
      </c>
      <c r="N466">
        <v>-4.4323280000000001E-3</v>
      </c>
      <c r="O466">
        <v>1.3936541E-2</v>
      </c>
      <c r="P466">
        <v>-1.3114933E-2</v>
      </c>
      <c r="Q466">
        <v>-8.0427964999999994E-3</v>
      </c>
      <c r="R466">
        <v>4.9708605000000003E-2</v>
      </c>
      <c r="S466">
        <v>-5.0760268999999997E-2</v>
      </c>
      <c r="T466">
        <v>5.6112259999999997E-2</v>
      </c>
      <c r="U466">
        <v>-4.4405356E-2</v>
      </c>
      <c r="V466">
        <v>-0.14820454999999999</v>
      </c>
      <c r="W466">
        <v>5.1349297000000002E-2</v>
      </c>
      <c r="X466">
        <v>3.8171745999999999E-2</v>
      </c>
      <c r="Y466">
        <v>2.5675666999999999E-2</v>
      </c>
      <c r="Z466">
        <v>8.5143775000000005E-2</v>
      </c>
      <c r="AA466">
        <v>-3.1415961999999999E-2</v>
      </c>
      <c r="AB466">
        <v>-5.7253722E-2</v>
      </c>
      <c r="AC466">
        <v>1.1035223E-2</v>
      </c>
      <c r="AD466">
        <v>1.7823716999999999E-2</v>
      </c>
      <c r="AE466">
        <v>64.08905</v>
      </c>
    </row>
    <row r="467" spans="1:31" x14ac:dyDescent="0.2">
      <c r="A467">
        <f>50.627811</f>
        <v>50.627811000000001</v>
      </c>
      <c r="B467">
        <v>-5.2669854000000003</v>
      </c>
      <c r="C467">
        <v>-37.78537</v>
      </c>
      <c r="D467">
        <v>-169.53970000000001</v>
      </c>
      <c r="E467">
        <v>-5.4262686000000002</v>
      </c>
      <c r="F467">
        <v>4.1382479999999999</v>
      </c>
      <c r="G467">
        <v>-4.6068734999999998</v>
      </c>
      <c r="H467">
        <v>-54.210228000000001</v>
      </c>
      <c r="I467">
        <v>-4.6938586000000004</v>
      </c>
      <c r="J467">
        <v>-7.8571013999999995E-2</v>
      </c>
      <c r="K467">
        <v>4.6788771000000002E-3</v>
      </c>
      <c r="L467">
        <v>3.0514660999999998E-2</v>
      </c>
      <c r="M467">
        <v>-7.6264702000000004E-2</v>
      </c>
      <c r="N467">
        <v>-3.8836150999999999E-2</v>
      </c>
      <c r="O467">
        <v>2.9955732000000001E-3</v>
      </c>
      <c r="P467">
        <v>-1.1556323E-2</v>
      </c>
      <c r="Q467">
        <v>1.8373203000000001E-2</v>
      </c>
      <c r="R467">
        <v>5.2817482999999998E-2</v>
      </c>
      <c r="S467">
        <v>-4.7631266999999998E-2</v>
      </c>
      <c r="T467">
        <v>3.2732058000000001E-2</v>
      </c>
      <c r="U467">
        <v>-6.3072763000000004E-2</v>
      </c>
      <c r="V467">
        <v>-0.12649541</v>
      </c>
      <c r="W467">
        <v>2.0241497000000001E-2</v>
      </c>
      <c r="X467">
        <v>6.4573250999999998E-2</v>
      </c>
      <c r="Y467">
        <v>1.0147562000000001E-2</v>
      </c>
      <c r="Z467">
        <v>6.6444016999999994E-2</v>
      </c>
      <c r="AA467">
        <v>-1.7499794999999999E-2</v>
      </c>
      <c r="AB467">
        <v>-5.9422608000000002E-2</v>
      </c>
      <c r="AC467">
        <v>-7.1966901E-2</v>
      </c>
      <c r="AD467">
        <v>2.5270358E-2</v>
      </c>
      <c r="AE467">
        <v>62.563122</v>
      </c>
    </row>
    <row r="468" spans="1:31" x14ac:dyDescent="0.2">
      <c r="A468">
        <f>49.980057</f>
        <v>49.980057000000002</v>
      </c>
      <c r="B468">
        <v>-5.2669854000000003</v>
      </c>
      <c r="C468">
        <v>-37.140976000000002</v>
      </c>
      <c r="D468">
        <v>-169.3553</v>
      </c>
      <c r="E468">
        <v>-5.4262686000000002</v>
      </c>
      <c r="F468">
        <v>4.1382479999999999</v>
      </c>
      <c r="G468">
        <v>-4.6068734999999998</v>
      </c>
      <c r="H468">
        <v>-53.657898000000003</v>
      </c>
      <c r="I468">
        <v>-4.6938586000000004</v>
      </c>
      <c r="J468">
        <v>-7.4223906000000006E-2</v>
      </c>
      <c r="K468">
        <v>-2.7583422E-2</v>
      </c>
      <c r="L468">
        <v>2.5864518999999999E-2</v>
      </c>
      <c r="M468">
        <v>-7.9393722E-2</v>
      </c>
      <c r="N468">
        <v>-6.6984735000000004E-2</v>
      </c>
      <c r="O468">
        <v>-7.9453951000000005E-3</v>
      </c>
      <c r="P468">
        <v>-6.8804901E-3</v>
      </c>
      <c r="Q468">
        <v>4.4789199000000002E-2</v>
      </c>
      <c r="R468">
        <v>5.9035233999999999E-2</v>
      </c>
      <c r="S468">
        <v>-4.4502265999999999E-2</v>
      </c>
      <c r="T468">
        <v>1.5586576E-2</v>
      </c>
      <c r="U468">
        <v>-8.1740163000000005E-2</v>
      </c>
      <c r="V468">
        <v>-0.10788757</v>
      </c>
      <c r="W468">
        <v>2.1424981E-5</v>
      </c>
      <c r="X468">
        <v>7.8550524999999996E-2</v>
      </c>
      <c r="Y468">
        <v>-8.4861610000000007E-3</v>
      </c>
      <c r="Z468">
        <v>3.2161146000000002E-2</v>
      </c>
      <c r="AA468">
        <v>-2.3684759E-2</v>
      </c>
      <c r="AB468">
        <v>-6.3140705000000005E-2</v>
      </c>
      <c r="AC468">
        <v>-8.8320478999999993E-2</v>
      </c>
      <c r="AD468">
        <v>2.9303955E-2</v>
      </c>
      <c r="AE468">
        <v>61.037193000000002</v>
      </c>
    </row>
    <row r="469" spans="1:31" x14ac:dyDescent="0.2">
      <c r="A469">
        <f>49.70245</f>
        <v>49.702449999999999</v>
      </c>
      <c r="B469">
        <v>-5.2669854000000003</v>
      </c>
      <c r="C469">
        <v>-36.036307999999998</v>
      </c>
      <c r="D469">
        <v>-168.80214000000001</v>
      </c>
      <c r="E469">
        <v>-5.2421784000000002</v>
      </c>
      <c r="F469">
        <v>4.1382479999999999</v>
      </c>
      <c r="G469">
        <v>-4.4224667999999996</v>
      </c>
      <c r="H469">
        <v>-53.013514999999998</v>
      </c>
      <c r="I469">
        <v>-4.6938586000000004</v>
      </c>
      <c r="J469">
        <v>-7.4844918999999996E-2</v>
      </c>
      <c r="K469">
        <v>-2.1068918999999998E-2</v>
      </c>
      <c r="L469">
        <v>2.52445E-2</v>
      </c>
      <c r="M469">
        <v>-7.9393722E-2</v>
      </c>
      <c r="N469">
        <v>-5.7601869E-2</v>
      </c>
      <c r="O469">
        <v>-1.8886363E-2</v>
      </c>
      <c r="P469">
        <v>9.1256376000000002E-4</v>
      </c>
      <c r="Q469">
        <v>6.6543548999999994E-2</v>
      </c>
      <c r="R469">
        <v>6.6807433999999999E-2</v>
      </c>
      <c r="S469">
        <v>-3.9808758E-2</v>
      </c>
      <c r="T469">
        <v>3.1171356999999998E-3</v>
      </c>
      <c r="U469">
        <v>-9.5740705999999995E-2</v>
      </c>
      <c r="V469">
        <v>-0.10478628</v>
      </c>
      <c r="W469">
        <v>-1.5339652E-3</v>
      </c>
      <c r="X469">
        <v>7.5444467000000001E-2</v>
      </c>
      <c r="Y469">
        <v>-2.4014265999999999E-2</v>
      </c>
      <c r="Z469">
        <v>-5.2383574999999996E-3</v>
      </c>
      <c r="AA469">
        <v>-3.1415961999999999E-2</v>
      </c>
      <c r="AB469">
        <v>-6.7478477999999995E-2</v>
      </c>
      <c r="AC469">
        <v>-3.6791275999999998E-2</v>
      </c>
      <c r="AD469">
        <v>2.4649803000000001E-2</v>
      </c>
      <c r="AE469">
        <v>59.511260999999998</v>
      </c>
    </row>
    <row r="470" spans="1:31" x14ac:dyDescent="0.2">
      <c r="A470">
        <f>49.70245</f>
        <v>49.702449999999999</v>
      </c>
      <c r="B470">
        <v>-5.2669854000000003</v>
      </c>
      <c r="C470">
        <v>-35.299861999999997</v>
      </c>
      <c r="D470">
        <v>-168.06458000000001</v>
      </c>
      <c r="E470">
        <v>-5.1501330999999997</v>
      </c>
      <c r="F470">
        <v>4.2301865000000003</v>
      </c>
      <c r="G470">
        <v>-4.1458569000000001</v>
      </c>
      <c r="H470">
        <v>-52.369132999999998</v>
      </c>
      <c r="I470">
        <v>-4.6016088000000002</v>
      </c>
      <c r="J470">
        <v>-7.8260511000000005E-2</v>
      </c>
      <c r="K470">
        <v>3.1667530999999999E-2</v>
      </c>
      <c r="L470">
        <v>2.8034585000000001E-2</v>
      </c>
      <c r="M470">
        <v>-7.6264702000000004E-2</v>
      </c>
      <c r="N470">
        <v>-5.9961383000000004E-3</v>
      </c>
      <c r="O470">
        <v>-2.9827334E-2</v>
      </c>
      <c r="P470">
        <v>1.0264229E-2</v>
      </c>
      <c r="Q470">
        <v>7.5866841000000004E-2</v>
      </c>
      <c r="R470">
        <v>7.3025189000000004E-2</v>
      </c>
      <c r="S470">
        <v>-3.6679759999999999E-2</v>
      </c>
      <c r="T470">
        <v>-7.7936257999999996E-3</v>
      </c>
      <c r="U470">
        <v>-0.10351879999999999</v>
      </c>
      <c r="V470">
        <v>-0.12339410000000001</v>
      </c>
      <c r="W470">
        <v>1.5575326E-2</v>
      </c>
      <c r="X470">
        <v>6.1467193000000003E-2</v>
      </c>
      <c r="Y470">
        <v>-3.0225508000000002E-2</v>
      </c>
      <c r="Z470">
        <v>-2.3938109999999999E-2</v>
      </c>
      <c r="AA470">
        <v>-1.7499794999999999E-2</v>
      </c>
      <c r="AB470">
        <v>-6.8717845E-2</v>
      </c>
      <c r="AC470">
        <v>3.5102754999999999E-2</v>
      </c>
      <c r="AD470">
        <v>1.3169564999999999E-2</v>
      </c>
      <c r="AE470">
        <v>57.985332</v>
      </c>
    </row>
    <row r="471" spans="1:31" x14ac:dyDescent="0.2">
      <c r="A471">
        <f>49.980057</f>
        <v>49.980057000000002</v>
      </c>
      <c r="B471">
        <v>-5.4516391999999998</v>
      </c>
      <c r="C471">
        <v>-35.299861999999997</v>
      </c>
      <c r="D471">
        <v>-167.69579999999999</v>
      </c>
      <c r="E471">
        <v>-4.966043</v>
      </c>
      <c r="F471">
        <v>4.3221249999999998</v>
      </c>
      <c r="G471">
        <v>-3.6848402</v>
      </c>
      <c r="H471">
        <v>-51.908859</v>
      </c>
      <c r="I471">
        <v>-4.5093584</v>
      </c>
      <c r="J471">
        <v>-8.0434062000000001E-2</v>
      </c>
      <c r="K471">
        <v>0.10239640999999999</v>
      </c>
      <c r="L471">
        <v>3.0204651999999999E-2</v>
      </c>
      <c r="M471">
        <v>-7.1571185999999995E-2</v>
      </c>
      <c r="N471">
        <v>7.0630557999999996E-2</v>
      </c>
      <c r="O471">
        <v>-3.9205301999999997E-2</v>
      </c>
      <c r="P471">
        <v>2.1174505E-2</v>
      </c>
      <c r="Q471">
        <v>6.8097434999999998E-2</v>
      </c>
      <c r="R471">
        <v>7.1470745000000002E-2</v>
      </c>
      <c r="S471">
        <v>-3.3550758E-2</v>
      </c>
      <c r="T471">
        <v>-1.7145706E-2</v>
      </c>
      <c r="U471">
        <v>-0.10351879999999999</v>
      </c>
      <c r="V471">
        <v>-0.15595782</v>
      </c>
      <c r="W471">
        <v>4.2016960999999999E-2</v>
      </c>
      <c r="X471">
        <v>5.0595988000000001E-2</v>
      </c>
      <c r="Y471">
        <v>-2.7119885999999999E-2</v>
      </c>
      <c r="Z471">
        <v>-2.2379795000000001E-2</v>
      </c>
      <c r="AA471">
        <v>1.8063738999999999E-2</v>
      </c>
      <c r="AB471">
        <v>-6.4070224999999995E-2</v>
      </c>
      <c r="AC471">
        <v>7.3672510999999996E-2</v>
      </c>
      <c r="AD471">
        <v>4.1715399999999996E-3</v>
      </c>
      <c r="AE471">
        <v>57.985332</v>
      </c>
    </row>
    <row r="472" spans="1:31" x14ac:dyDescent="0.2">
      <c r="A472">
        <f>50.627811</f>
        <v>50.627811000000001</v>
      </c>
      <c r="B472">
        <v>-6.2825813000000004</v>
      </c>
      <c r="C472">
        <v>-35.668083000000003</v>
      </c>
      <c r="D472">
        <v>-167.60361</v>
      </c>
      <c r="E472">
        <v>-4.966043</v>
      </c>
      <c r="F472">
        <v>4.3221249999999998</v>
      </c>
      <c r="G472">
        <v>-3.0394168000000001</v>
      </c>
      <c r="H472">
        <v>-51.632694000000001</v>
      </c>
      <c r="I472">
        <v>-4.5093584</v>
      </c>
      <c r="J472">
        <v>-7.9813047999999998E-2</v>
      </c>
      <c r="K472">
        <v>0.14768771999999999</v>
      </c>
      <c r="L472">
        <v>2.9894644000000001E-2</v>
      </c>
      <c r="M472">
        <v>-6.8442165999999999E-2</v>
      </c>
      <c r="N472">
        <v>0.12849153999999999</v>
      </c>
      <c r="O472">
        <v>-4.2331292999999999E-2</v>
      </c>
      <c r="P472">
        <v>2.8967559E-2</v>
      </c>
      <c r="Q472">
        <v>4.0127553000000003E-2</v>
      </c>
      <c r="R472">
        <v>6.2144115999999999E-2</v>
      </c>
      <c r="S472">
        <v>-3.3550758E-2</v>
      </c>
      <c r="T472">
        <v>-2.6497786999999998E-2</v>
      </c>
      <c r="U472">
        <v>-0.10351879999999999</v>
      </c>
      <c r="V472">
        <v>-0.1761163</v>
      </c>
      <c r="W472">
        <v>5.4460082E-2</v>
      </c>
      <c r="X472">
        <v>5.3702049000000002E-2</v>
      </c>
      <c r="Y472">
        <v>-2.2461455000000002E-2</v>
      </c>
      <c r="Z472">
        <v>-1.4588235E-2</v>
      </c>
      <c r="AA472">
        <v>4.7442310000000001E-2</v>
      </c>
      <c r="AB472">
        <v>-5.4465152000000003E-2</v>
      </c>
      <c r="AC472">
        <v>5.6393262E-2</v>
      </c>
      <c r="AD472">
        <v>6.0332003000000004E-3</v>
      </c>
      <c r="AE472">
        <v>54.933472000000002</v>
      </c>
    </row>
    <row r="473" spans="1:31" x14ac:dyDescent="0.2">
      <c r="A473">
        <f>51.368099</f>
        <v>51.368099000000001</v>
      </c>
      <c r="B473">
        <v>-7.9444651999999998</v>
      </c>
      <c r="C473">
        <v>-35.391917999999997</v>
      </c>
      <c r="D473">
        <v>-167.78799000000001</v>
      </c>
      <c r="E473">
        <v>-5.1501330999999997</v>
      </c>
      <c r="F473">
        <v>4.3221249999999998</v>
      </c>
      <c r="G473">
        <v>-2.4861968000000001</v>
      </c>
      <c r="H473">
        <v>-51.540641999999998</v>
      </c>
      <c r="I473">
        <v>-4.5093584</v>
      </c>
      <c r="J473">
        <v>-7.8260511000000005E-2</v>
      </c>
      <c r="K473">
        <v>0.14148342999999999</v>
      </c>
      <c r="L473">
        <v>2.8964614E-2</v>
      </c>
      <c r="M473">
        <v>-7.0006668999999994E-2</v>
      </c>
      <c r="N473">
        <v>0.13943821000000001</v>
      </c>
      <c r="O473">
        <v>-3.9205301999999997E-2</v>
      </c>
      <c r="P473">
        <v>3.5201996999999999E-2</v>
      </c>
      <c r="Q473">
        <v>-1.8272678999999999E-3</v>
      </c>
      <c r="R473">
        <v>4.5045282999999998E-2</v>
      </c>
      <c r="S473">
        <v>-3.3550758E-2</v>
      </c>
      <c r="T473">
        <v>-2.8056467000000002E-2</v>
      </c>
      <c r="U473">
        <v>-0.10351879999999999</v>
      </c>
      <c r="V473">
        <v>-0.16216041</v>
      </c>
      <c r="W473">
        <v>3.7350784999999997E-2</v>
      </c>
      <c r="X473">
        <v>6.9232351999999997E-2</v>
      </c>
      <c r="Y473">
        <v>-2.2461455000000002E-2</v>
      </c>
      <c r="Z473">
        <v>-1.3029921E-2</v>
      </c>
      <c r="AA473">
        <v>4.4349830999999999E-2</v>
      </c>
      <c r="AB473">
        <v>-4.3930537999999998E-2</v>
      </c>
      <c r="AC473">
        <v>5.1726196E-3</v>
      </c>
      <c r="AD473">
        <v>1.6892885999999999E-2</v>
      </c>
      <c r="AE473">
        <v>53.407542999999997</v>
      </c>
    </row>
    <row r="474" spans="1:31" x14ac:dyDescent="0.2">
      <c r="A474">
        <f>52.015854</f>
        <v>52.015853999999997</v>
      </c>
      <c r="B474">
        <v>-10.252637</v>
      </c>
      <c r="C474">
        <v>-33.642856999999999</v>
      </c>
      <c r="D474">
        <v>-167.69579999999999</v>
      </c>
      <c r="E474">
        <v>-5.3342232999999997</v>
      </c>
      <c r="F474">
        <v>4.2301865000000003</v>
      </c>
      <c r="G474">
        <v>-1.9329768000000001</v>
      </c>
      <c r="H474">
        <v>-51.632694000000001</v>
      </c>
      <c r="I474">
        <v>-4.5093584</v>
      </c>
      <c r="J474">
        <v>-7.6086952999999999E-2</v>
      </c>
      <c r="K474">
        <v>9.3400195000000005E-2</v>
      </c>
      <c r="L474">
        <v>2.8034585000000001E-2</v>
      </c>
      <c r="M474">
        <v>-7.4700198999999995E-2</v>
      </c>
      <c r="N474">
        <v>9.5651522000000003E-2</v>
      </c>
      <c r="O474">
        <v>-3.1390328000000002E-2</v>
      </c>
      <c r="P474">
        <v>3.8319222999999999E-2</v>
      </c>
      <c r="Q474">
        <v>-3.7566560999999998E-2</v>
      </c>
      <c r="R474">
        <v>2.9500891000000001E-2</v>
      </c>
      <c r="S474">
        <v>-3.3550758E-2</v>
      </c>
      <c r="T474">
        <v>-2.3380426999999999E-2</v>
      </c>
      <c r="U474">
        <v>-0.10507442</v>
      </c>
      <c r="V474">
        <v>-0.11719149</v>
      </c>
      <c r="W474">
        <v>2.1424981E-5</v>
      </c>
      <c r="X474">
        <v>7.6997503999999994E-2</v>
      </c>
      <c r="Y474">
        <v>-2.7119885999999999E-2</v>
      </c>
      <c r="Z474">
        <v>-1.6146546000000001E-2</v>
      </c>
      <c r="AA474">
        <v>1.6517497999999999E-2</v>
      </c>
      <c r="AB474">
        <v>-3.8043555E-2</v>
      </c>
      <c r="AC474">
        <v>-3.4939926000000003E-2</v>
      </c>
      <c r="AD474">
        <v>2.5270358E-2</v>
      </c>
      <c r="AE474">
        <v>53.407542999999997</v>
      </c>
    </row>
    <row r="475" spans="1:31" x14ac:dyDescent="0.2">
      <c r="A475">
        <f>52.293461</f>
        <v>52.293461000000001</v>
      </c>
      <c r="B475">
        <v>-12.930116999999999</v>
      </c>
      <c r="C475">
        <v>-30.144736999999999</v>
      </c>
      <c r="D475">
        <v>-167.05043000000001</v>
      </c>
      <c r="E475">
        <v>-5.3342232999999997</v>
      </c>
      <c r="F475">
        <v>4.1382479999999999</v>
      </c>
      <c r="G475">
        <v>-1.7485701</v>
      </c>
      <c r="H475">
        <v>-51.724750999999998</v>
      </c>
      <c r="I475">
        <v>-4.5093584</v>
      </c>
      <c r="J475">
        <v>-7.3913395000000007E-2</v>
      </c>
      <c r="K475">
        <v>4.6247609000000002E-2</v>
      </c>
      <c r="L475">
        <v>2.6484537999999998E-2</v>
      </c>
      <c r="M475">
        <v>-8.2522735E-2</v>
      </c>
      <c r="N475">
        <v>1.9024824999999999E-2</v>
      </c>
      <c r="O475">
        <v>-2.2012355000000001E-2</v>
      </c>
      <c r="P475">
        <v>3.9877836E-2</v>
      </c>
      <c r="Q475">
        <v>-5.3105383999999999E-2</v>
      </c>
      <c r="R475">
        <v>2.3283135E-2</v>
      </c>
      <c r="S475">
        <v>-3.0421753999999999E-2</v>
      </c>
      <c r="T475">
        <v>-9.3523058999999999E-3</v>
      </c>
      <c r="U475">
        <v>-0.10818566</v>
      </c>
      <c r="V475">
        <v>-7.9975828999999998E-2</v>
      </c>
      <c r="W475">
        <v>-2.4864819E-2</v>
      </c>
      <c r="X475">
        <v>6.3020228999999997E-2</v>
      </c>
      <c r="Y475">
        <v>-3.0225508000000002E-2</v>
      </c>
      <c r="Z475">
        <v>-1.3029921E-2</v>
      </c>
      <c r="AA475">
        <v>-6.6761117999999996E-3</v>
      </c>
      <c r="AB475">
        <v>-3.9902601000000003E-2</v>
      </c>
      <c r="AC475">
        <v>-3.0003002000000001E-2</v>
      </c>
      <c r="AD475">
        <v>2.2788143E-2</v>
      </c>
      <c r="AE475">
        <v>51.881610999999999</v>
      </c>
    </row>
    <row r="476" spans="1:31" x14ac:dyDescent="0.2">
      <c r="A476">
        <f>52.200924</f>
        <v>52.200924000000001</v>
      </c>
      <c r="B476">
        <v>-15.422943999999999</v>
      </c>
      <c r="C476">
        <v>-25.818117000000001</v>
      </c>
      <c r="D476">
        <v>-165.94408999999999</v>
      </c>
      <c r="E476">
        <v>-5.1501330999999997</v>
      </c>
      <c r="F476">
        <v>4.1382479999999999</v>
      </c>
      <c r="G476">
        <v>-1.8407735000000001</v>
      </c>
      <c r="H476">
        <v>-51.816806999999997</v>
      </c>
      <c r="I476">
        <v>-4.5093584</v>
      </c>
      <c r="J476">
        <v>-7.1118823999999997E-2</v>
      </c>
      <c r="K476">
        <v>3.9112675999999999E-2</v>
      </c>
      <c r="L476">
        <v>2.4004463E-2</v>
      </c>
      <c r="M476">
        <v>-8.5651748E-2</v>
      </c>
      <c r="N476">
        <v>-5.1346637000000001E-2</v>
      </c>
      <c r="O476">
        <v>-1.7323366999999999E-2</v>
      </c>
      <c r="P476">
        <v>3.9877836E-2</v>
      </c>
      <c r="Q476">
        <v>-4.0674324999999997E-2</v>
      </c>
      <c r="R476">
        <v>2.7946453999999999E-2</v>
      </c>
      <c r="S476">
        <v>-2.5728252E-2</v>
      </c>
      <c r="T476">
        <v>7.7931768999999996E-3</v>
      </c>
      <c r="U476">
        <v>-0.10818566</v>
      </c>
      <c r="V476">
        <v>-7.9975828999999998E-2</v>
      </c>
      <c r="W476">
        <v>-1.5532476999999999E-2</v>
      </c>
      <c r="X476">
        <v>3.3512656000000002E-2</v>
      </c>
      <c r="Y476">
        <v>-2.8672695000000002E-2</v>
      </c>
      <c r="Z476">
        <v>2.5532059000000001E-3</v>
      </c>
      <c r="AA476">
        <v>-2.0373899E-3</v>
      </c>
      <c r="AB476">
        <v>-4.7648638E-2</v>
      </c>
      <c r="AC476">
        <v>1.5355036000000001E-2</v>
      </c>
      <c r="AD476">
        <v>1.0066798E-2</v>
      </c>
      <c r="AE476">
        <v>50.355682000000002</v>
      </c>
    </row>
    <row r="477" spans="1:31" x14ac:dyDescent="0.2">
      <c r="A477">
        <f>51.83078</f>
        <v>51.830779999999997</v>
      </c>
      <c r="B477">
        <v>-17.454134</v>
      </c>
      <c r="C477">
        <v>-21.675605999999998</v>
      </c>
      <c r="D477">
        <v>-164.56116</v>
      </c>
      <c r="E477">
        <v>-4.966043</v>
      </c>
      <c r="F477">
        <v>4.1382479999999999</v>
      </c>
      <c r="G477">
        <v>-2.30179</v>
      </c>
      <c r="H477">
        <v>-52.000915999999997</v>
      </c>
      <c r="I477">
        <v>-4.5093584</v>
      </c>
      <c r="J477">
        <v>-6.8013749999999998E-2</v>
      </c>
      <c r="K477">
        <v>7.2305620000000001E-2</v>
      </c>
      <c r="L477">
        <v>2.1834395999999999E-2</v>
      </c>
      <c r="M477">
        <v>-7.7829211999999995E-2</v>
      </c>
      <c r="N477">
        <v>-8.2622834000000006E-2</v>
      </c>
      <c r="O477">
        <v>-1.7323366999999999E-2</v>
      </c>
      <c r="P477">
        <v>3.8319222999999999E-2</v>
      </c>
      <c r="Q477">
        <v>-1.1150561E-2</v>
      </c>
      <c r="R477">
        <v>4.0381967999999997E-2</v>
      </c>
      <c r="S477">
        <v>-2.1034746999999999E-2</v>
      </c>
      <c r="T477">
        <v>2.4938656E-2</v>
      </c>
      <c r="U477">
        <v>-0.10507442</v>
      </c>
      <c r="V477">
        <v>-0.11253953999999999</v>
      </c>
      <c r="W477">
        <v>1.2464546999999999E-2</v>
      </c>
      <c r="X477">
        <v>1.0217206E-2</v>
      </c>
      <c r="Y477">
        <v>-2.2461455000000002E-2</v>
      </c>
      <c r="Z477">
        <v>2.2811268999999999E-2</v>
      </c>
      <c r="AA477">
        <v>1.8063738999999999E-2</v>
      </c>
      <c r="AB477">
        <v>-5.5394668000000001E-2</v>
      </c>
      <c r="AC477">
        <v>6.1330191999999999E-2</v>
      </c>
      <c r="AD477">
        <v>-2.3442711999999998E-3</v>
      </c>
      <c r="AE477">
        <v>50.355682000000002</v>
      </c>
    </row>
    <row r="478" spans="1:31" x14ac:dyDescent="0.2">
      <c r="A478">
        <f>51.368099</f>
        <v>51.368099000000001</v>
      </c>
      <c r="B478">
        <v>-18.469729999999998</v>
      </c>
      <c r="C478">
        <v>-18.821877000000001</v>
      </c>
      <c r="D478">
        <v>-163.54701</v>
      </c>
      <c r="E478">
        <v>-4.6899075999999997</v>
      </c>
      <c r="F478">
        <v>4.1382479999999999</v>
      </c>
      <c r="G478">
        <v>-2.9472133999999999</v>
      </c>
      <c r="H478">
        <v>-52.369132999999998</v>
      </c>
      <c r="I478">
        <v>-4.5093584</v>
      </c>
      <c r="J478">
        <v>-6.3977144999999999E-2</v>
      </c>
      <c r="K478">
        <v>0.10084534000000001</v>
      </c>
      <c r="L478">
        <v>2.0904368E-2</v>
      </c>
      <c r="M478">
        <v>-6.3748642999999994E-2</v>
      </c>
      <c r="N478">
        <v>-6.3857116000000005E-2</v>
      </c>
      <c r="O478">
        <v>-2.5138344999999999E-2</v>
      </c>
      <c r="P478">
        <v>3.5201996999999999E-2</v>
      </c>
      <c r="Q478">
        <v>1.6819318999999999E-2</v>
      </c>
      <c r="R478">
        <v>5.1263037999999997E-2</v>
      </c>
      <c r="S478">
        <v>-1.7905746E-2</v>
      </c>
      <c r="T478">
        <v>3.4290738000000001E-2</v>
      </c>
      <c r="U478">
        <v>-9.5740705999999995E-2</v>
      </c>
      <c r="V478">
        <v>-0.13890063999999999</v>
      </c>
      <c r="W478">
        <v>3.2684619999999998E-2</v>
      </c>
      <c r="X478">
        <v>8.6641758999999995E-3</v>
      </c>
      <c r="Y478">
        <v>-1.7803023000000001E-2</v>
      </c>
      <c r="Z478">
        <v>3.5277772999999998E-2</v>
      </c>
      <c r="AA478">
        <v>3.1979899999999999E-2</v>
      </c>
      <c r="AB478">
        <v>-5.7253722E-2</v>
      </c>
      <c r="AC478">
        <v>6.4107208999999998E-2</v>
      </c>
      <c r="AD478">
        <v>-6.3778684000000002E-3</v>
      </c>
      <c r="AE478">
        <v>48.829749999999997</v>
      </c>
    </row>
    <row r="479" spans="1:31" x14ac:dyDescent="0.2">
      <c r="A479">
        <f>50.997955</f>
        <v>50.997954999999997</v>
      </c>
      <c r="B479">
        <v>-18.285076</v>
      </c>
      <c r="C479">
        <v>-17.901319999999998</v>
      </c>
      <c r="D479">
        <v>-162.80946</v>
      </c>
      <c r="E479">
        <v>-4.5978621999999998</v>
      </c>
      <c r="F479">
        <v>4.1382479999999999</v>
      </c>
      <c r="G479">
        <v>-3.5004333999999999</v>
      </c>
      <c r="H479">
        <v>-52.829407000000003</v>
      </c>
      <c r="I479">
        <v>-4.5093584</v>
      </c>
      <c r="J479">
        <v>-5.6835469E-2</v>
      </c>
      <c r="K479">
        <v>7.6338402999999999E-2</v>
      </c>
      <c r="L479">
        <v>1.7804273999999998E-2</v>
      </c>
      <c r="M479">
        <v>-4.8103570999999998E-2</v>
      </c>
      <c r="N479">
        <v>-1.2251379E-2</v>
      </c>
      <c r="O479">
        <v>-3.1390328000000002E-2</v>
      </c>
      <c r="P479">
        <v>2.5850337000000001E-2</v>
      </c>
      <c r="Q479">
        <v>2.7696496000000001E-2</v>
      </c>
      <c r="R479">
        <v>5.1263037999999997E-2</v>
      </c>
      <c r="S479">
        <v>-1.7905746E-2</v>
      </c>
      <c r="T479">
        <v>3.2732058000000001E-2</v>
      </c>
      <c r="U479">
        <v>-8.4851391999999998E-2</v>
      </c>
      <c r="V479">
        <v>-0.13734998000000001</v>
      </c>
      <c r="W479">
        <v>3.2684619999999998E-2</v>
      </c>
      <c r="X479">
        <v>1.9535387000000001E-2</v>
      </c>
      <c r="Y479">
        <v>-1.6250213999999999E-2</v>
      </c>
      <c r="Z479">
        <v>3.3719458000000001E-2</v>
      </c>
      <c r="AA479">
        <v>2.115622E-2</v>
      </c>
      <c r="AB479">
        <v>-5.0437207999999997E-2</v>
      </c>
      <c r="AC479">
        <v>1.5972152E-2</v>
      </c>
      <c r="AD479">
        <v>-1.1031642999999999E-3</v>
      </c>
      <c r="AE479">
        <v>47.303821999999997</v>
      </c>
    </row>
    <row r="480" spans="1:31" x14ac:dyDescent="0.2">
      <c r="A480">
        <f>50.812881</f>
        <v>50.812880999999997</v>
      </c>
      <c r="B480">
        <v>-16.900172999999999</v>
      </c>
      <c r="C480">
        <v>-18.72982</v>
      </c>
      <c r="D480">
        <v>-162.16408999999999</v>
      </c>
      <c r="E480">
        <v>-4.5978621999999998</v>
      </c>
      <c r="F480">
        <v>4.2301865000000003</v>
      </c>
      <c r="G480">
        <v>-3.5926368000000002</v>
      </c>
      <c r="H480">
        <v>-53.289679999999997</v>
      </c>
      <c r="I480">
        <v>-4.5093584</v>
      </c>
      <c r="J480">
        <v>-4.5967683000000002E-2</v>
      </c>
      <c r="K480">
        <v>-4.9377694E-3</v>
      </c>
      <c r="L480">
        <v>9.1240099000000005E-3</v>
      </c>
      <c r="M480">
        <v>-3.7152018000000002E-2</v>
      </c>
      <c r="N480">
        <v>4.4045787000000003E-2</v>
      </c>
      <c r="O480">
        <v>-3.2953322E-2</v>
      </c>
      <c r="P480">
        <v>1.338145E-2</v>
      </c>
      <c r="Q480">
        <v>2.1480966000000001E-2</v>
      </c>
      <c r="R480">
        <v>3.8827527000000001E-2</v>
      </c>
      <c r="S480">
        <v>-1.9470247E-2</v>
      </c>
      <c r="T480">
        <v>2.1821297999999999E-2</v>
      </c>
      <c r="U480">
        <v>-7.0850834000000001E-2</v>
      </c>
      <c r="V480">
        <v>-0.11719149</v>
      </c>
      <c r="W480">
        <v>2.4907667000000001E-2</v>
      </c>
      <c r="X480">
        <v>2.7300537E-2</v>
      </c>
      <c r="Y480">
        <v>-1.3144594000000001E-2</v>
      </c>
      <c r="Z480">
        <v>2.7486211E-2</v>
      </c>
      <c r="AA480">
        <v>-3.5836303000000001E-3</v>
      </c>
      <c r="AB480">
        <v>-3.8043555E-2</v>
      </c>
      <c r="AC480">
        <v>-4.4505230999999999E-2</v>
      </c>
      <c r="AD480">
        <v>6.6537539999999996E-3</v>
      </c>
      <c r="AE480">
        <v>45.777892999999999</v>
      </c>
    </row>
    <row r="481" spans="1:31" x14ac:dyDescent="0.2">
      <c r="A481">
        <f>50.720345</f>
        <v>50.720345000000002</v>
      </c>
      <c r="B481">
        <v>-14.961308000000001</v>
      </c>
      <c r="C481">
        <v>-20.202712999999999</v>
      </c>
      <c r="D481">
        <v>-161.33434</v>
      </c>
      <c r="E481">
        <v>-4.5978621999999998</v>
      </c>
      <c r="F481">
        <v>4.3221249999999998</v>
      </c>
      <c r="G481">
        <v>-3.3160267000000001</v>
      </c>
      <c r="H481">
        <v>-53.749954000000002</v>
      </c>
      <c r="I481">
        <v>-4.4171085000000003</v>
      </c>
      <c r="J481">
        <v>-3.4478891999999997E-2</v>
      </c>
      <c r="K481">
        <v>-9.6451021999999997E-2</v>
      </c>
      <c r="L481">
        <v>-3.5863767999999999E-3</v>
      </c>
      <c r="M481">
        <v>-3.0893984999999999E-2</v>
      </c>
      <c r="N481">
        <v>7.8449598999999995E-2</v>
      </c>
      <c r="O481">
        <v>-2.3575351000000001E-2</v>
      </c>
      <c r="P481">
        <v>-6.4604706000000005E-4</v>
      </c>
      <c r="Q481">
        <v>7.4960258999999998E-3</v>
      </c>
      <c r="R481">
        <v>2.0174257000000001E-2</v>
      </c>
      <c r="S481">
        <v>-2.1034746999999999E-2</v>
      </c>
      <c r="T481">
        <v>1.2469216E-2</v>
      </c>
      <c r="U481">
        <v>-5.6850291999999997E-2</v>
      </c>
      <c r="V481">
        <v>-9.5482348999999994E-2</v>
      </c>
      <c r="W481">
        <v>2.0241497000000001E-2</v>
      </c>
      <c r="X481">
        <v>1.7982356000000001E-2</v>
      </c>
      <c r="Y481">
        <v>-3.8277314000000002E-3</v>
      </c>
      <c r="Z481">
        <v>2.9044522E-2</v>
      </c>
      <c r="AA481">
        <v>-2.6777241E-2</v>
      </c>
      <c r="AB481">
        <v>-2.6889264999999999E-2</v>
      </c>
      <c r="AC481">
        <v>-6.2710159000000001E-2</v>
      </c>
      <c r="AD481">
        <v>9.7565212999999994E-3</v>
      </c>
      <c r="AE481">
        <v>44.251961000000001</v>
      </c>
    </row>
    <row r="482" spans="1:31" x14ac:dyDescent="0.2">
      <c r="A482">
        <f>50.442738</f>
        <v>50.442737999999999</v>
      </c>
      <c r="B482">
        <v>-13.484078</v>
      </c>
      <c r="C482">
        <v>-20.939159</v>
      </c>
      <c r="D482">
        <v>-160.22800000000001</v>
      </c>
      <c r="E482">
        <v>-4.5058173999999998</v>
      </c>
      <c r="F482">
        <v>4.2301865000000003</v>
      </c>
      <c r="G482">
        <v>-2.7628067000000001</v>
      </c>
      <c r="H482">
        <v>-54.210228000000001</v>
      </c>
      <c r="I482">
        <v>-4.3248582000000004</v>
      </c>
      <c r="J482">
        <v>-2.7337208000000002E-2</v>
      </c>
      <c r="K482">
        <v>-0.14515468000000001</v>
      </c>
      <c r="L482">
        <v>-1.257665E-2</v>
      </c>
      <c r="M482">
        <v>-2.9329481000000001E-2</v>
      </c>
      <c r="N482">
        <v>8.1577227000000002E-2</v>
      </c>
      <c r="O482">
        <v>-9.5083909000000001E-3</v>
      </c>
      <c r="P482">
        <v>-1.1556323E-2</v>
      </c>
      <c r="Q482">
        <v>-2.7338551999999999E-4</v>
      </c>
      <c r="R482">
        <v>1.5209856000000001E-3</v>
      </c>
      <c r="S482">
        <v>-2.1034746999999999E-2</v>
      </c>
      <c r="T482">
        <v>1.7145257000000001E-2</v>
      </c>
      <c r="U482">
        <v>-4.4405356E-2</v>
      </c>
      <c r="V482">
        <v>-7.8425175999999999E-2</v>
      </c>
      <c r="W482">
        <v>7.7983756E-3</v>
      </c>
      <c r="X482">
        <v>-6.5400509999999996E-4</v>
      </c>
      <c r="Y482">
        <v>8.5947522999999994E-3</v>
      </c>
      <c r="Z482">
        <v>4.4627647999999999E-2</v>
      </c>
      <c r="AA482">
        <v>-3.2962198999999998E-2</v>
      </c>
      <c r="AB482">
        <v>-2.3171166E-2</v>
      </c>
      <c r="AC482">
        <v>-1.5192214000000001E-2</v>
      </c>
      <c r="AD482">
        <v>4.7920933000000004E-3</v>
      </c>
      <c r="AE482">
        <v>42.726031999999996</v>
      </c>
    </row>
    <row r="483" spans="1:31" x14ac:dyDescent="0.2">
      <c r="A483">
        <f>49.88752</f>
        <v>49.887520000000002</v>
      </c>
      <c r="B483">
        <v>-12.83779</v>
      </c>
      <c r="C483">
        <v>-20.202712999999999</v>
      </c>
      <c r="D483">
        <v>-159.02946</v>
      </c>
      <c r="E483">
        <v>-4.5058173999999998</v>
      </c>
      <c r="F483">
        <v>4.2301865000000003</v>
      </c>
      <c r="G483">
        <v>-2.30179</v>
      </c>
      <c r="H483">
        <v>-54.762557999999999</v>
      </c>
      <c r="I483">
        <v>-4.3248582000000004</v>
      </c>
      <c r="J483">
        <v>-2.6095176000000001E-2</v>
      </c>
      <c r="K483">
        <v>-0.14081167999999999</v>
      </c>
      <c r="L483">
        <v>-1.1646622000000001E-2</v>
      </c>
      <c r="M483">
        <v>-2.9329481000000001E-2</v>
      </c>
      <c r="N483">
        <v>6.1247699000000003E-2</v>
      </c>
      <c r="O483">
        <v>4.5585688000000001E-3</v>
      </c>
      <c r="P483">
        <v>-1.7790766E-2</v>
      </c>
      <c r="Q483">
        <v>1.2804966000000001E-3</v>
      </c>
      <c r="R483">
        <v>-7.8056501000000004E-3</v>
      </c>
      <c r="S483">
        <v>-1.7905746E-2</v>
      </c>
      <c r="T483">
        <v>3.8966779E-2</v>
      </c>
      <c r="U483">
        <v>-3.5071659999999998E-2</v>
      </c>
      <c r="V483">
        <v>-5.3614728E-2</v>
      </c>
      <c r="W483">
        <v>-2.3309428E-2</v>
      </c>
      <c r="X483">
        <v>-1.6184305999999999E-2</v>
      </c>
      <c r="Y483">
        <v>2.1017237000000001E-2</v>
      </c>
      <c r="Z483">
        <v>7.2677276999999998E-2</v>
      </c>
      <c r="AA483">
        <v>-2.0592277999999999E-2</v>
      </c>
      <c r="AB483">
        <v>-2.7818783999999999E-2</v>
      </c>
      <c r="AC483">
        <v>6.8118468000000001E-2</v>
      </c>
      <c r="AD483">
        <v>-8.5498056999999995E-3</v>
      </c>
      <c r="AE483">
        <v>41.200099999999999</v>
      </c>
    </row>
    <row r="484" spans="1:31" x14ac:dyDescent="0.2">
      <c r="A484">
        <f>49.054695</f>
        <v>49.054695000000002</v>
      </c>
      <c r="B484">
        <v>-12.653136</v>
      </c>
      <c r="C484">
        <v>-18.54571</v>
      </c>
      <c r="D484">
        <v>-157.73872</v>
      </c>
      <c r="E484">
        <v>-4.5058173999999998</v>
      </c>
      <c r="F484">
        <v>4.1382479999999999</v>
      </c>
      <c r="G484">
        <v>-2.0251801</v>
      </c>
      <c r="H484">
        <v>-55.314883999999999</v>
      </c>
      <c r="I484">
        <v>-4.4171085000000003</v>
      </c>
      <c r="J484">
        <v>-2.6716191E-2</v>
      </c>
      <c r="K484">
        <v>-0.11351281000000001</v>
      </c>
      <c r="L484">
        <v>-5.4464335999999999E-3</v>
      </c>
      <c r="M484">
        <v>-2.7764974000000001E-2</v>
      </c>
      <c r="N484">
        <v>1.7461013000000001E-2</v>
      </c>
      <c r="O484">
        <v>1.0810548999999999E-2</v>
      </c>
      <c r="P484">
        <v>-1.9349378E-2</v>
      </c>
      <c r="Q484">
        <v>9.0499082999999994E-3</v>
      </c>
      <c r="R484">
        <v>-9.3600890000000003E-3</v>
      </c>
      <c r="S484">
        <v>-1.4776743E-2</v>
      </c>
      <c r="T484">
        <v>6.7023024E-2</v>
      </c>
      <c r="U484">
        <v>-2.8849191999999999E-2</v>
      </c>
      <c r="V484">
        <v>-2.4152324999999999E-2</v>
      </c>
      <c r="W484">
        <v>-6.5304965000000006E-2</v>
      </c>
      <c r="X484">
        <v>-1.6184305999999999E-2</v>
      </c>
      <c r="Y484">
        <v>2.7228478E-2</v>
      </c>
      <c r="Z484">
        <v>0.10384353</v>
      </c>
      <c r="AA484">
        <v>4.1475729000000003E-3</v>
      </c>
      <c r="AB484">
        <v>-3.4325458000000003E-2</v>
      </c>
      <c r="AC484">
        <v>0.12396748</v>
      </c>
      <c r="AD484">
        <v>-2.3753366000000001E-2</v>
      </c>
      <c r="AE484">
        <v>39.674171000000001</v>
      </c>
    </row>
    <row r="485" spans="1:31" x14ac:dyDescent="0.2">
      <c r="A485">
        <f>48.22187</f>
        <v>48.221870000000003</v>
      </c>
      <c r="B485">
        <v>-12.099175000000001</v>
      </c>
      <c r="C485">
        <v>-17.072817000000001</v>
      </c>
      <c r="D485">
        <v>-156.35579999999999</v>
      </c>
      <c r="E485">
        <v>-4.5058173999999998</v>
      </c>
      <c r="F485">
        <v>4.1382479999999999</v>
      </c>
      <c r="G485">
        <v>-1.8407735000000001</v>
      </c>
      <c r="H485">
        <v>-55.867213999999997</v>
      </c>
      <c r="I485">
        <v>-4.4171085000000003</v>
      </c>
      <c r="J485">
        <v>-2.2990096000000002E-2</v>
      </c>
      <c r="K485">
        <v>-9.3348868000000002E-2</v>
      </c>
      <c r="L485">
        <v>-3.8963864000000001E-3</v>
      </c>
      <c r="M485">
        <v>-2.3071451E-2</v>
      </c>
      <c r="N485">
        <v>-4.0399960999999998E-2</v>
      </c>
      <c r="O485">
        <v>1.0810548999999999E-2</v>
      </c>
      <c r="P485">
        <v>-2.2466595999999998E-2</v>
      </c>
      <c r="Q485">
        <v>1.9927084000000001E-2</v>
      </c>
      <c r="R485">
        <v>-7.8056501000000004E-3</v>
      </c>
      <c r="S485">
        <v>-1.4776743E-2</v>
      </c>
      <c r="T485">
        <v>8.4168501000000007E-2</v>
      </c>
      <c r="U485">
        <v>-2.4182341999999999E-2</v>
      </c>
      <c r="V485">
        <v>-7.0951445999999996E-3</v>
      </c>
      <c r="W485">
        <v>-9.4857380000000005E-2</v>
      </c>
      <c r="X485">
        <v>-3.7600654000000001E-3</v>
      </c>
      <c r="Y485">
        <v>2.8781286999999999E-2</v>
      </c>
      <c r="Z485">
        <v>0.11942666</v>
      </c>
      <c r="AA485">
        <v>2.2702461E-2</v>
      </c>
      <c r="AB485">
        <v>-3.5564821000000003E-2</v>
      </c>
      <c r="AC485">
        <v>0.10452831999999999</v>
      </c>
      <c r="AD485">
        <v>-3.2130837000000002E-2</v>
      </c>
      <c r="AE485">
        <v>36.622311000000003</v>
      </c>
    </row>
    <row r="486" spans="1:31" x14ac:dyDescent="0.2">
      <c r="A486">
        <f>47.481579</f>
        <v>47.481579000000004</v>
      </c>
      <c r="B486">
        <v>-10.898925999999999</v>
      </c>
      <c r="C486">
        <v>-16.428426999999999</v>
      </c>
      <c r="D486">
        <v>-154.69629</v>
      </c>
      <c r="E486">
        <v>-4.5058173999999998</v>
      </c>
      <c r="F486">
        <v>4.1382479999999999</v>
      </c>
      <c r="G486">
        <v>-1.5641634</v>
      </c>
      <c r="H486">
        <v>-56.419539999999998</v>
      </c>
      <c r="I486">
        <v>-4.5093584</v>
      </c>
      <c r="J486">
        <v>-1.2743334E-2</v>
      </c>
      <c r="K486">
        <v>-7.8458577000000002E-2</v>
      </c>
      <c r="L486">
        <v>-1.1956629999999999E-2</v>
      </c>
      <c r="M486">
        <v>-1.2119898E-2</v>
      </c>
      <c r="N486">
        <v>-9.3569509999999995E-2</v>
      </c>
      <c r="O486">
        <v>4.5585688000000001E-3</v>
      </c>
      <c r="P486">
        <v>-2.8701036999999999E-2</v>
      </c>
      <c r="Q486">
        <v>2.4588728000000001E-2</v>
      </c>
      <c r="R486">
        <v>-9.3600890000000003E-3</v>
      </c>
      <c r="S486">
        <v>-1.4776743E-2</v>
      </c>
      <c r="T486">
        <v>7.9492464999999998E-2</v>
      </c>
      <c r="U486">
        <v>-1.9515491999999999E-2</v>
      </c>
      <c r="V486">
        <v>-1.3297754E-2</v>
      </c>
      <c r="W486">
        <v>-9.7968146000000006E-2</v>
      </c>
      <c r="X486">
        <v>8.9902495E-4</v>
      </c>
      <c r="Y486">
        <v>2.7228478E-2</v>
      </c>
      <c r="Z486">
        <v>0.10696015</v>
      </c>
      <c r="AA486">
        <v>1.6517497999999999E-2</v>
      </c>
      <c r="AB486">
        <v>-2.9677832000000001E-2</v>
      </c>
      <c r="AC486">
        <v>1.3503687E-2</v>
      </c>
      <c r="AD486">
        <v>-2.9338347000000001E-2</v>
      </c>
      <c r="AE486">
        <v>35.096381999999998</v>
      </c>
    </row>
    <row r="487" spans="1:31" x14ac:dyDescent="0.2">
      <c r="A487">
        <f>47.018898</f>
        <v>47.018898</v>
      </c>
      <c r="B487">
        <v>-9.3293686000000005</v>
      </c>
      <c r="C487">
        <v>-16.152259999999998</v>
      </c>
      <c r="D487">
        <v>-152.76018999999999</v>
      </c>
      <c r="E487">
        <v>-4.4137721000000001</v>
      </c>
      <c r="F487">
        <v>4.1382479999999999</v>
      </c>
      <c r="G487">
        <v>-0.82653672</v>
      </c>
      <c r="H487">
        <v>-56.879814000000003</v>
      </c>
      <c r="I487">
        <v>-4.4171085000000003</v>
      </c>
      <c r="J487">
        <v>-2.4965715000000001E-3</v>
      </c>
      <c r="K487">
        <v>-4.9918860000000002E-2</v>
      </c>
      <c r="L487">
        <v>-2.3426978000000001E-2</v>
      </c>
      <c r="M487">
        <v>3.9616188999999998E-4</v>
      </c>
      <c r="N487">
        <v>-0.11859047</v>
      </c>
      <c r="O487">
        <v>1.4325778E-3</v>
      </c>
      <c r="P487">
        <v>-3.6494094999999997E-2</v>
      </c>
      <c r="Q487">
        <v>2.3034846000000001E-2</v>
      </c>
      <c r="R487">
        <v>-1.7132286E-2</v>
      </c>
      <c r="S487">
        <v>-1.6341245000000001E-2</v>
      </c>
      <c r="T487">
        <v>5.7670939999999997E-2</v>
      </c>
      <c r="U487">
        <v>-1.6404258000000001E-2</v>
      </c>
      <c r="V487">
        <v>-3.3456244000000003E-2</v>
      </c>
      <c r="W487">
        <v>-9.0191207999999995E-2</v>
      </c>
      <c r="X487">
        <v>-9.9721858E-3</v>
      </c>
      <c r="Y487">
        <v>2.7228478E-2</v>
      </c>
      <c r="Z487">
        <v>6.9560654E-2</v>
      </c>
      <c r="AA487">
        <v>-1.5953556000000001E-2</v>
      </c>
      <c r="AB487">
        <v>-2.1312118000000001E-2</v>
      </c>
      <c r="AC487">
        <v>-9.3565970999999998E-2</v>
      </c>
      <c r="AD487">
        <v>-2.0960875E-2</v>
      </c>
      <c r="AE487">
        <v>33.570450000000001</v>
      </c>
    </row>
    <row r="488" spans="1:31" x14ac:dyDescent="0.2">
      <c r="A488">
        <f>46.741291</f>
        <v>46.741290999999997</v>
      </c>
      <c r="B488">
        <v>-7.9444651999999998</v>
      </c>
      <c r="C488">
        <v>-15.507868999999999</v>
      </c>
      <c r="D488">
        <v>-150.63971000000001</v>
      </c>
      <c r="E488">
        <v>-4.2296820000000004</v>
      </c>
      <c r="F488">
        <v>4.1382479999999999</v>
      </c>
      <c r="G488">
        <v>0.37210661</v>
      </c>
      <c r="H488">
        <v>-57.063927</v>
      </c>
      <c r="I488">
        <v>-4.4171085000000003</v>
      </c>
      <c r="J488">
        <v>1.8505395E-3</v>
      </c>
      <c r="K488">
        <v>-9.2807710000000002E-3</v>
      </c>
      <c r="L488">
        <v>-2.8077120000000001E-2</v>
      </c>
      <c r="M488">
        <v>6.6541917999999997E-3</v>
      </c>
      <c r="N488">
        <v>-9.8260939000000005E-2</v>
      </c>
      <c r="O488">
        <v>1.4325778E-3</v>
      </c>
      <c r="P488">
        <v>-4.2728540000000002E-2</v>
      </c>
      <c r="Q488">
        <v>1.8373203000000001E-2</v>
      </c>
      <c r="R488">
        <v>-2.6458921E-2</v>
      </c>
      <c r="S488">
        <v>-1.6341245000000001E-2</v>
      </c>
      <c r="T488">
        <v>3.2732058000000001E-2</v>
      </c>
      <c r="U488">
        <v>-1.4848640999999999E-2</v>
      </c>
      <c r="V488">
        <v>-4.2760159999999998E-2</v>
      </c>
      <c r="W488">
        <v>-9.0191207999999995E-2</v>
      </c>
      <c r="X488">
        <v>-3.1714606999999999E-2</v>
      </c>
      <c r="Y488">
        <v>2.8781286999999999E-2</v>
      </c>
      <c r="Z488">
        <v>2.9044522E-2</v>
      </c>
      <c r="AA488">
        <v>-4.9970849999999997E-2</v>
      </c>
      <c r="AB488">
        <v>-1.7284177000000001E-2</v>
      </c>
      <c r="AC488">
        <v>-0.14818075</v>
      </c>
      <c r="AD488">
        <v>-1.8788936999999999E-2</v>
      </c>
      <c r="AE488">
        <v>32.044521000000003</v>
      </c>
    </row>
    <row r="489" spans="1:31" x14ac:dyDescent="0.2">
      <c r="A489">
        <f>46.556217</f>
        <v>46.556216999999997</v>
      </c>
      <c r="B489">
        <v>-7.1135229999999998</v>
      </c>
      <c r="C489">
        <v>-14.034976</v>
      </c>
      <c r="D489">
        <v>-148.42703</v>
      </c>
      <c r="E489">
        <v>-4.0455914000000002</v>
      </c>
      <c r="F489">
        <v>4.1382479999999999</v>
      </c>
      <c r="G489">
        <v>1.9395632</v>
      </c>
      <c r="H489">
        <v>-57.063927</v>
      </c>
      <c r="I489">
        <v>-4.3248582000000004</v>
      </c>
      <c r="J489">
        <v>-1.2508217999999999E-5</v>
      </c>
      <c r="K489">
        <v>1.1503594000000001E-2</v>
      </c>
      <c r="L489">
        <v>-2.4357007999999999E-2</v>
      </c>
      <c r="M489">
        <v>3.525177E-3</v>
      </c>
      <c r="N489">
        <v>-4.821901E-2</v>
      </c>
      <c r="O489">
        <v>6.1215636999999998E-3</v>
      </c>
      <c r="P489">
        <v>-4.5845761999999998E-2</v>
      </c>
      <c r="Q489">
        <v>1.5265437999999999E-2</v>
      </c>
      <c r="R489">
        <v>-3.4231118999999997E-2</v>
      </c>
      <c r="S489">
        <v>-1.6341245000000001E-2</v>
      </c>
      <c r="T489">
        <v>1.0910537E-2</v>
      </c>
      <c r="U489">
        <v>-1.3293024000000001E-2</v>
      </c>
      <c r="V489">
        <v>-2.8804283999999999E-2</v>
      </c>
      <c r="W489">
        <v>-9.7968146000000006E-2</v>
      </c>
      <c r="X489">
        <v>-4.7244906000000003E-2</v>
      </c>
      <c r="Y489">
        <v>3.3439718E-2</v>
      </c>
      <c r="Z489">
        <v>5.6698312999999998E-3</v>
      </c>
      <c r="AA489">
        <v>-5.6155808000000002E-2</v>
      </c>
      <c r="AB489">
        <v>-1.9143226999999999E-2</v>
      </c>
      <c r="AC489">
        <v>-0.11886772</v>
      </c>
      <c r="AD489">
        <v>-2.8097238E-2</v>
      </c>
      <c r="AE489">
        <v>30.518591000000001</v>
      </c>
    </row>
    <row r="490" spans="1:31" x14ac:dyDescent="0.2">
      <c r="A490">
        <f>46.46368</f>
        <v>46.463679999999997</v>
      </c>
      <c r="B490">
        <v>-7.0211964</v>
      </c>
      <c r="C490">
        <v>-12.470027999999999</v>
      </c>
      <c r="D490">
        <v>-146.30653000000001</v>
      </c>
      <c r="E490">
        <v>-3.8615012000000002</v>
      </c>
      <c r="F490">
        <v>4.1382479999999999</v>
      </c>
      <c r="G490">
        <v>3.9680366999999999</v>
      </c>
      <c r="H490">
        <v>-56.879814000000003</v>
      </c>
      <c r="I490">
        <v>-4.3248582000000004</v>
      </c>
      <c r="J490">
        <v>-1.5650480000000001E-3</v>
      </c>
      <c r="K490">
        <v>-1.7346347000000002E-2</v>
      </c>
      <c r="L490">
        <v>-2.0946902999999999E-2</v>
      </c>
      <c r="M490">
        <v>-5.8618682000000002E-3</v>
      </c>
      <c r="N490">
        <v>-5.9961383000000004E-3</v>
      </c>
      <c r="O490">
        <v>1.0810548999999999E-2</v>
      </c>
      <c r="P490">
        <v>-4.7404371000000001E-2</v>
      </c>
      <c r="Q490">
        <v>1.6819318999999999E-2</v>
      </c>
      <c r="R490">
        <v>-4.0448874000000003E-2</v>
      </c>
      <c r="S490">
        <v>-1.6341245000000001E-2</v>
      </c>
      <c r="T490">
        <v>-6.2349457000000002E-3</v>
      </c>
      <c r="U490">
        <v>-1.1737408E-2</v>
      </c>
      <c r="V490">
        <v>-3.9938394999999996E-3</v>
      </c>
      <c r="W490">
        <v>-9.7968146000000006E-2</v>
      </c>
      <c r="X490">
        <v>-4.8797935000000001E-2</v>
      </c>
      <c r="Y490">
        <v>3.9650958E-2</v>
      </c>
      <c r="Z490">
        <v>7.2281430000000002E-3</v>
      </c>
      <c r="AA490">
        <v>-2.6777241E-2</v>
      </c>
      <c r="AB490">
        <v>-2.1931798999999998E-2</v>
      </c>
      <c r="AC490">
        <v>-3.4939926000000003E-2</v>
      </c>
      <c r="AD490">
        <v>-4.2059689999999997E-2</v>
      </c>
      <c r="AE490">
        <v>30.518591000000001</v>
      </c>
    </row>
    <row r="491" spans="1:31" x14ac:dyDescent="0.2">
      <c r="A491">
        <f>46.371147</f>
        <v>46.371147000000001</v>
      </c>
      <c r="B491">
        <v>-7.2981768000000002</v>
      </c>
      <c r="C491">
        <v>-12.009748</v>
      </c>
      <c r="D491">
        <v>-144.46262999999999</v>
      </c>
      <c r="E491">
        <v>-3.7694561000000002</v>
      </c>
      <c r="F491">
        <v>4.2301865000000003</v>
      </c>
      <c r="G491">
        <v>6.6419334000000001</v>
      </c>
      <c r="H491">
        <v>-56.695704999999997</v>
      </c>
      <c r="I491">
        <v>-4.2326082999999999</v>
      </c>
      <c r="J491">
        <v>3.7135871E-3</v>
      </c>
      <c r="K491">
        <v>-8.6213946E-2</v>
      </c>
      <c r="L491">
        <v>-2.7767112E-2</v>
      </c>
      <c r="M491">
        <v>-1.5248912999999999E-2</v>
      </c>
      <c r="N491">
        <v>-7.5599485999999997E-3</v>
      </c>
      <c r="O491">
        <v>1.0810548999999999E-2</v>
      </c>
      <c r="P491">
        <v>-5.0521589999999998E-2</v>
      </c>
      <c r="Q491">
        <v>2.3034846000000001E-2</v>
      </c>
      <c r="R491">
        <v>-4.5112188999999997E-2</v>
      </c>
      <c r="S491">
        <v>-1.9470247E-2</v>
      </c>
      <c r="T491">
        <v>-2.9615147000000001E-2</v>
      </c>
      <c r="U491">
        <v>-1.0181791000000001E-2</v>
      </c>
      <c r="V491">
        <v>1.1512688E-2</v>
      </c>
      <c r="W491">
        <v>-7.3081903000000004E-2</v>
      </c>
      <c r="X491">
        <v>-3.7926722000000003E-2</v>
      </c>
      <c r="Y491">
        <v>4.4309393000000002E-2</v>
      </c>
      <c r="Z491">
        <v>1.6578020999999998E-2</v>
      </c>
      <c r="AA491">
        <v>1.0332535E-2</v>
      </c>
      <c r="AB491">
        <v>-1.7594018999999999E-2</v>
      </c>
      <c r="AC491">
        <v>3.8188330999999999E-2</v>
      </c>
      <c r="AD491">
        <v>-4.7644671E-2</v>
      </c>
      <c r="AE491">
        <v>28.992660999999998</v>
      </c>
    </row>
    <row r="492" spans="1:31" x14ac:dyDescent="0.2">
      <c r="A492">
        <f>46.186073</f>
        <v>46.186073</v>
      </c>
      <c r="B492">
        <v>-8.1291188999999999</v>
      </c>
      <c r="C492">
        <v>-13.114418000000001</v>
      </c>
      <c r="D492">
        <v>-143.17191</v>
      </c>
      <c r="E492">
        <v>-3.8615012000000002</v>
      </c>
      <c r="F492">
        <v>4.2301865000000003</v>
      </c>
      <c r="G492">
        <v>9.5924396999999999</v>
      </c>
      <c r="H492">
        <v>-56.511597000000002</v>
      </c>
      <c r="I492">
        <v>-4.2326082999999999</v>
      </c>
      <c r="J492">
        <v>1.4270858000000001E-2</v>
      </c>
      <c r="K492">
        <v>-0.1476364</v>
      </c>
      <c r="L492">
        <v>-4.3887599999999999E-2</v>
      </c>
      <c r="M492">
        <v>-1.6813418E-2</v>
      </c>
      <c r="N492">
        <v>-5.2910446999999999E-2</v>
      </c>
      <c r="O492">
        <v>6.1215636999999998E-3</v>
      </c>
      <c r="P492">
        <v>-5.8314647999999997E-2</v>
      </c>
      <c r="Q492">
        <v>2.6142611999999999E-2</v>
      </c>
      <c r="R492">
        <v>-4.9775511000000001E-2</v>
      </c>
      <c r="S492">
        <v>-2.2599247999999999E-2</v>
      </c>
      <c r="T492">
        <v>-5.6112710000000003E-2</v>
      </c>
      <c r="U492">
        <v>-8.6261741999999995E-3</v>
      </c>
      <c r="V492">
        <v>1.4613994E-2</v>
      </c>
      <c r="W492">
        <v>-2.7975595999999998E-2</v>
      </c>
      <c r="X492">
        <v>-3.0161575999999999E-2</v>
      </c>
      <c r="Y492">
        <v>4.5862201999999998E-2</v>
      </c>
      <c r="Z492">
        <v>1.3461393E-2</v>
      </c>
      <c r="AA492">
        <v>2.7341183000000002E-2</v>
      </c>
      <c r="AB492">
        <v>-3.9609972999999996E-3</v>
      </c>
      <c r="AC492">
        <v>5.2073449000000001E-2</v>
      </c>
      <c r="AD492">
        <v>-4.0508308E-2</v>
      </c>
      <c r="AE492">
        <v>25.940802000000001</v>
      </c>
    </row>
    <row r="493" spans="1:31" x14ac:dyDescent="0.2">
      <c r="A493">
        <f>46.000999</f>
        <v>46.000999</v>
      </c>
      <c r="B493">
        <v>-9.3293686000000005</v>
      </c>
      <c r="C493">
        <v>-15.047589</v>
      </c>
      <c r="D493">
        <v>-142.61873</v>
      </c>
      <c r="E493">
        <v>-3.9535464999999999</v>
      </c>
      <c r="F493">
        <v>4.2301865000000003</v>
      </c>
      <c r="G493">
        <v>12.266336000000001</v>
      </c>
      <c r="H493">
        <v>-56.327488000000002</v>
      </c>
      <c r="I493">
        <v>-4.2326082999999999</v>
      </c>
      <c r="J493">
        <v>2.2033556999999999E-2</v>
      </c>
      <c r="K493">
        <v>-0.15415090000000001</v>
      </c>
      <c r="L493">
        <v>-5.9078067999999997E-2</v>
      </c>
      <c r="M493">
        <v>-1.055539E-2</v>
      </c>
      <c r="N493">
        <v>-0.10920761</v>
      </c>
      <c r="O493">
        <v>2.9955732000000001E-3</v>
      </c>
      <c r="P493">
        <v>-6.9224923999999993E-2</v>
      </c>
      <c r="Q493">
        <v>2.4588728000000001E-2</v>
      </c>
      <c r="R493">
        <v>-5.5993269999999998E-2</v>
      </c>
      <c r="S493">
        <v>-2.4163751000000001E-2</v>
      </c>
      <c r="T493">
        <v>-7.4816875000000005E-2</v>
      </c>
      <c r="U493">
        <v>-8.6261741999999995E-3</v>
      </c>
      <c r="V493">
        <v>1.3063342E-2</v>
      </c>
      <c r="W493">
        <v>1.2464546999999999E-2</v>
      </c>
      <c r="X493">
        <v>-2.8608549E-2</v>
      </c>
      <c r="Y493">
        <v>4.7415013999999998E-2</v>
      </c>
      <c r="Z493">
        <v>-5.6341941999999996E-4</v>
      </c>
      <c r="AA493">
        <v>1.6517497999999999E-2</v>
      </c>
      <c r="AB493">
        <v>1.3699964E-2</v>
      </c>
      <c r="AC493">
        <v>1.0109547999999999E-2</v>
      </c>
      <c r="AD493">
        <v>-2.8407516000000001E-2</v>
      </c>
      <c r="AE493">
        <v>24.414871000000002</v>
      </c>
    </row>
    <row r="494" spans="1:31" x14ac:dyDescent="0.2">
      <c r="A494">
        <f>45.815929</f>
        <v>45.815928999999997</v>
      </c>
      <c r="B494">
        <v>-10.621943999999999</v>
      </c>
      <c r="C494">
        <v>-16.888705999999999</v>
      </c>
      <c r="D494">
        <v>-142.52654000000001</v>
      </c>
      <c r="E494">
        <v>-4.0455914000000002</v>
      </c>
      <c r="F494">
        <v>4.1382479999999999</v>
      </c>
      <c r="G494">
        <v>14.110403</v>
      </c>
      <c r="H494">
        <v>-56.143379000000003</v>
      </c>
      <c r="I494">
        <v>-4.2326082999999999</v>
      </c>
      <c r="J494">
        <v>2.1412540000000001E-2</v>
      </c>
      <c r="K494">
        <v>-9.9863380000000002E-2</v>
      </c>
      <c r="L494">
        <v>-6.3418194999999997E-2</v>
      </c>
      <c r="M494">
        <v>-2.7328526999999998E-3</v>
      </c>
      <c r="N494">
        <v>-0.14204760999999999</v>
      </c>
      <c r="O494">
        <v>-1.3041769999999999E-4</v>
      </c>
      <c r="P494">
        <v>-7.7017978000000001E-2</v>
      </c>
      <c r="Q494">
        <v>2.3034846000000001E-2</v>
      </c>
      <c r="R494">
        <v>-6.2211021999999998E-2</v>
      </c>
      <c r="S494">
        <v>-2.4163751000000001E-2</v>
      </c>
      <c r="T494">
        <v>-8.2610264000000003E-2</v>
      </c>
      <c r="U494">
        <v>-1.1737408E-2</v>
      </c>
      <c r="V494">
        <v>2.0816606000000001E-2</v>
      </c>
      <c r="W494">
        <v>2.4907667000000001E-2</v>
      </c>
      <c r="X494">
        <v>-3.4820667999999999E-2</v>
      </c>
      <c r="Y494">
        <v>4.5862201999999998E-2</v>
      </c>
      <c r="Z494">
        <v>-1.9263173000000001E-2</v>
      </c>
      <c r="AA494">
        <v>-2.0373899E-3</v>
      </c>
      <c r="AB494">
        <v>2.6093618999999998E-2</v>
      </c>
      <c r="AC494">
        <v>-4.6973698000000001E-2</v>
      </c>
      <c r="AD494">
        <v>-2.4994472E-2</v>
      </c>
      <c r="AE494">
        <v>22.888940999999999</v>
      </c>
    </row>
    <row r="495" spans="1:31" x14ac:dyDescent="0.2">
      <c r="A495">
        <f>45.723392</f>
        <v>45.723391999999997</v>
      </c>
      <c r="B495">
        <v>-11.729868</v>
      </c>
      <c r="C495">
        <v>-17.809263000000001</v>
      </c>
      <c r="D495">
        <v>-142.71093999999999</v>
      </c>
      <c r="E495">
        <v>-4.0455914000000002</v>
      </c>
      <c r="F495">
        <v>4.0463094999999996</v>
      </c>
      <c r="G495">
        <v>14.84803</v>
      </c>
      <c r="H495">
        <v>-55.867213999999997</v>
      </c>
      <c r="I495">
        <v>-4.3248582000000004</v>
      </c>
      <c r="J495">
        <v>1.5202382E-2</v>
      </c>
      <c r="K495">
        <v>-2.1068918999999998E-2</v>
      </c>
      <c r="L495">
        <v>-6.0008093999999998E-2</v>
      </c>
      <c r="M495">
        <v>3.525177E-3</v>
      </c>
      <c r="N495">
        <v>-0.13735617999999999</v>
      </c>
      <c r="O495">
        <v>-1.6934129999999999E-3</v>
      </c>
      <c r="P495">
        <v>-7.8576587000000003E-2</v>
      </c>
      <c r="Q495">
        <v>2.7696496000000001E-2</v>
      </c>
      <c r="R495">
        <v>-6.5319902999999999E-2</v>
      </c>
      <c r="S495">
        <v>-2.2599247999999999E-2</v>
      </c>
      <c r="T495">
        <v>-7.9492904000000003E-2</v>
      </c>
      <c r="U495">
        <v>-1.6404258000000001E-2</v>
      </c>
      <c r="V495">
        <v>3.9424434000000001E-2</v>
      </c>
      <c r="W495">
        <v>7.7983756E-3</v>
      </c>
      <c r="X495">
        <v>-3.7926722000000003E-2</v>
      </c>
      <c r="Y495">
        <v>3.9650958E-2</v>
      </c>
      <c r="Z495">
        <v>-3.4846294999999999E-2</v>
      </c>
      <c r="AA495">
        <v>-1.4407316E-2</v>
      </c>
      <c r="AB495">
        <v>2.9192036000000001E-2</v>
      </c>
      <c r="AC495">
        <v>-7.9989410999999996E-2</v>
      </c>
      <c r="AD495">
        <v>-3.5233602000000003E-2</v>
      </c>
      <c r="AE495">
        <v>21.363009999999999</v>
      </c>
    </row>
    <row r="496" spans="1:31" x14ac:dyDescent="0.2">
      <c r="A496">
        <f>45.630856</f>
        <v>45.630856000000001</v>
      </c>
      <c r="B496">
        <v>-12.006848</v>
      </c>
      <c r="C496">
        <v>-17.625153000000001</v>
      </c>
      <c r="D496">
        <v>-142.89532</v>
      </c>
      <c r="E496">
        <v>-4.0455914000000002</v>
      </c>
      <c r="F496">
        <v>4.0463094999999996</v>
      </c>
      <c r="G496">
        <v>14.57142</v>
      </c>
      <c r="H496">
        <v>-55.498992999999999</v>
      </c>
      <c r="I496">
        <v>-4.3248582000000004</v>
      </c>
      <c r="J496">
        <v>1.2097302000000001E-2</v>
      </c>
      <c r="K496">
        <v>4.0043321E-2</v>
      </c>
      <c r="L496">
        <v>-5.8148037999999999E-2</v>
      </c>
      <c r="M496">
        <v>5.0896843999999998E-3</v>
      </c>
      <c r="N496">
        <v>-0.11859047</v>
      </c>
      <c r="O496">
        <v>-6.3823997000000002E-3</v>
      </c>
      <c r="P496">
        <v>-7.2342141999999998E-2</v>
      </c>
      <c r="Q496">
        <v>4.1681435000000003E-2</v>
      </c>
      <c r="R496">
        <v>-6.5319902999999999E-2</v>
      </c>
      <c r="S496">
        <v>-1.9470247E-2</v>
      </c>
      <c r="T496">
        <v>-7.6375551999999999E-2</v>
      </c>
      <c r="U496">
        <v>-2.4182341999999999E-2</v>
      </c>
      <c r="V496">
        <v>5.9582926000000001E-2</v>
      </c>
      <c r="W496">
        <v>-2.7975595999999998E-2</v>
      </c>
      <c r="X496">
        <v>-3.7926722000000003E-2</v>
      </c>
      <c r="Y496">
        <v>2.8781286999999999E-2</v>
      </c>
      <c r="Z496">
        <v>-4.7312800000000002E-2</v>
      </c>
      <c r="AA496">
        <v>-1.7499794999999999E-2</v>
      </c>
      <c r="AB496">
        <v>2.3924731000000001E-2</v>
      </c>
      <c r="AC496">
        <v>-7.6903826999999994E-2</v>
      </c>
      <c r="AD496">
        <v>-5.3539931999999998E-2</v>
      </c>
      <c r="AE496">
        <v>19.83708</v>
      </c>
    </row>
    <row r="497" spans="1:31" x14ac:dyDescent="0.2">
      <c r="A497">
        <f>45.538319</f>
        <v>45.538319000000001</v>
      </c>
      <c r="B497">
        <v>-11.545214</v>
      </c>
      <c r="C497">
        <v>-16.704594</v>
      </c>
      <c r="D497">
        <v>-142.71093999999999</v>
      </c>
      <c r="E497">
        <v>-4.0455914000000002</v>
      </c>
      <c r="F497">
        <v>4.0463094999999996</v>
      </c>
      <c r="G497">
        <v>13.280573</v>
      </c>
      <c r="H497">
        <v>-54.946666999999998</v>
      </c>
      <c r="I497">
        <v>-4.3248582000000004</v>
      </c>
      <c r="J497">
        <v>1.6754921999999998E-2</v>
      </c>
      <c r="K497">
        <v>6.7342183999999999E-2</v>
      </c>
      <c r="L497">
        <v>-6.4038216999999995E-2</v>
      </c>
      <c r="M497">
        <v>3.9616188999999998E-4</v>
      </c>
      <c r="N497">
        <v>-0.11233522999999999</v>
      </c>
      <c r="O497">
        <v>-1.7323366999999999E-2</v>
      </c>
      <c r="P497">
        <v>-6.6107698000000006E-2</v>
      </c>
      <c r="Q497">
        <v>6.1881899999999997E-2</v>
      </c>
      <c r="R497">
        <v>-6.5319902999999999E-2</v>
      </c>
      <c r="S497">
        <v>-1.6341245000000001E-2</v>
      </c>
      <c r="T497">
        <v>-7.9492904000000003E-2</v>
      </c>
      <c r="U497">
        <v>-3.6627274000000001E-2</v>
      </c>
      <c r="V497">
        <v>7.1988150000000001E-2</v>
      </c>
      <c r="W497">
        <v>-7.3081903000000004E-2</v>
      </c>
      <c r="X497">
        <v>-3.4820667999999999E-2</v>
      </c>
      <c r="Y497">
        <v>1.4805993999999999E-2</v>
      </c>
      <c r="Z497">
        <v>-5.1987736999999999E-2</v>
      </c>
      <c r="AA497">
        <v>-1.2861074E-2</v>
      </c>
      <c r="AB497">
        <v>1.4319645000000001E-2</v>
      </c>
      <c r="AC497">
        <v>-4.9133602999999998E-2</v>
      </c>
      <c r="AD497">
        <v>-7.1535975000000002E-2</v>
      </c>
      <c r="AE497">
        <v>18.311152</v>
      </c>
    </row>
    <row r="498" spans="1:31" x14ac:dyDescent="0.2">
      <c r="A498">
        <f>45.538319</f>
        <v>45.538319000000001</v>
      </c>
      <c r="B498">
        <v>-10.344963999999999</v>
      </c>
      <c r="C498">
        <v>-15.231700999999999</v>
      </c>
      <c r="D498">
        <v>-141.97336999999999</v>
      </c>
      <c r="E498">
        <v>-4.0455914000000002</v>
      </c>
      <c r="F498">
        <v>4.0463094999999996</v>
      </c>
      <c r="G498">
        <v>11.159897000000001</v>
      </c>
      <c r="H498">
        <v>-54.302284</v>
      </c>
      <c r="I498">
        <v>-4.2326082999999999</v>
      </c>
      <c r="J498">
        <v>2.5138634999999999E-2</v>
      </c>
      <c r="K498">
        <v>7.3546476999999999E-2</v>
      </c>
      <c r="L498">
        <v>-7.2718479000000003E-2</v>
      </c>
      <c r="M498">
        <v>-4.2973602999999997E-3</v>
      </c>
      <c r="N498">
        <v>-0.1217181</v>
      </c>
      <c r="O498">
        <v>-3.1390328000000002E-2</v>
      </c>
      <c r="P498">
        <v>-6.2990479000000002E-2</v>
      </c>
      <c r="Q498">
        <v>7.7420718999999999E-2</v>
      </c>
      <c r="R498">
        <v>-6.6874348E-2</v>
      </c>
      <c r="S498">
        <v>-1.008324E-2</v>
      </c>
      <c r="T498">
        <v>-8.1051596000000004E-2</v>
      </c>
      <c r="U498">
        <v>-5.0627824000000002E-2</v>
      </c>
      <c r="V498">
        <v>7.6640099000000003E-2</v>
      </c>
      <c r="W498">
        <v>-0.11507745</v>
      </c>
      <c r="X498">
        <v>-3.3267636000000003E-2</v>
      </c>
      <c r="Y498">
        <v>8.5947522999999994E-3</v>
      </c>
      <c r="Z498">
        <v>-3.7962925000000002E-2</v>
      </c>
      <c r="AA498">
        <v>7.2400546999999999E-3</v>
      </c>
      <c r="AB498">
        <v>2.8555136999999999E-3</v>
      </c>
      <c r="AC498">
        <v>-1.6735004000000001E-2</v>
      </c>
      <c r="AD498">
        <v>-8.4567598999999993E-2</v>
      </c>
      <c r="AE498">
        <v>18.311152</v>
      </c>
    </row>
    <row r="499" spans="1:31" x14ac:dyDescent="0.2">
      <c r="A499">
        <f>45.723392</f>
        <v>45.723391999999997</v>
      </c>
      <c r="B499">
        <v>-8.8677340000000004</v>
      </c>
      <c r="C499">
        <v>-13.942921</v>
      </c>
      <c r="D499">
        <v>-140.95922999999999</v>
      </c>
      <c r="E499">
        <v>-4.0455914000000002</v>
      </c>
      <c r="F499">
        <v>4.0463094999999996</v>
      </c>
      <c r="G499">
        <v>8.2093896999999991</v>
      </c>
      <c r="H499">
        <v>-53.473788999999996</v>
      </c>
      <c r="I499">
        <v>-4.140358</v>
      </c>
      <c r="J499">
        <v>3.1038285999999998E-2</v>
      </c>
      <c r="K499">
        <v>7.7269046999999993E-2</v>
      </c>
      <c r="L499">
        <v>-7.7058612999999998E-2</v>
      </c>
      <c r="M499">
        <v>-7.4263760000000002E-3</v>
      </c>
      <c r="N499">
        <v>-0.12797333</v>
      </c>
      <c r="O499">
        <v>-4.5457288999999998E-2</v>
      </c>
      <c r="P499">
        <v>-6.143187E-2</v>
      </c>
      <c r="Q499">
        <v>7.8974612E-2</v>
      </c>
      <c r="R499">
        <v>-7.1537659000000003E-2</v>
      </c>
      <c r="S499">
        <v>-2.2607352999999999E-3</v>
      </c>
      <c r="T499">
        <v>-7.0140831000000001E-2</v>
      </c>
      <c r="U499">
        <v>-6.3072763000000004E-2</v>
      </c>
      <c r="V499">
        <v>7.3538803E-2</v>
      </c>
      <c r="W499">
        <v>-0.14151907999999999</v>
      </c>
      <c r="X499">
        <v>-3.7926722000000003E-2</v>
      </c>
      <c r="Y499">
        <v>8.5947522999999994E-3</v>
      </c>
      <c r="Z499">
        <v>-5.2383574999999996E-3</v>
      </c>
      <c r="AA499">
        <v>4.2803585999999998E-2</v>
      </c>
      <c r="AB499">
        <v>-7.3692528999999996E-3</v>
      </c>
      <c r="AC499">
        <v>-9.9854217999999998E-4</v>
      </c>
      <c r="AD499">
        <v>-9.0773127999999995E-2</v>
      </c>
      <c r="AE499">
        <v>16.785221</v>
      </c>
    </row>
    <row r="500" spans="1:31" x14ac:dyDescent="0.2">
      <c r="A500">
        <f>46.27861</f>
        <v>46.27861</v>
      </c>
      <c r="B500">
        <v>-7.3905038999999997</v>
      </c>
      <c r="C500">
        <v>-13.482640999999999</v>
      </c>
      <c r="D500">
        <v>-139.76070000000001</v>
      </c>
      <c r="E500">
        <v>-4.0455914000000002</v>
      </c>
      <c r="F500">
        <v>4.1382479999999999</v>
      </c>
      <c r="G500">
        <v>4.6134601000000002</v>
      </c>
      <c r="H500">
        <v>-52.829407000000003</v>
      </c>
      <c r="I500">
        <v>-4.140358</v>
      </c>
      <c r="J500">
        <v>3.1348794999999999E-2</v>
      </c>
      <c r="K500">
        <v>8.2852907000000003E-2</v>
      </c>
      <c r="L500">
        <v>-7.5818575999999999E-2</v>
      </c>
      <c r="M500">
        <v>-1.1683456000000001E-3</v>
      </c>
      <c r="N500">
        <v>-0.10920761</v>
      </c>
      <c r="O500">
        <v>-5.1709268000000003E-2</v>
      </c>
      <c r="P500">
        <v>-5.8314647999999997E-2</v>
      </c>
      <c r="Q500">
        <v>6.8097434999999998E-2</v>
      </c>
      <c r="R500">
        <v>-7.9309857999999997E-2</v>
      </c>
      <c r="S500">
        <v>5.5617703999999999E-3</v>
      </c>
      <c r="T500">
        <v>-4.2084589999999998E-2</v>
      </c>
      <c r="U500">
        <v>-6.7739605999999994E-2</v>
      </c>
      <c r="V500">
        <v>5.4930965999999998E-2</v>
      </c>
      <c r="W500">
        <v>-0.13374211999999999</v>
      </c>
      <c r="X500">
        <v>-5.1903999999999999E-2</v>
      </c>
      <c r="Y500">
        <v>1.4805993999999999E-2</v>
      </c>
      <c r="Z500">
        <v>3.3719458000000001E-2</v>
      </c>
      <c r="AA500">
        <v>7.2182163999999993E-2</v>
      </c>
      <c r="AB500">
        <v>-1.2016874E-2</v>
      </c>
      <c r="AC500">
        <v>-1.7043563000000001E-2</v>
      </c>
      <c r="AD500">
        <v>-8.8601202000000004E-2</v>
      </c>
      <c r="AE500">
        <v>15.259290999999999</v>
      </c>
    </row>
    <row r="501" spans="1:31" x14ac:dyDescent="0.2">
      <c r="A501">
        <f>47.296509</f>
        <v>47.296509</v>
      </c>
      <c r="B501">
        <v>-6.3749079999999996</v>
      </c>
      <c r="C501">
        <v>-14.311144000000001</v>
      </c>
      <c r="D501">
        <v>-138.93093999999999</v>
      </c>
      <c r="E501">
        <v>-4.0455914000000002</v>
      </c>
      <c r="F501">
        <v>4.1382479999999999</v>
      </c>
      <c r="G501">
        <v>1.01753</v>
      </c>
      <c r="H501">
        <v>-52.369132999999998</v>
      </c>
      <c r="I501">
        <v>-4.0481081000000003</v>
      </c>
      <c r="J501">
        <v>2.8554223E-2</v>
      </c>
      <c r="K501">
        <v>7.8509904000000005E-2</v>
      </c>
      <c r="L501">
        <v>-7.5198554000000001E-2</v>
      </c>
      <c r="M501">
        <v>1.1347714E-2</v>
      </c>
      <c r="N501">
        <v>-6.8548545000000002E-2</v>
      </c>
      <c r="O501">
        <v>-5.3272269999999997E-2</v>
      </c>
      <c r="P501">
        <v>-4.7404371000000001E-2</v>
      </c>
      <c r="Q501">
        <v>4.3235317000000002E-2</v>
      </c>
      <c r="R501">
        <v>-8.7082058000000004E-2</v>
      </c>
      <c r="S501">
        <v>1.3384276000000001E-2</v>
      </c>
      <c r="T501">
        <v>-4.6762651999999998E-3</v>
      </c>
      <c r="U501">
        <v>-6.4628378E-2</v>
      </c>
      <c r="V501">
        <v>2.0816606000000001E-2</v>
      </c>
      <c r="W501">
        <v>-9.4857380000000005E-2</v>
      </c>
      <c r="X501">
        <v>-6.4328237999999996E-2</v>
      </c>
      <c r="Y501">
        <v>1.7911614999999999E-2</v>
      </c>
      <c r="Z501">
        <v>4.9302585000000003E-2</v>
      </c>
      <c r="AA501">
        <v>6.4450948999999993E-2</v>
      </c>
      <c r="AB501">
        <v>-7.0594107000000001E-3</v>
      </c>
      <c r="AC501">
        <v>-6.1784483000000001E-2</v>
      </c>
      <c r="AD501">
        <v>-7.6500408000000006E-2</v>
      </c>
      <c r="AE501">
        <v>15.259290999999999</v>
      </c>
    </row>
    <row r="502" spans="1:31" x14ac:dyDescent="0.2">
      <c r="A502">
        <f>48.40694</f>
        <v>48.406939999999999</v>
      </c>
      <c r="B502">
        <v>-6.3749079999999996</v>
      </c>
      <c r="C502">
        <v>-16.152259999999998</v>
      </c>
      <c r="D502">
        <v>-139.02313000000001</v>
      </c>
      <c r="E502">
        <v>-4.0455914000000002</v>
      </c>
      <c r="F502">
        <v>4.1382479999999999</v>
      </c>
      <c r="G502">
        <v>-2.0251801</v>
      </c>
      <c r="H502">
        <v>-52.185023999999999</v>
      </c>
      <c r="I502">
        <v>-4.0481081000000003</v>
      </c>
      <c r="J502">
        <v>2.8554223E-2</v>
      </c>
      <c r="K502">
        <v>4.7798677999999997E-2</v>
      </c>
      <c r="L502">
        <v>-7.8608654E-2</v>
      </c>
      <c r="M502">
        <v>2.8557296999999999E-2</v>
      </c>
      <c r="N502">
        <v>-1.8506620000000001E-2</v>
      </c>
      <c r="O502">
        <v>-5.3272269999999997E-2</v>
      </c>
      <c r="P502">
        <v>-3.1818262999999999E-2</v>
      </c>
      <c r="Q502">
        <v>5.9421435000000002E-3</v>
      </c>
      <c r="R502">
        <v>-9.4854251000000001E-2</v>
      </c>
      <c r="S502">
        <v>1.8077780000000002E-2</v>
      </c>
      <c r="T502">
        <v>2.8056014000000001E-2</v>
      </c>
      <c r="U502">
        <v>-6.1517141999999997E-2</v>
      </c>
      <c r="V502">
        <v>-1.3297754E-2</v>
      </c>
      <c r="W502">
        <v>-5.1306456E-2</v>
      </c>
      <c r="X502">
        <v>-6.5881266999999993E-2</v>
      </c>
      <c r="Y502">
        <v>1.4805993999999999E-2</v>
      </c>
      <c r="Z502">
        <v>3.5277772999999998E-2</v>
      </c>
      <c r="AA502">
        <v>1.0332535E-2</v>
      </c>
      <c r="AB502">
        <v>6.8834526000000002E-3</v>
      </c>
      <c r="AC502">
        <v>-0.10683397</v>
      </c>
      <c r="AD502">
        <v>-5.9124916999999999E-2</v>
      </c>
      <c r="AE502">
        <v>13.733359999999999</v>
      </c>
    </row>
    <row r="503" spans="1:31" x14ac:dyDescent="0.2">
      <c r="A503">
        <f>49.517376</f>
        <v>49.517375999999999</v>
      </c>
      <c r="B503">
        <v>-7.3905038999999997</v>
      </c>
      <c r="C503">
        <v>-17.993373999999999</v>
      </c>
      <c r="D503">
        <v>-140.12947</v>
      </c>
      <c r="E503">
        <v>-4.0455914000000002</v>
      </c>
      <c r="F503">
        <v>4.1382479999999999</v>
      </c>
      <c r="G503">
        <v>-3.9614501</v>
      </c>
      <c r="H503">
        <v>-52.092967999999999</v>
      </c>
      <c r="I503">
        <v>-4.0481081000000003</v>
      </c>
      <c r="J503">
        <v>3.1969812E-2</v>
      </c>
      <c r="K503">
        <v>-1.7966775000000001E-2</v>
      </c>
      <c r="L503">
        <v>-8.3258799999999994E-2</v>
      </c>
      <c r="M503">
        <v>4.1073355999999998E-2</v>
      </c>
      <c r="N503">
        <v>2.9971492999999998E-2</v>
      </c>
      <c r="O503">
        <v>-5.3272269999999997E-2</v>
      </c>
      <c r="P503">
        <v>-1.6232155000000002E-2</v>
      </c>
      <c r="Q503">
        <v>-3.4458790000000003E-2</v>
      </c>
      <c r="R503">
        <v>-0.10107201</v>
      </c>
      <c r="S503">
        <v>1.8077780000000002E-2</v>
      </c>
      <c r="T503">
        <v>4.6760178999999999E-2</v>
      </c>
      <c r="U503">
        <v>-5.9961524000000002E-2</v>
      </c>
      <c r="V503">
        <v>-1.9500367000000001E-2</v>
      </c>
      <c r="W503">
        <v>-3.1086378000000001E-2</v>
      </c>
      <c r="X503">
        <v>-5.1903999999999999E-2</v>
      </c>
      <c r="Y503">
        <v>1.0147562000000001E-2</v>
      </c>
      <c r="Z503">
        <v>1.0344769E-2</v>
      </c>
      <c r="AA503">
        <v>-5.9248291000000002E-2</v>
      </c>
      <c r="AB503">
        <v>2.2685364E-2</v>
      </c>
      <c r="AC503">
        <v>-0.11547359</v>
      </c>
      <c r="AD503">
        <v>-4.7334395000000001E-2</v>
      </c>
      <c r="AE503">
        <v>12.207431</v>
      </c>
    </row>
    <row r="504" spans="1:31" x14ac:dyDescent="0.2">
      <c r="A504">
        <f>50.165131</f>
        <v>50.165131000000002</v>
      </c>
      <c r="B504">
        <v>-8.7754068000000007</v>
      </c>
      <c r="C504">
        <v>-18.913933</v>
      </c>
      <c r="D504">
        <v>-141.69678999999999</v>
      </c>
      <c r="E504">
        <v>-4.2296820000000004</v>
      </c>
      <c r="F504">
        <v>4.0463094999999996</v>
      </c>
      <c r="G504">
        <v>-4.8834834000000003</v>
      </c>
      <c r="H504">
        <v>-52.092967999999999</v>
      </c>
      <c r="I504">
        <v>-4.0481081000000003</v>
      </c>
      <c r="J504">
        <v>3.6937936999999997E-2</v>
      </c>
      <c r="K504">
        <v>-0.10730853</v>
      </c>
      <c r="L504">
        <v>-8.4498838000000007E-2</v>
      </c>
      <c r="M504">
        <v>4.1073355999999998E-2</v>
      </c>
      <c r="N504">
        <v>7.3758169999999998E-2</v>
      </c>
      <c r="O504">
        <v>-5.4835259999999997E-2</v>
      </c>
      <c r="P504">
        <v>-5.3218794E-3</v>
      </c>
      <c r="Q504">
        <v>-6.5536439000000002E-2</v>
      </c>
      <c r="R504">
        <v>-0.10418088</v>
      </c>
      <c r="S504">
        <v>1.6513278999999999E-2</v>
      </c>
      <c r="T504">
        <v>4.8318858999999999E-2</v>
      </c>
      <c r="U504">
        <v>-6.3072763000000004E-2</v>
      </c>
      <c r="V504">
        <v>1.1512688E-2</v>
      </c>
      <c r="W504">
        <v>-4.0418721999999997E-2</v>
      </c>
      <c r="X504">
        <v>-3.3267636000000003E-2</v>
      </c>
      <c r="Y504">
        <v>5.4891313999999997E-3</v>
      </c>
      <c r="Z504">
        <v>8.7864567000000005E-3</v>
      </c>
      <c r="AA504">
        <v>-9.4811819000000006E-2</v>
      </c>
      <c r="AB504">
        <v>3.0741240999999999E-2</v>
      </c>
      <c r="AC504">
        <v>-7.2275452000000004E-2</v>
      </c>
      <c r="AD504">
        <v>-5.0437164E-2</v>
      </c>
      <c r="AE504">
        <v>12.207431</v>
      </c>
    </row>
    <row r="505" spans="1:31" x14ac:dyDescent="0.2">
      <c r="A505">
        <f>50.627811</f>
        <v>50.627811000000001</v>
      </c>
      <c r="B505">
        <v>-9.6063489999999998</v>
      </c>
      <c r="C505">
        <v>-18.637765999999999</v>
      </c>
      <c r="D505">
        <v>-143.17191</v>
      </c>
      <c r="E505">
        <v>-4.3217268000000004</v>
      </c>
      <c r="F505">
        <v>4.0463094999999996</v>
      </c>
      <c r="G505">
        <v>-4.8834834000000003</v>
      </c>
      <c r="H505">
        <v>-52.000915999999997</v>
      </c>
      <c r="I505">
        <v>-4.0481081000000003</v>
      </c>
      <c r="J505">
        <v>3.9422001999999998E-2</v>
      </c>
      <c r="K505">
        <v>-0.18424167999999999</v>
      </c>
      <c r="L505">
        <v>-8.0778724999999996E-2</v>
      </c>
      <c r="M505">
        <v>3.0121802999999999E-2</v>
      </c>
      <c r="N505">
        <v>0.10347057</v>
      </c>
      <c r="O505">
        <v>-5.6398254000000002E-2</v>
      </c>
      <c r="P505">
        <v>-6.4604706000000005E-4</v>
      </c>
      <c r="Q505">
        <v>-7.1751967E-2</v>
      </c>
      <c r="R505">
        <v>-0.10262644999999999</v>
      </c>
      <c r="S505">
        <v>1.6513278999999999E-2</v>
      </c>
      <c r="T505">
        <v>4.3642822999999997E-2</v>
      </c>
      <c r="U505">
        <v>-6.7739605999999994E-2</v>
      </c>
      <c r="V505">
        <v>6.2684231000000007E-2</v>
      </c>
      <c r="W505">
        <v>-6.5304965000000006E-2</v>
      </c>
      <c r="X505">
        <v>-2.5502488E-2</v>
      </c>
      <c r="Y505">
        <v>8.3070026999999998E-4</v>
      </c>
      <c r="Z505">
        <v>3.9952710000000002E-2</v>
      </c>
      <c r="AA505">
        <v>-7.0071980000000006E-2</v>
      </c>
      <c r="AB505">
        <v>2.8262509000000002E-2</v>
      </c>
      <c r="AC505">
        <v>5.4811775E-3</v>
      </c>
      <c r="AD505">
        <v>-6.7812651000000002E-2</v>
      </c>
      <c r="AE505">
        <v>12.207431</v>
      </c>
    </row>
    <row r="506" spans="1:31" x14ac:dyDescent="0.2">
      <c r="A506">
        <f>50.812881</f>
        <v>50.812880999999997</v>
      </c>
      <c r="B506">
        <v>-9.5140218999999995</v>
      </c>
      <c r="C506">
        <v>-17.717206999999998</v>
      </c>
      <c r="D506">
        <v>-144.09386000000001</v>
      </c>
      <c r="E506">
        <v>-4.4137721000000001</v>
      </c>
      <c r="F506">
        <v>4.0463094999999996</v>
      </c>
      <c r="G506">
        <v>-4.6990767</v>
      </c>
      <c r="H506">
        <v>-51.816806999999997</v>
      </c>
      <c r="I506">
        <v>-4.0481081000000003</v>
      </c>
      <c r="J506">
        <v>3.8179968000000002E-2</v>
      </c>
      <c r="K506">
        <v>-0.20440564</v>
      </c>
      <c r="L506">
        <v>-7.5818575999999999E-2</v>
      </c>
      <c r="M506">
        <v>1.6041236E-2</v>
      </c>
      <c r="N506">
        <v>0.10347057</v>
      </c>
      <c r="O506">
        <v>-5.7961248E-2</v>
      </c>
      <c r="P506">
        <v>9.1256376000000002E-4</v>
      </c>
      <c r="Q506">
        <v>-4.6889853000000002E-2</v>
      </c>
      <c r="R506">
        <v>-9.3299805999999999E-2</v>
      </c>
      <c r="S506">
        <v>1.6513278999999999E-2</v>
      </c>
      <c r="T506">
        <v>4.2084142999999997E-2</v>
      </c>
      <c r="U506">
        <v>-7.2406463000000004E-2</v>
      </c>
      <c r="V506">
        <v>9.9899895000000002E-2</v>
      </c>
      <c r="W506">
        <v>-9.1746597999999999E-2</v>
      </c>
      <c r="X506">
        <v>-3.0161575999999999E-2</v>
      </c>
      <c r="Y506">
        <v>-5.3805410999999996E-3</v>
      </c>
      <c r="Z506">
        <v>8.5143775000000005E-2</v>
      </c>
      <c r="AA506">
        <v>-3.5836303000000001E-3</v>
      </c>
      <c r="AB506">
        <v>1.8037744000000001E-2</v>
      </c>
      <c r="AC506">
        <v>8.1386469000000003E-2</v>
      </c>
      <c r="AD506">
        <v>-8.9532032999999997E-2</v>
      </c>
      <c r="AE506">
        <v>12.207431</v>
      </c>
    </row>
    <row r="507" spans="1:31" x14ac:dyDescent="0.2">
      <c r="A507">
        <f>50.905418</f>
        <v>50.905417999999997</v>
      </c>
      <c r="B507">
        <v>-8.4984263999999996</v>
      </c>
      <c r="C507">
        <v>-16.612537</v>
      </c>
      <c r="D507">
        <v>-144.37044</v>
      </c>
      <c r="E507">
        <v>-4.4137721000000001</v>
      </c>
      <c r="F507">
        <v>4.1382479999999999</v>
      </c>
      <c r="G507">
        <v>-4.4224667999999996</v>
      </c>
      <c r="H507">
        <v>-51.540641999999998</v>
      </c>
      <c r="I507">
        <v>-4.0481081000000003</v>
      </c>
      <c r="J507">
        <v>3.5074889999999997E-2</v>
      </c>
      <c r="K507">
        <v>-0.14515468000000001</v>
      </c>
      <c r="L507">
        <v>-7.0548415000000003E-2</v>
      </c>
      <c r="M507">
        <v>6.6541917999999997E-3</v>
      </c>
      <c r="N507">
        <v>6.4375319E-2</v>
      </c>
      <c r="O507">
        <v>-5.7961248E-2</v>
      </c>
      <c r="P507">
        <v>4.0297852999999998E-3</v>
      </c>
      <c r="Q507">
        <v>-3.3811500999999999E-3</v>
      </c>
      <c r="R507">
        <v>-7.7755421000000005E-2</v>
      </c>
      <c r="S507">
        <v>2.1206778999999999E-2</v>
      </c>
      <c r="T507">
        <v>4.6760178999999999E-2</v>
      </c>
      <c r="U507">
        <v>-7.8628927000000001E-2</v>
      </c>
      <c r="V507">
        <v>9.3697287000000004E-2</v>
      </c>
      <c r="W507">
        <v>-0.11352205999999999</v>
      </c>
      <c r="X507">
        <v>-4.1032784000000003E-2</v>
      </c>
      <c r="Y507">
        <v>-1.4697403E-2</v>
      </c>
      <c r="Z507">
        <v>0.11319342</v>
      </c>
      <c r="AA507">
        <v>5.8265995000000001E-2</v>
      </c>
      <c r="AB507">
        <v>5.3342449999999996E-3</v>
      </c>
      <c r="AC507">
        <v>0.12365892000000001</v>
      </c>
      <c r="AD507">
        <v>-0.10442532</v>
      </c>
      <c r="AE507">
        <v>10.6815</v>
      </c>
    </row>
    <row r="508" spans="1:31" x14ac:dyDescent="0.2">
      <c r="A508">
        <f>50.997955</f>
        <v>50.997954999999997</v>
      </c>
      <c r="B508">
        <v>-7.2981768000000002</v>
      </c>
      <c r="C508">
        <v>-15.599924</v>
      </c>
      <c r="D508">
        <v>-144.46262999999999</v>
      </c>
      <c r="E508">
        <v>-4.4137721000000001</v>
      </c>
      <c r="F508">
        <v>4.1382479999999999</v>
      </c>
      <c r="G508">
        <v>-4.5146699000000003</v>
      </c>
      <c r="H508">
        <v>-51.356532999999999</v>
      </c>
      <c r="I508">
        <v>-3.9558582000000002</v>
      </c>
      <c r="J508">
        <v>3.1348794999999999E-2</v>
      </c>
      <c r="K508">
        <v>-3.3167277000000002E-2</v>
      </c>
      <c r="L508">
        <v>-6.4038216999999995E-2</v>
      </c>
      <c r="M508">
        <v>8.2186991000000008E-3</v>
      </c>
      <c r="N508">
        <v>2.5910221000000002E-4</v>
      </c>
      <c r="O508">
        <v>-5.9524246000000003E-2</v>
      </c>
      <c r="P508">
        <v>7.1470075999999997E-3</v>
      </c>
      <c r="Q508">
        <v>4.0127553000000003E-2</v>
      </c>
      <c r="R508">
        <v>-6.0656592000000002E-2</v>
      </c>
      <c r="S508">
        <v>2.7464784999999999E-2</v>
      </c>
      <c r="T508">
        <v>5.4553587000000001E-2</v>
      </c>
      <c r="U508">
        <v>-8.4851391999999998E-2</v>
      </c>
      <c r="V508">
        <v>5.0279003000000003E-2</v>
      </c>
      <c r="W508">
        <v>-0.13218674</v>
      </c>
      <c r="X508">
        <v>-4.5691877999999998E-2</v>
      </c>
      <c r="Y508">
        <v>-2.2461455000000002E-2</v>
      </c>
      <c r="Z508">
        <v>0.10851847000000001</v>
      </c>
      <c r="AA508">
        <v>8.4552086999999998E-2</v>
      </c>
      <c r="AB508">
        <v>-7.0594107000000001E-3</v>
      </c>
      <c r="AC508">
        <v>0.11347651</v>
      </c>
      <c r="AD508">
        <v>-0.10597669</v>
      </c>
      <c r="AE508">
        <v>9.1555700000000009</v>
      </c>
    </row>
    <row r="509" spans="1:31" x14ac:dyDescent="0.2">
      <c r="A509">
        <f>51.183025</f>
        <v>51.183025000000001</v>
      </c>
      <c r="B509">
        <v>-6.3749079999999996</v>
      </c>
      <c r="C509">
        <v>-14.863478000000001</v>
      </c>
      <c r="D509">
        <v>-144.92361</v>
      </c>
      <c r="E509">
        <v>-4.4137721000000001</v>
      </c>
      <c r="F509">
        <v>4.1382479999999999</v>
      </c>
      <c r="G509">
        <v>-4.6068734999999998</v>
      </c>
      <c r="H509">
        <v>-51.172421</v>
      </c>
      <c r="I509">
        <v>-3.9558582000000002</v>
      </c>
      <c r="J509">
        <v>2.8243714999999999E-2</v>
      </c>
      <c r="K509">
        <v>6.9513686000000005E-2</v>
      </c>
      <c r="L509">
        <v>-5.5357952000000002E-2</v>
      </c>
      <c r="M509">
        <v>1.447673E-2</v>
      </c>
      <c r="N509">
        <v>-5.6038059000000001E-2</v>
      </c>
      <c r="O509">
        <v>-5.9524246000000003E-2</v>
      </c>
      <c r="P509">
        <v>8.7056179000000004E-3</v>
      </c>
      <c r="Q509">
        <v>6.6543548999999994E-2</v>
      </c>
      <c r="R509">
        <v>-4.5112188999999997E-2</v>
      </c>
      <c r="S509">
        <v>3.3722787999999997E-2</v>
      </c>
      <c r="T509">
        <v>5.6112259999999997E-2</v>
      </c>
      <c r="U509">
        <v>-8.9518241999999998E-2</v>
      </c>
      <c r="V509">
        <v>-7.0951445999999996E-3</v>
      </c>
      <c r="W509">
        <v>-0.13063136</v>
      </c>
      <c r="X509">
        <v>-4.4138849000000001E-2</v>
      </c>
      <c r="Y509">
        <v>-2.0908645999999999E-2</v>
      </c>
      <c r="Z509">
        <v>8.3585462999999999E-2</v>
      </c>
      <c r="AA509">
        <v>7.8367121999999997E-2</v>
      </c>
      <c r="AB509">
        <v>-1.6664496000000001E-2</v>
      </c>
      <c r="AC509">
        <v>4.6827961000000001E-2</v>
      </c>
      <c r="AD509">
        <v>-9.1703959000000002E-2</v>
      </c>
      <c r="AE509">
        <v>7.6296406000000001</v>
      </c>
    </row>
    <row r="510" spans="1:31" x14ac:dyDescent="0.2">
      <c r="A510">
        <f>51.553173</f>
        <v>51.553173000000001</v>
      </c>
      <c r="B510">
        <v>-6.2825813000000004</v>
      </c>
      <c r="C510">
        <v>-15.231700999999999</v>
      </c>
      <c r="D510">
        <v>-145.93776</v>
      </c>
      <c r="E510">
        <v>-4.4137721000000001</v>
      </c>
      <c r="F510">
        <v>4.1382479999999999</v>
      </c>
      <c r="G510">
        <v>-4.6990767</v>
      </c>
      <c r="H510">
        <v>-51.080368</v>
      </c>
      <c r="I510">
        <v>-3.8636081</v>
      </c>
      <c r="J510">
        <v>2.5449144E-2</v>
      </c>
      <c r="K510">
        <v>0.10518835</v>
      </c>
      <c r="L510">
        <v>-4.7297705000000002E-2</v>
      </c>
      <c r="M510">
        <v>1.9170253000000002E-2</v>
      </c>
      <c r="N510">
        <v>-8.1059023999999993E-2</v>
      </c>
      <c r="O510">
        <v>-5.6398254000000002E-2</v>
      </c>
      <c r="P510">
        <v>8.7056179000000004E-3</v>
      </c>
      <c r="Q510">
        <v>7.1205198999999997E-2</v>
      </c>
      <c r="R510">
        <v>-3.4231118999999997E-2</v>
      </c>
      <c r="S510">
        <v>3.5287290999999998E-2</v>
      </c>
      <c r="T510">
        <v>4.9877538999999999E-2</v>
      </c>
      <c r="U510">
        <v>-8.9518241999999998E-2</v>
      </c>
      <c r="V510">
        <v>-5.2064076000000001E-2</v>
      </c>
      <c r="W510">
        <v>-9.3301982000000006E-2</v>
      </c>
      <c r="X510">
        <v>-4.4138849000000001E-2</v>
      </c>
      <c r="Y510">
        <v>-1.0038973E-2</v>
      </c>
      <c r="Z510">
        <v>6.3327402000000005E-2</v>
      </c>
      <c r="AA510">
        <v>6.1358478000000001E-2</v>
      </c>
      <c r="AB510">
        <v>-1.9453067000000001E-2</v>
      </c>
      <c r="AC510">
        <v>-5.7156104999999999E-2</v>
      </c>
      <c r="AD510">
        <v>-6.3468784E-2</v>
      </c>
      <c r="AE510">
        <v>7.6296406000000001</v>
      </c>
    </row>
    <row r="511" spans="1:31" x14ac:dyDescent="0.2">
      <c r="A511">
        <f>52.293461</f>
        <v>52.293461000000001</v>
      </c>
      <c r="B511">
        <v>-6.9288692000000003</v>
      </c>
      <c r="C511">
        <v>-16.980761000000001</v>
      </c>
      <c r="D511">
        <v>-147.68947</v>
      </c>
      <c r="E511">
        <v>-4.5058173999999998</v>
      </c>
      <c r="F511">
        <v>4.1382479999999999</v>
      </c>
      <c r="G511">
        <v>-4.6068734999999998</v>
      </c>
      <c r="H511">
        <v>-51.264476999999999</v>
      </c>
      <c r="I511">
        <v>-3.8636081</v>
      </c>
      <c r="J511">
        <v>2.3275588E-2</v>
      </c>
      <c r="K511">
        <v>5.8966394999999998E-2</v>
      </c>
      <c r="L511">
        <v>-4.3887599999999999E-2</v>
      </c>
      <c r="M511">
        <v>2.0734756999999999E-2</v>
      </c>
      <c r="N511">
        <v>-7.3239967000000003E-2</v>
      </c>
      <c r="O511">
        <v>-5.1709268000000003E-2</v>
      </c>
      <c r="P511">
        <v>8.7056179000000004E-3</v>
      </c>
      <c r="Q511">
        <v>5.1004729999999998E-2</v>
      </c>
      <c r="R511">
        <v>-3.1122237000000001E-2</v>
      </c>
      <c r="S511">
        <v>3.2158289E-2</v>
      </c>
      <c r="T511">
        <v>3.4290738000000001E-2</v>
      </c>
      <c r="U511">
        <v>-8.3295770000000005E-2</v>
      </c>
      <c r="V511">
        <v>-7.0671909000000005E-2</v>
      </c>
      <c r="W511">
        <v>-2.0198647E-2</v>
      </c>
      <c r="X511">
        <v>-4.7244906000000003E-2</v>
      </c>
      <c r="Y511">
        <v>7.0419419000000002E-3</v>
      </c>
      <c r="Z511">
        <v>5.7094145999999998E-2</v>
      </c>
      <c r="AA511">
        <v>5.0534788999999997E-2</v>
      </c>
      <c r="AB511">
        <v>-1.1087349999999999E-2</v>
      </c>
      <c r="AC511">
        <v>-0.15064922</v>
      </c>
      <c r="AD511">
        <v>-2.9338347000000001E-2</v>
      </c>
      <c r="AE511">
        <v>7.6296406000000001</v>
      </c>
    </row>
    <row r="512" spans="1:31" x14ac:dyDescent="0.2">
      <c r="A512">
        <f>53.218822</f>
        <v>53.218822000000003</v>
      </c>
      <c r="B512">
        <v>-8.5907535999999993</v>
      </c>
      <c r="C512">
        <v>-19.926545999999998</v>
      </c>
      <c r="D512">
        <v>-149.99433999999999</v>
      </c>
      <c r="E512">
        <v>-4.5978621999999998</v>
      </c>
      <c r="F512">
        <v>4.1382479999999999</v>
      </c>
      <c r="G512">
        <v>-4.5146699000000003</v>
      </c>
      <c r="H512">
        <v>-51.540641999999998</v>
      </c>
      <c r="I512">
        <v>-3.7713578000000001</v>
      </c>
      <c r="J512">
        <v>1.9860000999999999E-2</v>
      </c>
      <c r="K512">
        <v>-3.5028565999999997E-2</v>
      </c>
      <c r="L512">
        <v>-4.3577592999999998E-2</v>
      </c>
      <c r="M512">
        <v>1.9170253000000002E-2</v>
      </c>
      <c r="N512">
        <v>-4.9782819999999998E-2</v>
      </c>
      <c r="O512">
        <v>-4.3894291000000002E-2</v>
      </c>
      <c r="P512">
        <v>1.1822839E-2</v>
      </c>
      <c r="Q512">
        <v>9.0499082999999994E-3</v>
      </c>
      <c r="R512">
        <v>-3.7339997E-2</v>
      </c>
      <c r="S512">
        <v>2.7464784999999999E-2</v>
      </c>
      <c r="T512">
        <v>1.8703938E-2</v>
      </c>
      <c r="U512">
        <v>-7.2406463000000004E-2</v>
      </c>
      <c r="V512">
        <v>-6.1367996000000001E-2</v>
      </c>
      <c r="W512">
        <v>5.6015473000000003E-2</v>
      </c>
      <c r="X512">
        <v>-4.7244906000000003E-2</v>
      </c>
      <c r="Y512">
        <v>1.9464424000000001E-2</v>
      </c>
      <c r="Z512">
        <v>6.0210778999999999E-2</v>
      </c>
      <c r="AA512">
        <v>4.5896072000000003E-2</v>
      </c>
      <c r="AB512">
        <v>8.7425009999999997E-3</v>
      </c>
      <c r="AC512">
        <v>-0.17841942999999999</v>
      </c>
      <c r="AD512">
        <v>-2.3442711999999998E-3</v>
      </c>
      <c r="AE512">
        <v>7.6296406000000001</v>
      </c>
    </row>
    <row r="513" spans="1:31" x14ac:dyDescent="0.2">
      <c r="A513">
        <f>54.236721</f>
        <v>54.236721000000003</v>
      </c>
      <c r="B513">
        <v>-10.991253</v>
      </c>
      <c r="C513">
        <v>-23.148499000000001</v>
      </c>
      <c r="D513">
        <v>-152.76018999999999</v>
      </c>
      <c r="E513">
        <v>-4.7819523999999998</v>
      </c>
      <c r="F513">
        <v>4.1382479999999999</v>
      </c>
      <c r="G513">
        <v>-4.5146699000000003</v>
      </c>
      <c r="H513">
        <v>-51.908859</v>
      </c>
      <c r="I513">
        <v>-3.8636081</v>
      </c>
      <c r="J513">
        <v>1.4270858000000001E-2</v>
      </c>
      <c r="K513">
        <v>-0.11971709</v>
      </c>
      <c r="L513">
        <v>-4.1407528999999998E-2</v>
      </c>
      <c r="M513">
        <v>1.6041236E-2</v>
      </c>
      <c r="N513">
        <v>-2.3198050000000001E-2</v>
      </c>
      <c r="O513">
        <v>-3.4516320000000003E-2</v>
      </c>
      <c r="P513">
        <v>2.1174505E-2</v>
      </c>
      <c r="Q513">
        <v>-4.6889853000000002E-2</v>
      </c>
      <c r="R513">
        <v>-5.1329951999999998E-2</v>
      </c>
      <c r="S513">
        <v>2.1206778999999999E-2</v>
      </c>
      <c r="T513">
        <v>1.0910537E-2</v>
      </c>
      <c r="U513">
        <v>-6.3072763000000004E-2</v>
      </c>
      <c r="V513">
        <v>-2.4152324999999999E-2</v>
      </c>
      <c r="W513">
        <v>9.8011002E-2</v>
      </c>
      <c r="X513">
        <v>-3.3267636000000003E-2</v>
      </c>
      <c r="Y513">
        <v>2.4122857000000001E-2</v>
      </c>
      <c r="Z513">
        <v>6.6444016999999994E-2</v>
      </c>
      <c r="AA513">
        <v>3.9711107000000002E-2</v>
      </c>
      <c r="AB513">
        <v>3.1360923999999998E-2</v>
      </c>
      <c r="AC513">
        <v>-0.1176335</v>
      </c>
      <c r="AD513">
        <v>5.1023704000000003E-3</v>
      </c>
      <c r="AE513">
        <v>6.1037102000000001</v>
      </c>
    </row>
    <row r="514" spans="1:31" x14ac:dyDescent="0.2">
      <c r="A514">
        <f>54.977013</f>
        <v>54.977012999999999</v>
      </c>
      <c r="B514">
        <v>-13.761058999999999</v>
      </c>
      <c r="C514">
        <v>-25.357838000000001</v>
      </c>
      <c r="D514">
        <v>-155.61823999999999</v>
      </c>
      <c r="E514">
        <v>-4.8739977000000003</v>
      </c>
      <c r="F514">
        <v>3.8624325000000002</v>
      </c>
      <c r="G514">
        <v>-4.6068734999999998</v>
      </c>
      <c r="H514">
        <v>-52.369132999999998</v>
      </c>
      <c r="I514">
        <v>-3.9558582000000002</v>
      </c>
      <c r="J514">
        <v>7.4396827000000002E-3</v>
      </c>
      <c r="K514">
        <v>-0.15073854</v>
      </c>
      <c r="L514">
        <v>-3.2727263999999999E-2</v>
      </c>
      <c r="M514">
        <v>6.6541917999999997E-3</v>
      </c>
      <c r="N514">
        <v>2.5910221000000002E-4</v>
      </c>
      <c r="O514">
        <v>-2.5138344999999999E-2</v>
      </c>
      <c r="P514">
        <v>3.5201996999999999E-2</v>
      </c>
      <c r="Q514">
        <v>-9.8167971000000007E-2</v>
      </c>
      <c r="R514">
        <v>-6.3765466000000007E-2</v>
      </c>
      <c r="S514">
        <v>1.6513278999999999E-2</v>
      </c>
      <c r="T514">
        <v>1.2469216E-2</v>
      </c>
      <c r="U514">
        <v>-5.5294674000000002E-2</v>
      </c>
      <c r="V514">
        <v>2.0816606000000001E-2</v>
      </c>
      <c r="W514">
        <v>9.3344837E-2</v>
      </c>
      <c r="X514">
        <v>-8.4191551000000007E-3</v>
      </c>
      <c r="Y514">
        <v>2.4122857000000001E-2</v>
      </c>
      <c r="Z514">
        <v>7.1118957999999996E-2</v>
      </c>
      <c r="AA514">
        <v>2.8887422999999999E-2</v>
      </c>
      <c r="AB514">
        <v>4.6233310999999999E-2</v>
      </c>
      <c r="AC514">
        <v>-1.6156584E-3</v>
      </c>
      <c r="AD514">
        <v>-7.9292514999999997E-3</v>
      </c>
      <c r="AE514">
        <v>6.1037102000000001</v>
      </c>
    </row>
    <row r="515" spans="1:31" x14ac:dyDescent="0.2">
      <c r="A515">
        <f>55.162083</f>
        <v>55.162083000000003</v>
      </c>
      <c r="B515">
        <v>-16.161557999999999</v>
      </c>
      <c r="C515">
        <v>-26.370450999999999</v>
      </c>
      <c r="D515">
        <v>-158.2919</v>
      </c>
      <c r="E515">
        <v>-4.966043</v>
      </c>
      <c r="F515">
        <v>3.5866172000000001</v>
      </c>
      <c r="G515">
        <v>-4.6990767</v>
      </c>
      <c r="H515">
        <v>-52.737349999999999</v>
      </c>
      <c r="I515">
        <v>-4.0481081000000003</v>
      </c>
      <c r="J515">
        <v>2.1610473999999998E-3</v>
      </c>
      <c r="K515">
        <v>-0.1132026</v>
      </c>
      <c r="L515">
        <v>-1.9706867999999999E-2</v>
      </c>
      <c r="M515">
        <v>-4.2973602999999997E-3</v>
      </c>
      <c r="N515">
        <v>1.2769584E-2</v>
      </c>
      <c r="O515">
        <v>-1.7323366999999999E-2</v>
      </c>
      <c r="P515">
        <v>4.7670886000000003E-2</v>
      </c>
      <c r="Q515">
        <v>-0.11992232999999999</v>
      </c>
      <c r="R515">
        <v>-6.5319902999999999E-2</v>
      </c>
      <c r="S515">
        <v>1.4948777999999999E-2</v>
      </c>
      <c r="T515">
        <v>2.1821297999999999E-2</v>
      </c>
      <c r="U515">
        <v>-5.2183441999999997E-2</v>
      </c>
      <c r="V515">
        <v>4.8728354000000002E-2</v>
      </c>
      <c r="W515">
        <v>6.5347813000000005E-2</v>
      </c>
      <c r="X515">
        <v>1.7982356000000001E-2</v>
      </c>
      <c r="Y515">
        <v>2.7228478E-2</v>
      </c>
      <c r="Z515">
        <v>7.7352211000000004E-2</v>
      </c>
      <c r="AA515">
        <v>2.4248701000000001E-2</v>
      </c>
      <c r="AB515">
        <v>4.8712040999999998E-2</v>
      </c>
      <c r="AC515">
        <v>0.10514543</v>
      </c>
      <c r="AD515">
        <v>-2.8097238E-2</v>
      </c>
      <c r="AE515">
        <v>6.1037102000000001</v>
      </c>
    </row>
    <row r="516" spans="1:31" x14ac:dyDescent="0.2">
      <c r="A516">
        <f>54.791939</f>
        <v>54.791938999999999</v>
      </c>
      <c r="B516">
        <v>-17.269482</v>
      </c>
      <c r="C516">
        <v>-26.738674</v>
      </c>
      <c r="D516">
        <v>-160.41238000000001</v>
      </c>
      <c r="E516">
        <v>-5.1501330999999997</v>
      </c>
      <c r="F516">
        <v>3.2188634999999999</v>
      </c>
      <c r="G516">
        <v>-4.6990767</v>
      </c>
      <c r="H516">
        <v>-53.013514999999998</v>
      </c>
      <c r="I516">
        <v>-4.2326082999999999</v>
      </c>
      <c r="J516">
        <v>2.4715555E-3</v>
      </c>
      <c r="K516">
        <v>-1.9517845999999998E-2</v>
      </c>
      <c r="L516">
        <v>-7.3064901000000002E-3</v>
      </c>
      <c r="M516">
        <v>-1.2119898E-2</v>
      </c>
      <c r="N516">
        <v>1.8229125000000001E-3</v>
      </c>
      <c r="O516">
        <v>-1.4197377000000001E-2</v>
      </c>
      <c r="P516">
        <v>5.3905333999999999E-2</v>
      </c>
      <c r="Q516">
        <v>-9.5060206999999994E-2</v>
      </c>
      <c r="R516">
        <v>-4.6666630000000001E-2</v>
      </c>
      <c r="S516">
        <v>1.8077780000000002E-2</v>
      </c>
      <c r="T516">
        <v>2.6497337999999999E-2</v>
      </c>
      <c r="U516">
        <v>-4.9072209999999998E-2</v>
      </c>
      <c r="V516">
        <v>4.4076393999999998E-2</v>
      </c>
      <c r="W516">
        <v>3.7350784999999997E-2</v>
      </c>
      <c r="X516">
        <v>3.6618712999999997E-2</v>
      </c>
      <c r="Y516">
        <v>3.6545340000000003E-2</v>
      </c>
      <c r="Z516">
        <v>8.6702092999999994E-2</v>
      </c>
      <c r="AA516">
        <v>4.1257344000000001E-2</v>
      </c>
      <c r="AB516">
        <v>4.2205375000000003E-2</v>
      </c>
      <c r="AC516">
        <v>0.15513183</v>
      </c>
      <c r="AD516">
        <v>-3.9267196999999997E-2</v>
      </c>
      <c r="AE516">
        <v>6.1037102000000001</v>
      </c>
    </row>
    <row r="517" spans="1:31" x14ac:dyDescent="0.2">
      <c r="A517">
        <f>54.051651</f>
        <v>54.051651</v>
      </c>
      <c r="B517">
        <v>-16.9925</v>
      </c>
      <c r="C517">
        <v>-26.646618</v>
      </c>
      <c r="D517">
        <v>-162.16408999999999</v>
      </c>
      <c r="E517">
        <v>-5.2421784000000002</v>
      </c>
      <c r="F517">
        <v>3.0349865</v>
      </c>
      <c r="G517">
        <v>-4.6990767</v>
      </c>
      <c r="H517">
        <v>-53.473788999999996</v>
      </c>
      <c r="I517">
        <v>-4.3248582000000004</v>
      </c>
      <c r="J517">
        <v>7.1291747000000001E-3</v>
      </c>
      <c r="K517">
        <v>9.9294275000000001E-2</v>
      </c>
      <c r="L517">
        <v>2.6138120000000001E-3</v>
      </c>
      <c r="M517">
        <v>-7.4263760000000002E-3</v>
      </c>
      <c r="N517">
        <v>-2.9453290999999999E-2</v>
      </c>
      <c r="O517">
        <v>-1.2634382E-2</v>
      </c>
      <c r="P517">
        <v>5.0788107999999998E-2</v>
      </c>
      <c r="Q517">
        <v>-3.4458790000000003E-2</v>
      </c>
      <c r="R517">
        <v>-1.4023407999999999E-2</v>
      </c>
      <c r="S517">
        <v>2.2771282E-2</v>
      </c>
      <c r="T517">
        <v>2.0262618E-2</v>
      </c>
      <c r="U517">
        <v>-4.7516592000000003E-2</v>
      </c>
      <c r="V517">
        <v>1.6164647000000001E-2</v>
      </c>
      <c r="W517">
        <v>7.7983756E-3</v>
      </c>
      <c r="X517">
        <v>4.7489921999999997E-2</v>
      </c>
      <c r="Y517">
        <v>4.5862201999999998E-2</v>
      </c>
      <c r="Z517">
        <v>9.1377027E-2</v>
      </c>
      <c r="AA517">
        <v>7.5274639000000004E-2</v>
      </c>
      <c r="AB517">
        <v>3.2600291000000003E-2</v>
      </c>
      <c r="AC517">
        <v>0.14680078999999999</v>
      </c>
      <c r="AD517">
        <v>-3.3371940000000003E-2</v>
      </c>
      <c r="AE517">
        <v>6.1037102000000001</v>
      </c>
    </row>
    <row r="518" spans="1:31" x14ac:dyDescent="0.2">
      <c r="A518">
        <f>53.218822</f>
        <v>53.218822000000003</v>
      </c>
      <c r="B518">
        <v>-15.607595999999999</v>
      </c>
      <c r="C518">
        <v>-25.910171999999999</v>
      </c>
      <c r="D518">
        <v>-163.54701</v>
      </c>
      <c r="E518">
        <v>-5.1501330999999997</v>
      </c>
      <c r="F518">
        <v>3.3108019999999998</v>
      </c>
      <c r="G518">
        <v>-4.5146699000000003</v>
      </c>
      <c r="H518">
        <v>-54.210228000000001</v>
      </c>
      <c r="I518">
        <v>-4.3248582000000004</v>
      </c>
      <c r="J518">
        <v>1.3028825000000001E-2</v>
      </c>
      <c r="K518">
        <v>0.2013548</v>
      </c>
      <c r="L518">
        <v>1.5014189000000001E-2</v>
      </c>
      <c r="M518">
        <v>5.0896843999999998E-3</v>
      </c>
      <c r="N518">
        <v>-5.9165678999999999E-2</v>
      </c>
      <c r="O518">
        <v>-1.2634382E-2</v>
      </c>
      <c r="P518">
        <v>4.2995053999999998E-2</v>
      </c>
      <c r="Q518">
        <v>4.1681435000000003E-2</v>
      </c>
      <c r="R518">
        <v>2.3283135E-2</v>
      </c>
      <c r="S518">
        <v>3.0593788E-2</v>
      </c>
      <c r="T518">
        <v>3.1171356999999998E-3</v>
      </c>
      <c r="U518">
        <v>-4.7516592000000003E-2</v>
      </c>
      <c r="V518">
        <v>-2.4431865000000001E-3</v>
      </c>
      <c r="W518">
        <v>-4.6640280999999999E-2</v>
      </c>
      <c r="X518">
        <v>5.5255077999999999E-2</v>
      </c>
      <c r="Y518">
        <v>4.5862201999999998E-2</v>
      </c>
      <c r="Z518">
        <v>7.7352211000000004E-2</v>
      </c>
      <c r="AA518">
        <v>0.10001449</v>
      </c>
      <c r="AB518">
        <v>1.9896790000000001E-2</v>
      </c>
      <c r="AC518">
        <v>0.10483687999999999</v>
      </c>
      <c r="AD518">
        <v>-1.7547831E-2</v>
      </c>
      <c r="AE518">
        <v>4.5777802000000003</v>
      </c>
    </row>
    <row r="519" spans="1:31" x14ac:dyDescent="0.2">
      <c r="A519">
        <f>52.663605</f>
        <v>52.663604999999997</v>
      </c>
      <c r="B519">
        <v>-13.576406</v>
      </c>
      <c r="C519">
        <v>-23.884944999999998</v>
      </c>
      <c r="D519">
        <v>-164.37676999999999</v>
      </c>
      <c r="E519">
        <v>-5.0580878</v>
      </c>
      <c r="F519">
        <v>3.7704941999999999</v>
      </c>
      <c r="G519">
        <v>-4.3302636000000003</v>
      </c>
      <c r="H519">
        <v>-54.946666999999998</v>
      </c>
      <c r="I519">
        <v>-4.140358</v>
      </c>
      <c r="J519">
        <v>1.5823397999999999E-2</v>
      </c>
      <c r="K519">
        <v>0.24540527000000001</v>
      </c>
      <c r="L519">
        <v>3.3924766000000002E-2</v>
      </c>
      <c r="M519">
        <v>1.9170253000000002E-2</v>
      </c>
      <c r="N519">
        <v>-5.9165678999999999E-2</v>
      </c>
      <c r="O519">
        <v>-9.5083909000000001E-3</v>
      </c>
      <c r="P519">
        <v>3.8319222999999999E-2</v>
      </c>
      <c r="Q519">
        <v>0.11160612</v>
      </c>
      <c r="R519">
        <v>5.7480805000000003E-2</v>
      </c>
      <c r="S519">
        <v>3.5287290999999998E-2</v>
      </c>
      <c r="T519">
        <v>-1.5587026E-2</v>
      </c>
      <c r="U519">
        <v>-4.7516592000000003E-2</v>
      </c>
      <c r="V519">
        <v>6.8607297999999997E-3</v>
      </c>
      <c r="W519">
        <v>-0.12752057999999999</v>
      </c>
      <c r="X519">
        <v>5.9914163999999999E-2</v>
      </c>
      <c r="Y519">
        <v>3.3439718E-2</v>
      </c>
      <c r="Z519">
        <v>3.2161146000000002E-2</v>
      </c>
      <c r="AA519">
        <v>8.4552086999999998E-2</v>
      </c>
      <c r="AB519">
        <v>2.5456722000000002E-3</v>
      </c>
      <c r="AC519">
        <v>4.6519402000000001E-2</v>
      </c>
      <c r="AD519">
        <v>-1.7237177000000001E-3</v>
      </c>
      <c r="AE519">
        <v>4.5777802000000003</v>
      </c>
    </row>
    <row r="520" spans="1:31" x14ac:dyDescent="0.2">
      <c r="A520">
        <f>52.663605</f>
        <v>52.663604999999997</v>
      </c>
      <c r="B520">
        <v>-11.452887</v>
      </c>
      <c r="C520">
        <v>-20.939159</v>
      </c>
      <c r="D520">
        <v>-164.92994999999999</v>
      </c>
      <c r="E520">
        <v>-4.966043</v>
      </c>
      <c r="F520">
        <v>4.1382479999999999</v>
      </c>
      <c r="G520">
        <v>-4.0536532000000003</v>
      </c>
      <c r="H520">
        <v>-55.775157999999998</v>
      </c>
      <c r="I520">
        <v>-3.9558582000000002</v>
      </c>
      <c r="J520">
        <v>1.6444413000000001E-2</v>
      </c>
      <c r="K520">
        <v>0.21159186999999999</v>
      </c>
      <c r="L520">
        <v>5.5935434999999999E-2</v>
      </c>
      <c r="M520">
        <v>2.3863774000000001E-2</v>
      </c>
      <c r="N520">
        <v>-2.4761859000000001E-2</v>
      </c>
      <c r="O520">
        <v>-1.6934129999999999E-3</v>
      </c>
      <c r="P520">
        <v>3.9877836E-2</v>
      </c>
      <c r="Q520">
        <v>0.16443812999999999</v>
      </c>
      <c r="R520">
        <v>8.2351826000000003E-2</v>
      </c>
      <c r="S520">
        <v>3.6851794E-2</v>
      </c>
      <c r="T520">
        <v>-2.3380426999999999E-2</v>
      </c>
      <c r="U520">
        <v>-4.2849742000000003E-2</v>
      </c>
      <c r="V520">
        <v>2.5468562E-2</v>
      </c>
      <c r="W520">
        <v>-0.19751313000000001</v>
      </c>
      <c r="X520">
        <v>6.1467193000000003E-2</v>
      </c>
      <c r="Y520">
        <v>1.4805993999999999E-2</v>
      </c>
      <c r="Z520">
        <v>-2.5496425E-2</v>
      </c>
      <c r="AA520">
        <v>3.8164864999999999E-2</v>
      </c>
      <c r="AB520">
        <v>-1.5425131E-2</v>
      </c>
      <c r="AC520">
        <v>-2.6300304E-2</v>
      </c>
      <c r="AD520">
        <v>1.2238733999999999E-2</v>
      </c>
      <c r="AE520">
        <v>4.5777802000000003</v>
      </c>
    </row>
    <row r="521" spans="1:31" x14ac:dyDescent="0.2">
      <c r="A521">
        <f>52.941216</f>
        <v>52.941215999999997</v>
      </c>
      <c r="B521">
        <v>-9.6986761000000001</v>
      </c>
      <c r="C521">
        <v>-18.177485999999998</v>
      </c>
      <c r="D521">
        <v>-165.20652999999999</v>
      </c>
      <c r="E521">
        <v>-4.8739977000000003</v>
      </c>
      <c r="F521">
        <v>4.0463094999999996</v>
      </c>
      <c r="G521">
        <v>-3.9614501</v>
      </c>
      <c r="H521">
        <v>-56.419539999999998</v>
      </c>
      <c r="I521">
        <v>-3.9558582000000002</v>
      </c>
      <c r="J521">
        <v>1.7375937000000001E-2</v>
      </c>
      <c r="K521">
        <v>0.11542542</v>
      </c>
      <c r="L521">
        <v>7.1745917000000006E-2</v>
      </c>
      <c r="M521">
        <v>2.2299267000000001E-2</v>
      </c>
      <c r="N521">
        <v>2.2152444E-2</v>
      </c>
      <c r="O521">
        <v>1.0810548999999999E-2</v>
      </c>
      <c r="P521">
        <v>4.6112277E-2</v>
      </c>
      <c r="Q521">
        <v>0.19085413000000001</v>
      </c>
      <c r="R521">
        <v>0.1010051</v>
      </c>
      <c r="S521">
        <v>3.5287290999999998E-2</v>
      </c>
      <c r="T521">
        <v>-1.7145706E-2</v>
      </c>
      <c r="U521">
        <v>-3.3516042000000003E-2</v>
      </c>
      <c r="V521">
        <v>2.5468562E-2</v>
      </c>
      <c r="W521">
        <v>-0.21928859000000001</v>
      </c>
      <c r="X521">
        <v>6.4573250999999998E-2</v>
      </c>
      <c r="Y521">
        <v>7.0419419000000002E-3</v>
      </c>
      <c r="Z521">
        <v>-5.5104359999999998E-2</v>
      </c>
      <c r="AA521">
        <v>8.7862945999999994E-3</v>
      </c>
      <c r="AB521">
        <v>-2.5649895999999998E-2</v>
      </c>
      <c r="AC521">
        <v>-0.10282271</v>
      </c>
      <c r="AD521">
        <v>3.2406720999999999E-2</v>
      </c>
      <c r="AE521">
        <v>4.5777802000000003</v>
      </c>
    </row>
    <row r="522" spans="1:31" x14ac:dyDescent="0.2">
      <c r="A522">
        <f>53.496433</f>
        <v>53.496433000000003</v>
      </c>
      <c r="B522">
        <v>-8.4984263999999996</v>
      </c>
      <c r="C522">
        <v>-16.704594</v>
      </c>
      <c r="D522">
        <v>-165.5753</v>
      </c>
      <c r="E522">
        <v>-4.966043</v>
      </c>
      <c r="F522">
        <v>3.4027402000000002</v>
      </c>
      <c r="G522">
        <v>-4.1458569000000001</v>
      </c>
      <c r="H522">
        <v>-56.879814000000003</v>
      </c>
      <c r="I522">
        <v>-4.0481081000000003</v>
      </c>
      <c r="J522">
        <v>1.8617969000000002E-2</v>
      </c>
      <c r="K522">
        <v>-5.9476780000000001E-4</v>
      </c>
      <c r="L522">
        <v>7.7946104000000002E-2</v>
      </c>
      <c r="M522">
        <v>1.9170253000000002E-2</v>
      </c>
      <c r="N522">
        <v>5.8120078999999998E-2</v>
      </c>
      <c r="O522">
        <v>2.4877511000000001E-2</v>
      </c>
      <c r="P522">
        <v>5.2346720999999999E-2</v>
      </c>
      <c r="Q522">
        <v>0.18308473</v>
      </c>
      <c r="R522">
        <v>0.11188616999999999</v>
      </c>
      <c r="S522">
        <v>3.3722787999999997E-2</v>
      </c>
      <c r="T522">
        <v>-2.2478888999999999E-7</v>
      </c>
      <c r="U522">
        <v>-1.6404258000000001E-2</v>
      </c>
      <c r="V522">
        <v>-2.4431865000000001E-3</v>
      </c>
      <c r="W522">
        <v>-0.19284693999999999</v>
      </c>
      <c r="X522">
        <v>7.3891439000000003E-2</v>
      </c>
      <c r="Y522">
        <v>1.7911614999999999E-2</v>
      </c>
      <c r="Z522">
        <v>-2.3938109999999999E-2</v>
      </c>
      <c r="AA522">
        <v>3.6618628E-2</v>
      </c>
      <c r="AB522">
        <v>-2.0072751E-2</v>
      </c>
      <c r="AC522">
        <v>-0.15250053999999999</v>
      </c>
      <c r="AD522">
        <v>6.3744672000000002E-2</v>
      </c>
      <c r="AE522">
        <v>4.5777802000000003</v>
      </c>
    </row>
    <row r="523" spans="1:31" x14ac:dyDescent="0.2">
      <c r="A523">
        <f>54.236721</f>
        <v>54.236721000000003</v>
      </c>
      <c r="B523">
        <v>-8.0367917999999996</v>
      </c>
      <c r="C523">
        <v>-16.520482999999999</v>
      </c>
      <c r="D523">
        <v>-166.03629000000001</v>
      </c>
      <c r="E523">
        <v>-5.2421784000000002</v>
      </c>
      <c r="F523">
        <v>2.3914173000000001</v>
      </c>
      <c r="G523">
        <v>-4.4224667999999996</v>
      </c>
      <c r="H523">
        <v>-57.248035000000002</v>
      </c>
      <c r="I523">
        <v>-4.3248582000000004</v>
      </c>
      <c r="J523">
        <v>1.6754921999999998E-2</v>
      </c>
      <c r="K523">
        <v>-9.1487594000000005E-2</v>
      </c>
      <c r="L523">
        <v>7.9806156000000003E-2</v>
      </c>
      <c r="M523">
        <v>1.7605744E-2</v>
      </c>
      <c r="N523">
        <v>8.1577227000000002E-2</v>
      </c>
      <c r="O523">
        <v>4.0507465999999999E-2</v>
      </c>
      <c r="P523">
        <v>5.2346720999999999E-2</v>
      </c>
      <c r="Q523">
        <v>0.13646825000000001</v>
      </c>
      <c r="R523">
        <v>0.11499506</v>
      </c>
      <c r="S523">
        <v>3.2158289E-2</v>
      </c>
      <c r="T523">
        <v>2.0262618E-2</v>
      </c>
      <c r="U523">
        <v>3.8187594999999999E-3</v>
      </c>
      <c r="V523">
        <v>-3.8108200000000002E-2</v>
      </c>
      <c r="W523">
        <v>-0.14929603</v>
      </c>
      <c r="X523">
        <v>8.6315676999999993E-2</v>
      </c>
      <c r="Y523">
        <v>4.1203771E-2</v>
      </c>
      <c r="Z523">
        <v>4.7744274000000003E-2</v>
      </c>
      <c r="AA523">
        <v>0.10001449</v>
      </c>
      <c r="AB523">
        <v>-8.6258323000000005E-4</v>
      </c>
      <c r="AC523">
        <v>-0.14416949000000001</v>
      </c>
      <c r="AD523">
        <v>9.6323728999999997E-2</v>
      </c>
      <c r="AE523">
        <v>4.5777802000000003</v>
      </c>
    </row>
    <row r="524" spans="1:31" x14ac:dyDescent="0.2">
      <c r="A524">
        <f>55.25462</f>
        <v>55.254620000000003</v>
      </c>
      <c r="B524">
        <v>-8.1291188999999999</v>
      </c>
      <c r="C524">
        <v>-16.612537</v>
      </c>
      <c r="D524">
        <v>-166.58945</v>
      </c>
      <c r="E524">
        <v>-5.4262686000000002</v>
      </c>
      <c r="F524">
        <v>1.5639711999999999</v>
      </c>
      <c r="G524">
        <v>-4.6990767</v>
      </c>
      <c r="H524">
        <v>-57.708309</v>
      </c>
      <c r="I524">
        <v>-4.6016088000000002</v>
      </c>
      <c r="J524">
        <v>9.9237458999999993E-3</v>
      </c>
      <c r="K524">
        <v>-0.13553804</v>
      </c>
      <c r="L524">
        <v>8.6006342999999999E-2</v>
      </c>
      <c r="M524">
        <v>2.0734756999999999E-2</v>
      </c>
      <c r="N524">
        <v>0.10190676</v>
      </c>
      <c r="O524">
        <v>5.3011425000000001E-2</v>
      </c>
      <c r="P524">
        <v>5.0788107999999998E-2</v>
      </c>
      <c r="Q524">
        <v>6.4989670999999999E-2</v>
      </c>
      <c r="R524">
        <v>0.11033174</v>
      </c>
      <c r="S524">
        <v>2.9029287000000001E-2</v>
      </c>
      <c r="T524">
        <v>4.2084142999999997E-2</v>
      </c>
      <c r="U524">
        <v>2.2486160000000002E-2</v>
      </c>
      <c r="V524">
        <v>-5.5165377000000002E-2</v>
      </c>
      <c r="W524">
        <v>-0.11974362</v>
      </c>
      <c r="X524">
        <v>8.9421741999999999E-2</v>
      </c>
      <c r="Y524">
        <v>6.4495928999999994E-2</v>
      </c>
      <c r="Z524">
        <v>0.11319342</v>
      </c>
      <c r="AA524">
        <v>0.13403179000000001</v>
      </c>
      <c r="AB524">
        <v>1.9896790000000001E-2</v>
      </c>
      <c r="AC524">
        <v>-7.7829502999999994E-2</v>
      </c>
      <c r="AD524">
        <v>0.11090673</v>
      </c>
      <c r="AE524">
        <v>4.5777802000000003</v>
      </c>
    </row>
    <row r="525" spans="1:31" x14ac:dyDescent="0.2">
      <c r="A525">
        <f>56.272518</f>
        <v>56.272517999999998</v>
      </c>
      <c r="B525">
        <v>-8.3137732</v>
      </c>
      <c r="C525">
        <v>-16.060203999999999</v>
      </c>
      <c r="D525">
        <v>-166.77385000000001</v>
      </c>
      <c r="E525">
        <v>-5.4262686000000002</v>
      </c>
      <c r="F525">
        <v>1.1962173</v>
      </c>
      <c r="G525">
        <v>-4.7912803000000004</v>
      </c>
      <c r="H525">
        <v>-58.352691999999998</v>
      </c>
      <c r="I525">
        <v>-4.7861089999999997</v>
      </c>
      <c r="J525">
        <v>6.0850759999999998E-4</v>
      </c>
      <c r="K525">
        <v>-0.13988104000000001</v>
      </c>
      <c r="L525">
        <v>9.7166680000000005E-2</v>
      </c>
      <c r="M525">
        <v>2.0734756999999999E-2</v>
      </c>
      <c r="N525">
        <v>0.11598106</v>
      </c>
      <c r="O525">
        <v>6.7078382000000006E-2</v>
      </c>
      <c r="P525">
        <v>5.2346720999999999E-2</v>
      </c>
      <c r="Q525">
        <v>-4.9350321999999999E-3</v>
      </c>
      <c r="R525">
        <v>0.10411397</v>
      </c>
      <c r="S525">
        <v>2.7464784999999999E-2</v>
      </c>
      <c r="T525">
        <v>6.5464339999999996E-2</v>
      </c>
      <c r="U525">
        <v>3.8042326000000001E-2</v>
      </c>
      <c r="V525">
        <v>-4.4310811999999998E-2</v>
      </c>
      <c r="W525">
        <v>-0.11507745</v>
      </c>
      <c r="X525">
        <v>7.8550524999999996E-2</v>
      </c>
      <c r="Y525">
        <v>7.5365596000000007E-2</v>
      </c>
      <c r="Z525">
        <v>0.13033484000000001</v>
      </c>
      <c r="AA525">
        <v>9.0737051999999999E-2</v>
      </c>
      <c r="AB525">
        <v>3.0121556000000001E-2</v>
      </c>
      <c r="AC525">
        <v>8.2582003000000008E-3</v>
      </c>
      <c r="AD525">
        <v>9.7875111000000001E-2</v>
      </c>
      <c r="AE525">
        <v>4.5777802000000003</v>
      </c>
    </row>
    <row r="526" spans="1:31" x14ac:dyDescent="0.2">
      <c r="A526">
        <f>57.105343</f>
        <v>57.105342999999998</v>
      </c>
      <c r="B526">
        <v>-7.9444651999999998</v>
      </c>
      <c r="C526">
        <v>-14.403199000000001</v>
      </c>
      <c r="D526">
        <v>-166.49725000000001</v>
      </c>
      <c r="E526">
        <v>-5.2421784000000002</v>
      </c>
      <c r="F526">
        <v>1.2881558</v>
      </c>
      <c r="G526">
        <v>-4.7912803000000004</v>
      </c>
      <c r="H526">
        <v>-58.997073999999998</v>
      </c>
      <c r="I526">
        <v>-4.7861089999999997</v>
      </c>
      <c r="J526">
        <v>-4.3596197000000001E-3</v>
      </c>
      <c r="K526">
        <v>-0.12840310999999999</v>
      </c>
      <c r="L526">
        <v>0.10677697999999999</v>
      </c>
      <c r="M526">
        <v>2.0734756999999999E-2</v>
      </c>
      <c r="N526">
        <v>0.10190676</v>
      </c>
      <c r="O526">
        <v>7.9582341000000001E-2</v>
      </c>
      <c r="P526">
        <v>5.8581165999999997E-2</v>
      </c>
      <c r="Q526">
        <v>-4.6889853000000002E-2</v>
      </c>
      <c r="R526">
        <v>9.7896226000000003E-2</v>
      </c>
      <c r="S526">
        <v>2.4335783E-2</v>
      </c>
      <c r="T526">
        <v>8.8844544999999997E-2</v>
      </c>
      <c r="U526">
        <v>4.8931642999999997E-2</v>
      </c>
      <c r="V526">
        <v>-2.4152324999999999E-2</v>
      </c>
      <c r="W526">
        <v>-0.11974362</v>
      </c>
      <c r="X526">
        <v>6.4573250999999998E-2</v>
      </c>
      <c r="Y526">
        <v>7.6918407999999994E-2</v>
      </c>
      <c r="Z526">
        <v>0.10384353</v>
      </c>
      <c r="AA526">
        <v>-3.5836303000000001E-3</v>
      </c>
      <c r="AB526">
        <v>2.6093618999999998E-2</v>
      </c>
      <c r="AC526">
        <v>6.9969818000000003E-2</v>
      </c>
      <c r="AD526">
        <v>6.7157716000000006E-2</v>
      </c>
      <c r="AE526">
        <v>4.5777802000000003</v>
      </c>
    </row>
    <row r="527" spans="1:31" x14ac:dyDescent="0.2">
      <c r="A527">
        <f>57.660561</f>
        <v>57.660561000000001</v>
      </c>
      <c r="B527">
        <v>-6.6518888</v>
      </c>
      <c r="C527">
        <v>-12.470027999999999</v>
      </c>
      <c r="D527">
        <v>-165.8519</v>
      </c>
      <c r="E527">
        <v>-5.1501330999999997</v>
      </c>
      <c r="F527">
        <v>1.3800943000000001</v>
      </c>
      <c r="G527">
        <v>-4.6068734999999998</v>
      </c>
      <c r="H527">
        <v>-59.365295000000003</v>
      </c>
      <c r="I527">
        <v>-4.7861089999999997</v>
      </c>
      <c r="J527">
        <v>-9.4403209999999996E-4</v>
      </c>
      <c r="K527">
        <v>-0.12437031</v>
      </c>
      <c r="L527">
        <v>0.10646696999999999</v>
      </c>
      <c r="M527">
        <v>1.7605744E-2</v>
      </c>
      <c r="N527">
        <v>4.4045787000000003E-2</v>
      </c>
      <c r="O527">
        <v>8.7397329999999995E-2</v>
      </c>
      <c r="P527">
        <v>6.6374219999999998E-2</v>
      </c>
      <c r="Q527">
        <v>-4.8443735000000002E-2</v>
      </c>
      <c r="R527">
        <v>9.7896226000000003E-2</v>
      </c>
      <c r="S527">
        <v>2.4335783E-2</v>
      </c>
      <c r="T527">
        <v>0.10599003</v>
      </c>
      <c r="U527">
        <v>5.5154108E-2</v>
      </c>
      <c r="V527">
        <v>-1.1747103E-2</v>
      </c>
      <c r="W527">
        <v>-0.11974362</v>
      </c>
      <c r="X527">
        <v>6.3020228999999997E-2</v>
      </c>
      <c r="Y527">
        <v>7.3812790000000003E-2</v>
      </c>
      <c r="Z527">
        <v>7.4235588000000005E-2</v>
      </c>
      <c r="AA527">
        <v>-8.0895661999999993E-2</v>
      </c>
      <c r="AB527">
        <v>1.3080279E-2</v>
      </c>
      <c r="AC527">
        <v>8.9717537E-2</v>
      </c>
      <c r="AD527">
        <v>3.9543084999999999E-2</v>
      </c>
      <c r="AE527">
        <v>4.5777802000000003</v>
      </c>
    </row>
    <row r="528" spans="1:31" x14ac:dyDescent="0.2">
      <c r="A528">
        <f>57.845634</f>
        <v>57.845633999999997</v>
      </c>
      <c r="B528">
        <v>-4.4360432999999997</v>
      </c>
      <c r="C528">
        <v>-10.720967999999999</v>
      </c>
      <c r="D528">
        <v>-164.74556000000001</v>
      </c>
      <c r="E528">
        <v>-5.0580878</v>
      </c>
      <c r="F528">
        <v>1.3800943000000001</v>
      </c>
      <c r="G528">
        <v>-4.5146699000000003</v>
      </c>
      <c r="H528">
        <v>-59.549404000000003</v>
      </c>
      <c r="I528">
        <v>-4.6938586000000004</v>
      </c>
      <c r="J528">
        <v>8.6817144999999998E-3</v>
      </c>
      <c r="K528">
        <v>-0.13739931999999999</v>
      </c>
      <c r="L528">
        <v>9.5926650000000002E-2</v>
      </c>
      <c r="M528">
        <v>1.1347714E-2</v>
      </c>
      <c r="N528">
        <v>-5.2910446999999999E-2</v>
      </c>
      <c r="O528">
        <v>8.7397329999999995E-2</v>
      </c>
      <c r="P528">
        <v>7.2608665000000003E-2</v>
      </c>
      <c r="Q528">
        <v>-2.3581620000000001E-2</v>
      </c>
      <c r="R528">
        <v>9.9450662999999995E-2</v>
      </c>
      <c r="S528">
        <v>2.5900286000000002E-2</v>
      </c>
      <c r="T528">
        <v>0.11378343</v>
      </c>
      <c r="U528">
        <v>5.5154108E-2</v>
      </c>
      <c r="V528">
        <v>-1.6399060999999999E-2</v>
      </c>
      <c r="W528">
        <v>-0.10574511</v>
      </c>
      <c r="X528">
        <v>7.6997503999999994E-2</v>
      </c>
      <c r="Y528">
        <v>7.0707171999999999E-2</v>
      </c>
      <c r="Z528">
        <v>7.1118957999999996E-2</v>
      </c>
      <c r="AA528">
        <v>-8.7080619999999997E-2</v>
      </c>
      <c r="AB528">
        <v>-5.5274187000000003E-4</v>
      </c>
      <c r="AC528">
        <v>7.8918003E-2</v>
      </c>
      <c r="AD528">
        <v>2.9303955E-2</v>
      </c>
      <c r="AE528">
        <v>4.5777802000000003</v>
      </c>
    </row>
    <row r="529" spans="1:31" x14ac:dyDescent="0.2">
      <c r="A529">
        <f>57.938168</f>
        <v>57.938167999999997</v>
      </c>
      <c r="B529">
        <v>-2.0355444</v>
      </c>
      <c r="C529">
        <v>-9.4321871000000002</v>
      </c>
      <c r="D529">
        <v>-163.36263</v>
      </c>
      <c r="E529">
        <v>-5.0580878</v>
      </c>
      <c r="F529">
        <v>1.4720327</v>
      </c>
      <c r="G529">
        <v>-4.5146699000000003</v>
      </c>
      <c r="H529">
        <v>-59.549404000000003</v>
      </c>
      <c r="I529">
        <v>-4.6016088000000002</v>
      </c>
      <c r="J529">
        <v>1.7375937000000001E-2</v>
      </c>
      <c r="K529">
        <v>-0.15849389</v>
      </c>
      <c r="L529">
        <v>8.1976226999999999E-2</v>
      </c>
      <c r="M529">
        <v>5.0896843999999998E-3</v>
      </c>
      <c r="N529">
        <v>-0.15924953</v>
      </c>
      <c r="O529">
        <v>8.4271334000000003E-2</v>
      </c>
      <c r="P529">
        <v>7.1050048000000005E-2</v>
      </c>
      <c r="Q529">
        <v>7.4960258999999998E-3</v>
      </c>
      <c r="R529">
        <v>0.10411397</v>
      </c>
      <c r="S529">
        <v>3.0593788E-2</v>
      </c>
      <c r="T529">
        <v>0.11222475</v>
      </c>
      <c r="U529">
        <v>5.0487260999999999E-2</v>
      </c>
      <c r="V529">
        <v>-3.0354939000000001E-2</v>
      </c>
      <c r="W529">
        <v>-8.0858864000000003E-2</v>
      </c>
      <c r="X529">
        <v>9.0974769999999996E-2</v>
      </c>
      <c r="Y529">
        <v>6.7601546999999998E-2</v>
      </c>
      <c r="Z529">
        <v>9.6051969000000001E-2</v>
      </c>
      <c r="AA529">
        <v>-2.9869719999999999E-2</v>
      </c>
      <c r="AB529">
        <v>-9.2283012000000005E-3</v>
      </c>
      <c r="AC529">
        <v>5.2999124000000002E-2</v>
      </c>
      <c r="AD529">
        <v>3.6440319999999998E-2</v>
      </c>
      <c r="AE529">
        <v>4.5777802000000003</v>
      </c>
    </row>
    <row r="530" spans="1:31" x14ac:dyDescent="0.2">
      <c r="A530">
        <f>57.938168</f>
        <v>57.938167999999997</v>
      </c>
      <c r="B530">
        <v>-9.6679768999999999E-2</v>
      </c>
      <c r="C530">
        <v>-8.6036853999999998</v>
      </c>
      <c r="D530">
        <v>-161.7953</v>
      </c>
      <c r="E530">
        <v>-5.0580878</v>
      </c>
      <c r="F530">
        <v>1.8397865</v>
      </c>
      <c r="G530">
        <v>-4.5146699000000003</v>
      </c>
      <c r="H530">
        <v>-59.457348000000003</v>
      </c>
      <c r="I530">
        <v>-4.6016088000000002</v>
      </c>
      <c r="J530">
        <v>1.9238982000000002E-2</v>
      </c>
      <c r="K530">
        <v>-0.16966163000000001</v>
      </c>
      <c r="L530">
        <v>7.3605970000000007E-2</v>
      </c>
      <c r="M530">
        <v>-1.1683456000000001E-3</v>
      </c>
      <c r="N530">
        <v>-0.23118478000000001</v>
      </c>
      <c r="O530">
        <v>7.6456361E-2</v>
      </c>
      <c r="P530">
        <v>6.4815610999999995E-2</v>
      </c>
      <c r="Q530">
        <v>2.6142611999999999E-2</v>
      </c>
      <c r="R530">
        <v>0.10722286</v>
      </c>
      <c r="S530">
        <v>3.2158289E-2</v>
      </c>
      <c r="T530">
        <v>0.10131398</v>
      </c>
      <c r="U530">
        <v>4.2709179E-2</v>
      </c>
      <c r="V530">
        <v>-4.8962772000000002E-2</v>
      </c>
      <c r="W530">
        <v>-4.9751061999999999E-2</v>
      </c>
      <c r="X530">
        <v>8.6315676999999993E-2</v>
      </c>
      <c r="Y530">
        <v>6.6048740999999994E-2</v>
      </c>
      <c r="Z530">
        <v>0.12877653999999999</v>
      </c>
      <c r="AA530">
        <v>4.2803585999999998E-2</v>
      </c>
      <c r="AB530">
        <v>-1.1087349999999999E-2</v>
      </c>
      <c r="AC530">
        <v>1.4429361E-2</v>
      </c>
      <c r="AD530">
        <v>5.3505539999999997E-2</v>
      </c>
      <c r="AE530">
        <v>4.5777802000000003</v>
      </c>
    </row>
    <row r="531" spans="1:31" x14ac:dyDescent="0.2">
      <c r="A531">
        <f>58.215778</f>
        <v>58.215778</v>
      </c>
      <c r="B531">
        <v>0.91891599000000002</v>
      </c>
      <c r="C531">
        <v>-8.4195738000000002</v>
      </c>
      <c r="D531">
        <v>-160.41238000000001</v>
      </c>
      <c r="E531">
        <v>-4.966043</v>
      </c>
      <c r="F531">
        <v>2.5752942999999999</v>
      </c>
      <c r="G531">
        <v>-4.5146699000000003</v>
      </c>
      <c r="H531">
        <v>-59.273238999999997</v>
      </c>
      <c r="I531">
        <v>-4.6016088000000002</v>
      </c>
      <c r="J531">
        <v>1.3339332000000001E-2</v>
      </c>
      <c r="K531">
        <v>-0.16314712000000001</v>
      </c>
      <c r="L531">
        <v>7.2055920999999995E-2</v>
      </c>
      <c r="M531">
        <v>3.9616188999999998E-4</v>
      </c>
      <c r="N531">
        <v>-0.23900384</v>
      </c>
      <c r="O531">
        <v>6.5515392000000006E-2</v>
      </c>
      <c r="P531">
        <v>5.8581165999999997E-2</v>
      </c>
      <c r="Q531">
        <v>2.6142611999999999E-2</v>
      </c>
      <c r="R531">
        <v>0.10566842</v>
      </c>
      <c r="S531">
        <v>3.3722787999999997E-2</v>
      </c>
      <c r="T531">
        <v>8.5727184999999997E-2</v>
      </c>
      <c r="U531">
        <v>3.6486710999999998E-2</v>
      </c>
      <c r="V531">
        <v>-6.6019952000000007E-2</v>
      </c>
      <c r="W531">
        <v>-1.7087867E-2</v>
      </c>
      <c r="X531">
        <v>6.1467193000000003E-2</v>
      </c>
      <c r="Y531">
        <v>5.9837498000000003E-2</v>
      </c>
      <c r="Z531">
        <v>0.14591794999999999</v>
      </c>
      <c r="AA531">
        <v>8.6098321000000005E-2</v>
      </c>
      <c r="AB531">
        <v>-6.1298873999999998E-3</v>
      </c>
      <c r="AC531">
        <v>-3.9568301E-2</v>
      </c>
      <c r="AD531">
        <v>7.1811862000000004E-2</v>
      </c>
      <c r="AE531">
        <v>4.5777802000000003</v>
      </c>
    </row>
    <row r="532" spans="1:31" x14ac:dyDescent="0.2">
      <c r="A532">
        <f>58.678459</f>
        <v>58.678458999999997</v>
      </c>
      <c r="B532">
        <v>1.1035697</v>
      </c>
      <c r="C532">
        <v>-9.1560191999999994</v>
      </c>
      <c r="D532">
        <v>-159.39823999999999</v>
      </c>
      <c r="E532">
        <v>-4.8739977000000003</v>
      </c>
      <c r="F532">
        <v>3.5866172000000001</v>
      </c>
      <c r="G532">
        <v>-4.5146699000000003</v>
      </c>
      <c r="H532">
        <v>-58.905022000000002</v>
      </c>
      <c r="I532">
        <v>-4.5093584</v>
      </c>
      <c r="J532">
        <v>4.9556191000000001E-3</v>
      </c>
      <c r="K532">
        <v>-0.15166919000000001</v>
      </c>
      <c r="L532">
        <v>7.1745917000000006E-2</v>
      </c>
      <c r="M532">
        <v>5.0896843999999998E-3</v>
      </c>
      <c r="N532">
        <v>-0.18114288000000001</v>
      </c>
      <c r="O532">
        <v>5.4574422999999997E-2</v>
      </c>
      <c r="P532">
        <v>5.7022552999999997E-2</v>
      </c>
      <c r="Q532">
        <v>5.9421435000000002E-3</v>
      </c>
      <c r="R532">
        <v>9.4787343999999996E-2</v>
      </c>
      <c r="S532">
        <v>3.2158289E-2</v>
      </c>
      <c r="T532">
        <v>6.5464339999999996E-2</v>
      </c>
      <c r="U532">
        <v>2.7153010000000002E-2</v>
      </c>
      <c r="V532">
        <v>-7.8425175999999999E-2</v>
      </c>
      <c r="W532">
        <v>4.6875956000000003E-3</v>
      </c>
      <c r="X532">
        <v>3.0406596000000001E-2</v>
      </c>
      <c r="Y532">
        <v>5.0520632000000003E-2</v>
      </c>
      <c r="Z532">
        <v>0.14124303999999999</v>
      </c>
      <c r="AA532">
        <v>9.8468252000000006E-2</v>
      </c>
      <c r="AB532">
        <v>5.3342449999999996E-3</v>
      </c>
      <c r="AC532">
        <v>-9.8194338000000006E-2</v>
      </c>
      <c r="AD532">
        <v>8.6705140999999999E-2</v>
      </c>
      <c r="AE532">
        <v>4.5777802000000003</v>
      </c>
    </row>
    <row r="533" spans="1:31" x14ac:dyDescent="0.2">
      <c r="A533">
        <f>59.14114</f>
        <v>59.14114</v>
      </c>
      <c r="B533">
        <v>0.36495464999999999</v>
      </c>
      <c r="C533">
        <v>-10.720967999999999</v>
      </c>
      <c r="D533">
        <v>-159.02946</v>
      </c>
      <c r="E533">
        <v>-4.7819523999999998</v>
      </c>
      <c r="F533">
        <v>4.3221249999999998</v>
      </c>
      <c r="G533">
        <v>-4.4224667999999996</v>
      </c>
      <c r="H533">
        <v>-58.352691999999998</v>
      </c>
      <c r="I533">
        <v>-4.5093584</v>
      </c>
      <c r="J533">
        <v>-1.2545401E-3</v>
      </c>
      <c r="K533">
        <v>-0.15601219</v>
      </c>
      <c r="L533">
        <v>6.5235718999999998E-2</v>
      </c>
      <c r="M533">
        <v>1.1347714E-2</v>
      </c>
      <c r="N533">
        <v>-8.4186643000000005E-2</v>
      </c>
      <c r="O533">
        <v>4.0507465999999999E-2</v>
      </c>
      <c r="P533">
        <v>6.1698380999999997E-2</v>
      </c>
      <c r="Q533">
        <v>-2.9797146E-2</v>
      </c>
      <c r="R533">
        <v>7.3025189000000004E-2</v>
      </c>
      <c r="S533">
        <v>2.9029287000000001E-2</v>
      </c>
      <c r="T533">
        <v>4.5201498999999999E-2</v>
      </c>
      <c r="U533">
        <v>1.4708076E-2</v>
      </c>
      <c r="V533">
        <v>-8.4627777000000001E-2</v>
      </c>
      <c r="W533">
        <v>7.7983756E-3</v>
      </c>
      <c r="X533">
        <v>1.7982356000000001E-2</v>
      </c>
      <c r="Y533">
        <v>3.8098148999999998E-2</v>
      </c>
      <c r="Z533">
        <v>0.12877653999999999</v>
      </c>
      <c r="AA533">
        <v>9.8468252000000006E-2</v>
      </c>
      <c r="AB533">
        <v>1.8967266999999999E-2</v>
      </c>
      <c r="AC533">
        <v>-0.12843302000000001</v>
      </c>
      <c r="AD533">
        <v>9.2290126E-2</v>
      </c>
      <c r="AE533">
        <v>3.0518502999999999</v>
      </c>
    </row>
    <row r="534" spans="1:31" x14ac:dyDescent="0.2">
      <c r="A534">
        <f>59.511284</f>
        <v>59.511284000000003</v>
      </c>
      <c r="B534">
        <v>-1.1122755</v>
      </c>
      <c r="C534">
        <v>-12.377972</v>
      </c>
      <c r="D534">
        <v>-159.12165999999999</v>
      </c>
      <c r="E534">
        <v>-4.6899075999999997</v>
      </c>
      <c r="F534">
        <v>4.5979403999999997</v>
      </c>
      <c r="G534">
        <v>-4.5146699000000003</v>
      </c>
      <c r="H534">
        <v>-57.340088000000002</v>
      </c>
      <c r="I534">
        <v>-4.4171085000000003</v>
      </c>
      <c r="J534">
        <v>-3.4280955000000001E-3</v>
      </c>
      <c r="K534">
        <v>-0.18175997999999999</v>
      </c>
      <c r="L534">
        <v>5.2215326999999999E-2</v>
      </c>
      <c r="M534">
        <v>1.2912221999999999E-2</v>
      </c>
      <c r="N534">
        <v>1.2769584E-2</v>
      </c>
      <c r="O534">
        <v>2.4877511000000001E-2</v>
      </c>
      <c r="P534">
        <v>7.1050048000000005E-2</v>
      </c>
      <c r="Q534">
        <v>-6.8644203000000001E-2</v>
      </c>
      <c r="R534">
        <v>4.5045282999999998E-2</v>
      </c>
      <c r="S534">
        <v>2.7464784999999999E-2</v>
      </c>
      <c r="T534">
        <v>3.1173381999999999E-2</v>
      </c>
      <c r="U534">
        <v>-3.9593242000000002E-3</v>
      </c>
      <c r="V534">
        <v>-7.6874508999999994E-2</v>
      </c>
      <c r="W534">
        <v>-9.3109151000000008E-3</v>
      </c>
      <c r="X534">
        <v>3.1959626999999997E-2</v>
      </c>
      <c r="Y534">
        <v>2.5675666999999999E-2</v>
      </c>
      <c r="Z534">
        <v>0.11631002999999999</v>
      </c>
      <c r="AA534">
        <v>0.10310698</v>
      </c>
      <c r="AB534">
        <v>2.7642826999999998E-2</v>
      </c>
      <c r="AC534">
        <v>-9.9428563999999997E-2</v>
      </c>
      <c r="AD534">
        <v>8.3912648000000006E-2</v>
      </c>
      <c r="AE534">
        <v>1.5259202000000001</v>
      </c>
    </row>
    <row r="535" spans="1:31" x14ac:dyDescent="0.2">
      <c r="A535">
        <f>59.511284</f>
        <v>59.511284000000003</v>
      </c>
      <c r="B535">
        <v>-2.8664863</v>
      </c>
      <c r="C535">
        <v>-13.574697</v>
      </c>
      <c r="D535">
        <v>-159.21385000000001</v>
      </c>
      <c r="E535">
        <v>-4.7819523999999998</v>
      </c>
      <c r="F535">
        <v>4.5060019000000002</v>
      </c>
      <c r="G535">
        <v>-4.6068734999999998</v>
      </c>
      <c r="H535">
        <v>-56.235432000000003</v>
      </c>
      <c r="I535">
        <v>-4.4171085000000003</v>
      </c>
      <c r="J535">
        <v>-2.8070797999999999E-3</v>
      </c>
      <c r="K535">
        <v>-0.207818</v>
      </c>
      <c r="L535">
        <v>3.7954882000000002E-2</v>
      </c>
      <c r="M535">
        <v>1.1347714E-2</v>
      </c>
      <c r="N535">
        <v>8.1577227000000002E-2</v>
      </c>
      <c r="O535">
        <v>9.2475544999999996E-3</v>
      </c>
      <c r="P535">
        <v>7.8843094000000002E-2</v>
      </c>
      <c r="Q535">
        <v>-8.7290794000000005E-2</v>
      </c>
      <c r="R535">
        <v>2.0174257000000001E-2</v>
      </c>
      <c r="S535">
        <v>2.7464784999999999E-2</v>
      </c>
      <c r="T535">
        <v>2.6497337999999999E-2</v>
      </c>
      <c r="U535">
        <v>-2.8849191999999999E-2</v>
      </c>
      <c r="V535">
        <v>-5.6716035999999997E-2</v>
      </c>
      <c r="W535">
        <v>-4.0418721999999997E-2</v>
      </c>
      <c r="X535">
        <v>5.6808110000000002E-2</v>
      </c>
      <c r="Y535">
        <v>1.1700373E-2</v>
      </c>
      <c r="Z535">
        <v>0.10072689999999999</v>
      </c>
      <c r="AA535">
        <v>0.10310698</v>
      </c>
      <c r="AB535">
        <v>2.4234569000000001E-2</v>
      </c>
      <c r="AC535">
        <v>-1.4575097E-2</v>
      </c>
      <c r="AD535">
        <v>5.6918584000000001E-2</v>
      </c>
      <c r="AE535">
        <v>1.5259202000000001</v>
      </c>
    </row>
    <row r="536" spans="1:31" x14ac:dyDescent="0.2">
      <c r="A536">
        <f>58.863529</f>
        <v>58.863529</v>
      </c>
      <c r="B536">
        <v>-4.6206969999999998</v>
      </c>
      <c r="C536">
        <v>-14.127032</v>
      </c>
      <c r="D536">
        <v>-159.02946</v>
      </c>
      <c r="E536">
        <v>-4.7819523999999998</v>
      </c>
      <c r="F536">
        <v>4.1382479999999999</v>
      </c>
      <c r="G536">
        <v>-4.6068734999999998</v>
      </c>
      <c r="H536">
        <v>-54.854610000000001</v>
      </c>
      <c r="I536">
        <v>-4.4171085000000003</v>
      </c>
      <c r="J536">
        <v>-1.5650480000000001E-3</v>
      </c>
      <c r="K536">
        <v>-0.19820134</v>
      </c>
      <c r="L536">
        <v>2.7104554999999999E-2</v>
      </c>
      <c r="M536">
        <v>5.0896843999999998E-3</v>
      </c>
      <c r="N536">
        <v>0.10816199999999999</v>
      </c>
      <c r="O536">
        <v>-7.9453951000000005E-3</v>
      </c>
      <c r="P536">
        <v>8.1960327999999999E-2</v>
      </c>
      <c r="Q536">
        <v>-7.4859730999999999E-2</v>
      </c>
      <c r="R536">
        <v>7.7387430000000002E-3</v>
      </c>
      <c r="S536">
        <v>2.9029287000000001E-2</v>
      </c>
      <c r="T536">
        <v>2.8056014000000001E-2</v>
      </c>
      <c r="U536">
        <v>-5.6850291999999997E-2</v>
      </c>
      <c r="V536">
        <v>-3.1905587999999999E-2</v>
      </c>
      <c r="W536">
        <v>-6.8415739000000003E-2</v>
      </c>
      <c r="X536">
        <v>6.9232351999999997E-2</v>
      </c>
      <c r="Y536">
        <v>-3.8277314000000002E-3</v>
      </c>
      <c r="Z536">
        <v>6.9560654E-2</v>
      </c>
      <c r="AA536">
        <v>8.1459604000000005E-2</v>
      </c>
      <c r="AB536">
        <v>1.091139E-2</v>
      </c>
      <c r="AC536">
        <v>8.0460794000000002E-2</v>
      </c>
      <c r="AD536">
        <v>1.5341502E-2</v>
      </c>
      <c r="AE536">
        <v>1.5259202000000001</v>
      </c>
    </row>
    <row r="537" spans="1:31" x14ac:dyDescent="0.2">
      <c r="A537">
        <f>57.568024</f>
        <v>57.568024000000001</v>
      </c>
      <c r="B537">
        <v>-5.6362928999999999</v>
      </c>
      <c r="C537">
        <v>-14.311144000000001</v>
      </c>
      <c r="D537">
        <v>-158.2919</v>
      </c>
      <c r="E537">
        <v>-4.7819523999999998</v>
      </c>
      <c r="F537">
        <v>3.9543712000000002</v>
      </c>
      <c r="G537">
        <v>-4.6990767</v>
      </c>
      <c r="H537">
        <v>-53.565845000000003</v>
      </c>
      <c r="I537">
        <v>-4.3248582000000004</v>
      </c>
      <c r="J537">
        <v>-6.3352415000000005E-4</v>
      </c>
      <c r="K537">
        <v>-0.12809287</v>
      </c>
      <c r="L537">
        <v>1.8114284000000001E-2</v>
      </c>
      <c r="M537">
        <v>-1.1683456000000001E-3</v>
      </c>
      <c r="N537">
        <v>9.5651522000000003E-2</v>
      </c>
      <c r="O537">
        <v>-2.5138344999999999E-2</v>
      </c>
      <c r="P537">
        <v>7.8843094000000002E-2</v>
      </c>
      <c r="Q537">
        <v>-3.2904907999999997E-2</v>
      </c>
      <c r="R537">
        <v>1.0847621999999999E-2</v>
      </c>
      <c r="S537">
        <v>3.0593788E-2</v>
      </c>
      <c r="T537">
        <v>2.8056014000000001E-2</v>
      </c>
      <c r="U537">
        <v>-8.4851391999999998E-2</v>
      </c>
      <c r="V537">
        <v>-2.5702979000000001E-2</v>
      </c>
      <c r="W537">
        <v>-8.3969644999999996E-2</v>
      </c>
      <c r="X537">
        <v>5.6808110000000002E-2</v>
      </c>
      <c r="Y537">
        <v>-2.8672695000000002E-2</v>
      </c>
      <c r="Z537">
        <v>1.8136332000000002E-2</v>
      </c>
      <c r="AA537">
        <v>3.8164864999999999E-2</v>
      </c>
      <c r="AB537">
        <v>-3.6511561000000001E-3</v>
      </c>
      <c r="AC537">
        <v>0.12828729999999999</v>
      </c>
      <c r="AD537">
        <v>-2.8717791999999999E-2</v>
      </c>
      <c r="AE537">
        <v>1.5259202000000001</v>
      </c>
    </row>
    <row r="538" spans="1:31" x14ac:dyDescent="0.2">
      <c r="A538">
        <f>55.902374</f>
        <v>55.902374000000002</v>
      </c>
      <c r="B538">
        <v>-6.0979276000000002</v>
      </c>
      <c r="C538">
        <v>-14.403199000000001</v>
      </c>
      <c r="D538">
        <v>-157.00116</v>
      </c>
      <c r="E538">
        <v>-4.7819523999999998</v>
      </c>
      <c r="F538">
        <v>3.9543712000000002</v>
      </c>
      <c r="G538">
        <v>-4.6990767</v>
      </c>
      <c r="H538">
        <v>-52.185023999999999</v>
      </c>
      <c r="I538">
        <v>-4.2326082999999999</v>
      </c>
      <c r="J538">
        <v>-1.2545401E-3</v>
      </c>
      <c r="K538">
        <v>-6.1786272999999996E-3</v>
      </c>
      <c r="L538">
        <v>7.8839724999999992E-3</v>
      </c>
      <c r="M538">
        <v>-8.9908820000000004E-3</v>
      </c>
      <c r="N538">
        <v>5.0301023E-2</v>
      </c>
      <c r="O538">
        <v>-4.5457288999999998E-2</v>
      </c>
      <c r="P538">
        <v>7.2608665000000003E-2</v>
      </c>
      <c r="Q538">
        <v>1.2157673000000001E-2</v>
      </c>
      <c r="R538">
        <v>2.1728695999999999E-2</v>
      </c>
      <c r="S538">
        <v>3.2158289E-2</v>
      </c>
      <c r="T538">
        <v>1.2469216E-2</v>
      </c>
      <c r="U538">
        <v>-0.11285249999999999</v>
      </c>
      <c r="V538">
        <v>-4.7412111999999999E-2</v>
      </c>
      <c r="W538">
        <v>-8.5525028000000003E-2</v>
      </c>
      <c r="X538">
        <v>3.1959626999999997E-2</v>
      </c>
      <c r="Y538">
        <v>-5.3517665999999998E-2</v>
      </c>
      <c r="Z538">
        <v>-3.4846294999999999E-2</v>
      </c>
      <c r="AA538">
        <v>5.6938129000000002E-3</v>
      </c>
      <c r="AB538">
        <v>-1.1087349999999999E-2</v>
      </c>
      <c r="AC538">
        <v>9.9899948000000002E-2</v>
      </c>
      <c r="AD538">
        <v>-5.9745463999999998E-2</v>
      </c>
      <c r="AE538">
        <v>1.5259202000000001</v>
      </c>
    </row>
    <row r="539" spans="1:31" x14ac:dyDescent="0.2">
      <c r="A539">
        <f>54.329258</f>
        <v>54.329258000000003</v>
      </c>
      <c r="B539">
        <v>-6.1902542</v>
      </c>
      <c r="C539">
        <v>-14.495255</v>
      </c>
      <c r="D539">
        <v>-155.43385000000001</v>
      </c>
      <c r="E539">
        <v>-4.6899075999999997</v>
      </c>
      <c r="F539">
        <v>4.0463094999999996</v>
      </c>
      <c r="G539">
        <v>-4.6990767</v>
      </c>
      <c r="H539">
        <v>-50.804203000000001</v>
      </c>
      <c r="I539">
        <v>-4.140358</v>
      </c>
      <c r="J539">
        <v>-4.9806349000000001E-3</v>
      </c>
      <c r="K539">
        <v>0.12162971</v>
      </c>
      <c r="L539">
        <v>-3.2763672000000001E-3</v>
      </c>
      <c r="M539">
        <v>-1.3684405E-2</v>
      </c>
      <c r="N539">
        <v>-7.5599485999999997E-3</v>
      </c>
      <c r="O539">
        <v>-6.5776229000000005E-2</v>
      </c>
      <c r="P539">
        <v>7.1050048000000005E-2</v>
      </c>
      <c r="Q539">
        <v>3.2358142999999999E-2</v>
      </c>
      <c r="R539">
        <v>2.6392015000000001E-2</v>
      </c>
      <c r="S539">
        <v>3.2158289E-2</v>
      </c>
      <c r="T539">
        <v>-1.5587026E-2</v>
      </c>
      <c r="U539">
        <v>-0.1408536</v>
      </c>
      <c r="V539">
        <v>-7.9975828999999998E-2</v>
      </c>
      <c r="W539">
        <v>-8.5525028000000003E-2</v>
      </c>
      <c r="X539">
        <v>1.4876296000000001E-2</v>
      </c>
      <c r="Y539">
        <v>-7.0598579999999994E-2</v>
      </c>
      <c r="Z539">
        <v>-5.8220993999999998E-2</v>
      </c>
      <c r="AA539">
        <v>2.115622E-2</v>
      </c>
      <c r="AB539">
        <v>-1.0777508E-2</v>
      </c>
      <c r="AC539">
        <v>9.1838744E-3</v>
      </c>
      <c r="AD539">
        <v>-6.8122937999999994E-2</v>
      </c>
      <c r="AE539">
        <v>1.5259202000000001</v>
      </c>
    </row>
    <row r="540" spans="1:31" x14ac:dyDescent="0.2">
      <c r="A540">
        <f>53.218822</f>
        <v>53.218822000000003</v>
      </c>
      <c r="B540">
        <v>-6.5595616999999997</v>
      </c>
      <c r="C540">
        <v>-14.403199000000001</v>
      </c>
      <c r="D540">
        <v>-153.86653000000001</v>
      </c>
      <c r="E540">
        <v>-4.5978621999999998</v>
      </c>
      <c r="F540">
        <v>4.2301865000000003</v>
      </c>
      <c r="G540">
        <v>-4.6990767</v>
      </c>
      <c r="H540">
        <v>-49.515438000000003</v>
      </c>
      <c r="I540">
        <v>-3.9558582000000002</v>
      </c>
      <c r="J540">
        <v>-1.2122318E-2</v>
      </c>
      <c r="K540">
        <v>0.19608116</v>
      </c>
      <c r="L540">
        <v>-1.2886659E-2</v>
      </c>
      <c r="M540">
        <v>-1.8377928000000002E-2</v>
      </c>
      <c r="N540">
        <v>-5.6038059000000001E-2</v>
      </c>
      <c r="O540">
        <v>-8.6095168999999999E-2</v>
      </c>
      <c r="P540">
        <v>7.5725882999999994E-2</v>
      </c>
      <c r="Q540">
        <v>1.9927084000000001E-2</v>
      </c>
      <c r="R540">
        <v>1.2402059999999999E-2</v>
      </c>
      <c r="S540">
        <v>3.2158289E-2</v>
      </c>
      <c r="T540">
        <v>-5.1436669999999997E-2</v>
      </c>
      <c r="U540">
        <v>-0.16263222999999999</v>
      </c>
      <c r="V540">
        <v>-0.10013431</v>
      </c>
      <c r="W540">
        <v>-8.2414255000000006E-2</v>
      </c>
      <c r="X540">
        <v>1.1770235E-2</v>
      </c>
      <c r="Y540">
        <v>-7.2151392999999994E-2</v>
      </c>
      <c r="Z540">
        <v>-4.2637861999999999E-2</v>
      </c>
      <c r="AA540">
        <v>8.6098321000000005E-2</v>
      </c>
      <c r="AB540">
        <v>-7.6790935999999999E-3</v>
      </c>
      <c r="AC540">
        <v>-0.10189703999999999</v>
      </c>
      <c r="AD540">
        <v>-5.5091309999999998E-2</v>
      </c>
      <c r="AE540">
        <v>1.5259202000000001</v>
      </c>
    </row>
    <row r="541" spans="1:31" x14ac:dyDescent="0.2">
      <c r="A541">
        <f>52.571072</f>
        <v>52.571072000000001</v>
      </c>
      <c r="B541">
        <v>-7.3905038999999997</v>
      </c>
      <c r="C541">
        <v>-14.495255</v>
      </c>
      <c r="D541">
        <v>-152.57580999999999</v>
      </c>
      <c r="E541">
        <v>-4.5978621999999998</v>
      </c>
      <c r="F541">
        <v>4.2301865000000003</v>
      </c>
      <c r="G541">
        <v>-4.6068734999999998</v>
      </c>
      <c r="H541">
        <v>-48.410778000000001</v>
      </c>
      <c r="I541">
        <v>-3.8636081</v>
      </c>
      <c r="J541">
        <v>-1.9264E-2</v>
      </c>
      <c r="K541">
        <v>0.18243172999999999</v>
      </c>
      <c r="L541">
        <v>-2.0636895999999998E-2</v>
      </c>
      <c r="M541">
        <v>-2.1506943000000001E-2</v>
      </c>
      <c r="N541">
        <v>-7.9495213999999995E-2</v>
      </c>
      <c r="O541">
        <v>-0.10172512</v>
      </c>
      <c r="P541">
        <v>8.5077547000000003E-2</v>
      </c>
      <c r="Q541">
        <v>-9.5966794000000005E-3</v>
      </c>
      <c r="R541">
        <v>-1.8686725000000001E-2</v>
      </c>
      <c r="S541">
        <v>2.9029287000000001E-2</v>
      </c>
      <c r="T541">
        <v>-7.7934235000000004E-2</v>
      </c>
      <c r="U541">
        <v>-0.17663277999999999</v>
      </c>
      <c r="V541">
        <v>-9.5482348999999994E-2</v>
      </c>
      <c r="W541">
        <v>-6.0638797000000001E-2</v>
      </c>
      <c r="X541">
        <v>1.1770235E-2</v>
      </c>
      <c r="Y541">
        <v>-6.4387336000000003E-2</v>
      </c>
      <c r="Z541">
        <v>-8.3549833000000004E-3</v>
      </c>
      <c r="AA541">
        <v>0.15413289999999999</v>
      </c>
      <c r="AB541">
        <v>-4.2708390000000002E-3</v>
      </c>
      <c r="AC541">
        <v>-0.18520771999999999</v>
      </c>
      <c r="AD541">
        <v>-3.2130837000000002E-2</v>
      </c>
      <c r="AE541">
        <v>1.5259202000000001</v>
      </c>
    </row>
    <row r="542" spans="1:31" x14ac:dyDescent="0.2">
      <c r="A542">
        <f>51.923317</f>
        <v>51.923316999999997</v>
      </c>
      <c r="B542">
        <v>-8.7754068000000007</v>
      </c>
      <c r="C542">
        <v>-15.599924</v>
      </c>
      <c r="D542">
        <v>-151.65385000000001</v>
      </c>
      <c r="E542">
        <v>-4.5058173999999998</v>
      </c>
      <c r="F542">
        <v>4.2301865000000003</v>
      </c>
      <c r="G542">
        <v>-4.5146699000000003</v>
      </c>
      <c r="H542">
        <v>-47.674343</v>
      </c>
      <c r="I542">
        <v>-3.7713578000000001</v>
      </c>
      <c r="J542">
        <v>-2.2369079E-2</v>
      </c>
      <c r="K542">
        <v>9.6502341000000005E-2</v>
      </c>
      <c r="L542">
        <v>-3.2417253E-2</v>
      </c>
      <c r="M542">
        <v>-2.9329481000000001E-2</v>
      </c>
      <c r="N542">
        <v>-7.6367587000000001E-2</v>
      </c>
      <c r="O542">
        <v>-0.1111031</v>
      </c>
      <c r="P542">
        <v>9.1311983999999999E-2</v>
      </c>
      <c r="Q542">
        <v>-2.8243266E-2</v>
      </c>
      <c r="R542">
        <v>-5.1329951999999998E-2</v>
      </c>
      <c r="S542">
        <v>2.4335783E-2</v>
      </c>
      <c r="T542">
        <v>-9.0403676000000002E-2</v>
      </c>
      <c r="U542">
        <v>-0.18285525</v>
      </c>
      <c r="V542">
        <v>-8.1526480999999998E-2</v>
      </c>
      <c r="W542">
        <v>-3.0893552999999999E-3</v>
      </c>
      <c r="X542">
        <v>8.9902495E-4</v>
      </c>
      <c r="Y542">
        <v>-5.8176092999999998E-2</v>
      </c>
      <c r="Z542">
        <v>8.7864567000000005E-3</v>
      </c>
      <c r="AA542">
        <v>0.16804907999999999</v>
      </c>
      <c r="AB542">
        <v>1.9259893E-3</v>
      </c>
      <c r="AC542">
        <v>-0.20094418999999999</v>
      </c>
      <c r="AD542">
        <v>-1.5065616E-2</v>
      </c>
      <c r="AE542">
        <v>1.5259202000000001</v>
      </c>
    </row>
    <row r="543" spans="1:31" x14ac:dyDescent="0.2">
      <c r="A543">
        <f>50.905418</f>
        <v>50.905417999999997</v>
      </c>
      <c r="B543">
        <v>-10.621943999999999</v>
      </c>
      <c r="C543">
        <v>-17.993373999999999</v>
      </c>
      <c r="D543">
        <v>-151.10068000000001</v>
      </c>
      <c r="E543">
        <v>-4.5058173999999998</v>
      </c>
      <c r="F543">
        <v>4.2301865000000003</v>
      </c>
      <c r="G543">
        <v>-4.5146699000000003</v>
      </c>
      <c r="H543">
        <v>-47.306122000000002</v>
      </c>
      <c r="I543">
        <v>-3.7713578000000001</v>
      </c>
      <c r="J543">
        <v>-2.0816540000000001E-2</v>
      </c>
      <c r="K543">
        <v>-4.0071261999999998E-3</v>
      </c>
      <c r="L543">
        <v>-5.0707809999999999E-2</v>
      </c>
      <c r="M543">
        <v>-3.4023001999999997E-2</v>
      </c>
      <c r="N543">
        <v>-5.9165678999999999E-2</v>
      </c>
      <c r="O543">
        <v>-0.11579208000000001</v>
      </c>
      <c r="P543">
        <v>8.8194773000000004E-2</v>
      </c>
      <c r="Q543">
        <v>-2.5135500000000002E-2</v>
      </c>
      <c r="R543">
        <v>-6.8428785000000006E-2</v>
      </c>
      <c r="S543">
        <v>1.9642280000000002E-2</v>
      </c>
      <c r="T543">
        <v>-9.0403676000000002E-2</v>
      </c>
      <c r="U543">
        <v>-0.18441087</v>
      </c>
      <c r="V543">
        <v>-7.8425175999999999E-2</v>
      </c>
      <c r="W543">
        <v>7.6235548E-2</v>
      </c>
      <c r="X543">
        <v>-1.7737335999999999E-2</v>
      </c>
      <c r="Y543">
        <v>-5.8176092999999998E-2</v>
      </c>
      <c r="Z543">
        <v>-6.7966700999999999E-3</v>
      </c>
      <c r="AA543">
        <v>0.11547688</v>
      </c>
      <c r="AB543">
        <v>1.4629488E-2</v>
      </c>
      <c r="AC543">
        <v>-0.13491274</v>
      </c>
      <c r="AD543">
        <v>-1.4445064000000001E-2</v>
      </c>
      <c r="AE543">
        <v>1.5259202000000001</v>
      </c>
    </row>
    <row r="544" spans="1:31" x14ac:dyDescent="0.2">
      <c r="A544">
        <f>49.332302</f>
        <v>49.332301999999999</v>
      </c>
      <c r="B544">
        <v>-13.022444</v>
      </c>
      <c r="C544">
        <v>-21.031216000000001</v>
      </c>
      <c r="D544">
        <v>-151.10068000000001</v>
      </c>
      <c r="E544">
        <v>-4.5978621999999998</v>
      </c>
      <c r="F544">
        <v>4.1382479999999999</v>
      </c>
      <c r="G544">
        <v>-4.6068734999999998</v>
      </c>
      <c r="H544">
        <v>-47.029957000000003</v>
      </c>
      <c r="I544">
        <v>-3.7713578000000001</v>
      </c>
      <c r="J544">
        <v>-1.8021968999999999E-2</v>
      </c>
      <c r="K544">
        <v>-6.2017220999999997E-2</v>
      </c>
      <c r="L544">
        <v>-7.0858419000000006E-2</v>
      </c>
      <c r="M544">
        <v>-3.2458494999999997E-2</v>
      </c>
      <c r="N544">
        <v>-3.1017099999999999E-2</v>
      </c>
      <c r="O544">
        <v>-0.11735508</v>
      </c>
      <c r="P544">
        <v>7.4167265999999996E-2</v>
      </c>
      <c r="Q544">
        <v>-1.4258326E-2</v>
      </c>
      <c r="R544">
        <v>-6.6874348E-2</v>
      </c>
      <c r="S544">
        <v>1.4948777999999999E-2</v>
      </c>
      <c r="T544">
        <v>-8.1051596000000004E-2</v>
      </c>
      <c r="U544">
        <v>-0.18441087</v>
      </c>
      <c r="V544">
        <v>-8.6178429000000001E-2</v>
      </c>
      <c r="W544">
        <v>0.14311731999999999</v>
      </c>
      <c r="X544">
        <v>-3.1714606999999999E-2</v>
      </c>
      <c r="Y544">
        <v>-5.8176092999999998E-2</v>
      </c>
      <c r="Z544">
        <v>-3.6404609999999997E-2</v>
      </c>
      <c r="AA544">
        <v>3.8164864999999999E-2</v>
      </c>
      <c r="AB544">
        <v>3.0741240999999999E-2</v>
      </c>
      <c r="AC544">
        <v>-1.5809330999999999E-2</v>
      </c>
      <c r="AD544">
        <v>-3.1820557999999999E-2</v>
      </c>
      <c r="AE544">
        <v>1.5259202000000001</v>
      </c>
    </row>
    <row r="545" spans="1:31" x14ac:dyDescent="0.2">
      <c r="A545">
        <f>47.75919</f>
        <v>47.759189999999997</v>
      </c>
      <c r="B545">
        <v>-15.330615</v>
      </c>
      <c r="C545">
        <v>-23.608778000000001</v>
      </c>
      <c r="D545">
        <v>-151.28507999999999</v>
      </c>
      <c r="E545">
        <v>-4.6899075999999997</v>
      </c>
      <c r="F545">
        <v>4.1382479999999999</v>
      </c>
      <c r="G545">
        <v>-4.6068734999999998</v>
      </c>
      <c r="H545">
        <v>-46.845847999999997</v>
      </c>
      <c r="I545">
        <v>-3.8636081</v>
      </c>
      <c r="J545">
        <v>-1.8332476E-2</v>
      </c>
      <c r="K545">
        <v>-5.7364001999999997E-2</v>
      </c>
      <c r="L545">
        <v>-8.3258799999999994E-2</v>
      </c>
      <c r="M545">
        <v>-2.6200464E-2</v>
      </c>
      <c r="N545">
        <v>3.3867219E-3</v>
      </c>
      <c r="O545">
        <v>-0.11579208000000001</v>
      </c>
      <c r="P545">
        <v>5.7022552999999997E-2</v>
      </c>
      <c r="Q545">
        <v>-9.5966794000000005E-3</v>
      </c>
      <c r="R545">
        <v>-6.0656592000000002E-2</v>
      </c>
      <c r="S545">
        <v>1.1819774E-2</v>
      </c>
      <c r="T545">
        <v>-7.1699515000000005E-2</v>
      </c>
      <c r="U545">
        <v>-0.18596647999999999</v>
      </c>
      <c r="V545">
        <v>-8.1526480999999998E-2</v>
      </c>
      <c r="W545">
        <v>0.15867123</v>
      </c>
      <c r="X545">
        <v>-3.0161575999999999E-2</v>
      </c>
      <c r="Y545">
        <v>-5.3517665999999998E-2</v>
      </c>
      <c r="Z545">
        <v>-4.7312800000000002E-2</v>
      </c>
      <c r="AA545">
        <v>-9.7685931000000004E-3</v>
      </c>
      <c r="AB545">
        <v>4.0346324000000003E-2</v>
      </c>
      <c r="AC545">
        <v>9.1877430999999996E-2</v>
      </c>
      <c r="AD545">
        <v>-5.9124916999999999E-2</v>
      </c>
      <c r="AE545">
        <v>1.5259202000000001</v>
      </c>
    </row>
    <row r="546" spans="1:31" x14ac:dyDescent="0.2">
      <c r="A546">
        <f>46.926361</f>
        <v>46.926361</v>
      </c>
      <c r="B546">
        <v>-16.715519</v>
      </c>
      <c r="C546">
        <v>-24.805502000000001</v>
      </c>
      <c r="D546">
        <v>-151.28507999999999</v>
      </c>
      <c r="E546">
        <v>-4.7819523999999998</v>
      </c>
      <c r="F546">
        <v>4.1382479999999999</v>
      </c>
      <c r="G546">
        <v>-4.6990767</v>
      </c>
      <c r="H546">
        <v>-46.753796000000001</v>
      </c>
      <c r="I546">
        <v>-3.8636081</v>
      </c>
      <c r="J546">
        <v>-2.1748064000000001E-2</v>
      </c>
      <c r="K546">
        <v>-7.7296989E-3</v>
      </c>
      <c r="L546">
        <v>-8.3258799999999994E-2</v>
      </c>
      <c r="M546">
        <v>-1.9942435000000001E-2</v>
      </c>
      <c r="N546">
        <v>2.8407687000000001E-2</v>
      </c>
      <c r="O546">
        <v>-0.11266610000000001</v>
      </c>
      <c r="P546">
        <v>4.4553666999999998E-2</v>
      </c>
      <c r="Q546">
        <v>-1.7366091E-2</v>
      </c>
      <c r="R546">
        <v>-6.3765466000000007E-2</v>
      </c>
      <c r="S546">
        <v>1.0255273000000001E-2</v>
      </c>
      <c r="T546">
        <v>-6.3906111000000002E-2</v>
      </c>
      <c r="U546">
        <v>-0.18285525</v>
      </c>
      <c r="V546">
        <v>-4.7412111999999999E-2</v>
      </c>
      <c r="W546">
        <v>0.11200952</v>
      </c>
      <c r="X546">
        <v>-1.3078246E-2</v>
      </c>
      <c r="Y546">
        <v>-4.4200799999999998E-2</v>
      </c>
      <c r="Z546">
        <v>-3.0171363E-2</v>
      </c>
      <c r="AA546">
        <v>-6.6761117999999996E-3</v>
      </c>
      <c r="AB546">
        <v>3.8177434000000003E-2</v>
      </c>
      <c r="AC546">
        <v>0.1289044</v>
      </c>
      <c r="AD546">
        <v>-8.6739540000000004E-2</v>
      </c>
      <c r="AE546">
        <v>1.5259202000000001</v>
      </c>
    </row>
    <row r="547" spans="1:31" x14ac:dyDescent="0.2">
      <c r="A547">
        <f>46.741291</f>
        <v>46.741290999999997</v>
      </c>
      <c r="B547">
        <v>-16.161557999999999</v>
      </c>
      <c r="C547">
        <v>-24.345224000000002</v>
      </c>
      <c r="D547">
        <v>-150.82409999999999</v>
      </c>
      <c r="E547">
        <v>-4.6899075999999997</v>
      </c>
      <c r="F547">
        <v>4.1382479999999999</v>
      </c>
      <c r="G547">
        <v>-4.6990767</v>
      </c>
      <c r="H547">
        <v>-46.937904000000003</v>
      </c>
      <c r="I547">
        <v>-3.8636081</v>
      </c>
      <c r="J547">
        <v>-2.3300603E-2</v>
      </c>
      <c r="K547">
        <v>5.9897042999999997E-2</v>
      </c>
      <c r="L547">
        <v>-7.6748601999999999E-2</v>
      </c>
      <c r="M547">
        <v>-1.8377928000000002E-2</v>
      </c>
      <c r="N547">
        <v>2.2152444E-2</v>
      </c>
      <c r="O547">
        <v>-0.10328812</v>
      </c>
      <c r="P547">
        <v>4.1436440999999997E-2</v>
      </c>
      <c r="Q547">
        <v>-2.3581620000000001E-2</v>
      </c>
      <c r="R547">
        <v>-7.9309857999999997E-2</v>
      </c>
      <c r="S547">
        <v>7.1262716999999998E-3</v>
      </c>
      <c r="T547">
        <v>-5.9230077999999999E-2</v>
      </c>
      <c r="U547">
        <v>-0.17507716000000001</v>
      </c>
      <c r="V547">
        <v>2.2087716000000002E-3</v>
      </c>
      <c r="W547">
        <v>2.0241497000000001E-2</v>
      </c>
      <c r="X547">
        <v>7.1111452000000002E-3</v>
      </c>
      <c r="Y547">
        <v>-3.6436747999999998E-2</v>
      </c>
      <c r="Z547">
        <v>-5.6341941999999996E-4</v>
      </c>
      <c r="AA547">
        <v>2.4248701000000001E-2</v>
      </c>
      <c r="AB547">
        <v>2.5473936999999999E-2</v>
      </c>
      <c r="AC547">
        <v>8.8791861999999999E-2</v>
      </c>
      <c r="AD547">
        <v>-0.10907947</v>
      </c>
      <c r="AE547">
        <v>1.5259202000000001</v>
      </c>
    </row>
    <row r="548" spans="1:31" x14ac:dyDescent="0.2">
      <c r="A548">
        <f>46.648754</f>
        <v>46.648753999999997</v>
      </c>
      <c r="B548">
        <v>-13.576406</v>
      </c>
      <c r="C548">
        <v>-22.319996</v>
      </c>
      <c r="D548">
        <v>-149.71776</v>
      </c>
      <c r="E548">
        <v>-4.5978621999999998</v>
      </c>
      <c r="F548">
        <v>4.1382479999999999</v>
      </c>
      <c r="G548">
        <v>-4.6990767</v>
      </c>
      <c r="H548">
        <v>-47.490231000000001</v>
      </c>
      <c r="I548">
        <v>-3.9558582000000002</v>
      </c>
      <c r="J548">
        <v>-1.8332476E-2</v>
      </c>
      <c r="K548">
        <v>0.13279742999999999</v>
      </c>
      <c r="L548">
        <v>-7.2718479000000003E-2</v>
      </c>
      <c r="M548">
        <v>-1.8377928000000002E-2</v>
      </c>
      <c r="N548">
        <v>-2.6325670999999998E-2</v>
      </c>
      <c r="O548">
        <v>-9.3910149999999998E-2</v>
      </c>
      <c r="P548">
        <v>3.9877836E-2</v>
      </c>
      <c r="Q548">
        <v>-6.4889146000000003E-3</v>
      </c>
      <c r="R548">
        <v>-9.7963131999999994E-2</v>
      </c>
      <c r="S548">
        <v>8.6907726000000005E-3</v>
      </c>
      <c r="T548">
        <v>-5.1436669999999997E-2</v>
      </c>
      <c r="U548">
        <v>-0.16263222999999999</v>
      </c>
      <c r="V548">
        <v>3.9424434000000001E-2</v>
      </c>
      <c r="W548">
        <v>-8.3969644999999996E-2</v>
      </c>
      <c r="X548">
        <v>1.3323265000000001E-2</v>
      </c>
      <c r="Y548">
        <v>-3.1778317E-2</v>
      </c>
      <c r="Z548">
        <v>1.9694645E-2</v>
      </c>
      <c r="AA548">
        <v>5.0534788999999997E-2</v>
      </c>
      <c r="AB548">
        <v>9.3621834999999994E-3</v>
      </c>
      <c r="AC548">
        <v>2.0909081999999999E-2</v>
      </c>
      <c r="AD548">
        <v>-0.12645496000000001</v>
      </c>
      <c r="AE548">
        <v>1.5259202000000001</v>
      </c>
    </row>
    <row r="549" spans="1:31" x14ac:dyDescent="0.2">
      <c r="A549">
        <f>46.000999</f>
        <v>46.000999</v>
      </c>
      <c r="B549">
        <v>-9.8833293999999992</v>
      </c>
      <c r="C549">
        <v>-19.098043000000001</v>
      </c>
      <c r="D549">
        <v>-148.15044</v>
      </c>
      <c r="E549">
        <v>-4.5058173999999998</v>
      </c>
      <c r="F549">
        <v>4.1382479999999999</v>
      </c>
      <c r="G549">
        <v>-4.6990767</v>
      </c>
      <c r="H549">
        <v>-48.318725999999998</v>
      </c>
      <c r="I549">
        <v>-3.9558582000000002</v>
      </c>
      <c r="J549">
        <v>-6.2226672000000004E-3</v>
      </c>
      <c r="K549">
        <v>0.20445695999999999</v>
      </c>
      <c r="L549">
        <v>-7.3958516000000002E-2</v>
      </c>
      <c r="M549">
        <v>-1.2119898E-2</v>
      </c>
      <c r="N549">
        <v>-9.5133318999999994E-2</v>
      </c>
      <c r="O549">
        <v>-8.7658166999999995E-2</v>
      </c>
      <c r="P549">
        <v>3.0526167E-2</v>
      </c>
      <c r="Q549">
        <v>4.6343081000000001E-2</v>
      </c>
      <c r="R549">
        <v>-9.9517569E-2</v>
      </c>
      <c r="S549">
        <v>1.1819774E-2</v>
      </c>
      <c r="T549">
        <v>-3.7408548999999999E-2</v>
      </c>
      <c r="U549">
        <v>-0.14863166</v>
      </c>
      <c r="V549">
        <v>4.2525746000000003E-2</v>
      </c>
      <c r="W549">
        <v>-0.17418227999999999</v>
      </c>
      <c r="X549">
        <v>-6.5400509999999996E-4</v>
      </c>
      <c r="Y549">
        <v>-2.8672695000000002E-2</v>
      </c>
      <c r="Z549">
        <v>2.4369583E-2</v>
      </c>
      <c r="AA549">
        <v>5.8265995000000001E-2</v>
      </c>
      <c r="AB549">
        <v>-5.5102045000000001E-3</v>
      </c>
      <c r="AC549">
        <v>-1.5809330999999999E-2</v>
      </c>
      <c r="AD549">
        <v>-0.13855575000000001</v>
      </c>
      <c r="AE549">
        <v>1.5259202000000001</v>
      </c>
    </row>
    <row r="550" spans="1:31" x14ac:dyDescent="0.2">
      <c r="A550">
        <f>44.612957</f>
        <v>44.612957000000002</v>
      </c>
      <c r="B550">
        <v>-6.3749079999999996</v>
      </c>
      <c r="C550">
        <v>-15.415813</v>
      </c>
      <c r="D550">
        <v>-146.39873</v>
      </c>
      <c r="E550">
        <v>-4.4137721000000001</v>
      </c>
      <c r="F550">
        <v>4.1382479999999999</v>
      </c>
      <c r="G550">
        <v>-4.6068734999999998</v>
      </c>
      <c r="H550">
        <v>-49.515438000000003</v>
      </c>
      <c r="I550">
        <v>-3.9558582000000002</v>
      </c>
      <c r="J550">
        <v>8.0606984E-3</v>
      </c>
      <c r="K550">
        <v>0.25719342000000001</v>
      </c>
      <c r="L550">
        <v>-7.6128586999999998E-2</v>
      </c>
      <c r="M550">
        <v>-1.1683456000000001E-3</v>
      </c>
      <c r="N550">
        <v>-0.14204760999999999</v>
      </c>
      <c r="O550">
        <v>-8.6095168999999999E-2</v>
      </c>
      <c r="P550">
        <v>1.0264229E-2</v>
      </c>
      <c r="Q550">
        <v>0.11937555</v>
      </c>
      <c r="R550">
        <v>-7.9309857999999997E-2</v>
      </c>
      <c r="S550">
        <v>1.8077780000000002E-2</v>
      </c>
      <c r="T550">
        <v>-1.5587026E-2</v>
      </c>
      <c r="U550">
        <v>-0.13307552</v>
      </c>
      <c r="V550">
        <v>1.9265951999999999E-2</v>
      </c>
      <c r="W550">
        <v>-0.23639785999999999</v>
      </c>
      <c r="X550">
        <v>-3.0161575999999999E-2</v>
      </c>
      <c r="Y550">
        <v>-2.0908645999999999E-2</v>
      </c>
      <c r="Z550">
        <v>2.4369583E-2</v>
      </c>
      <c r="AA550">
        <v>5.3627279E-2</v>
      </c>
      <c r="AB550">
        <v>-1.8523543999999999E-2</v>
      </c>
      <c r="AC550">
        <v>-8.4039363999999991E-3</v>
      </c>
      <c r="AD550">
        <v>-0.13948658</v>
      </c>
      <c r="AE550">
        <v>1.5259202000000001</v>
      </c>
    </row>
    <row r="551" spans="1:31" x14ac:dyDescent="0.2">
      <c r="A551">
        <f>43.039845</f>
        <v>43.039845</v>
      </c>
      <c r="B551">
        <v>-3.8820822000000001</v>
      </c>
      <c r="C551">
        <v>-12.285916</v>
      </c>
      <c r="D551">
        <v>-144.92361</v>
      </c>
      <c r="E551">
        <v>-4.3217268000000004</v>
      </c>
      <c r="F551">
        <v>4.2301865000000003</v>
      </c>
      <c r="G551">
        <v>-4.6068734999999998</v>
      </c>
      <c r="H551">
        <v>-50.804203000000001</v>
      </c>
      <c r="I551">
        <v>-3.9558582000000002</v>
      </c>
      <c r="J551">
        <v>1.9549493000000001E-2</v>
      </c>
      <c r="K551">
        <v>0.25440148000000001</v>
      </c>
      <c r="L551">
        <v>-7.3648505000000003E-2</v>
      </c>
      <c r="M551">
        <v>1.2912221999999999E-2</v>
      </c>
      <c r="N551">
        <v>-0.13422856</v>
      </c>
      <c r="O551">
        <v>-8.2969181000000003E-2</v>
      </c>
      <c r="P551">
        <v>-1.9349378E-2</v>
      </c>
      <c r="Q551">
        <v>0.18463858999999999</v>
      </c>
      <c r="R551">
        <v>-4.9775511000000001E-2</v>
      </c>
      <c r="S551">
        <v>2.1206778999999999E-2</v>
      </c>
      <c r="T551">
        <v>4.6758153000000004E-3</v>
      </c>
      <c r="U551">
        <v>-0.11129688</v>
      </c>
      <c r="V551">
        <v>-5.5444915999999997E-3</v>
      </c>
      <c r="W551">
        <v>-0.26283952999999999</v>
      </c>
      <c r="X551">
        <v>-5.9669152000000003E-2</v>
      </c>
      <c r="Y551">
        <v>-3.8277314000000002E-3</v>
      </c>
      <c r="Z551">
        <v>2.9044522E-2</v>
      </c>
      <c r="AA551">
        <v>4.4349830999999999E-2</v>
      </c>
      <c r="AB551">
        <v>-2.7818783999999999E-2</v>
      </c>
      <c r="AC551">
        <v>1.7784807000000001E-3</v>
      </c>
      <c r="AD551">
        <v>-0.12273164</v>
      </c>
      <c r="AE551">
        <v>1.5259202000000001</v>
      </c>
    </row>
    <row r="552" spans="1:31" x14ac:dyDescent="0.2">
      <c r="A552">
        <f>42.207016</f>
        <v>42.207016000000003</v>
      </c>
      <c r="B552">
        <v>-2.5895057000000001</v>
      </c>
      <c r="C552">
        <v>-10.720967999999999</v>
      </c>
      <c r="D552">
        <v>-143.90947</v>
      </c>
      <c r="E552">
        <v>-4.2296820000000004</v>
      </c>
      <c r="F552">
        <v>4.2301865000000003</v>
      </c>
      <c r="G552">
        <v>-4.6068734999999998</v>
      </c>
      <c r="H552">
        <v>-52.185023999999999</v>
      </c>
      <c r="I552">
        <v>-4.0481081000000003</v>
      </c>
      <c r="J552">
        <v>2.8243714999999999E-2</v>
      </c>
      <c r="K552">
        <v>0.16319844</v>
      </c>
      <c r="L552">
        <v>-6.7138298999999999E-2</v>
      </c>
      <c r="M552">
        <v>2.3863774000000001E-2</v>
      </c>
      <c r="N552">
        <v>-7.4803777000000002E-2</v>
      </c>
      <c r="O552">
        <v>-7.3591194999999998E-2</v>
      </c>
      <c r="P552">
        <v>-4.7404371000000001E-2</v>
      </c>
      <c r="Q552">
        <v>0.20639295999999999</v>
      </c>
      <c r="R552">
        <v>-3.1122237000000001E-2</v>
      </c>
      <c r="S552">
        <v>1.8077780000000002E-2</v>
      </c>
      <c r="T552">
        <v>1.7145257000000001E-2</v>
      </c>
      <c r="U552">
        <v>-8.1740163000000005E-2</v>
      </c>
      <c r="V552">
        <v>-1.0196449999999999E-2</v>
      </c>
      <c r="W552">
        <v>-0.25972873000000002</v>
      </c>
      <c r="X552">
        <v>-7.2093389999999993E-2</v>
      </c>
      <c r="Y552">
        <v>1.9464424000000001E-2</v>
      </c>
      <c r="Z552">
        <v>3.683608E-2</v>
      </c>
      <c r="AA552">
        <v>2.8887422999999999E-2</v>
      </c>
      <c r="AB552">
        <v>-2.8748313000000001E-2</v>
      </c>
      <c r="AC552">
        <v>-3.2780024999999997E-2</v>
      </c>
      <c r="AD552">
        <v>-8.8911465999999995E-2</v>
      </c>
      <c r="AE552">
        <v>1.5259202000000001</v>
      </c>
    </row>
    <row r="553" spans="1:31" x14ac:dyDescent="0.2">
      <c r="A553">
        <f>42.57716</f>
        <v>42.577159999999999</v>
      </c>
      <c r="B553">
        <v>-2.0355444</v>
      </c>
      <c r="C553">
        <v>-10.813024</v>
      </c>
      <c r="D553">
        <v>-143.17191</v>
      </c>
      <c r="E553">
        <v>-4.2296820000000004</v>
      </c>
      <c r="F553">
        <v>4.2301865000000003</v>
      </c>
      <c r="G553">
        <v>-4.5146699000000003</v>
      </c>
      <c r="H553">
        <v>-53.657898000000003</v>
      </c>
      <c r="I553">
        <v>-4.140358</v>
      </c>
      <c r="J553">
        <v>3.6937936999999997E-2</v>
      </c>
      <c r="K553">
        <v>-1.5485059000000001E-2</v>
      </c>
      <c r="L553">
        <v>-6.2798179999999995E-2</v>
      </c>
      <c r="M553">
        <v>2.6992787000000001E-2</v>
      </c>
      <c r="N553">
        <v>1.8229125000000001E-3</v>
      </c>
      <c r="O553">
        <v>-5.1709268000000003E-2</v>
      </c>
      <c r="P553">
        <v>-6.6107698000000006E-2</v>
      </c>
      <c r="Q553">
        <v>0.16909978000000001</v>
      </c>
      <c r="R553">
        <v>-3.7339997E-2</v>
      </c>
      <c r="S553">
        <v>8.6907726000000005E-3</v>
      </c>
      <c r="T553">
        <v>1.7145257000000001E-2</v>
      </c>
      <c r="U553">
        <v>-4.5960978E-2</v>
      </c>
      <c r="V553">
        <v>8.4113833000000002E-3</v>
      </c>
      <c r="W553">
        <v>-0.24106406</v>
      </c>
      <c r="X553">
        <v>-5.9669152000000003E-2</v>
      </c>
      <c r="Y553">
        <v>4.5862201999999998E-2</v>
      </c>
      <c r="Z553">
        <v>4.7744274000000003E-2</v>
      </c>
      <c r="AA553">
        <v>2.6013318E-3</v>
      </c>
      <c r="AB553">
        <v>-1.8833386000000001E-2</v>
      </c>
      <c r="AC553">
        <v>-0.11053665999999999</v>
      </c>
      <c r="AD553">
        <v>-5.1367994E-2</v>
      </c>
      <c r="AE553">
        <v>1.5259202000000001</v>
      </c>
    </row>
    <row r="554" spans="1:31" x14ac:dyDescent="0.2">
      <c r="A554">
        <f>43.965206</f>
        <v>43.965206000000002</v>
      </c>
      <c r="B554">
        <v>-1.2969294</v>
      </c>
      <c r="C554">
        <v>-11.273303</v>
      </c>
      <c r="D554">
        <v>-142.15776</v>
      </c>
      <c r="E554">
        <v>-4.1376366999999998</v>
      </c>
      <c r="F554">
        <v>4.2301865000000003</v>
      </c>
      <c r="G554">
        <v>-4.5146699000000003</v>
      </c>
      <c r="H554">
        <v>-55.222831999999997</v>
      </c>
      <c r="I554">
        <v>-4.2326082999999999</v>
      </c>
      <c r="J554">
        <v>4.6874192000000002E-2</v>
      </c>
      <c r="K554">
        <v>-0.23201472000000001</v>
      </c>
      <c r="L554">
        <v>-6.3728198E-2</v>
      </c>
      <c r="M554">
        <v>3.0121802999999999E-2</v>
      </c>
      <c r="N554">
        <v>6.4375319E-2</v>
      </c>
      <c r="O554">
        <v>-1.8886363E-2</v>
      </c>
      <c r="P554">
        <v>-7.8576587000000003E-2</v>
      </c>
      <c r="Q554">
        <v>9.1405666999999996E-2</v>
      </c>
      <c r="R554">
        <v>-6.2211021999999998E-2</v>
      </c>
      <c r="S554">
        <v>-2.2607352999999999E-3</v>
      </c>
      <c r="T554">
        <v>2.1821297999999999E-2</v>
      </c>
      <c r="U554">
        <v>-7.0705576999999997E-3</v>
      </c>
      <c r="V554">
        <v>4.2525746000000003E-2</v>
      </c>
      <c r="W554">
        <v>-0.21617781</v>
      </c>
      <c r="X554">
        <v>-4.1032784000000003E-2</v>
      </c>
      <c r="Y554">
        <v>6.9154358999999999E-2</v>
      </c>
      <c r="Z554">
        <v>6.3327402000000005E-2</v>
      </c>
      <c r="AA554">
        <v>-3.1415961999999999E-2</v>
      </c>
      <c r="AB554">
        <v>-1.1724248000000001E-3</v>
      </c>
      <c r="AC554">
        <v>-0.17348251000000001</v>
      </c>
      <c r="AD554">
        <v>-2.7476685000000001E-2</v>
      </c>
      <c r="AE554">
        <v>1.5259202000000001</v>
      </c>
    </row>
    <row r="555" spans="1:31" x14ac:dyDescent="0.2">
      <c r="A555">
        <f>45.445782</f>
        <v>45.445782000000001</v>
      </c>
      <c r="B555">
        <v>-0.28133353999999999</v>
      </c>
      <c r="C555">
        <v>-10.997135</v>
      </c>
      <c r="D555">
        <v>-140.59044</v>
      </c>
      <c r="E555">
        <v>-4.0455914000000002</v>
      </c>
      <c r="F555">
        <v>4.1382479999999999</v>
      </c>
      <c r="G555">
        <v>-4.5146699000000003</v>
      </c>
      <c r="H555">
        <v>-56.879814000000003</v>
      </c>
      <c r="I555">
        <v>-4.4171085000000003</v>
      </c>
      <c r="J555">
        <v>5.4947399000000001E-2</v>
      </c>
      <c r="K555">
        <v>-0.40821650999999998</v>
      </c>
      <c r="L555">
        <v>-6.8068340000000005E-2</v>
      </c>
      <c r="M555">
        <v>3.4815326000000001E-2</v>
      </c>
      <c r="N555">
        <v>9.4087712000000004E-2</v>
      </c>
      <c r="O555">
        <v>1.7062529999999999E-2</v>
      </c>
      <c r="P555">
        <v>-8.6369640999999997E-2</v>
      </c>
      <c r="Q555">
        <v>1.0603789000000001E-2</v>
      </c>
      <c r="R555">
        <v>-8.8636494999999996E-2</v>
      </c>
      <c r="S555">
        <v>-8.5187396000000002E-3</v>
      </c>
      <c r="T555">
        <v>4.5201498999999999E-2</v>
      </c>
      <c r="U555">
        <v>3.0264243E-2</v>
      </c>
      <c r="V555">
        <v>7.5089454999999999E-2</v>
      </c>
      <c r="W555">
        <v>-0.18507001000000001</v>
      </c>
      <c r="X555">
        <v>-4.1032784000000003E-2</v>
      </c>
      <c r="Y555">
        <v>9.0893708000000004E-2</v>
      </c>
      <c r="Z555">
        <v>9.4493649999999998E-2</v>
      </c>
      <c r="AA555">
        <v>-6.3887015000000005E-2</v>
      </c>
      <c r="AB555">
        <v>1.5249169E-2</v>
      </c>
      <c r="AC555">
        <v>-0.15805461000000001</v>
      </c>
      <c r="AD555">
        <v>-2.7476685000000001E-2</v>
      </c>
      <c r="AE555">
        <v>1.5259202000000001</v>
      </c>
    </row>
    <row r="556" spans="1:31" x14ac:dyDescent="0.2">
      <c r="A556">
        <f>46.27861</f>
        <v>46.27861</v>
      </c>
      <c r="B556">
        <v>1.1035697</v>
      </c>
      <c r="C556">
        <v>-9.7083539999999999</v>
      </c>
      <c r="D556">
        <v>-138.28557000000001</v>
      </c>
      <c r="E556">
        <v>-3.8615012000000002</v>
      </c>
      <c r="F556">
        <v>4.1382479999999999</v>
      </c>
      <c r="G556">
        <v>-4.5146699000000003</v>
      </c>
      <c r="H556">
        <v>-58.628857000000004</v>
      </c>
      <c r="I556">
        <v>-4.6016088000000002</v>
      </c>
      <c r="J556">
        <v>5.7741969999999997E-2</v>
      </c>
      <c r="K556">
        <v>-0.47956583000000003</v>
      </c>
      <c r="L556">
        <v>-6.9618389000000003E-2</v>
      </c>
      <c r="M556">
        <v>3.9508846E-2</v>
      </c>
      <c r="N556">
        <v>8.4704846E-2</v>
      </c>
      <c r="O556">
        <v>4.8322439000000002E-2</v>
      </c>
      <c r="P556">
        <v>-9.2604078000000006E-2</v>
      </c>
      <c r="Q556">
        <v>-3.7566560999999998E-2</v>
      </c>
      <c r="R556">
        <v>-9.7963131999999994E-2</v>
      </c>
      <c r="S556">
        <v>-1.008324E-2</v>
      </c>
      <c r="T556">
        <v>8.7285861000000006E-2</v>
      </c>
      <c r="U556">
        <v>6.4487815000000004E-2</v>
      </c>
      <c r="V556">
        <v>9.0595983000000005E-2</v>
      </c>
      <c r="W556">
        <v>-0.14151907999999999</v>
      </c>
      <c r="X556">
        <v>-7.0540360999999996E-2</v>
      </c>
      <c r="Y556">
        <v>0.11108024</v>
      </c>
      <c r="Z556">
        <v>0.14280134</v>
      </c>
      <c r="AA556">
        <v>-8.3988138000000004E-2</v>
      </c>
      <c r="AB556">
        <v>2.2685364E-2</v>
      </c>
      <c r="AC556">
        <v>-5.4070531999999998E-2</v>
      </c>
      <c r="AD556">
        <v>-4.671384E-2</v>
      </c>
      <c r="AE556">
        <v>1.5259202000000001</v>
      </c>
    </row>
    <row r="557" spans="1:31" x14ac:dyDescent="0.2">
      <c r="A557">
        <f>46.46368</f>
        <v>46.463679999999997</v>
      </c>
      <c r="B557">
        <v>2.3961461000000002</v>
      </c>
      <c r="C557">
        <v>-8.1434058999999994</v>
      </c>
      <c r="D557">
        <v>-136.25728000000001</v>
      </c>
      <c r="E557">
        <v>-3.7694561000000002</v>
      </c>
      <c r="F557">
        <v>4.2301865000000003</v>
      </c>
      <c r="G557">
        <v>-4.6068734999999998</v>
      </c>
      <c r="H557">
        <v>-60.377895000000002</v>
      </c>
      <c r="I557">
        <v>-4.6938586000000004</v>
      </c>
      <c r="J557">
        <v>5.5257909000000001E-2</v>
      </c>
      <c r="K557">
        <v>-0.43272346</v>
      </c>
      <c r="L557">
        <v>-6.5588266000000006E-2</v>
      </c>
      <c r="M557">
        <v>4.4202371999999997E-2</v>
      </c>
      <c r="N557">
        <v>3.7790544000000002E-2</v>
      </c>
      <c r="O557">
        <v>7.0204376999999998E-2</v>
      </c>
      <c r="P557">
        <v>-9.7279921000000005E-2</v>
      </c>
      <c r="Q557">
        <v>-4.0674324999999997E-2</v>
      </c>
      <c r="R557">
        <v>-8.7082058000000004E-2</v>
      </c>
      <c r="S557">
        <v>-1.008324E-2</v>
      </c>
      <c r="T557">
        <v>0.13248757999999999</v>
      </c>
      <c r="U557">
        <v>9.5600142999999999E-2</v>
      </c>
      <c r="V557">
        <v>8.7494670999999996E-2</v>
      </c>
      <c r="W557">
        <v>-9.0191207999999995E-2</v>
      </c>
      <c r="X557">
        <v>-0.10936609999999999</v>
      </c>
      <c r="Y557">
        <v>0.12660834000000001</v>
      </c>
      <c r="Z557">
        <v>0.18955073</v>
      </c>
      <c r="AA557">
        <v>-8.8626868999999997E-2</v>
      </c>
      <c r="AB557">
        <v>2.1445999E-2</v>
      </c>
      <c r="AC557">
        <v>7.8918003E-2</v>
      </c>
      <c r="AD557">
        <v>-6.9053769000000001E-2</v>
      </c>
      <c r="AE557">
        <v>1.5259202000000001</v>
      </c>
    </row>
    <row r="558" spans="1:31" x14ac:dyDescent="0.2">
      <c r="A558">
        <f>46.186073</f>
        <v>46.186073</v>
      </c>
      <c r="B558">
        <v>3.1347613000000001</v>
      </c>
      <c r="C558">
        <v>-7.4990152999999999</v>
      </c>
      <c r="D558">
        <v>-135.15093999999999</v>
      </c>
      <c r="E558">
        <v>-3.6774111</v>
      </c>
      <c r="F558">
        <v>4.2301865000000003</v>
      </c>
      <c r="G558">
        <v>-4.6068734999999998</v>
      </c>
      <c r="H558">
        <v>-62.126933999999999</v>
      </c>
      <c r="I558">
        <v>-4.7861089999999997</v>
      </c>
      <c r="J558">
        <v>5.1842320999999997E-2</v>
      </c>
      <c r="K558">
        <v>-0.31298068000000001</v>
      </c>
      <c r="L558">
        <v>-5.8148037999999999E-2</v>
      </c>
      <c r="M558">
        <v>4.7331381999999998E-2</v>
      </c>
      <c r="N558">
        <v>-4.1963770999999997E-2</v>
      </c>
      <c r="O558">
        <v>8.1145345999999993E-2</v>
      </c>
      <c r="P558">
        <v>-0.10351436</v>
      </c>
      <c r="Q558">
        <v>-2.3581620000000001E-2</v>
      </c>
      <c r="R558">
        <v>-6.9983214000000002E-2</v>
      </c>
      <c r="S558">
        <v>-1.3212243E-2</v>
      </c>
      <c r="T558">
        <v>0.15275042</v>
      </c>
      <c r="U558">
        <v>0.11737879</v>
      </c>
      <c r="V558">
        <v>7.3538803E-2</v>
      </c>
      <c r="W558">
        <v>-5.4417234000000002E-2</v>
      </c>
      <c r="X558">
        <v>-0.12334339</v>
      </c>
      <c r="Y558">
        <v>0.1343724</v>
      </c>
      <c r="Z558">
        <v>0.21604206000000001</v>
      </c>
      <c r="AA558">
        <v>-7.9349421000000003E-2</v>
      </c>
      <c r="AB558">
        <v>1.7108219000000001E-2</v>
      </c>
      <c r="AC558">
        <v>0.15297192000000001</v>
      </c>
      <c r="AD558">
        <v>-7.8982621000000003E-2</v>
      </c>
      <c r="AE558">
        <v>1.5259202000000001</v>
      </c>
    </row>
    <row r="559" spans="1:31" x14ac:dyDescent="0.2">
      <c r="A559">
        <f>46.000999</f>
        <v>46.000999</v>
      </c>
      <c r="B559">
        <v>3.1347613000000001</v>
      </c>
      <c r="C559">
        <v>-7.7751827000000002</v>
      </c>
      <c r="D559">
        <v>-135.42751999999999</v>
      </c>
      <c r="E559">
        <v>-3.7694561000000002</v>
      </c>
      <c r="F559">
        <v>4.2301865000000003</v>
      </c>
      <c r="G559">
        <v>-4.4224667999999996</v>
      </c>
      <c r="H559">
        <v>-63.415703000000001</v>
      </c>
      <c r="I559">
        <v>-4.7861089999999997</v>
      </c>
      <c r="J559">
        <v>5.2463330000000002E-2</v>
      </c>
      <c r="K559">
        <v>-0.19137662999999999</v>
      </c>
      <c r="L559">
        <v>-5.1637839999999997E-2</v>
      </c>
      <c r="M559">
        <v>4.7331381999999998E-2</v>
      </c>
      <c r="N559">
        <v>-0.14048380999999999</v>
      </c>
      <c r="O559">
        <v>8.2708344000000003E-2</v>
      </c>
      <c r="P559">
        <v>-0.11130741</v>
      </c>
      <c r="Q559">
        <v>-8.0427964999999994E-3</v>
      </c>
      <c r="R559">
        <v>-6.0656592000000002E-2</v>
      </c>
      <c r="S559">
        <v>-1.7905746E-2</v>
      </c>
      <c r="T559">
        <v>0.13560495</v>
      </c>
      <c r="U559">
        <v>0.12982371000000001</v>
      </c>
      <c r="V559">
        <v>6.5785535000000006E-2</v>
      </c>
      <c r="W559">
        <v>-5.4417234000000002E-2</v>
      </c>
      <c r="X559">
        <v>-0.10004792999999999</v>
      </c>
      <c r="Y559">
        <v>0.13126677</v>
      </c>
      <c r="Z559">
        <v>0.21136711999999999</v>
      </c>
      <c r="AA559">
        <v>-6.3887015000000005E-2</v>
      </c>
      <c r="AB559">
        <v>1.4319645000000001E-2</v>
      </c>
      <c r="AC559">
        <v>0.11532785</v>
      </c>
      <c r="AD559">
        <v>-7.2777085000000005E-2</v>
      </c>
      <c r="AE559">
        <v>1.5259202000000001</v>
      </c>
    </row>
    <row r="560" spans="1:31" x14ac:dyDescent="0.2">
      <c r="A560">
        <f>46.27861</f>
        <v>46.27861</v>
      </c>
      <c r="B560">
        <v>2.4884732000000001</v>
      </c>
      <c r="C560">
        <v>-8.3275175000000008</v>
      </c>
      <c r="D560">
        <v>-136.53386</v>
      </c>
      <c r="E560">
        <v>-3.9535464999999999</v>
      </c>
      <c r="F560">
        <v>4.1382479999999999</v>
      </c>
      <c r="G560">
        <v>-3.7770432999999999</v>
      </c>
      <c r="H560">
        <v>-64.244193999999993</v>
      </c>
      <c r="I560">
        <v>-4.7861089999999997</v>
      </c>
      <c r="J560">
        <v>5.6499938999999999E-2</v>
      </c>
      <c r="K560">
        <v>-0.11661496</v>
      </c>
      <c r="L560">
        <v>-4.8227735000000001E-2</v>
      </c>
      <c r="M560">
        <v>4.1073355999999998E-2</v>
      </c>
      <c r="N560">
        <v>-0.23900384</v>
      </c>
      <c r="O560">
        <v>8.1145345999999993E-2</v>
      </c>
      <c r="P560">
        <v>-0.1222177</v>
      </c>
      <c r="Q560">
        <v>-3.3811500999999999E-3</v>
      </c>
      <c r="R560">
        <v>-6.0656592000000002E-2</v>
      </c>
      <c r="S560">
        <v>-2.2599247999999999E-2</v>
      </c>
      <c r="T560">
        <v>9.1961904999999997E-2</v>
      </c>
      <c r="U560">
        <v>0.12982371000000001</v>
      </c>
      <c r="V560">
        <v>7.0437491000000005E-2</v>
      </c>
      <c r="W560">
        <v>-8.0858864000000003E-2</v>
      </c>
      <c r="X560">
        <v>-5.9669152000000003E-2</v>
      </c>
      <c r="Y560">
        <v>0.12039711</v>
      </c>
      <c r="Z560">
        <v>0.17864252999999999</v>
      </c>
      <c r="AA560">
        <v>-4.3785884999999997E-2</v>
      </c>
      <c r="AB560">
        <v>1.3080279E-2</v>
      </c>
      <c r="AC560">
        <v>-1.7352121000000002E-2</v>
      </c>
      <c r="AD560">
        <v>-5.6332423999999999E-2</v>
      </c>
      <c r="AE560">
        <v>1.5259202000000001</v>
      </c>
    </row>
    <row r="561" spans="1:31" x14ac:dyDescent="0.2">
      <c r="A561">
        <f>46.648754</f>
        <v>46.648753999999997</v>
      </c>
      <c r="B561">
        <v>1.6575310000000001</v>
      </c>
      <c r="C561">
        <v>-8.5116291000000004</v>
      </c>
      <c r="D561">
        <v>-137.64019999999999</v>
      </c>
      <c r="E561">
        <v>-4.0455914000000002</v>
      </c>
      <c r="F561">
        <v>4.1382479999999999</v>
      </c>
      <c r="G561">
        <v>-2.1173834999999999</v>
      </c>
      <c r="H561">
        <v>-64.428307000000004</v>
      </c>
      <c r="I561">
        <v>-4.7861089999999997</v>
      </c>
      <c r="J561">
        <v>5.9605017000000003E-2</v>
      </c>
      <c r="K561">
        <v>-9.2728451000000003E-2</v>
      </c>
      <c r="L561">
        <v>-4.6367674999999997E-2</v>
      </c>
      <c r="M561">
        <v>3.325082E-2</v>
      </c>
      <c r="N561">
        <v>-0.30781150000000002</v>
      </c>
      <c r="O561">
        <v>8.1145345999999993E-2</v>
      </c>
      <c r="P561">
        <v>-0.13312797000000001</v>
      </c>
      <c r="Q561">
        <v>2.8343787E-3</v>
      </c>
      <c r="R561">
        <v>-6.0656592000000002E-2</v>
      </c>
      <c r="S561">
        <v>-2.4163751000000001E-2</v>
      </c>
      <c r="T561">
        <v>4.2084142999999997E-2</v>
      </c>
      <c r="U561">
        <v>0.12049000999999999</v>
      </c>
      <c r="V561">
        <v>8.4393366999999997E-2</v>
      </c>
      <c r="W561">
        <v>-0.10885588</v>
      </c>
      <c r="X561">
        <v>-3.7926722000000003E-2</v>
      </c>
      <c r="Y561">
        <v>0.10797461</v>
      </c>
      <c r="Z561">
        <v>0.12877653999999999</v>
      </c>
      <c r="AA561">
        <v>-2.3684759E-2</v>
      </c>
      <c r="AB561">
        <v>1.0601549E-2</v>
      </c>
      <c r="AC561">
        <v>-0.16977979000000001</v>
      </c>
      <c r="AD561">
        <v>-3.6474711999999999E-2</v>
      </c>
      <c r="AE561">
        <v>1.5259202000000001</v>
      </c>
    </row>
    <row r="562" spans="1:31" x14ac:dyDescent="0.2">
      <c r="A562">
        <f>46.926361</f>
        <v>46.926361</v>
      </c>
      <c r="B562">
        <v>0.82658911000000002</v>
      </c>
      <c r="C562">
        <v>-8.1434058999999994</v>
      </c>
      <c r="D562">
        <v>-138.00899000000001</v>
      </c>
      <c r="E562">
        <v>-3.9535464999999999</v>
      </c>
      <c r="F562">
        <v>4.2301865000000003</v>
      </c>
      <c r="G562">
        <v>1.01753</v>
      </c>
      <c r="H562">
        <v>-64.060089000000005</v>
      </c>
      <c r="I562">
        <v>-4.7861089999999997</v>
      </c>
      <c r="J562">
        <v>5.6189432999999997E-2</v>
      </c>
      <c r="K562">
        <v>-9.2108011000000004E-2</v>
      </c>
      <c r="L562">
        <v>-4.3267584999999997E-2</v>
      </c>
      <c r="M562">
        <v>2.8557296999999999E-2</v>
      </c>
      <c r="N562">
        <v>-0.31875812999999997</v>
      </c>
      <c r="O562">
        <v>8.1145345999999993E-2</v>
      </c>
      <c r="P562">
        <v>-0.13936240999999999</v>
      </c>
      <c r="Q562">
        <v>2.9250378E-2</v>
      </c>
      <c r="R562">
        <v>-5.1329951999999998E-2</v>
      </c>
      <c r="S562">
        <v>-2.2599247999999999E-2</v>
      </c>
      <c r="T562">
        <v>-2.2478888999999999E-7</v>
      </c>
      <c r="U562">
        <v>0.10493385</v>
      </c>
      <c r="V562">
        <v>9.6798583999999993E-2</v>
      </c>
      <c r="W562">
        <v>-0.11507745</v>
      </c>
      <c r="X562">
        <v>-4.8797935000000001E-2</v>
      </c>
      <c r="Y562">
        <v>0.10176338</v>
      </c>
      <c r="Z562">
        <v>6.6444016999999994E-2</v>
      </c>
      <c r="AA562">
        <v>-1.7499794999999999E-2</v>
      </c>
      <c r="AB562">
        <v>6.2637687999999997E-3</v>
      </c>
      <c r="AC562">
        <v>-0.25617607999999997</v>
      </c>
      <c r="AD562">
        <v>-1.5375893999999999E-2</v>
      </c>
      <c r="AE562">
        <v>1.5259202000000001</v>
      </c>
    </row>
    <row r="563" spans="1:31" x14ac:dyDescent="0.2">
      <c r="A563">
        <f>47.018898</f>
        <v>47.018898</v>
      </c>
      <c r="B563">
        <v>-4.3528858000000002E-3</v>
      </c>
      <c r="C563">
        <v>-7.9592948000000003</v>
      </c>
      <c r="D563">
        <v>-137.82458</v>
      </c>
      <c r="E563">
        <v>-3.9535464999999999</v>
      </c>
      <c r="F563">
        <v>4.3221249999999998</v>
      </c>
      <c r="G563">
        <v>5.6276964999999999</v>
      </c>
      <c r="H563">
        <v>-63.231594000000001</v>
      </c>
      <c r="I563">
        <v>-4.7861089999999997</v>
      </c>
      <c r="J563">
        <v>4.6874192000000002E-2</v>
      </c>
      <c r="K563">
        <v>-9.0246729999999997E-2</v>
      </c>
      <c r="L563">
        <v>-3.8307432000000002E-2</v>
      </c>
      <c r="M563">
        <v>3.0121802999999999E-2</v>
      </c>
      <c r="N563">
        <v>-0.26402481999999999</v>
      </c>
      <c r="O563">
        <v>7.6456361E-2</v>
      </c>
      <c r="P563">
        <v>-0.14092101000000001</v>
      </c>
      <c r="Q563">
        <v>6.8097434999999998E-2</v>
      </c>
      <c r="R563">
        <v>-3.1122237000000001E-2</v>
      </c>
      <c r="S563">
        <v>-2.1034746999999999E-2</v>
      </c>
      <c r="T563">
        <v>-4.0525909999999998E-2</v>
      </c>
      <c r="U563">
        <v>8.4710822000000005E-2</v>
      </c>
      <c r="V563">
        <v>0.10455186</v>
      </c>
      <c r="W563">
        <v>-0.10574511</v>
      </c>
      <c r="X563">
        <v>-7.2093389999999993E-2</v>
      </c>
      <c r="Y563">
        <v>9.7104943999999999E-2</v>
      </c>
      <c r="Z563">
        <v>-1.7704859E-2</v>
      </c>
      <c r="AA563">
        <v>-3.9147164999999998E-2</v>
      </c>
      <c r="AB563">
        <v>2.2358308000000001E-3</v>
      </c>
      <c r="AC563">
        <v>-0.23303421999999999</v>
      </c>
      <c r="AD563">
        <v>5.1023704000000003E-3</v>
      </c>
      <c r="AE563">
        <v>1.5259202000000001</v>
      </c>
    </row>
    <row r="564" spans="1:31" x14ac:dyDescent="0.2">
      <c r="A564">
        <f>47.111435</f>
        <v>47.111435</v>
      </c>
      <c r="B564">
        <v>-0.92762177999999995</v>
      </c>
      <c r="C564">
        <v>-8.5116291000000004</v>
      </c>
      <c r="D564">
        <v>-137.73239000000001</v>
      </c>
      <c r="E564">
        <v>-3.8615012000000002</v>
      </c>
      <c r="F564">
        <v>4.4140635000000001</v>
      </c>
      <c r="G564">
        <v>11.067693999999999</v>
      </c>
      <c r="H564">
        <v>-62.311047000000002</v>
      </c>
      <c r="I564">
        <v>-4.7861089999999997</v>
      </c>
      <c r="J564">
        <v>3.6006413000000001E-2</v>
      </c>
      <c r="K564">
        <v>-8.2801587999999995E-2</v>
      </c>
      <c r="L564">
        <v>-3.2727263999999999E-2</v>
      </c>
      <c r="M564">
        <v>3.4815326000000001E-2</v>
      </c>
      <c r="N564">
        <v>-0.16237715</v>
      </c>
      <c r="O564">
        <v>6.3952393999999996E-2</v>
      </c>
      <c r="P564">
        <v>-0.13780379000000001</v>
      </c>
      <c r="Q564">
        <v>9.6067316999999999E-2</v>
      </c>
      <c r="R564">
        <v>-1.2468969E-2</v>
      </c>
      <c r="S564">
        <v>-2.2599247999999999E-2</v>
      </c>
      <c r="T564">
        <v>-8.4168956000000003E-2</v>
      </c>
      <c r="U564">
        <v>6.2932192999999997E-2</v>
      </c>
      <c r="V564">
        <v>0.10300119000000001</v>
      </c>
      <c r="W564">
        <v>-9.3301982000000006E-2</v>
      </c>
      <c r="X564">
        <v>-8.1411570000000003E-2</v>
      </c>
      <c r="Y564">
        <v>8.4682464999999998E-2</v>
      </c>
      <c r="Z564">
        <v>-0.11899519</v>
      </c>
      <c r="AA564">
        <v>-8.8626868999999997E-2</v>
      </c>
      <c r="AB564">
        <v>1.616148E-3</v>
      </c>
      <c r="AC564">
        <v>-0.12010197</v>
      </c>
      <c r="AD564">
        <v>1.8133992000000002E-2</v>
      </c>
      <c r="AE564">
        <v>1.5259202000000001</v>
      </c>
    </row>
    <row r="565" spans="1:31" x14ac:dyDescent="0.2">
      <c r="A565">
        <f>47.666653</f>
        <v>47.666652999999997</v>
      </c>
      <c r="B565">
        <v>-2.0355444</v>
      </c>
      <c r="C565">
        <v>-9.8004102999999994</v>
      </c>
      <c r="D565">
        <v>-138.00899000000001</v>
      </c>
      <c r="E565">
        <v>-3.9535464999999999</v>
      </c>
      <c r="F565">
        <v>4.5060019000000002</v>
      </c>
      <c r="G565">
        <v>16.231079000000001</v>
      </c>
      <c r="H565">
        <v>-61.114333999999999</v>
      </c>
      <c r="I565">
        <v>-4.7861089999999997</v>
      </c>
      <c r="J565">
        <v>2.8554223E-2</v>
      </c>
      <c r="K565">
        <v>-7.3184937000000005E-2</v>
      </c>
      <c r="L565">
        <v>-2.8387130999999999E-2</v>
      </c>
      <c r="M565">
        <v>3.9508846E-2</v>
      </c>
      <c r="N565">
        <v>-5.2910446999999999E-2</v>
      </c>
      <c r="O565">
        <v>4.5196450999999999E-2</v>
      </c>
      <c r="P565">
        <v>-0.13156936</v>
      </c>
      <c r="Q565">
        <v>9.4513430999999995E-2</v>
      </c>
      <c r="R565">
        <v>-6.2512108000000004E-3</v>
      </c>
      <c r="S565">
        <v>-2.5728252E-2</v>
      </c>
      <c r="T565">
        <v>-0.12937066999999999</v>
      </c>
      <c r="U565">
        <v>4.1153560999999998E-2</v>
      </c>
      <c r="V565">
        <v>9.3697287000000004E-2</v>
      </c>
      <c r="W565">
        <v>-9.1746597999999999E-2</v>
      </c>
      <c r="X565">
        <v>-6.1222177000000003E-2</v>
      </c>
      <c r="Y565">
        <v>6.1390306999999998E-2</v>
      </c>
      <c r="Z565">
        <v>-0.21716888000000001</v>
      </c>
      <c r="AA565">
        <v>-0.13965279999999999</v>
      </c>
      <c r="AB565">
        <v>5.3342449999999996E-3</v>
      </c>
      <c r="AC565">
        <v>1.2886572000000001E-2</v>
      </c>
      <c r="AD565">
        <v>1.6582606E-2</v>
      </c>
      <c r="AE565">
        <v>1.5259202000000001</v>
      </c>
    </row>
    <row r="566" spans="1:31" x14ac:dyDescent="0.2">
      <c r="A566">
        <f>48.777088</f>
        <v>48.777087999999999</v>
      </c>
      <c r="B566">
        <v>-3.2357938000000002</v>
      </c>
      <c r="C566">
        <v>-11.365358000000001</v>
      </c>
      <c r="D566">
        <v>-138.83875</v>
      </c>
      <c r="E566">
        <v>-3.9535464999999999</v>
      </c>
      <c r="F566">
        <v>4.5060019000000002</v>
      </c>
      <c r="G566">
        <v>20.103621</v>
      </c>
      <c r="H566">
        <v>-59.733513000000002</v>
      </c>
      <c r="I566">
        <v>-4.6938586000000004</v>
      </c>
      <c r="J566">
        <v>2.4207111E-2</v>
      </c>
      <c r="K566">
        <v>-5.7053789000000001E-2</v>
      </c>
      <c r="L566">
        <v>-2.5287038000000001E-2</v>
      </c>
      <c r="M566">
        <v>3.7944339000000001E-2</v>
      </c>
      <c r="N566">
        <v>2.2152444E-2</v>
      </c>
      <c r="O566">
        <v>2.9566497000000001E-2</v>
      </c>
      <c r="P566">
        <v>-0.1222177</v>
      </c>
      <c r="Q566">
        <v>6.3435784999999995E-2</v>
      </c>
      <c r="R566">
        <v>-1.7132286E-2</v>
      </c>
      <c r="S566">
        <v>-3.1986251E-2</v>
      </c>
      <c r="T566">
        <v>-0.16833769000000001</v>
      </c>
      <c r="U566">
        <v>2.0930543999999999E-2</v>
      </c>
      <c r="V566">
        <v>7.8190751000000003E-2</v>
      </c>
      <c r="W566">
        <v>-9.6412769999999995E-2</v>
      </c>
      <c r="X566">
        <v>-2.2396427E-2</v>
      </c>
      <c r="Y566">
        <v>3.6545340000000003E-2</v>
      </c>
      <c r="Z566">
        <v>-0.26703489000000002</v>
      </c>
      <c r="AA566">
        <v>-0.14274529</v>
      </c>
      <c r="AB566">
        <v>1.0291708E-2</v>
      </c>
      <c r="AC566">
        <v>8.9408979E-2</v>
      </c>
      <c r="AD566">
        <v>1.3794263999999999E-4</v>
      </c>
      <c r="AE566">
        <v>1.5259202000000001</v>
      </c>
    </row>
    <row r="567" spans="1:31" x14ac:dyDescent="0.2">
      <c r="A567">
        <f>50.350201</f>
        <v>50.350200999999998</v>
      </c>
      <c r="B567">
        <v>-4.2513895000000002</v>
      </c>
      <c r="C567">
        <v>-12.65414</v>
      </c>
      <c r="D567">
        <v>-139.76070000000001</v>
      </c>
      <c r="E567">
        <v>-4.0455914000000002</v>
      </c>
      <c r="F567">
        <v>4.3221249999999998</v>
      </c>
      <c r="G567">
        <v>22.03989</v>
      </c>
      <c r="H567">
        <v>-58.168582999999998</v>
      </c>
      <c r="I567">
        <v>-4.6016088000000002</v>
      </c>
      <c r="J567">
        <v>1.9860000999999999E-2</v>
      </c>
      <c r="K567">
        <v>-2.0758704999999999E-2</v>
      </c>
      <c r="L567">
        <v>-2.2496952000000001E-2</v>
      </c>
      <c r="M567">
        <v>2.6992787000000001E-2</v>
      </c>
      <c r="N567">
        <v>4.4045787000000003E-2</v>
      </c>
      <c r="O567">
        <v>1.7062529999999999E-2</v>
      </c>
      <c r="P567">
        <v>-0.10507298</v>
      </c>
      <c r="Q567">
        <v>1.9927084000000001E-2</v>
      </c>
      <c r="R567">
        <v>-3.5785560000000001E-2</v>
      </c>
      <c r="S567">
        <v>-3.5115256999999997E-2</v>
      </c>
      <c r="T567">
        <v>-0.18704182999999999</v>
      </c>
      <c r="U567">
        <v>2.2631424999999998E-3</v>
      </c>
      <c r="V567">
        <v>6.1133578000000001E-2</v>
      </c>
      <c r="W567">
        <v>-0.10107893</v>
      </c>
      <c r="X567">
        <v>1.1770235E-2</v>
      </c>
      <c r="Y567">
        <v>1.7911614999999999E-2</v>
      </c>
      <c r="Z567">
        <v>-0.24210187999999999</v>
      </c>
      <c r="AA567">
        <v>-7.3164462999999999E-2</v>
      </c>
      <c r="AB567">
        <v>1.3390122000000001E-2</v>
      </c>
      <c r="AC567">
        <v>7.5523860999999998E-2</v>
      </c>
      <c r="AD567">
        <v>-2.1271150999999999E-2</v>
      </c>
      <c r="AE567">
        <v>1.5259202000000001</v>
      </c>
    </row>
    <row r="568" spans="1:31" x14ac:dyDescent="0.2">
      <c r="A568">
        <f>52.015854</f>
        <v>52.015853999999997</v>
      </c>
      <c r="B568">
        <v>-4.8053508000000003</v>
      </c>
      <c r="C568">
        <v>-13.574697</v>
      </c>
      <c r="D568">
        <v>-140.59044</v>
      </c>
      <c r="E568">
        <v>-4.1376366999999998</v>
      </c>
      <c r="F568">
        <v>4.2301865000000003</v>
      </c>
      <c r="G568">
        <v>21.947686999999998</v>
      </c>
      <c r="H568">
        <v>-56.511597000000002</v>
      </c>
      <c r="I568">
        <v>-4.5093584</v>
      </c>
      <c r="J568">
        <v>1.2407809000000001E-2</v>
      </c>
      <c r="K568">
        <v>4.0043321E-2</v>
      </c>
      <c r="L568">
        <v>-2.0636895999999998E-2</v>
      </c>
      <c r="M568">
        <v>1.2912221999999999E-2</v>
      </c>
      <c r="N568">
        <v>1.5897202999999999E-2</v>
      </c>
      <c r="O568">
        <v>9.2475544999999996E-3</v>
      </c>
      <c r="P568">
        <v>-8.3252414999999996E-2</v>
      </c>
      <c r="Q568">
        <v>-1.4258326E-2</v>
      </c>
      <c r="R568">
        <v>-5.1329951999999998E-2</v>
      </c>
      <c r="S568">
        <v>-3.5115256999999997E-2</v>
      </c>
      <c r="T568">
        <v>-0.18392449999999999</v>
      </c>
      <c r="U568">
        <v>-1.4848640999999999E-2</v>
      </c>
      <c r="V568">
        <v>5.0279003000000003E-2</v>
      </c>
      <c r="W568">
        <v>-9.9523544000000005E-2</v>
      </c>
      <c r="X568">
        <v>2.5747506E-2</v>
      </c>
      <c r="Y568">
        <v>8.5947522999999994E-3</v>
      </c>
      <c r="Z568">
        <v>-0.16106962999999999</v>
      </c>
      <c r="AA568">
        <v>5.3627279E-2</v>
      </c>
      <c r="AB568">
        <v>1.2460597E-2</v>
      </c>
      <c r="AC568">
        <v>3.0127128000000001E-3</v>
      </c>
      <c r="AD568">
        <v>-3.6784987999999998E-2</v>
      </c>
      <c r="AE568">
        <v>1.5259202000000001</v>
      </c>
    </row>
    <row r="569" spans="1:31" x14ac:dyDescent="0.2">
      <c r="A569">
        <f>53.403896</f>
        <v>53.403896000000003</v>
      </c>
      <c r="B569">
        <v>-4.8976778999999997</v>
      </c>
      <c r="C569">
        <v>-14.034976</v>
      </c>
      <c r="D569">
        <v>-141.14362</v>
      </c>
      <c r="E569">
        <v>-4.1376366999999998</v>
      </c>
      <c r="F569">
        <v>4.0463094999999996</v>
      </c>
      <c r="G569">
        <v>20.195824000000002</v>
      </c>
      <c r="H569">
        <v>-54.854610000000001</v>
      </c>
      <c r="I569">
        <v>-4.4171085000000003</v>
      </c>
      <c r="J569">
        <v>3.7135871E-3</v>
      </c>
      <c r="K569">
        <v>0.10735985000000001</v>
      </c>
      <c r="L569">
        <v>-2.0326885999999999E-2</v>
      </c>
      <c r="M569">
        <v>-4.2973602999999997E-3</v>
      </c>
      <c r="N569">
        <v>-4.3527576999999998E-2</v>
      </c>
      <c r="O569">
        <v>-1.6934129999999999E-3</v>
      </c>
      <c r="P569">
        <v>-5.8314647999999997E-2</v>
      </c>
      <c r="Q569">
        <v>-2.9797146E-2</v>
      </c>
      <c r="R569">
        <v>-5.7547711000000001E-2</v>
      </c>
      <c r="S569">
        <v>-3.0421753999999999E-2</v>
      </c>
      <c r="T569">
        <v>-0.16677900000000001</v>
      </c>
      <c r="U569">
        <v>-3.6627274000000001E-2</v>
      </c>
      <c r="V569">
        <v>4.5627050000000002E-2</v>
      </c>
      <c r="W569">
        <v>-9.1746597999999999E-2</v>
      </c>
      <c r="X569">
        <v>2.4194475E-2</v>
      </c>
      <c r="Y569">
        <v>-7.2211015999999999E-4</v>
      </c>
      <c r="Z569">
        <v>-7.5362428999999995E-2</v>
      </c>
      <c r="AA569">
        <v>0.1726878</v>
      </c>
      <c r="AB569">
        <v>6.2637687999999997E-3</v>
      </c>
      <c r="AC569">
        <v>-6.055025E-2</v>
      </c>
      <c r="AD569">
        <v>-4.2680244999999999E-2</v>
      </c>
      <c r="AE569">
        <v>1.5259202000000001</v>
      </c>
    </row>
    <row r="570" spans="1:31" x14ac:dyDescent="0.2">
      <c r="A570">
        <f>54.421795</f>
        <v>54.421795000000003</v>
      </c>
      <c r="B570">
        <v>-4.4360432999999997</v>
      </c>
      <c r="C570">
        <v>-14.311144000000001</v>
      </c>
      <c r="D570">
        <v>-141.69678999999999</v>
      </c>
      <c r="E570">
        <v>-4.1376366999999998</v>
      </c>
      <c r="F570">
        <v>4.0463094999999996</v>
      </c>
      <c r="G570">
        <v>17.153113999999999</v>
      </c>
      <c r="H570">
        <v>-53.289679999999997</v>
      </c>
      <c r="I570">
        <v>-4.3248582000000004</v>
      </c>
      <c r="J570">
        <v>-2.1860639000000001E-3</v>
      </c>
      <c r="K570">
        <v>0.15172051</v>
      </c>
      <c r="L570">
        <v>-2.2496952000000001E-2</v>
      </c>
      <c r="M570">
        <v>-1.8377928000000002E-2</v>
      </c>
      <c r="N570">
        <v>-0.11233522999999999</v>
      </c>
      <c r="O570">
        <v>-1.5760373000000001E-2</v>
      </c>
      <c r="P570">
        <v>-3.3376873000000001E-2</v>
      </c>
      <c r="Q570">
        <v>-3.2904907999999997E-2</v>
      </c>
      <c r="R570">
        <v>-5.1329951999999998E-2</v>
      </c>
      <c r="S570">
        <v>-2.1034746999999999E-2</v>
      </c>
      <c r="T570">
        <v>-0.1511922</v>
      </c>
      <c r="U570">
        <v>-6.1517141999999997E-2</v>
      </c>
      <c r="V570">
        <v>3.9424434000000001E-2</v>
      </c>
      <c r="W570">
        <v>-7.4637301000000003E-2</v>
      </c>
      <c r="X570">
        <v>1.4876296000000001E-2</v>
      </c>
      <c r="Y570">
        <v>-1.4697403E-2</v>
      </c>
      <c r="Z570">
        <v>-3.9521232000000003E-2</v>
      </c>
      <c r="AA570">
        <v>0.22216751000000001</v>
      </c>
      <c r="AB570">
        <v>-3.9609972999999996E-3</v>
      </c>
      <c r="AC570">
        <v>-7.1041225999999999E-2</v>
      </c>
      <c r="AD570">
        <v>-4.1439138E-2</v>
      </c>
      <c r="AE570">
        <v>1.5259202000000001</v>
      </c>
    </row>
    <row r="571" spans="1:31" x14ac:dyDescent="0.2">
      <c r="A571">
        <f>55.162083</f>
        <v>55.162083000000003</v>
      </c>
      <c r="B571">
        <v>-3.6051015999999998</v>
      </c>
      <c r="C571">
        <v>-14.587311</v>
      </c>
      <c r="D571">
        <v>-142.34215</v>
      </c>
      <c r="E571">
        <v>-4.1376366999999998</v>
      </c>
      <c r="F571">
        <v>4.1382479999999999</v>
      </c>
      <c r="G571">
        <v>13.464980000000001</v>
      </c>
      <c r="H571">
        <v>-51.816806999999997</v>
      </c>
      <c r="I571">
        <v>-4.3248582000000004</v>
      </c>
      <c r="J571">
        <v>-2.8070797999999999E-3</v>
      </c>
      <c r="K571">
        <v>0.15761459</v>
      </c>
      <c r="L571">
        <v>-2.6837084000000001E-2</v>
      </c>
      <c r="M571">
        <v>-2.7764974000000001E-2</v>
      </c>
      <c r="N571">
        <v>-0.16863238999999999</v>
      </c>
      <c r="O571">
        <v>-3.2953322E-2</v>
      </c>
      <c r="P571">
        <v>-9.9977124000000007E-3</v>
      </c>
      <c r="Q571">
        <v>-2.9797146E-2</v>
      </c>
      <c r="R571">
        <v>-4.0448874000000003E-2</v>
      </c>
      <c r="S571">
        <v>-1.008324E-2</v>
      </c>
      <c r="T571">
        <v>-0.14028144000000001</v>
      </c>
      <c r="U571">
        <v>-8.7962627000000002E-2</v>
      </c>
      <c r="V571">
        <v>1.9265951999999999E-2</v>
      </c>
      <c r="W571">
        <v>-3.8863327000000003E-2</v>
      </c>
      <c r="X571">
        <v>8.6641758999999995E-3</v>
      </c>
      <c r="Y571">
        <v>-3.0225508000000002E-2</v>
      </c>
      <c r="Z571">
        <v>-5.9779301E-2</v>
      </c>
      <c r="AA571">
        <v>0.18660396000000001</v>
      </c>
      <c r="AB571">
        <v>-1.4495607000000001E-2</v>
      </c>
      <c r="AC571">
        <v>-4.6048019000000003E-2</v>
      </c>
      <c r="AD571">
        <v>-3.5854156999999998E-2</v>
      </c>
      <c r="AE571">
        <v>1.5259202000000001</v>
      </c>
    </row>
    <row r="572" spans="1:31" x14ac:dyDescent="0.2">
      <c r="A572">
        <f>55.994907</f>
        <v>55.994906999999998</v>
      </c>
      <c r="B572">
        <v>-2.9588131999999998</v>
      </c>
      <c r="C572">
        <v>-15.047589</v>
      </c>
      <c r="D572">
        <v>-143.44848999999999</v>
      </c>
      <c r="E572">
        <v>-4.1376366999999998</v>
      </c>
      <c r="F572">
        <v>4.2301865000000003</v>
      </c>
      <c r="G572">
        <v>9.2236270999999999</v>
      </c>
      <c r="H572">
        <v>-50.435986</v>
      </c>
      <c r="I572">
        <v>-4.2326082999999999</v>
      </c>
      <c r="J572">
        <v>-1.875556E-3</v>
      </c>
      <c r="K572">
        <v>0.13589957</v>
      </c>
      <c r="L572">
        <v>-3.1177217E-2</v>
      </c>
      <c r="M572">
        <v>-3.0893984999999999E-2</v>
      </c>
      <c r="N572">
        <v>-0.1842705</v>
      </c>
      <c r="O572">
        <v>-5.0146273999999998E-2</v>
      </c>
      <c r="P572">
        <v>1.0264229E-2</v>
      </c>
      <c r="Q572">
        <v>-3.1351025999999997E-2</v>
      </c>
      <c r="R572">
        <v>-3.1122237000000001E-2</v>
      </c>
      <c r="S572">
        <v>-6.9623411E-4</v>
      </c>
      <c r="T572">
        <v>-0.12937066999999999</v>
      </c>
      <c r="U572">
        <v>-0.10974125999999999</v>
      </c>
      <c r="V572">
        <v>-1.1747103E-2</v>
      </c>
      <c r="W572">
        <v>6.2429857999999998E-3</v>
      </c>
      <c r="X572">
        <v>1.0217206E-2</v>
      </c>
      <c r="Y572">
        <v>-4.1095182000000001E-2</v>
      </c>
      <c r="Z572">
        <v>-0.10185374</v>
      </c>
      <c r="AA572">
        <v>0.10774570999999999</v>
      </c>
      <c r="AB572">
        <v>-1.9762908999999999E-2</v>
      </c>
      <c r="AC572">
        <v>-4.2345326000000003E-2</v>
      </c>
      <c r="AD572">
        <v>-2.4063641E-2</v>
      </c>
      <c r="AE572">
        <v>1.5259202000000001</v>
      </c>
    </row>
    <row r="573" spans="1:31" x14ac:dyDescent="0.2">
      <c r="A573">
        <f>57.105343</f>
        <v>57.105342999999998</v>
      </c>
      <c r="B573">
        <v>-2.7741593999999998</v>
      </c>
      <c r="C573">
        <v>-15.599924</v>
      </c>
      <c r="D573">
        <v>-145.108</v>
      </c>
      <c r="E573">
        <v>-4.2296820000000004</v>
      </c>
      <c r="F573">
        <v>4.3221249999999998</v>
      </c>
      <c r="G573">
        <v>4.6134601000000002</v>
      </c>
      <c r="H573">
        <v>-49.147216999999998</v>
      </c>
      <c r="I573">
        <v>-4.140358</v>
      </c>
      <c r="J573">
        <v>-5.9121586E-3</v>
      </c>
      <c r="K573">
        <v>0.11077221</v>
      </c>
      <c r="L573">
        <v>-3.3347279000000001E-2</v>
      </c>
      <c r="M573">
        <v>-2.7764974000000001E-2</v>
      </c>
      <c r="N573">
        <v>-0.14204760999999999</v>
      </c>
      <c r="O573">
        <v>-6.5776229000000005E-2</v>
      </c>
      <c r="P573">
        <v>3.0526167E-2</v>
      </c>
      <c r="Q573">
        <v>-4.8443735000000002E-2</v>
      </c>
      <c r="R573">
        <v>-2.6458921E-2</v>
      </c>
      <c r="S573">
        <v>7.1262716999999998E-3</v>
      </c>
      <c r="T573">
        <v>-0.1122252</v>
      </c>
      <c r="U573">
        <v>-0.12529741</v>
      </c>
      <c r="V573">
        <v>-3.8108200000000002E-2</v>
      </c>
      <c r="W573">
        <v>4.0461565999999997E-2</v>
      </c>
      <c r="X573">
        <v>1.3323265000000001E-2</v>
      </c>
      <c r="Y573">
        <v>-4.1095182000000001E-2</v>
      </c>
      <c r="Z573">
        <v>-0.12367013</v>
      </c>
      <c r="AA573">
        <v>3.6618628E-2</v>
      </c>
      <c r="AB573">
        <v>-1.5734971E-2</v>
      </c>
      <c r="AC573">
        <v>-9.1406061999999996E-2</v>
      </c>
      <c r="AD573">
        <v>-5.4470380000000004E-3</v>
      </c>
      <c r="AE573">
        <v>1.5259202000000001</v>
      </c>
    </row>
    <row r="574" spans="1:31" x14ac:dyDescent="0.2">
      <c r="A574">
        <f>58.308315</f>
        <v>58.308315</v>
      </c>
      <c r="B574">
        <v>-3.0511401</v>
      </c>
      <c r="C574">
        <v>-16.152259999999998</v>
      </c>
      <c r="D574">
        <v>-146.95189999999999</v>
      </c>
      <c r="E574">
        <v>-4.3217268000000004</v>
      </c>
      <c r="F574">
        <v>4.3221249999999998</v>
      </c>
      <c r="G574">
        <v>0.18769992999999999</v>
      </c>
      <c r="H574">
        <v>-48.042560999999999</v>
      </c>
      <c r="I574">
        <v>-4.0481081000000003</v>
      </c>
      <c r="J574">
        <v>-1.6779937000000002E-2</v>
      </c>
      <c r="K574">
        <v>9.5261483999999993E-2</v>
      </c>
      <c r="L574">
        <v>-3.1487226E-2</v>
      </c>
      <c r="M574">
        <v>-2.4635956000000001E-2</v>
      </c>
      <c r="N574">
        <v>-4.6655200000000001E-2</v>
      </c>
      <c r="O574">
        <v>-7.5154200000000004E-2</v>
      </c>
      <c r="P574">
        <v>5.2346720999999999E-2</v>
      </c>
      <c r="Q574">
        <v>-7.7967494999999998E-2</v>
      </c>
      <c r="R574">
        <v>-2.6458921E-2</v>
      </c>
      <c r="S574">
        <v>1.0255273000000001E-2</v>
      </c>
      <c r="T574">
        <v>-8.5727638999999994E-2</v>
      </c>
      <c r="U574">
        <v>-0.13618675</v>
      </c>
      <c r="V574">
        <v>-4.5861463999999998E-2</v>
      </c>
      <c r="W574">
        <v>4.6683124999999999E-2</v>
      </c>
      <c r="X574">
        <v>1.1770235E-2</v>
      </c>
      <c r="Y574">
        <v>-3.6436747999999998E-2</v>
      </c>
      <c r="Z574">
        <v>-0.11587855</v>
      </c>
      <c r="AA574">
        <v>-4.9114920000000004E-4</v>
      </c>
      <c r="AB574">
        <v>-3.9609972999999996E-3</v>
      </c>
      <c r="AC574">
        <v>-0.16237441999999999</v>
      </c>
      <c r="AD574">
        <v>1.3790119E-2</v>
      </c>
      <c r="AE574">
        <v>1.5259202000000001</v>
      </c>
    </row>
    <row r="575" spans="1:31" x14ac:dyDescent="0.2">
      <c r="A575">
        <f>59.511284</f>
        <v>59.511284000000003</v>
      </c>
      <c r="B575">
        <v>-3.6974285</v>
      </c>
      <c r="C575">
        <v>-16.152259999999998</v>
      </c>
      <c r="D575">
        <v>-148.98018999999999</v>
      </c>
      <c r="E575">
        <v>-4.3217268000000004</v>
      </c>
      <c r="F575">
        <v>4.1382479999999999</v>
      </c>
      <c r="G575">
        <v>-3.5004333999999999</v>
      </c>
      <c r="H575">
        <v>-47.214069000000002</v>
      </c>
      <c r="I575">
        <v>-4.0481081000000003</v>
      </c>
      <c r="J575">
        <v>-2.9510763999999998E-2</v>
      </c>
      <c r="K575">
        <v>8.3163119999999993E-2</v>
      </c>
      <c r="L575">
        <v>-2.6837084000000001E-2</v>
      </c>
      <c r="M575">
        <v>-2.1506943000000001E-2</v>
      </c>
      <c r="N575">
        <v>7.0630557999999996E-2</v>
      </c>
      <c r="O575">
        <v>-8.2969181000000003E-2</v>
      </c>
      <c r="P575">
        <v>7.4167265999999996E-2</v>
      </c>
      <c r="Q575">
        <v>-0.10904514</v>
      </c>
      <c r="R575">
        <v>-3.1122237000000001E-2</v>
      </c>
      <c r="S575">
        <v>1.1819774E-2</v>
      </c>
      <c r="T575">
        <v>-5.6112710000000003E-2</v>
      </c>
      <c r="U575">
        <v>-0.1408536</v>
      </c>
      <c r="V575">
        <v>-3.6557548000000002E-2</v>
      </c>
      <c r="W575">
        <v>2.4907667000000001E-2</v>
      </c>
      <c r="X575">
        <v>4.0050852000000003E-3</v>
      </c>
      <c r="Y575">
        <v>-3.333113E-2</v>
      </c>
      <c r="Z575">
        <v>-9.0945556999999996E-2</v>
      </c>
      <c r="AA575">
        <v>-1.1314833E-2</v>
      </c>
      <c r="AB575">
        <v>7.1932934E-3</v>
      </c>
      <c r="AC575">
        <v>-0.18582483</v>
      </c>
      <c r="AD575">
        <v>2.1857312E-2</v>
      </c>
      <c r="AE575">
        <v>1.5259202000000001</v>
      </c>
    </row>
    <row r="576" spans="1:31" x14ac:dyDescent="0.2">
      <c r="A576">
        <f>60.436646</f>
        <v>60.436646000000003</v>
      </c>
      <c r="B576">
        <v>-3.9744090999999999</v>
      </c>
      <c r="C576">
        <v>-15.323758</v>
      </c>
      <c r="D576">
        <v>-150.82409999999999</v>
      </c>
      <c r="E576">
        <v>-4.4137721000000001</v>
      </c>
      <c r="F576">
        <v>4.0463094999999996</v>
      </c>
      <c r="G576">
        <v>-5.7133136000000002</v>
      </c>
      <c r="H576">
        <v>-46.845847999999997</v>
      </c>
      <c r="I576">
        <v>-4.0481081000000003</v>
      </c>
      <c r="J576">
        <v>-3.6031432000000002E-2</v>
      </c>
      <c r="K576">
        <v>5.9586822999999997E-2</v>
      </c>
      <c r="L576">
        <v>-2.1256913999999998E-2</v>
      </c>
      <c r="M576">
        <v>-1.8377928000000002E-2</v>
      </c>
      <c r="N576">
        <v>0.16289534</v>
      </c>
      <c r="O576">
        <v>-8.6095168999999999E-2</v>
      </c>
      <c r="P576">
        <v>9.2870600999999997E-2</v>
      </c>
      <c r="Q576">
        <v>-0.12147620000000001</v>
      </c>
      <c r="R576">
        <v>-3.1122237000000001E-2</v>
      </c>
      <c r="S576">
        <v>1.3384276000000001E-2</v>
      </c>
      <c r="T576">
        <v>-2.9615147000000001E-2</v>
      </c>
      <c r="U576">
        <v>-0.14552045</v>
      </c>
      <c r="V576">
        <v>-2.5702979000000001E-2</v>
      </c>
      <c r="W576">
        <v>-1.0866305999999999E-2</v>
      </c>
      <c r="X576">
        <v>-3.7600654000000001E-3</v>
      </c>
      <c r="Y576">
        <v>-3.333113E-2</v>
      </c>
      <c r="Z576">
        <v>-6.4454242999999994E-2</v>
      </c>
      <c r="AA576">
        <v>-1.1314833E-2</v>
      </c>
      <c r="AB576">
        <v>9.6720252E-3</v>
      </c>
      <c r="AC576">
        <v>-0.11979341</v>
      </c>
      <c r="AD576">
        <v>1.1307904000000001E-2</v>
      </c>
      <c r="AE576">
        <v>1.5259202000000001</v>
      </c>
    </row>
    <row r="577" spans="1:31" x14ac:dyDescent="0.2">
      <c r="A577">
        <f>60.714256</f>
        <v>60.714255999999999</v>
      </c>
      <c r="B577">
        <v>-3.5127747</v>
      </c>
      <c r="C577">
        <v>-13.942921</v>
      </c>
      <c r="D577">
        <v>-152.39142000000001</v>
      </c>
      <c r="E577">
        <v>-4.4137721000000001</v>
      </c>
      <c r="F577">
        <v>4.0463094999999996</v>
      </c>
      <c r="G577">
        <v>-6.1743302</v>
      </c>
      <c r="H577">
        <v>-46.845847999999997</v>
      </c>
      <c r="I577">
        <v>-4.140358</v>
      </c>
      <c r="J577">
        <v>-3.1994827000000003E-2</v>
      </c>
      <c r="K577">
        <v>2.1120241000000001E-2</v>
      </c>
      <c r="L577">
        <v>-1.6296762999999999E-2</v>
      </c>
      <c r="M577">
        <v>-1.6813418E-2</v>
      </c>
      <c r="N577">
        <v>0.19573536999999999</v>
      </c>
      <c r="O577">
        <v>-8.7658166999999995E-2</v>
      </c>
      <c r="P577">
        <v>0.10222226</v>
      </c>
      <c r="Q577">
        <v>-0.10282961</v>
      </c>
      <c r="R577">
        <v>-2.0241166000000001E-2</v>
      </c>
      <c r="S577">
        <v>1.8077780000000002E-2</v>
      </c>
      <c r="T577">
        <v>-7.7936257999999996E-3</v>
      </c>
      <c r="U577">
        <v>-0.14552045</v>
      </c>
      <c r="V577">
        <v>-2.2601672E-2</v>
      </c>
      <c r="W577">
        <v>-5.4417234000000002E-2</v>
      </c>
      <c r="X577">
        <v>8.9902495E-4</v>
      </c>
      <c r="Y577">
        <v>-3.4883939000000003E-2</v>
      </c>
      <c r="Z577">
        <v>-3.6404609999999997E-2</v>
      </c>
      <c r="AA577">
        <v>-5.1298710000000003E-3</v>
      </c>
      <c r="AB577">
        <v>6.8662379999999998E-4</v>
      </c>
      <c r="AC577">
        <v>7.9496419000000002E-3</v>
      </c>
      <c r="AD577">
        <v>-1.3514233E-2</v>
      </c>
      <c r="AE577">
        <v>1.5259202000000001</v>
      </c>
    </row>
    <row r="578" spans="1:31" x14ac:dyDescent="0.2">
      <c r="A578">
        <f>60.344109</f>
        <v>60.344109000000003</v>
      </c>
      <c r="B578">
        <v>-2.4048519000000002</v>
      </c>
      <c r="C578">
        <v>-12.285916</v>
      </c>
      <c r="D578">
        <v>-153.77434</v>
      </c>
      <c r="E578">
        <v>-4.5058173999999998</v>
      </c>
      <c r="F578">
        <v>4.0463094999999996</v>
      </c>
      <c r="G578">
        <v>-5.4367032000000002</v>
      </c>
      <c r="H578">
        <v>-47.029957000000003</v>
      </c>
      <c r="I578">
        <v>-4.140358</v>
      </c>
      <c r="J578">
        <v>-2.1437556999999999E-2</v>
      </c>
      <c r="K578">
        <v>-2.2309776E-2</v>
      </c>
      <c r="L578">
        <v>-1.1336611999999999E-2</v>
      </c>
      <c r="M578">
        <v>-1.3684405E-2</v>
      </c>
      <c r="N578">
        <v>0.16133154999999999</v>
      </c>
      <c r="O578">
        <v>-8.6095168999999999E-2</v>
      </c>
      <c r="P578">
        <v>0.10066364999999999</v>
      </c>
      <c r="Q578">
        <v>-5.9320912000000003E-2</v>
      </c>
      <c r="R578">
        <v>-3.3453710999999998E-5</v>
      </c>
      <c r="S578">
        <v>2.4335783E-2</v>
      </c>
      <c r="T578">
        <v>1.0910537E-2</v>
      </c>
      <c r="U578">
        <v>-0.14552045</v>
      </c>
      <c r="V578">
        <v>-2.8804283999999999E-2</v>
      </c>
      <c r="W578">
        <v>-0.10107893</v>
      </c>
      <c r="X578">
        <v>2.1088415999999999E-2</v>
      </c>
      <c r="Y578">
        <v>-4.1095182000000001E-2</v>
      </c>
      <c r="Z578">
        <v>-5.6341941999999996E-4</v>
      </c>
      <c r="AA578">
        <v>1.3425016999999999E-2</v>
      </c>
      <c r="AB578">
        <v>-1.4805446E-2</v>
      </c>
      <c r="AC578">
        <v>0.11810488</v>
      </c>
      <c r="AD578">
        <v>-3.9577477E-2</v>
      </c>
      <c r="AE578">
        <v>1.5259202000000001</v>
      </c>
    </row>
    <row r="579" spans="1:31" x14ac:dyDescent="0.2">
      <c r="A579">
        <f>59.881428</f>
        <v>59.881428</v>
      </c>
      <c r="B579">
        <v>-0.92762177999999995</v>
      </c>
      <c r="C579">
        <v>-10.628912</v>
      </c>
      <c r="D579">
        <v>-155.06505999999999</v>
      </c>
      <c r="E579">
        <v>-4.5978621999999998</v>
      </c>
      <c r="F579">
        <v>3.9543712000000002</v>
      </c>
      <c r="G579">
        <v>-4.5146699000000003</v>
      </c>
      <c r="H579">
        <v>-47.306122000000002</v>
      </c>
      <c r="I579">
        <v>-4.140358</v>
      </c>
      <c r="J579">
        <v>-1.1190794E-2</v>
      </c>
      <c r="K579">
        <v>-5.5502716000000001E-2</v>
      </c>
      <c r="L579">
        <v>-5.7564429000000004E-3</v>
      </c>
      <c r="M579">
        <v>-1.055539E-2</v>
      </c>
      <c r="N579">
        <v>8.0013417000000003E-2</v>
      </c>
      <c r="O579">
        <v>-7.9843178000000001E-2</v>
      </c>
      <c r="P579">
        <v>9.1311983999999999E-2</v>
      </c>
      <c r="Q579">
        <v>-2.0473854999999999E-2</v>
      </c>
      <c r="R579">
        <v>2.1728695999999999E-2</v>
      </c>
      <c r="S579">
        <v>3.3722787999999997E-2</v>
      </c>
      <c r="T579">
        <v>3.4290738000000001E-2</v>
      </c>
      <c r="U579">
        <v>-0.1408536</v>
      </c>
      <c r="V579">
        <v>-4.1209504000000001E-2</v>
      </c>
      <c r="W579">
        <v>-0.14929603</v>
      </c>
      <c r="X579">
        <v>4.5936896999999997E-2</v>
      </c>
      <c r="Y579">
        <v>-4.5753612999999999E-2</v>
      </c>
      <c r="Z579">
        <v>5.5535837999999997E-2</v>
      </c>
      <c r="AA579">
        <v>5.9812236999999997E-2</v>
      </c>
      <c r="AB579">
        <v>-2.8748313000000001E-2</v>
      </c>
      <c r="AC579">
        <v>0.14032106</v>
      </c>
      <c r="AD579">
        <v>-5.4160478999999997E-2</v>
      </c>
      <c r="AE579">
        <v>1.5259202000000001</v>
      </c>
    </row>
    <row r="580" spans="1:31" x14ac:dyDescent="0.2">
      <c r="A580">
        <f>59.788895</f>
        <v>59.788894999999997</v>
      </c>
      <c r="B580">
        <v>0.45728155999999998</v>
      </c>
      <c r="C580">
        <v>-9.3401308000000007</v>
      </c>
      <c r="D580">
        <v>-156.17142000000001</v>
      </c>
      <c r="E580">
        <v>-4.6899075999999997</v>
      </c>
      <c r="F580">
        <v>3.4027402000000002</v>
      </c>
      <c r="G580">
        <v>-4.0536532000000003</v>
      </c>
      <c r="H580">
        <v>-47.674343</v>
      </c>
      <c r="I580">
        <v>-4.140358</v>
      </c>
      <c r="J580">
        <v>-6.2226672000000004E-3</v>
      </c>
      <c r="K580">
        <v>-7.3495157000000005E-2</v>
      </c>
      <c r="L580">
        <v>1.3737740999999999E-3</v>
      </c>
      <c r="M580">
        <v>-8.9908820000000004E-3</v>
      </c>
      <c r="N580">
        <v>-1.6942809999999999E-2</v>
      </c>
      <c r="O580">
        <v>-6.8902217000000002E-2</v>
      </c>
      <c r="P580">
        <v>8.6636156000000006E-2</v>
      </c>
      <c r="Q580">
        <v>-1.7366091E-2</v>
      </c>
      <c r="R580">
        <v>3.2609772000000002E-2</v>
      </c>
      <c r="S580">
        <v>4.1545294000000003E-2</v>
      </c>
      <c r="T580">
        <v>6.3905664000000001E-2</v>
      </c>
      <c r="U580">
        <v>-0.1315199</v>
      </c>
      <c r="V580">
        <v>-5.8266687999999997E-2</v>
      </c>
      <c r="W580">
        <v>-0.18040384000000001</v>
      </c>
      <c r="X580">
        <v>5.9914163999999999E-2</v>
      </c>
      <c r="Y580">
        <v>-4.4200799999999998E-2</v>
      </c>
      <c r="Z580">
        <v>0.14124303999999999</v>
      </c>
      <c r="AA580">
        <v>0.14640172000000001</v>
      </c>
      <c r="AB580">
        <v>-3.6184504999999999E-2</v>
      </c>
      <c r="AC580">
        <v>6.3181541999999993E-2</v>
      </c>
      <c r="AD580">
        <v>-5.2298825E-2</v>
      </c>
      <c r="AE580">
        <v>1.5259202000000001</v>
      </c>
    </row>
    <row r="581" spans="1:31" x14ac:dyDescent="0.2">
      <c r="A581">
        <f>60.621719</f>
        <v>60.621718999999999</v>
      </c>
      <c r="B581">
        <v>1.6575310000000001</v>
      </c>
      <c r="C581">
        <v>-8.6036853999999998</v>
      </c>
      <c r="D581">
        <v>-157.00116</v>
      </c>
      <c r="E581">
        <v>-4.7819523999999998</v>
      </c>
      <c r="F581">
        <v>2.2075402999999998</v>
      </c>
      <c r="G581">
        <v>-4.1458569000000001</v>
      </c>
      <c r="H581">
        <v>-48.226669000000001</v>
      </c>
      <c r="I581">
        <v>-4.140358</v>
      </c>
      <c r="J581">
        <v>-6.2226672000000004E-3</v>
      </c>
      <c r="K581">
        <v>-8.6524150999999994E-2</v>
      </c>
      <c r="L581">
        <v>9.7440275999999999E-3</v>
      </c>
      <c r="M581">
        <v>-1.055539E-2</v>
      </c>
      <c r="N581">
        <v>-9.2005699999999996E-2</v>
      </c>
      <c r="O581">
        <v>-5.4835259999999997E-2</v>
      </c>
      <c r="P581">
        <v>9.2870600999999997E-2</v>
      </c>
      <c r="Q581">
        <v>-6.2428676000000002E-2</v>
      </c>
      <c r="R581">
        <v>2.4837576E-2</v>
      </c>
      <c r="S581">
        <v>4.7803298000000001E-2</v>
      </c>
      <c r="T581">
        <v>9.5079265999999996E-2</v>
      </c>
      <c r="U581">
        <v>-0.11596373</v>
      </c>
      <c r="V581">
        <v>-8.3077132999999997E-2</v>
      </c>
      <c r="W581">
        <v>-0.17573765</v>
      </c>
      <c r="X581">
        <v>4.9042958999999997E-2</v>
      </c>
      <c r="Y581">
        <v>-3.333113E-2</v>
      </c>
      <c r="Z581">
        <v>0.24253336</v>
      </c>
      <c r="AA581">
        <v>0.26082351999999998</v>
      </c>
      <c r="AB581">
        <v>-3.5874665E-2</v>
      </c>
      <c r="AC581">
        <v>-6.4870067000000003E-2</v>
      </c>
      <c r="AD581">
        <v>-3.4302771000000003E-2</v>
      </c>
      <c r="AE581">
        <v>1.5259202000000001</v>
      </c>
    </row>
    <row r="582" spans="1:31" x14ac:dyDescent="0.2">
      <c r="A582">
        <f>62.194836</f>
        <v>62.194836000000002</v>
      </c>
      <c r="B582">
        <v>2.6731269000000002</v>
      </c>
      <c r="C582">
        <v>-8.3275175000000008</v>
      </c>
      <c r="D582">
        <v>-157.73872</v>
      </c>
      <c r="E582">
        <v>-4.7819523999999998</v>
      </c>
      <c r="F582">
        <v>0.36877123000000001</v>
      </c>
      <c r="G582">
        <v>-4.6068734999999998</v>
      </c>
      <c r="H582">
        <v>-48.963107999999998</v>
      </c>
      <c r="I582">
        <v>-4.140358</v>
      </c>
      <c r="J582">
        <v>-8.3962232000000005E-3</v>
      </c>
      <c r="K582">
        <v>-0.11258218</v>
      </c>
      <c r="L582">
        <v>1.6874245999999999E-2</v>
      </c>
      <c r="M582">
        <v>-1.055539E-2</v>
      </c>
      <c r="N582">
        <v>-0.12328189000000001</v>
      </c>
      <c r="O582">
        <v>-3.6079314000000001E-2</v>
      </c>
      <c r="P582">
        <v>0.11001532</v>
      </c>
      <c r="Q582">
        <v>-0.13546114000000001</v>
      </c>
      <c r="R582">
        <v>4.6298644000000002E-3</v>
      </c>
      <c r="S582">
        <v>4.9367800000000003E-2</v>
      </c>
      <c r="T582">
        <v>0.12157683</v>
      </c>
      <c r="U582">
        <v>-9.5740705999999995E-2</v>
      </c>
      <c r="V582">
        <v>-0.10943823</v>
      </c>
      <c r="W582">
        <v>-0.13529752</v>
      </c>
      <c r="X582">
        <v>2.1088415999999999E-2</v>
      </c>
      <c r="Y582">
        <v>-1.4697403E-2</v>
      </c>
      <c r="Z582">
        <v>0.31577404999999997</v>
      </c>
      <c r="AA582">
        <v>0.33658927999999999</v>
      </c>
      <c r="AB582">
        <v>-2.9367996E-2</v>
      </c>
      <c r="AC582">
        <v>-0.16977979000000001</v>
      </c>
      <c r="AD582">
        <v>-6.9984212000000004E-3</v>
      </c>
      <c r="AE582">
        <v>1.5259202000000001</v>
      </c>
    </row>
    <row r="583" spans="1:31" x14ac:dyDescent="0.2">
      <c r="A583">
        <f>63.767948</f>
        <v>63.767947999999997</v>
      </c>
      <c r="B583">
        <v>3.4117419999999998</v>
      </c>
      <c r="C583">
        <v>-8.5116291000000004</v>
      </c>
      <c r="D583">
        <v>-158.47629000000001</v>
      </c>
      <c r="E583">
        <v>-4.6899075999999997</v>
      </c>
      <c r="F583">
        <v>-1.2861210000000001</v>
      </c>
      <c r="G583">
        <v>-4.8834834000000003</v>
      </c>
      <c r="H583">
        <v>-49.883656000000002</v>
      </c>
      <c r="I583">
        <v>-4.140358</v>
      </c>
      <c r="J583">
        <v>-9.9487620999999995E-3</v>
      </c>
      <c r="K583">
        <v>-0.16717990999999999</v>
      </c>
      <c r="L583">
        <v>2.2144404999999999E-2</v>
      </c>
      <c r="M583">
        <v>-1.055539E-2</v>
      </c>
      <c r="N583">
        <v>-0.10295236000000001</v>
      </c>
      <c r="O583">
        <v>-1.8886363E-2</v>
      </c>
      <c r="P583">
        <v>0.13183586</v>
      </c>
      <c r="Q583">
        <v>-0.20072419999999999</v>
      </c>
      <c r="R583">
        <v>-1.2468969E-2</v>
      </c>
      <c r="S583">
        <v>4.7803298000000001E-2</v>
      </c>
      <c r="T583">
        <v>0.13560495</v>
      </c>
      <c r="U583">
        <v>-7.5517684000000002E-2</v>
      </c>
      <c r="V583">
        <v>-0.12184345000000001</v>
      </c>
      <c r="W583">
        <v>-9.0191207999999995E-2</v>
      </c>
      <c r="X583">
        <v>-6.5400509999999996E-4</v>
      </c>
      <c r="Y583">
        <v>2.3835105999999999E-3</v>
      </c>
      <c r="Z583">
        <v>0.30330752999999999</v>
      </c>
      <c r="AA583">
        <v>0.29020207999999997</v>
      </c>
      <c r="AB583">
        <v>-1.9453067000000001E-2</v>
      </c>
      <c r="AC583">
        <v>-0.19631581000000001</v>
      </c>
      <c r="AD583">
        <v>1.9685376000000001E-2</v>
      </c>
      <c r="AE583">
        <v>1.5259202000000001</v>
      </c>
    </row>
    <row r="584" spans="1:31" x14ac:dyDescent="0.2">
      <c r="A584">
        <f>64.50824</f>
        <v>64.508240000000001</v>
      </c>
      <c r="B584">
        <v>3.4117419999999998</v>
      </c>
      <c r="C584">
        <v>-8.5116291000000004</v>
      </c>
      <c r="D584">
        <v>-159.58262999999999</v>
      </c>
      <c r="E584">
        <v>-4.7819523999999998</v>
      </c>
      <c r="F584">
        <v>-2.3893825999999998</v>
      </c>
      <c r="G584">
        <v>-4.8834834000000003</v>
      </c>
      <c r="H584">
        <v>-50.804203000000001</v>
      </c>
      <c r="I584">
        <v>-4.2326082999999999</v>
      </c>
      <c r="J584">
        <v>-1.0259271E-2</v>
      </c>
      <c r="K584">
        <v>-0.24969693000000001</v>
      </c>
      <c r="L584">
        <v>2.6484537999999998E-2</v>
      </c>
      <c r="M584">
        <v>-8.9908820000000004E-3</v>
      </c>
      <c r="N584">
        <v>-4.821901E-2</v>
      </c>
      <c r="O584">
        <v>-6.3823997000000002E-3</v>
      </c>
      <c r="P584">
        <v>0.14586336999999999</v>
      </c>
      <c r="Q584">
        <v>-0.23335575</v>
      </c>
      <c r="R584">
        <v>-1.2468969E-2</v>
      </c>
      <c r="S584">
        <v>4.1545294000000003E-2</v>
      </c>
      <c r="T584">
        <v>0.13872229999999999</v>
      </c>
      <c r="U584">
        <v>-5.9961524000000002E-2</v>
      </c>
      <c r="V584">
        <v>-0.10633693</v>
      </c>
      <c r="W584">
        <v>-6.9971137000000003E-2</v>
      </c>
      <c r="X584">
        <v>5.5581153999999999E-3</v>
      </c>
      <c r="Y584">
        <v>1.1700373E-2</v>
      </c>
      <c r="Z584">
        <v>0.19734228000000001</v>
      </c>
      <c r="AA584">
        <v>0.10929193</v>
      </c>
      <c r="AB584">
        <v>-8.2987761000000004E-3</v>
      </c>
      <c r="AC584">
        <v>-0.13861544000000001</v>
      </c>
      <c r="AD584">
        <v>3.5819765000000003E-2</v>
      </c>
      <c r="AE584">
        <v>1.5259202000000001</v>
      </c>
    </row>
    <row r="585" spans="1:31" x14ac:dyDescent="0.2">
      <c r="A585">
        <f>64.323166</f>
        <v>64.323166000000001</v>
      </c>
      <c r="B585">
        <v>2.7654538</v>
      </c>
      <c r="C585">
        <v>-8.0513505999999992</v>
      </c>
      <c r="D585">
        <v>-161.05775</v>
      </c>
      <c r="E585">
        <v>-4.8739977000000003</v>
      </c>
      <c r="F585">
        <v>-2.9410132999999998</v>
      </c>
      <c r="G585">
        <v>-4.6990767</v>
      </c>
      <c r="H585">
        <v>-51.540641999999998</v>
      </c>
      <c r="I585">
        <v>-4.2326082999999999</v>
      </c>
      <c r="J585">
        <v>-9.3277468999999995E-3</v>
      </c>
      <c r="K585">
        <v>-0.33717740000000002</v>
      </c>
      <c r="L585">
        <v>3.2064705999999998E-2</v>
      </c>
      <c r="M585">
        <v>-5.8618682000000002E-3</v>
      </c>
      <c r="N585">
        <v>1.2769584E-2</v>
      </c>
      <c r="O585">
        <v>2.9955732000000001E-3</v>
      </c>
      <c r="P585">
        <v>0.14274614999999999</v>
      </c>
      <c r="Q585">
        <v>-0.22558631000000001</v>
      </c>
      <c r="R585">
        <v>9.2931817999999996E-3</v>
      </c>
      <c r="S585">
        <v>3.6851794E-2</v>
      </c>
      <c r="T585">
        <v>0.13716364</v>
      </c>
      <c r="U585">
        <v>-5.2183441999999997E-2</v>
      </c>
      <c r="V585">
        <v>-6.9121256000000006E-2</v>
      </c>
      <c r="W585">
        <v>-8.2414255000000006E-2</v>
      </c>
      <c r="X585">
        <v>3.6618712999999997E-2</v>
      </c>
      <c r="Y585">
        <v>1.4805993999999999E-2</v>
      </c>
      <c r="Z585">
        <v>6.6444016999999994E-2</v>
      </c>
      <c r="AA585">
        <v>-0.11182047000000001</v>
      </c>
      <c r="AB585">
        <v>3.7678237999999998E-4</v>
      </c>
      <c r="AC585">
        <v>-4.2653885000000002E-2</v>
      </c>
      <c r="AD585">
        <v>3.8922529999999997E-2</v>
      </c>
      <c r="AE585">
        <v>1.5259202000000001</v>
      </c>
    </row>
    <row r="586" spans="1:31" x14ac:dyDescent="0.2">
      <c r="A586">
        <f>63.490341</f>
        <v>63.490341000000001</v>
      </c>
      <c r="B586">
        <v>1.8421848999999999</v>
      </c>
      <c r="C586">
        <v>-7.4990152999999999</v>
      </c>
      <c r="D586">
        <v>-162.44067000000001</v>
      </c>
      <c r="E586">
        <v>-4.966043</v>
      </c>
      <c r="F586">
        <v>-3.4926441000000001</v>
      </c>
      <c r="G586">
        <v>-4.6068734999999998</v>
      </c>
      <c r="H586">
        <v>-52.277081000000003</v>
      </c>
      <c r="I586">
        <v>-4.2326082999999999</v>
      </c>
      <c r="J586">
        <v>-7.464699E-3</v>
      </c>
      <c r="K586">
        <v>-0.38619128000000003</v>
      </c>
      <c r="L586">
        <v>3.8574907999999998E-2</v>
      </c>
      <c r="M586">
        <v>-5.8618682000000002E-3</v>
      </c>
      <c r="N586">
        <v>4.5609597000000002E-2</v>
      </c>
      <c r="O586">
        <v>7.6845595999999999E-3</v>
      </c>
      <c r="P586">
        <v>0.12871864</v>
      </c>
      <c r="Q586">
        <v>-0.19295476</v>
      </c>
      <c r="R586">
        <v>3.8827527000000001E-2</v>
      </c>
      <c r="S586">
        <v>3.5287290999999998E-2</v>
      </c>
      <c r="T586">
        <v>0.14028098999999999</v>
      </c>
      <c r="U586">
        <v>-4.5960978E-2</v>
      </c>
      <c r="V586">
        <v>-3.9658852000000001E-2</v>
      </c>
      <c r="W586">
        <v>-0.10263433</v>
      </c>
      <c r="X586">
        <v>6.4573250999999998E-2</v>
      </c>
      <c r="Y586">
        <v>1.6358804000000001E-2</v>
      </c>
      <c r="Z586">
        <v>9.9489325999999999E-4</v>
      </c>
      <c r="AA586">
        <v>-0.23551971999999999</v>
      </c>
      <c r="AB586">
        <v>3.7850379000000001E-3</v>
      </c>
      <c r="AC586">
        <v>2.4920337000000001E-2</v>
      </c>
      <c r="AD586">
        <v>3.5819765000000003E-2</v>
      </c>
      <c r="AE586">
        <v>1.5259202000000001</v>
      </c>
    </row>
    <row r="587" spans="1:31" x14ac:dyDescent="0.2">
      <c r="A587">
        <f>62.75005</f>
        <v>62.750050000000002</v>
      </c>
      <c r="B587">
        <v>1.1958966</v>
      </c>
      <c r="C587">
        <v>-7.0387367999999997</v>
      </c>
      <c r="D587">
        <v>-163.45482000000001</v>
      </c>
      <c r="E587">
        <v>-5.0580878</v>
      </c>
      <c r="F587">
        <v>-4.1362132999999996</v>
      </c>
      <c r="G587">
        <v>-4.6068734999999998</v>
      </c>
      <c r="H587">
        <v>-52.921463000000003</v>
      </c>
      <c r="I587">
        <v>-4.140358</v>
      </c>
      <c r="J587">
        <v>-6.8436833000000002E-3</v>
      </c>
      <c r="K587">
        <v>-0.35423919999999998</v>
      </c>
      <c r="L587">
        <v>4.5085102000000002E-2</v>
      </c>
      <c r="M587">
        <v>-7.4263760000000002E-3</v>
      </c>
      <c r="N587">
        <v>3.9354357999999999E-2</v>
      </c>
      <c r="O587">
        <v>1.2373545999999999E-2</v>
      </c>
      <c r="P587">
        <v>0.11780837</v>
      </c>
      <c r="Q587">
        <v>-0.15099995999999999</v>
      </c>
      <c r="R587">
        <v>5.9035233999999999E-2</v>
      </c>
      <c r="S587">
        <v>3.8416288999999999E-2</v>
      </c>
      <c r="T587">
        <v>0.14495704000000001</v>
      </c>
      <c r="U587">
        <v>-3.9738509999999998E-2</v>
      </c>
      <c r="V587">
        <v>-3.9658852000000001E-2</v>
      </c>
      <c r="W587">
        <v>-0.11041128</v>
      </c>
      <c r="X587">
        <v>6.7679316000000003E-2</v>
      </c>
      <c r="Y587">
        <v>1.7911614999999999E-2</v>
      </c>
      <c r="Z587">
        <v>3.8394399000000003E-2</v>
      </c>
      <c r="AA587">
        <v>-0.1968637</v>
      </c>
      <c r="AB587">
        <v>1.9259893E-3</v>
      </c>
      <c r="AC587">
        <v>2.5228892999999999E-2</v>
      </c>
      <c r="AD587">
        <v>3.5199214E-2</v>
      </c>
      <c r="AE587">
        <v>1.5259202000000001</v>
      </c>
    </row>
    <row r="588" spans="1:31" x14ac:dyDescent="0.2">
      <c r="A588">
        <f>62.287369</f>
        <v>62.287368999999998</v>
      </c>
      <c r="B588">
        <v>0.91891599000000002</v>
      </c>
      <c r="C588">
        <v>-6.8546252000000001</v>
      </c>
      <c r="D588">
        <v>-163.91579999999999</v>
      </c>
      <c r="E588">
        <v>-4.8739977000000003</v>
      </c>
      <c r="F588">
        <v>-4.9636592999999998</v>
      </c>
      <c r="G588">
        <v>-4.6990767</v>
      </c>
      <c r="H588">
        <v>-53.657898000000003</v>
      </c>
      <c r="I588">
        <v>-4.140358</v>
      </c>
      <c r="J588">
        <v>-9.9487620999999995E-3</v>
      </c>
      <c r="K588">
        <v>-0.23635772999999999</v>
      </c>
      <c r="L588">
        <v>5.345536E-2</v>
      </c>
      <c r="M588">
        <v>-7.4263760000000002E-3</v>
      </c>
      <c r="N588">
        <v>-1.3047079999999999E-3</v>
      </c>
      <c r="O588">
        <v>1.5499537000000001E-2</v>
      </c>
      <c r="P588">
        <v>0.11624975999999999</v>
      </c>
      <c r="Q588">
        <v>-0.11836844000000001</v>
      </c>
      <c r="R588">
        <v>6.8361878000000001E-2</v>
      </c>
      <c r="S588">
        <v>4.1545294000000003E-2</v>
      </c>
      <c r="T588">
        <v>0.14495704000000001</v>
      </c>
      <c r="U588">
        <v>-3.1960424000000001E-2</v>
      </c>
      <c r="V588">
        <v>-6.6019952000000007E-2</v>
      </c>
      <c r="W588">
        <v>-0.11818824</v>
      </c>
      <c r="X588">
        <v>5.2149019999999997E-2</v>
      </c>
      <c r="Y588">
        <v>2.1017237000000001E-2</v>
      </c>
      <c r="Z588">
        <v>0.13033484000000001</v>
      </c>
      <c r="AA588">
        <v>-4.9970849999999997E-2</v>
      </c>
      <c r="AB588">
        <v>-3.6511561000000001E-3</v>
      </c>
      <c r="AC588">
        <v>-2.5066069999999999E-2</v>
      </c>
      <c r="AD588">
        <v>3.8612258000000003E-2</v>
      </c>
      <c r="AE588">
        <v>1.5259202000000001</v>
      </c>
    </row>
    <row r="589" spans="1:31" x14ac:dyDescent="0.2">
      <c r="A589">
        <f>62.287369</f>
        <v>62.287368999999998</v>
      </c>
      <c r="B589">
        <v>1.1035697</v>
      </c>
      <c r="C589">
        <v>-6.6705135999999996</v>
      </c>
      <c r="D589">
        <v>-164.10019</v>
      </c>
      <c r="E589">
        <v>-4.6899075999999997</v>
      </c>
      <c r="F589">
        <v>-5.3314133000000004</v>
      </c>
      <c r="G589">
        <v>-4.8834834000000003</v>
      </c>
      <c r="H589">
        <v>-54.394337</v>
      </c>
      <c r="I589">
        <v>-4.140358</v>
      </c>
      <c r="J589">
        <v>-1.5848412999999999E-2</v>
      </c>
      <c r="K589">
        <v>-8.6213946E-2</v>
      </c>
      <c r="L589">
        <v>6.4615697E-2</v>
      </c>
      <c r="M589">
        <v>-4.2973602999999997E-3</v>
      </c>
      <c r="N589">
        <v>-5.1346637000000001E-2</v>
      </c>
      <c r="O589">
        <v>1.8625526E-2</v>
      </c>
      <c r="P589">
        <v>0.11780837</v>
      </c>
      <c r="Q589">
        <v>-9.6614085000000002E-2</v>
      </c>
      <c r="R589">
        <v>6.6807433999999999E-2</v>
      </c>
      <c r="S589">
        <v>4.3109796999999998E-2</v>
      </c>
      <c r="T589">
        <v>0.13092892</v>
      </c>
      <c r="U589">
        <v>-2.7293574000000001E-2</v>
      </c>
      <c r="V589">
        <v>-8.9279740999999996E-2</v>
      </c>
      <c r="W589">
        <v>-0.14151907999999999</v>
      </c>
      <c r="X589">
        <v>3.8171745999999999E-2</v>
      </c>
      <c r="Y589">
        <v>2.8781286999999999E-2</v>
      </c>
      <c r="Z589">
        <v>0.20357554</v>
      </c>
      <c r="AA589">
        <v>9.2283286000000006E-2</v>
      </c>
      <c r="AB589">
        <v>-1.1397190999999999E-2</v>
      </c>
      <c r="AC589">
        <v>-7.2584018E-2</v>
      </c>
      <c r="AD589">
        <v>3.9853360999999997E-2</v>
      </c>
      <c r="AE589">
        <v>1.5259202000000001</v>
      </c>
    </row>
    <row r="590" spans="1:31" x14ac:dyDescent="0.2">
      <c r="A590">
        <f>62.102299</f>
        <v>62.102299000000002</v>
      </c>
      <c r="B590">
        <v>1.2882235</v>
      </c>
      <c r="C590">
        <v>-6.3022904000000004</v>
      </c>
      <c r="D590">
        <v>-164.28458000000001</v>
      </c>
      <c r="E590">
        <v>-4.5058173999999998</v>
      </c>
      <c r="F590">
        <v>-4.7797822999999999</v>
      </c>
      <c r="G590">
        <v>-4.8834834000000003</v>
      </c>
      <c r="H590">
        <v>-54.946666999999998</v>
      </c>
      <c r="I590">
        <v>-4.140358</v>
      </c>
      <c r="J590">
        <v>-1.8642986E-2</v>
      </c>
      <c r="K590">
        <v>1.2744452E-2</v>
      </c>
      <c r="L590">
        <v>7.6706067000000003E-2</v>
      </c>
      <c r="M590">
        <v>3.9616188999999998E-4</v>
      </c>
      <c r="N590">
        <v>-8.5750453000000004E-2</v>
      </c>
      <c r="O590">
        <v>2.0188523E-2</v>
      </c>
      <c r="P590">
        <v>0.11780837</v>
      </c>
      <c r="Q590">
        <v>-7.9521373000000006E-2</v>
      </c>
      <c r="R590">
        <v>6.9916307999999996E-2</v>
      </c>
      <c r="S590">
        <v>4.3109796999999998E-2</v>
      </c>
      <c r="T590">
        <v>0.10443135000000001</v>
      </c>
      <c r="U590">
        <v>-2.7293574000000001E-2</v>
      </c>
      <c r="V590">
        <v>-9.3931696999999995E-2</v>
      </c>
      <c r="W590">
        <v>-0.17729306</v>
      </c>
      <c r="X590">
        <v>4.4383868999999999E-2</v>
      </c>
      <c r="Y590">
        <v>3.8098148999999998E-2</v>
      </c>
      <c r="Z590">
        <v>0.20825049000000001</v>
      </c>
      <c r="AA590">
        <v>0.14949419</v>
      </c>
      <c r="AB590">
        <v>-1.9762908999999999E-2</v>
      </c>
      <c r="AC590">
        <v>-8.0915079000000001E-2</v>
      </c>
      <c r="AD590">
        <v>3.5509488999999998E-2</v>
      </c>
      <c r="AE590">
        <v>1.5259202000000001</v>
      </c>
    </row>
    <row r="591" spans="1:31" x14ac:dyDescent="0.2">
      <c r="A591">
        <f>61.824684</f>
        <v>61.824683999999998</v>
      </c>
      <c r="B591">
        <v>1.2882235</v>
      </c>
      <c r="C591">
        <v>-6.2102345999999997</v>
      </c>
      <c r="D591">
        <v>-164.46896000000001</v>
      </c>
      <c r="E591">
        <v>-4.5058173999999998</v>
      </c>
      <c r="F591">
        <v>-3.1248901</v>
      </c>
      <c r="G591">
        <v>-4.7912803000000004</v>
      </c>
      <c r="H591">
        <v>-55.314883999999999</v>
      </c>
      <c r="I591">
        <v>-4.140358</v>
      </c>
      <c r="J591">
        <v>-1.3985366000000001E-2</v>
      </c>
      <c r="K591">
        <v>9.6423076000000003E-3</v>
      </c>
      <c r="L591">
        <v>8.3216257000000002E-2</v>
      </c>
      <c r="M591">
        <v>3.525177E-3</v>
      </c>
      <c r="N591">
        <v>-0.10295236000000001</v>
      </c>
      <c r="O591">
        <v>2.1751519E-2</v>
      </c>
      <c r="P591">
        <v>0.10845671</v>
      </c>
      <c r="Q591">
        <v>-5.9320912000000003E-2</v>
      </c>
      <c r="R591">
        <v>7.9242952000000005E-2</v>
      </c>
      <c r="S591">
        <v>3.9980792000000001E-2</v>
      </c>
      <c r="T591">
        <v>7.4816428000000004E-2</v>
      </c>
      <c r="U591">
        <v>-2.8849191999999999E-2</v>
      </c>
      <c r="V591">
        <v>-8.6178429000000001E-2</v>
      </c>
      <c r="W591">
        <v>-0.19906852</v>
      </c>
      <c r="X591">
        <v>6.4573250999999998E-2</v>
      </c>
      <c r="Y591">
        <v>4.8967823000000001E-2</v>
      </c>
      <c r="Z591">
        <v>0.15059289000000001</v>
      </c>
      <c r="AA591">
        <v>0.11238442</v>
      </c>
      <c r="AB591">
        <v>-2.6269581E-2</v>
      </c>
      <c r="AC591">
        <v>-6.055025E-2</v>
      </c>
      <c r="AD591">
        <v>3.2096446000000001E-2</v>
      </c>
      <c r="AE591">
        <v>1.5259202000000001</v>
      </c>
    </row>
    <row r="592" spans="1:31" x14ac:dyDescent="0.2">
      <c r="A592">
        <f>61.454544</f>
        <v>61.454543999999999</v>
      </c>
      <c r="B592">
        <v>0.73426223000000002</v>
      </c>
      <c r="C592">
        <v>-7.1307926000000004</v>
      </c>
      <c r="D592">
        <v>-164.46896000000001</v>
      </c>
      <c r="E592">
        <v>-4.5978621999999998</v>
      </c>
      <c r="F592">
        <v>-0.73449028000000005</v>
      </c>
      <c r="G592">
        <v>-4.6068734999999998</v>
      </c>
      <c r="H592">
        <v>-55.591048999999998</v>
      </c>
      <c r="I592">
        <v>-4.2326082999999999</v>
      </c>
      <c r="J592">
        <v>-4.0491116000000004E-3</v>
      </c>
      <c r="K592">
        <v>-7.4425794000000003E-2</v>
      </c>
      <c r="L592">
        <v>8.0736189999999999E-2</v>
      </c>
      <c r="M592">
        <v>3.9616188999999998E-4</v>
      </c>
      <c r="N592">
        <v>-0.10607999</v>
      </c>
      <c r="O592">
        <v>2.6440505E-2</v>
      </c>
      <c r="P592">
        <v>9.5987826999999998E-2</v>
      </c>
      <c r="Q592">
        <v>-4.3782089000000003E-2</v>
      </c>
      <c r="R592">
        <v>9.3232899999999994E-2</v>
      </c>
      <c r="S592">
        <v>3.6851794E-2</v>
      </c>
      <c r="T592">
        <v>5.2994907000000001E-2</v>
      </c>
      <c r="U592">
        <v>-2.8849191999999999E-2</v>
      </c>
      <c r="V592">
        <v>-8.4627777000000001E-2</v>
      </c>
      <c r="W592">
        <v>-0.17884844999999999</v>
      </c>
      <c r="X592">
        <v>8.0103561000000004E-2</v>
      </c>
      <c r="Y592">
        <v>5.2073449000000001E-2</v>
      </c>
      <c r="Z592">
        <v>6.9560654E-2</v>
      </c>
      <c r="AA592">
        <v>3.0433663999999999E-2</v>
      </c>
      <c r="AB592">
        <v>-2.6269581E-2</v>
      </c>
      <c r="AC592">
        <v>-5.3453415999999997E-2</v>
      </c>
      <c r="AD592">
        <v>4.016364E-2</v>
      </c>
      <c r="AE592">
        <v>1.5259202000000001</v>
      </c>
    </row>
    <row r="593" spans="1:31" x14ac:dyDescent="0.2">
      <c r="A593">
        <f>61.454544</f>
        <v>61.454543999999999</v>
      </c>
      <c r="B593">
        <v>-0.83529483999999998</v>
      </c>
      <c r="C593">
        <v>-9.0639638999999992</v>
      </c>
      <c r="D593">
        <v>-164.56116</v>
      </c>
      <c r="E593">
        <v>-4.6899075999999997</v>
      </c>
      <c r="F593">
        <v>1.7478480000000001</v>
      </c>
      <c r="G593">
        <v>-4.5146699000000003</v>
      </c>
      <c r="H593">
        <v>-55.867213999999997</v>
      </c>
      <c r="I593">
        <v>-4.3248582000000004</v>
      </c>
      <c r="J593">
        <v>2.7820631E-3</v>
      </c>
      <c r="K593">
        <v>-0.16997184000000001</v>
      </c>
      <c r="L593">
        <v>7.4225992000000005E-2</v>
      </c>
      <c r="M593">
        <v>-2.7328526999999998E-3</v>
      </c>
      <c r="N593">
        <v>-9.3569509999999995E-2</v>
      </c>
      <c r="O593">
        <v>3.1129492000000002E-2</v>
      </c>
      <c r="P593">
        <v>8.6636156000000006E-2</v>
      </c>
      <c r="Q593">
        <v>-4.8443735000000002E-2</v>
      </c>
      <c r="R593">
        <v>9.6341781000000001E-2</v>
      </c>
      <c r="S593">
        <v>3.0593788E-2</v>
      </c>
      <c r="T593">
        <v>3.8966779E-2</v>
      </c>
      <c r="U593">
        <v>-2.4182341999999999E-2</v>
      </c>
      <c r="V593">
        <v>-9.5482348999999994E-2</v>
      </c>
      <c r="W593">
        <v>-0.12596515999999999</v>
      </c>
      <c r="X593">
        <v>8.4762647999999996E-2</v>
      </c>
      <c r="Y593">
        <v>4.5862201999999998E-2</v>
      </c>
      <c r="Z593">
        <v>8.7864567000000005E-3</v>
      </c>
      <c r="AA593">
        <v>-2.9869719999999999E-2</v>
      </c>
      <c r="AB593">
        <v>-1.6974336999999999E-2</v>
      </c>
      <c r="AC593">
        <v>-8.1532195000000002E-2</v>
      </c>
      <c r="AD593">
        <v>6.0952183E-2</v>
      </c>
      <c r="AE593">
        <v>1.5259202000000001</v>
      </c>
    </row>
    <row r="594" spans="1:31" x14ac:dyDescent="0.2">
      <c r="A594">
        <f>62.009762</f>
        <v>62.009762000000002</v>
      </c>
      <c r="B594">
        <v>-3.2357938000000002</v>
      </c>
      <c r="C594">
        <v>-11.825638</v>
      </c>
      <c r="D594">
        <v>-164.74556000000001</v>
      </c>
      <c r="E594">
        <v>-4.7819523999999998</v>
      </c>
      <c r="F594">
        <v>3.5866172000000001</v>
      </c>
      <c r="G594">
        <v>-4.4224667999999996</v>
      </c>
      <c r="H594">
        <v>-56.235432000000003</v>
      </c>
      <c r="I594">
        <v>-4.2326082999999999</v>
      </c>
      <c r="J594">
        <v>-1.2508217999999999E-5</v>
      </c>
      <c r="K594">
        <v>-0.22084698</v>
      </c>
      <c r="L594">
        <v>7.2055920999999995E-2</v>
      </c>
      <c r="M594">
        <v>-4.2973602999999997E-3</v>
      </c>
      <c r="N594">
        <v>-5.4474249000000002E-2</v>
      </c>
      <c r="O594">
        <v>3.581848E-2</v>
      </c>
      <c r="P594">
        <v>8.3518937000000001E-2</v>
      </c>
      <c r="Q594">
        <v>-8.4183030000000006E-2</v>
      </c>
      <c r="R594">
        <v>8.0797388999999997E-2</v>
      </c>
      <c r="S594">
        <v>2.4335783E-2</v>
      </c>
      <c r="T594">
        <v>2.8056014000000001E-2</v>
      </c>
      <c r="U594">
        <v>-2.1071108000000002E-2</v>
      </c>
      <c r="V594">
        <v>-9.8583661000000003E-2</v>
      </c>
      <c r="W594">
        <v>-7.1526527000000006E-2</v>
      </c>
      <c r="X594">
        <v>8.0103561000000004E-2</v>
      </c>
      <c r="Y594">
        <v>3.3439718E-2</v>
      </c>
      <c r="Z594">
        <v>-3.6800446000000001E-3</v>
      </c>
      <c r="AA594">
        <v>-2.5231E-2</v>
      </c>
      <c r="AB594">
        <v>-1.7921075E-3</v>
      </c>
      <c r="AC594">
        <v>-0.12318755000000001</v>
      </c>
      <c r="AD594">
        <v>8.2361272999999999E-2</v>
      </c>
      <c r="AE594">
        <v>1.5259202000000001</v>
      </c>
    </row>
    <row r="595" spans="1:31" x14ac:dyDescent="0.2">
      <c r="A595">
        <f>62.842583</f>
        <v>62.842582999999998</v>
      </c>
      <c r="B595">
        <v>-6.0056004999999999</v>
      </c>
      <c r="C595">
        <v>-14.403199000000001</v>
      </c>
      <c r="D595">
        <v>-164.92994999999999</v>
      </c>
      <c r="E595">
        <v>-4.7819523999999998</v>
      </c>
      <c r="F595">
        <v>4.4140635000000001</v>
      </c>
      <c r="G595">
        <v>-4.4224667999999996</v>
      </c>
      <c r="H595">
        <v>-56.603653000000001</v>
      </c>
      <c r="I595">
        <v>-4.2326082999999999</v>
      </c>
      <c r="J595">
        <v>-1.1501302E-2</v>
      </c>
      <c r="K595">
        <v>-0.22084698</v>
      </c>
      <c r="L595">
        <v>7.6706067000000003E-2</v>
      </c>
      <c r="M595">
        <v>-4.2973602999999997E-3</v>
      </c>
      <c r="N595">
        <v>9.6419630999999995E-3</v>
      </c>
      <c r="O595">
        <v>3.7381473999999998E-2</v>
      </c>
      <c r="P595">
        <v>8.1960327999999999E-2</v>
      </c>
      <c r="Q595">
        <v>-0.14012279</v>
      </c>
      <c r="R595">
        <v>5.4371923000000003E-2</v>
      </c>
      <c r="S595">
        <v>1.6513278999999999E-2</v>
      </c>
      <c r="T595">
        <v>1.5586576E-2</v>
      </c>
      <c r="U595">
        <v>-1.7959874000000001E-2</v>
      </c>
      <c r="V595">
        <v>-8.3077132999999997E-2</v>
      </c>
      <c r="W595">
        <v>-4.1974109000000003E-2</v>
      </c>
      <c r="X595">
        <v>7.8550524999999996E-2</v>
      </c>
      <c r="Y595">
        <v>2.7228478E-2</v>
      </c>
      <c r="Z595">
        <v>3.3719458000000001E-2</v>
      </c>
      <c r="AA595">
        <v>5.2081033999999998E-2</v>
      </c>
      <c r="AB595">
        <v>1.2150756E-2</v>
      </c>
      <c r="AC595">
        <v>-0.13522129999999999</v>
      </c>
      <c r="AD595">
        <v>9.0738743999999996E-2</v>
      </c>
      <c r="AE595">
        <v>1.5259202000000001</v>
      </c>
    </row>
    <row r="596" spans="1:31" x14ac:dyDescent="0.2">
      <c r="A596">
        <f>63.490341</f>
        <v>63.490341000000001</v>
      </c>
      <c r="B596">
        <v>-8.4984263999999996</v>
      </c>
      <c r="C596">
        <v>-16.336369999999999</v>
      </c>
      <c r="D596">
        <v>-164.92994999999999</v>
      </c>
      <c r="E596">
        <v>-4.6899075999999997</v>
      </c>
      <c r="F596">
        <v>4.5060019000000002</v>
      </c>
      <c r="G596">
        <v>-4.5146699000000003</v>
      </c>
      <c r="H596">
        <v>-57.063927</v>
      </c>
      <c r="I596">
        <v>-4.140358</v>
      </c>
      <c r="J596">
        <v>-2.3300603E-2</v>
      </c>
      <c r="K596">
        <v>-0.19354813000000001</v>
      </c>
      <c r="L596">
        <v>8.1356205000000001E-2</v>
      </c>
      <c r="M596">
        <v>-5.8618682000000002E-3</v>
      </c>
      <c r="N596">
        <v>6.4375319E-2</v>
      </c>
      <c r="O596">
        <v>3.581848E-2</v>
      </c>
      <c r="P596">
        <v>8.1960327999999999E-2</v>
      </c>
      <c r="Q596">
        <v>-0.18829314</v>
      </c>
      <c r="R596">
        <v>3.1055330999999999E-2</v>
      </c>
      <c r="S596">
        <v>1.0255273000000001E-2</v>
      </c>
      <c r="T596">
        <v>3.1171356999999998E-3</v>
      </c>
      <c r="U596">
        <v>-1.7959874000000001E-2</v>
      </c>
      <c r="V596">
        <v>-5.0513424000000001E-2</v>
      </c>
      <c r="W596">
        <v>-3.4197158999999998E-2</v>
      </c>
      <c r="X596">
        <v>8.1656590000000001E-2</v>
      </c>
      <c r="Y596">
        <v>2.8781286999999999E-2</v>
      </c>
      <c r="Z596">
        <v>8.9818708999999997E-2</v>
      </c>
      <c r="AA596">
        <v>0.15413289999999999</v>
      </c>
      <c r="AB596">
        <v>1.8347584E-2</v>
      </c>
      <c r="AC596">
        <v>-9.7577222000000005E-2</v>
      </c>
      <c r="AD596">
        <v>8.2671552999999995E-2</v>
      </c>
      <c r="AE596">
        <v>1.5259202000000001</v>
      </c>
    </row>
    <row r="597" spans="1:31" x14ac:dyDescent="0.2">
      <c r="A597">
        <f>63.767948</f>
        <v>63.767947999999997</v>
      </c>
      <c r="B597">
        <v>-9.7910032000000005</v>
      </c>
      <c r="C597">
        <v>-17.533096</v>
      </c>
      <c r="D597">
        <v>-164.56116</v>
      </c>
      <c r="E597">
        <v>-4.5978621999999998</v>
      </c>
      <c r="F597">
        <v>4.1382479999999999</v>
      </c>
      <c r="G597">
        <v>-4.6068734999999998</v>
      </c>
      <c r="H597">
        <v>-57.432144000000001</v>
      </c>
      <c r="I597">
        <v>-4.2326082999999999</v>
      </c>
      <c r="J597">
        <v>-2.7337208000000002E-2</v>
      </c>
      <c r="K597">
        <v>-0.15353048</v>
      </c>
      <c r="L597">
        <v>7.8876123000000006E-2</v>
      </c>
      <c r="M597">
        <v>-1.055539E-2</v>
      </c>
      <c r="N597">
        <v>7.2194367999999995E-2</v>
      </c>
      <c r="O597">
        <v>3.581848E-2</v>
      </c>
      <c r="P597">
        <v>8.0401718999999996E-2</v>
      </c>
      <c r="Q597">
        <v>-0.20538582999999999</v>
      </c>
      <c r="R597">
        <v>2.3283135E-2</v>
      </c>
      <c r="S597">
        <v>7.1262716999999998E-3</v>
      </c>
      <c r="T597">
        <v>-9.3523058999999999E-3</v>
      </c>
      <c r="U597">
        <v>-1.9515491999999999E-2</v>
      </c>
      <c r="V597">
        <v>-2.1051019000000001E-2</v>
      </c>
      <c r="W597">
        <v>-4.1974109000000003E-2</v>
      </c>
      <c r="X597">
        <v>8.6315676999999993E-2</v>
      </c>
      <c r="Y597">
        <v>3.4992531E-2</v>
      </c>
      <c r="Z597">
        <v>0.12098497</v>
      </c>
      <c r="AA597">
        <v>0.21598254</v>
      </c>
      <c r="AB597">
        <v>1.4319645000000001E-2</v>
      </c>
      <c r="AC597">
        <v>-3.1237233E-2</v>
      </c>
      <c r="AD597">
        <v>6.7157716000000006E-2</v>
      </c>
      <c r="AE597">
        <v>1.5259202000000001</v>
      </c>
    </row>
    <row r="598" spans="1:31" x14ac:dyDescent="0.2">
      <c r="A598">
        <f>63.860485</f>
        <v>63.860484999999997</v>
      </c>
      <c r="B598">
        <v>-9.9756564999999995</v>
      </c>
      <c r="C598">
        <v>-17.993373999999999</v>
      </c>
      <c r="D598">
        <v>-163.73141000000001</v>
      </c>
      <c r="E598">
        <v>-4.5058173999999998</v>
      </c>
      <c r="F598">
        <v>3.8624325000000002</v>
      </c>
      <c r="G598">
        <v>-4.6990767</v>
      </c>
      <c r="H598">
        <v>-57.800362</v>
      </c>
      <c r="I598">
        <v>-4.3248582000000004</v>
      </c>
      <c r="J598">
        <v>-2.1748064000000001E-2</v>
      </c>
      <c r="K598">
        <v>-9.4279520000000006E-2</v>
      </c>
      <c r="L598">
        <v>6.9885856999999996E-2</v>
      </c>
      <c r="M598">
        <v>-1.5248912999999999E-2</v>
      </c>
      <c r="N598">
        <v>1.5897202999999999E-2</v>
      </c>
      <c r="O598">
        <v>3.4255481999999997E-2</v>
      </c>
      <c r="P598">
        <v>7.5725882999999994E-2</v>
      </c>
      <c r="Q598">
        <v>-0.19295476</v>
      </c>
      <c r="R598">
        <v>2.9500891000000001E-2</v>
      </c>
      <c r="S598">
        <v>8.6907726000000005E-3</v>
      </c>
      <c r="T598">
        <v>-1.8704386E-2</v>
      </c>
      <c r="U598">
        <v>-2.2626726E-2</v>
      </c>
      <c r="V598">
        <v>-5.5444915999999997E-3</v>
      </c>
      <c r="W598">
        <v>-5.9083402E-2</v>
      </c>
      <c r="X598">
        <v>8.6315676999999993E-2</v>
      </c>
      <c r="Y598">
        <v>3.4992531E-2</v>
      </c>
      <c r="Z598">
        <v>9.7610279999999994E-2</v>
      </c>
      <c r="AA598">
        <v>0.19742766</v>
      </c>
      <c r="AB598">
        <v>2.5456722000000002E-3</v>
      </c>
      <c r="AC598">
        <v>2.4920337000000001E-2</v>
      </c>
      <c r="AD598">
        <v>5.5056922000000001E-2</v>
      </c>
      <c r="AE598">
        <v>1.5259202000000001</v>
      </c>
    </row>
    <row r="599" spans="1:31" x14ac:dyDescent="0.2">
      <c r="A599">
        <f>64.045555</f>
        <v>64.045554999999993</v>
      </c>
      <c r="B599">
        <v>-9.3293686000000005</v>
      </c>
      <c r="C599">
        <v>-17.993373999999999</v>
      </c>
      <c r="D599">
        <v>-162.44067000000001</v>
      </c>
      <c r="E599">
        <v>-4.4137721000000001</v>
      </c>
      <c r="F599">
        <v>3.8624325000000002</v>
      </c>
      <c r="G599">
        <v>-4.6990767</v>
      </c>
      <c r="H599">
        <v>-57.984473999999999</v>
      </c>
      <c r="I599">
        <v>-4.4171085000000003</v>
      </c>
      <c r="J599">
        <v>-1.1811810000000001E-2</v>
      </c>
      <c r="K599">
        <v>-1.0211414E-2</v>
      </c>
      <c r="L599">
        <v>6.2755643999999999E-2</v>
      </c>
      <c r="M599">
        <v>-1.8377928000000002E-2</v>
      </c>
      <c r="N599">
        <v>-7.7931403999999996E-2</v>
      </c>
      <c r="O599">
        <v>3.1129492000000002E-2</v>
      </c>
      <c r="P599">
        <v>6.7932829E-2</v>
      </c>
      <c r="Q599">
        <v>-0.16653878999999999</v>
      </c>
      <c r="R599">
        <v>3.8827527000000001E-2</v>
      </c>
      <c r="S599">
        <v>1.3384276000000001E-2</v>
      </c>
      <c r="T599">
        <v>-2.1821746999999999E-2</v>
      </c>
      <c r="U599">
        <v>-2.5737957999999998E-2</v>
      </c>
      <c r="V599">
        <v>-8.6457980999999993E-3</v>
      </c>
      <c r="W599">
        <v>-7.3081903000000004E-2</v>
      </c>
      <c r="X599">
        <v>7.6997503999999994E-2</v>
      </c>
      <c r="Y599">
        <v>2.4122857000000001E-2</v>
      </c>
      <c r="Z599">
        <v>2.5927894E-2</v>
      </c>
      <c r="AA599">
        <v>0.11702314</v>
      </c>
      <c r="AB599">
        <v>-1.2636557E-2</v>
      </c>
      <c r="AC599">
        <v>4.5902286E-2</v>
      </c>
      <c r="AD599">
        <v>4.9161665E-2</v>
      </c>
      <c r="AE599">
        <v>1.5259202000000001</v>
      </c>
    </row>
    <row r="600" spans="1:31" x14ac:dyDescent="0.2">
      <c r="A600">
        <f>64.785851</f>
        <v>64.785850999999994</v>
      </c>
      <c r="B600">
        <v>-8.6830806999999997</v>
      </c>
      <c r="C600">
        <v>-17.901319999999998</v>
      </c>
      <c r="D600">
        <v>-160.96556000000001</v>
      </c>
      <c r="E600">
        <v>-4.2296820000000004</v>
      </c>
      <c r="F600">
        <v>4.0463094999999996</v>
      </c>
      <c r="G600">
        <v>-4.6990767</v>
      </c>
      <c r="H600">
        <v>-58.076526999999999</v>
      </c>
      <c r="I600">
        <v>-4.5093584</v>
      </c>
      <c r="J600">
        <v>-4.3596197000000001E-3</v>
      </c>
      <c r="K600">
        <v>8.2232474999999999E-2</v>
      </c>
      <c r="L600">
        <v>6.1515603000000002E-2</v>
      </c>
      <c r="M600">
        <v>-1.5248912999999999E-2</v>
      </c>
      <c r="N600">
        <v>-0.15612191</v>
      </c>
      <c r="O600">
        <v>2.8003501E-2</v>
      </c>
      <c r="P600">
        <v>6.0139768000000003E-2</v>
      </c>
      <c r="Q600">
        <v>-0.13701503000000001</v>
      </c>
      <c r="R600">
        <v>4.3490846E-2</v>
      </c>
      <c r="S600">
        <v>1.8077780000000002E-2</v>
      </c>
      <c r="T600">
        <v>-2.1821746999999999E-2</v>
      </c>
      <c r="U600">
        <v>-2.7293574000000001E-2</v>
      </c>
      <c r="V600">
        <v>-2.7253632999999999E-2</v>
      </c>
      <c r="W600">
        <v>-7.3081903000000004E-2</v>
      </c>
      <c r="X600">
        <v>5.9914163999999999E-2</v>
      </c>
      <c r="Y600">
        <v>1.3253185000000001E-2</v>
      </c>
      <c r="Z600">
        <v>-4.7312800000000002E-2</v>
      </c>
      <c r="AA600">
        <v>3.5072385999999997E-2</v>
      </c>
      <c r="AB600">
        <v>-2.5649895999999998E-2</v>
      </c>
      <c r="AC600">
        <v>2.893159E-2</v>
      </c>
      <c r="AD600">
        <v>4.7610278999999998E-2</v>
      </c>
      <c r="AE600">
        <v>1.5259202000000001</v>
      </c>
    </row>
    <row r="601" spans="1:31" x14ac:dyDescent="0.2">
      <c r="A601">
        <f>65.711212</f>
        <v>65.711212000000003</v>
      </c>
      <c r="B601">
        <v>-8.6830806999999997</v>
      </c>
      <c r="C601">
        <v>-18.177485999999998</v>
      </c>
      <c r="D601">
        <v>-159.30605</v>
      </c>
      <c r="E601">
        <v>-4.1376366999999998</v>
      </c>
      <c r="F601">
        <v>4.2301865000000003</v>
      </c>
      <c r="G601">
        <v>-4.6990767</v>
      </c>
      <c r="H601">
        <v>-57.984473999999999</v>
      </c>
      <c r="I601">
        <v>-4.4171085000000003</v>
      </c>
      <c r="J601">
        <v>-2.4965715000000001E-3</v>
      </c>
      <c r="K601">
        <v>0.14985921999999999</v>
      </c>
      <c r="L601">
        <v>6.2755643999999999E-2</v>
      </c>
      <c r="M601">
        <v>-8.9908820000000004E-3</v>
      </c>
      <c r="N601">
        <v>-0.18114288000000001</v>
      </c>
      <c r="O601">
        <v>2.4877511000000001E-2</v>
      </c>
      <c r="P601">
        <v>5.0788107999999998E-2</v>
      </c>
      <c r="Q601">
        <v>-0.1137068</v>
      </c>
      <c r="R601">
        <v>4.3490846E-2</v>
      </c>
      <c r="S601">
        <v>2.2771282E-2</v>
      </c>
      <c r="T601">
        <v>-1.8704386E-2</v>
      </c>
      <c r="U601">
        <v>-2.5737957999999998E-2</v>
      </c>
      <c r="V601">
        <v>-5.5165377000000002E-2</v>
      </c>
      <c r="W601">
        <v>-5.1306456E-2</v>
      </c>
      <c r="X601">
        <v>4.2830835999999997E-2</v>
      </c>
      <c r="Y601">
        <v>7.0419419000000002E-3</v>
      </c>
      <c r="Z601">
        <v>-8.3153992999999995E-2</v>
      </c>
      <c r="AA601">
        <v>8.7862945999999994E-3</v>
      </c>
      <c r="AB601">
        <v>-3.2466408000000002E-2</v>
      </c>
      <c r="AC601">
        <v>-1.5809330999999999E-2</v>
      </c>
      <c r="AD601">
        <v>5.0092496E-2</v>
      </c>
      <c r="AE601">
        <v>1.5259202000000001</v>
      </c>
    </row>
    <row r="602" spans="1:31" x14ac:dyDescent="0.2">
      <c r="A602">
        <f>66.636574</f>
        <v>66.636573999999996</v>
      </c>
      <c r="B602">
        <v>-9.5140218999999995</v>
      </c>
      <c r="C602">
        <v>-18.913933</v>
      </c>
      <c r="D602">
        <v>-157.83091999999999</v>
      </c>
      <c r="E602">
        <v>-4.1376366999999998</v>
      </c>
      <c r="F602">
        <v>4.3221249999999998</v>
      </c>
      <c r="G602">
        <v>-4.6990767</v>
      </c>
      <c r="H602">
        <v>-57.892417999999999</v>
      </c>
      <c r="I602">
        <v>-4.3248582000000004</v>
      </c>
      <c r="J602">
        <v>-4.0491116000000004E-3</v>
      </c>
      <c r="K602">
        <v>0.1600963</v>
      </c>
      <c r="L602">
        <v>5.9965554999999997E-2</v>
      </c>
      <c r="M602">
        <v>3.9616188999999998E-4</v>
      </c>
      <c r="N602">
        <v>-0.14517522999999999</v>
      </c>
      <c r="O602">
        <v>2.0188523E-2</v>
      </c>
      <c r="P602">
        <v>4.1436440999999997E-2</v>
      </c>
      <c r="Q602">
        <v>-9.5060206999999994E-2</v>
      </c>
      <c r="R602">
        <v>4.3490846E-2</v>
      </c>
      <c r="S602">
        <v>2.2771282E-2</v>
      </c>
      <c r="T602">
        <v>-1.5587026E-2</v>
      </c>
      <c r="U602">
        <v>-2.2626726E-2</v>
      </c>
      <c r="V602">
        <v>-7.0671909000000005E-2</v>
      </c>
      <c r="W602">
        <v>-2.3309428E-2</v>
      </c>
      <c r="X602">
        <v>3.5065687999999998E-2</v>
      </c>
      <c r="Y602">
        <v>8.5947522999999994E-3</v>
      </c>
      <c r="Z602">
        <v>-7.0687488000000007E-2</v>
      </c>
      <c r="AA602">
        <v>4.1257344000000001E-2</v>
      </c>
      <c r="AB602">
        <v>-3.1227044999999998E-2</v>
      </c>
      <c r="AC602">
        <v>-7.3818244000000005E-2</v>
      </c>
      <c r="AD602">
        <v>5.7539134999999998E-2</v>
      </c>
      <c r="AE602">
        <v>1.5259202000000001</v>
      </c>
    </row>
    <row r="603" spans="1:31" x14ac:dyDescent="0.2">
      <c r="A603">
        <f>67.284325</f>
        <v>67.284324999999995</v>
      </c>
      <c r="B603">
        <v>-11.083579</v>
      </c>
      <c r="C603">
        <v>-19.834489999999999</v>
      </c>
      <c r="D603">
        <v>-156.63238999999999</v>
      </c>
      <c r="E603">
        <v>-4.1376366999999998</v>
      </c>
      <c r="F603">
        <v>4.3221249999999998</v>
      </c>
      <c r="G603">
        <v>-4.6990767</v>
      </c>
      <c r="H603">
        <v>-57.892417999999999</v>
      </c>
      <c r="I603">
        <v>-4.3248582000000004</v>
      </c>
      <c r="J603">
        <v>-5.6016514999999998E-3</v>
      </c>
      <c r="K603">
        <v>9.8984055000000001E-2</v>
      </c>
      <c r="L603">
        <v>5.0355262999999997E-2</v>
      </c>
      <c r="M603">
        <v>1.1347714E-2</v>
      </c>
      <c r="N603">
        <v>-6.0729492000000003E-2</v>
      </c>
      <c r="O603">
        <v>1.7062529999999999E-2</v>
      </c>
      <c r="P603">
        <v>3.3643391000000002E-2</v>
      </c>
      <c r="Q603">
        <v>-9.3506321000000003E-2</v>
      </c>
      <c r="R603">
        <v>4.5045282999999998E-2</v>
      </c>
      <c r="S603">
        <v>1.6513278999999999E-2</v>
      </c>
      <c r="T603">
        <v>-1.2469665E-2</v>
      </c>
      <c r="U603">
        <v>-1.7959874000000001E-2</v>
      </c>
      <c r="V603">
        <v>-5.5165377000000002E-2</v>
      </c>
      <c r="W603">
        <v>-1.2421695999999999E-2</v>
      </c>
      <c r="X603">
        <v>4.4383868999999999E-2</v>
      </c>
      <c r="Y603">
        <v>1.4805993999999999E-2</v>
      </c>
      <c r="Z603">
        <v>-3.4846294999999999E-2</v>
      </c>
      <c r="AA603">
        <v>8.7644570000000005E-2</v>
      </c>
      <c r="AB603">
        <v>-2.3481004E-2</v>
      </c>
      <c r="AC603">
        <v>-0.12689023999999999</v>
      </c>
      <c r="AD603">
        <v>6.8088546E-2</v>
      </c>
      <c r="AE603">
        <v>1.5259202000000001</v>
      </c>
    </row>
    <row r="604" spans="1:31" x14ac:dyDescent="0.2">
      <c r="A604">
        <f>67.747002</f>
        <v>67.747001999999995</v>
      </c>
      <c r="B604">
        <v>-12.745463000000001</v>
      </c>
      <c r="C604">
        <v>-20.386825999999999</v>
      </c>
      <c r="D604">
        <v>-155.52605</v>
      </c>
      <c r="E604">
        <v>-4.2296820000000004</v>
      </c>
      <c r="F604">
        <v>4.2301865000000003</v>
      </c>
      <c r="G604">
        <v>-4.6068734999999998</v>
      </c>
      <c r="H604">
        <v>-58.076526999999999</v>
      </c>
      <c r="I604">
        <v>-4.2326082999999999</v>
      </c>
      <c r="J604">
        <v>-3.7386037999999999E-3</v>
      </c>
      <c r="K604">
        <v>-1.9207631999999999E-2</v>
      </c>
      <c r="L604">
        <v>3.7334867000000001E-2</v>
      </c>
      <c r="M604">
        <v>1.7605744E-2</v>
      </c>
      <c r="N604">
        <v>4.2481976999999997E-2</v>
      </c>
      <c r="O604">
        <v>1.7062529999999999E-2</v>
      </c>
      <c r="P604">
        <v>2.7408946E-2</v>
      </c>
      <c r="Q604">
        <v>-0.11526068</v>
      </c>
      <c r="R604">
        <v>4.1936409000000001E-2</v>
      </c>
      <c r="S604">
        <v>8.6907726000000005E-3</v>
      </c>
      <c r="T604">
        <v>-1.4028346000000001E-2</v>
      </c>
      <c r="U604">
        <v>-1.6404258000000001E-2</v>
      </c>
      <c r="V604">
        <v>-2.4431865000000001E-3</v>
      </c>
      <c r="W604">
        <v>-2.7975595999999998E-2</v>
      </c>
      <c r="X604">
        <v>5.9914163999999999E-2</v>
      </c>
      <c r="Y604">
        <v>1.9464424000000001E-2</v>
      </c>
      <c r="Z604">
        <v>-1.3029921E-2</v>
      </c>
      <c r="AA604">
        <v>0.10001449</v>
      </c>
      <c r="AB604">
        <v>-1.3875922000000001E-2</v>
      </c>
      <c r="AC604">
        <v>-0.15095776</v>
      </c>
      <c r="AD604">
        <v>7.4604354999999997E-2</v>
      </c>
      <c r="AE604">
        <v>1.5259202000000001</v>
      </c>
    </row>
    <row r="605" spans="1:31" x14ac:dyDescent="0.2">
      <c r="A605">
        <f>68.302223</f>
        <v>68.302222999999998</v>
      </c>
      <c r="B605">
        <v>-13.853386</v>
      </c>
      <c r="C605">
        <v>-20.294768999999999</v>
      </c>
      <c r="D605">
        <v>-154.23532</v>
      </c>
      <c r="E605">
        <v>-4.3217268000000004</v>
      </c>
      <c r="F605">
        <v>4.2301865000000003</v>
      </c>
      <c r="G605">
        <v>-4.6068734999999998</v>
      </c>
      <c r="H605">
        <v>-58.352691999999998</v>
      </c>
      <c r="I605">
        <v>-4.2326082999999999</v>
      </c>
      <c r="J605">
        <v>1.2295235999999999E-3</v>
      </c>
      <c r="K605">
        <v>-0.14732617000000001</v>
      </c>
      <c r="L605">
        <v>2.4004463E-2</v>
      </c>
      <c r="M605">
        <v>1.6041236E-2</v>
      </c>
      <c r="N605">
        <v>0.13161916000000001</v>
      </c>
      <c r="O605">
        <v>1.8625526E-2</v>
      </c>
      <c r="P605">
        <v>2.1174505E-2</v>
      </c>
      <c r="Q605">
        <v>-0.15876936999999999</v>
      </c>
      <c r="R605">
        <v>2.7946453999999999E-2</v>
      </c>
      <c r="S605">
        <v>8.6826690999999997E-4</v>
      </c>
      <c r="T605">
        <v>-1.8704386E-2</v>
      </c>
      <c r="U605">
        <v>-1.6404258000000001E-2</v>
      </c>
      <c r="V605">
        <v>5.8032271000000003E-2</v>
      </c>
      <c r="W605">
        <v>-5.4417234000000002E-2</v>
      </c>
      <c r="X605">
        <v>6.4573250999999998E-2</v>
      </c>
      <c r="Y605">
        <v>1.9464424000000001E-2</v>
      </c>
      <c r="Z605">
        <v>-1.7704859E-2</v>
      </c>
      <c r="AA605">
        <v>6.9089681E-2</v>
      </c>
      <c r="AB605">
        <v>-7.6790935999999999E-3</v>
      </c>
      <c r="AC605">
        <v>-0.12905015</v>
      </c>
      <c r="AD605">
        <v>7.1501590000000004E-2</v>
      </c>
      <c r="AE605">
        <v>1.5259202000000001</v>
      </c>
    </row>
    <row r="606" spans="1:31" x14ac:dyDescent="0.2">
      <c r="A606">
        <f>68.949974</f>
        <v>68.949973999999997</v>
      </c>
      <c r="B606">
        <v>-14.130366</v>
      </c>
      <c r="C606">
        <v>-19.650379000000001</v>
      </c>
      <c r="D606">
        <v>-152.48361</v>
      </c>
      <c r="E606">
        <v>-4.3217268000000004</v>
      </c>
      <c r="F606">
        <v>4.2301865000000003</v>
      </c>
      <c r="G606">
        <v>-4.6068734999999998</v>
      </c>
      <c r="H606">
        <v>-58.720908999999999</v>
      </c>
      <c r="I606">
        <v>-4.3248582000000004</v>
      </c>
      <c r="J606">
        <v>7.4396827000000002E-3</v>
      </c>
      <c r="K606">
        <v>-0.22332869</v>
      </c>
      <c r="L606">
        <v>1.2844123000000001E-2</v>
      </c>
      <c r="M606">
        <v>9.7832065000000006E-3</v>
      </c>
      <c r="N606">
        <v>0.17696962999999999</v>
      </c>
      <c r="O606">
        <v>2.1751519E-2</v>
      </c>
      <c r="P606">
        <v>1.8057283E-2</v>
      </c>
      <c r="Q606">
        <v>-0.20693974000000001</v>
      </c>
      <c r="R606">
        <v>6.1843037000000002E-3</v>
      </c>
      <c r="S606">
        <v>-3.8252363000000002E-3</v>
      </c>
      <c r="T606">
        <v>-1.7145706E-2</v>
      </c>
      <c r="U606">
        <v>-1.6404258000000001E-2</v>
      </c>
      <c r="V606">
        <v>9.0595983000000005E-2</v>
      </c>
      <c r="W606">
        <v>-6.9971137000000003E-2</v>
      </c>
      <c r="X606">
        <v>4.5936896999999997E-2</v>
      </c>
      <c r="Y606">
        <v>1.6358804000000001E-2</v>
      </c>
      <c r="Z606">
        <v>-3.7962925000000002E-2</v>
      </c>
      <c r="AA606">
        <v>2.115622E-2</v>
      </c>
      <c r="AB606">
        <v>-7.6790935999999999E-3</v>
      </c>
      <c r="AC606">
        <v>-6.9498434999999997E-2</v>
      </c>
      <c r="AD606">
        <v>6.0331627999999998E-2</v>
      </c>
      <c r="AE606">
        <v>1.5259202000000001</v>
      </c>
    </row>
    <row r="607" spans="1:31" x14ac:dyDescent="0.2">
      <c r="A607">
        <f>69.690262</f>
        <v>69.690262000000004</v>
      </c>
      <c r="B607">
        <v>-13.853386</v>
      </c>
      <c r="C607">
        <v>-18.821877000000001</v>
      </c>
      <c r="D607">
        <v>-150.45532</v>
      </c>
      <c r="E607">
        <v>-4.2296820000000004</v>
      </c>
      <c r="F607">
        <v>4.2301865000000003</v>
      </c>
      <c r="G607">
        <v>-4.6068734999999998</v>
      </c>
      <c r="H607">
        <v>-58.997073999999998</v>
      </c>
      <c r="I607">
        <v>-4.3248582000000004</v>
      </c>
      <c r="J607">
        <v>1.2097302000000001E-2</v>
      </c>
      <c r="K607">
        <v>-0.20812823</v>
      </c>
      <c r="L607">
        <v>6.0239155000000001E-3</v>
      </c>
      <c r="M607">
        <v>9.7832065000000006E-3</v>
      </c>
      <c r="N607">
        <v>0.16915061000000001</v>
      </c>
      <c r="O607">
        <v>2.0188523E-2</v>
      </c>
      <c r="P607">
        <v>1.6498671999999999E-2</v>
      </c>
      <c r="Q607">
        <v>-0.24267902999999999</v>
      </c>
      <c r="R607">
        <v>-1.5577847000000001E-2</v>
      </c>
      <c r="S607">
        <v>-2.2607352999999999E-3</v>
      </c>
      <c r="T607">
        <v>-6.2349457000000002E-3</v>
      </c>
      <c r="U607">
        <v>-1.3293024000000001E-2</v>
      </c>
      <c r="V607">
        <v>8.4393366999999997E-2</v>
      </c>
      <c r="W607">
        <v>-7.3081903000000004E-2</v>
      </c>
      <c r="X607">
        <v>1.7982356000000001E-2</v>
      </c>
      <c r="Y607">
        <v>1.6358804000000001E-2</v>
      </c>
      <c r="Z607">
        <v>-5.1987736999999999E-2</v>
      </c>
      <c r="AA607">
        <v>-9.7685931000000004E-3</v>
      </c>
      <c r="AB607">
        <v>-1.5115287999999999E-2</v>
      </c>
      <c r="AC607">
        <v>-8.4039363999999991E-3</v>
      </c>
      <c r="AD607">
        <v>4.6679447999999998E-2</v>
      </c>
      <c r="AE607">
        <v>1.5259202000000001</v>
      </c>
    </row>
    <row r="608" spans="1:31" x14ac:dyDescent="0.2">
      <c r="A608">
        <f>70.152946</f>
        <v>70.152946</v>
      </c>
      <c r="B608">
        <v>-13.207098</v>
      </c>
      <c r="C608">
        <v>-17.809263000000001</v>
      </c>
      <c r="D608">
        <v>-148.33482000000001</v>
      </c>
      <c r="E608">
        <v>-4.1376366999999998</v>
      </c>
      <c r="F608">
        <v>4.2301865000000003</v>
      </c>
      <c r="G608">
        <v>-4.6068734999999998</v>
      </c>
      <c r="H608">
        <v>-59.273238999999997</v>
      </c>
      <c r="I608">
        <v>-4.3248582000000004</v>
      </c>
      <c r="J608">
        <v>1.5202382E-2</v>
      </c>
      <c r="K608">
        <v>-0.11940689</v>
      </c>
      <c r="L608">
        <v>4.4738683000000003E-3</v>
      </c>
      <c r="M608">
        <v>1.7605744E-2</v>
      </c>
      <c r="N608">
        <v>0.11910867999999999</v>
      </c>
      <c r="O608">
        <v>1.3936541E-2</v>
      </c>
      <c r="P608">
        <v>1.338145E-2</v>
      </c>
      <c r="Q608">
        <v>-0.25355615999999997</v>
      </c>
      <c r="R608">
        <v>-3.2676678000000001E-2</v>
      </c>
      <c r="S608">
        <v>8.6826690999999997E-4</v>
      </c>
      <c r="T608">
        <v>1.2469216E-2</v>
      </c>
      <c r="U608">
        <v>-8.6261741999999995E-3</v>
      </c>
      <c r="V608">
        <v>5.9582926000000001E-2</v>
      </c>
      <c r="W608">
        <v>-8.0858864000000003E-2</v>
      </c>
      <c r="X608">
        <v>-2.2070352000000001E-3</v>
      </c>
      <c r="Y608">
        <v>1.6358804000000001E-2</v>
      </c>
      <c r="Z608">
        <v>-4.7312800000000002E-2</v>
      </c>
      <c r="AA608">
        <v>-6.6761117999999996E-3</v>
      </c>
      <c r="AB608">
        <v>-2.5959738E-2</v>
      </c>
      <c r="AC608">
        <v>1.5355036000000001E-2</v>
      </c>
      <c r="AD608">
        <v>3.3958107000000001E-2</v>
      </c>
      <c r="AE608">
        <v>1.5259202000000001</v>
      </c>
    </row>
    <row r="609" spans="1:31" x14ac:dyDescent="0.2">
      <c r="A609">
        <f>69.967873</f>
        <v>69.967872999999997</v>
      </c>
      <c r="B609">
        <v>-12.283829000000001</v>
      </c>
      <c r="C609">
        <v>-17.072817000000001</v>
      </c>
      <c r="D609">
        <v>-146.30653000000001</v>
      </c>
      <c r="E609">
        <v>-3.9535464999999999</v>
      </c>
      <c r="F609">
        <v>4.2301865000000003</v>
      </c>
      <c r="G609">
        <v>-4.6990767</v>
      </c>
      <c r="H609">
        <v>-59.365295000000003</v>
      </c>
      <c r="I609">
        <v>-4.4171085000000003</v>
      </c>
      <c r="J609">
        <v>1.9238982000000002E-2</v>
      </c>
      <c r="K609">
        <v>-2.0448490999999999E-2</v>
      </c>
      <c r="L609">
        <v>5.0938874000000002E-3</v>
      </c>
      <c r="M609">
        <v>3.0121802999999999E-2</v>
      </c>
      <c r="N609">
        <v>4.8737213000000001E-2</v>
      </c>
      <c r="O609">
        <v>7.6845595999999999E-3</v>
      </c>
      <c r="P609">
        <v>2.4711745999999998E-3</v>
      </c>
      <c r="Q609">
        <v>-0.23646349</v>
      </c>
      <c r="R609">
        <v>-3.8894436999999997E-2</v>
      </c>
      <c r="S609">
        <v>5.5617703999999999E-3</v>
      </c>
      <c r="T609">
        <v>3.4290738000000001E-2</v>
      </c>
      <c r="U609">
        <v>-2.4037077E-3</v>
      </c>
      <c r="V609">
        <v>3.4772482E-2</v>
      </c>
      <c r="W609">
        <v>-8.8635817000000006E-2</v>
      </c>
      <c r="X609">
        <v>-5.3130955999999997E-3</v>
      </c>
      <c r="Y609">
        <v>2.2570046E-2</v>
      </c>
      <c r="Z609">
        <v>-2.2379795000000001E-2</v>
      </c>
      <c r="AA609">
        <v>2.4248701000000001E-2</v>
      </c>
      <c r="AB609">
        <v>-3.5564821000000003E-2</v>
      </c>
      <c r="AC609">
        <v>-1.3340865E-2</v>
      </c>
      <c r="AD609">
        <v>2.3408694000000001E-2</v>
      </c>
      <c r="AE609">
        <v>1.5259202000000001</v>
      </c>
    </row>
    <row r="610" spans="1:31" x14ac:dyDescent="0.2">
      <c r="A610">
        <f>68.949974</f>
        <v>68.949973999999997</v>
      </c>
      <c r="B610">
        <v>-11.268233</v>
      </c>
      <c r="C610">
        <v>-16.980761000000001</v>
      </c>
      <c r="D610">
        <v>-144.37044</v>
      </c>
      <c r="E610">
        <v>-3.9535464999999999</v>
      </c>
      <c r="F610">
        <v>4.1382479999999999</v>
      </c>
      <c r="G610">
        <v>-4.6990767</v>
      </c>
      <c r="H610">
        <v>-59.457348000000003</v>
      </c>
      <c r="I610">
        <v>-4.4171085000000003</v>
      </c>
      <c r="J610">
        <v>2.6380667E-2</v>
      </c>
      <c r="K610">
        <v>2.7324529E-2</v>
      </c>
      <c r="L610">
        <v>7.5375526999999995E-4</v>
      </c>
      <c r="M610">
        <v>3.6379833E-2</v>
      </c>
      <c r="N610">
        <v>-2.007043E-2</v>
      </c>
      <c r="O610">
        <v>6.1215636999999998E-3</v>
      </c>
      <c r="P610">
        <v>-1.4673544E-2</v>
      </c>
      <c r="Q610">
        <v>-0.19761643000000001</v>
      </c>
      <c r="R610">
        <v>-3.7339997E-2</v>
      </c>
      <c r="S610">
        <v>1.0255273000000001E-2</v>
      </c>
      <c r="T610">
        <v>4.9877538999999999E-2</v>
      </c>
      <c r="U610">
        <v>5.3743756999999996E-3</v>
      </c>
      <c r="V610">
        <v>1.4613994E-2</v>
      </c>
      <c r="W610">
        <v>-7.6192692000000006E-2</v>
      </c>
      <c r="X610">
        <v>-2.2070352000000001E-3</v>
      </c>
      <c r="Y610">
        <v>3.3439718E-2</v>
      </c>
      <c r="Z610">
        <v>1.0344769E-2</v>
      </c>
      <c r="AA610">
        <v>5.9812236999999997E-2</v>
      </c>
      <c r="AB610">
        <v>-4.0212444999999999E-2</v>
      </c>
      <c r="AC610">
        <v>-7.5052485000000002E-2</v>
      </c>
      <c r="AD610">
        <v>1.6272333E-2</v>
      </c>
      <c r="AE610">
        <v>1.5259202000000001</v>
      </c>
    </row>
    <row r="611" spans="1:31" x14ac:dyDescent="0.2">
      <c r="A611">
        <f>67.284325</f>
        <v>67.284324999999995</v>
      </c>
      <c r="B611">
        <v>-10.437291</v>
      </c>
      <c r="C611">
        <v>-17.901319999999998</v>
      </c>
      <c r="D611">
        <v>-142.71093999999999</v>
      </c>
      <c r="E611">
        <v>-4.0455914000000002</v>
      </c>
      <c r="F611">
        <v>4.1382479999999999</v>
      </c>
      <c r="G611">
        <v>-4.7912803000000004</v>
      </c>
      <c r="H611">
        <v>-59.549404000000003</v>
      </c>
      <c r="I611">
        <v>-4.4171085000000003</v>
      </c>
      <c r="J611">
        <v>3.3832859E-2</v>
      </c>
      <c r="K611">
        <v>1.0883165E-2</v>
      </c>
      <c r="L611">
        <v>-1.1336611999999999E-2</v>
      </c>
      <c r="M611">
        <v>3.6379833E-2</v>
      </c>
      <c r="N611">
        <v>-7.3239967000000003E-2</v>
      </c>
      <c r="O611">
        <v>1.0810548999999999E-2</v>
      </c>
      <c r="P611">
        <v>-3.4935486000000002E-2</v>
      </c>
      <c r="Q611">
        <v>-0.15410773</v>
      </c>
      <c r="R611">
        <v>-3.1122237000000001E-2</v>
      </c>
      <c r="S611">
        <v>1.1819774E-2</v>
      </c>
      <c r="T611">
        <v>5.6112259999999997E-2</v>
      </c>
      <c r="U611">
        <v>1.3152461000000001E-2</v>
      </c>
      <c r="V611">
        <v>-8.9253374999999997E-4</v>
      </c>
      <c r="W611">
        <v>-3.7307939999999998E-2</v>
      </c>
      <c r="X611">
        <v>-6.8661254E-3</v>
      </c>
      <c r="Y611">
        <v>4.4309393000000002E-2</v>
      </c>
      <c r="Z611">
        <v>3.5277772999999998E-2</v>
      </c>
      <c r="AA611">
        <v>7.6820879999999994E-2</v>
      </c>
      <c r="AB611">
        <v>-3.7733711000000003E-2</v>
      </c>
      <c r="AC611">
        <v>-0.13213573000000001</v>
      </c>
      <c r="AD611">
        <v>1.5031225E-2</v>
      </c>
      <c r="AE611">
        <v>1.5259202000000001</v>
      </c>
    </row>
    <row r="612" spans="1:31" x14ac:dyDescent="0.2">
      <c r="A612">
        <f>65.433601</f>
        <v>65.433600999999996</v>
      </c>
      <c r="B612">
        <v>-10.437291</v>
      </c>
      <c r="C612">
        <v>-19.466266999999998</v>
      </c>
      <c r="D612">
        <v>-141.51239000000001</v>
      </c>
      <c r="E612">
        <v>-4.0455914000000002</v>
      </c>
      <c r="F612">
        <v>4.1382479999999999</v>
      </c>
      <c r="G612">
        <v>-4.6990767</v>
      </c>
      <c r="H612">
        <v>-59.733513000000002</v>
      </c>
      <c r="I612">
        <v>-4.4171085000000003</v>
      </c>
      <c r="J612">
        <v>3.6937936999999997E-2</v>
      </c>
      <c r="K612">
        <v>-4.2163495000000002E-2</v>
      </c>
      <c r="L612">
        <v>-2.5287038000000001E-2</v>
      </c>
      <c r="M612">
        <v>3.0121802999999999E-2</v>
      </c>
      <c r="N612">
        <v>-9.2005699999999996E-2</v>
      </c>
      <c r="O612">
        <v>1.8625526E-2</v>
      </c>
      <c r="P612">
        <v>-5.0521589999999998E-2</v>
      </c>
      <c r="Q612">
        <v>-0.13390726</v>
      </c>
      <c r="R612">
        <v>-2.9567800000000002E-2</v>
      </c>
      <c r="S612">
        <v>8.6907726000000005E-3</v>
      </c>
      <c r="T612">
        <v>5.1436227000000001E-2</v>
      </c>
      <c r="U612">
        <v>1.7819310000000001E-2</v>
      </c>
      <c r="V612">
        <v>6.5811904000000004E-4</v>
      </c>
      <c r="W612">
        <v>6.2429857999999998E-3</v>
      </c>
      <c r="X612">
        <v>-2.2396427E-2</v>
      </c>
      <c r="Y612">
        <v>5.0520632000000003E-2</v>
      </c>
      <c r="Z612">
        <v>3.8394399000000003E-2</v>
      </c>
      <c r="AA612">
        <v>6.1358478000000001E-2</v>
      </c>
      <c r="AB612">
        <v>-2.9987676000000001E-2</v>
      </c>
      <c r="AC612">
        <v>-0.15003209000000001</v>
      </c>
      <c r="AD612">
        <v>1.999565E-2</v>
      </c>
      <c r="AE612">
        <v>1.5259202000000001</v>
      </c>
    </row>
    <row r="613" spans="1:31" x14ac:dyDescent="0.2">
      <c r="A613">
        <f>64.045555</f>
        <v>64.045554999999993</v>
      </c>
      <c r="B613">
        <v>-11.452887</v>
      </c>
      <c r="C613">
        <v>-21.215326000000001</v>
      </c>
      <c r="D613">
        <v>-140.86703</v>
      </c>
      <c r="E613">
        <v>-4.0455914000000002</v>
      </c>
      <c r="F613">
        <v>4.2301865000000003</v>
      </c>
      <c r="G613">
        <v>-4.6990767</v>
      </c>
      <c r="H613">
        <v>-60.009678000000001</v>
      </c>
      <c r="I613">
        <v>-4.4171085000000003</v>
      </c>
      <c r="J613">
        <v>3.3211841999999998E-2</v>
      </c>
      <c r="K613">
        <v>-9.5830589999999993E-2</v>
      </c>
      <c r="L613">
        <v>-3.3037271E-2</v>
      </c>
      <c r="M613">
        <v>2.0734756999999999E-2</v>
      </c>
      <c r="N613">
        <v>-7.0112355000000001E-2</v>
      </c>
      <c r="O613">
        <v>2.4877511000000001E-2</v>
      </c>
      <c r="P613">
        <v>-5.5197425000000001E-2</v>
      </c>
      <c r="Q613">
        <v>-0.15255384</v>
      </c>
      <c r="R613">
        <v>-4.2003314999999999E-2</v>
      </c>
      <c r="S613">
        <v>2.4327680000000001E-3</v>
      </c>
      <c r="T613">
        <v>3.8966779E-2</v>
      </c>
      <c r="U613">
        <v>2.0930543999999999E-2</v>
      </c>
      <c r="V613">
        <v>3.3221826000000003E-2</v>
      </c>
      <c r="W613">
        <v>2.0241497000000001E-2</v>
      </c>
      <c r="X613">
        <v>-3.6373697000000003E-2</v>
      </c>
      <c r="Y613">
        <v>5.2073449000000001E-2</v>
      </c>
      <c r="Z613">
        <v>2.2811268999999999E-2</v>
      </c>
      <c r="AA613">
        <v>2.2702461E-2</v>
      </c>
      <c r="AB613">
        <v>-2.0072751E-2</v>
      </c>
      <c r="AC613">
        <v>-0.11701638</v>
      </c>
      <c r="AD613">
        <v>2.5580635000000001E-2</v>
      </c>
      <c r="AE613">
        <v>1.5259202000000001</v>
      </c>
    </row>
    <row r="614" spans="1:31" x14ac:dyDescent="0.2">
      <c r="A614">
        <f>63.120197</f>
        <v>63.120196999999997</v>
      </c>
      <c r="B614">
        <v>-13.114770999999999</v>
      </c>
      <c r="C614">
        <v>-22.319996</v>
      </c>
      <c r="D614">
        <v>-140.68262999999999</v>
      </c>
      <c r="E614">
        <v>-4.0455914000000002</v>
      </c>
      <c r="F614">
        <v>4.3221249999999998</v>
      </c>
      <c r="G614">
        <v>-4.6068734999999998</v>
      </c>
      <c r="H614">
        <v>-60.285843</v>
      </c>
      <c r="I614">
        <v>-4.3248582000000004</v>
      </c>
      <c r="J614">
        <v>2.6070158999999999E-2</v>
      </c>
      <c r="K614">
        <v>-0.13274610000000001</v>
      </c>
      <c r="L614">
        <v>-3.1487226E-2</v>
      </c>
      <c r="M614">
        <v>1.2912221999999999E-2</v>
      </c>
      <c r="N614">
        <v>-1.8506620000000001E-2</v>
      </c>
      <c r="O614">
        <v>2.9566497000000001E-2</v>
      </c>
      <c r="P614">
        <v>-5.2080199000000001E-2</v>
      </c>
      <c r="Q614">
        <v>-0.20072419999999999</v>
      </c>
      <c r="R614">
        <v>-6.6874348E-2</v>
      </c>
      <c r="S614">
        <v>-6.9542383000000003E-3</v>
      </c>
      <c r="T614">
        <v>2.0262618E-2</v>
      </c>
      <c r="U614">
        <v>2.0930543999999999E-2</v>
      </c>
      <c r="V614">
        <v>8.5944018999999996E-2</v>
      </c>
      <c r="W614">
        <v>1.5768150000000001E-3</v>
      </c>
      <c r="X614">
        <v>-3.9479759000000003E-2</v>
      </c>
      <c r="Y614">
        <v>5.2073449000000001E-2</v>
      </c>
      <c r="Z614">
        <v>-2.1217320999999999E-3</v>
      </c>
      <c r="AA614">
        <v>-1.9046036999999998E-2</v>
      </c>
      <c r="AB614">
        <v>-1.2016874E-2</v>
      </c>
      <c r="AC614">
        <v>-4.9442160999999998E-2</v>
      </c>
      <c r="AD614">
        <v>2.5270358E-2</v>
      </c>
      <c r="AE614">
        <v>1.5259202000000001</v>
      </c>
    </row>
    <row r="615" spans="1:31" x14ac:dyDescent="0.2">
      <c r="A615">
        <f>62.379906</f>
        <v>62.379905999999998</v>
      </c>
      <c r="B615">
        <v>-14.407348000000001</v>
      </c>
      <c r="C615">
        <v>-22.688219</v>
      </c>
      <c r="D615">
        <v>-140.49825000000001</v>
      </c>
      <c r="E615">
        <v>-3.9535464999999999</v>
      </c>
      <c r="F615">
        <v>4.3221249999999998</v>
      </c>
      <c r="G615">
        <v>-4.5146699000000003</v>
      </c>
      <c r="H615">
        <v>-60.562004000000002</v>
      </c>
      <c r="I615">
        <v>-4.2326082999999999</v>
      </c>
      <c r="J615">
        <v>2.1412540000000001E-2</v>
      </c>
      <c r="K615">
        <v>-0.14391382</v>
      </c>
      <c r="L615">
        <v>-2.7457103E-2</v>
      </c>
      <c r="M615">
        <v>9.7832065000000006E-3</v>
      </c>
      <c r="N615">
        <v>3.1535305E-2</v>
      </c>
      <c r="O615">
        <v>2.9566497000000001E-2</v>
      </c>
      <c r="P615">
        <v>-4.5845761999999998E-2</v>
      </c>
      <c r="Q615">
        <v>-0.24734065999999999</v>
      </c>
      <c r="R615">
        <v>-9.0190925000000005E-2</v>
      </c>
      <c r="S615">
        <v>-1.4776743E-2</v>
      </c>
      <c r="T615">
        <v>4.6758153000000004E-3</v>
      </c>
      <c r="U615">
        <v>2.2486160000000002E-2</v>
      </c>
      <c r="V615">
        <v>0.12626100000000001</v>
      </c>
      <c r="W615">
        <v>-2.3309428E-2</v>
      </c>
      <c r="X615">
        <v>-3.1714606999999999E-2</v>
      </c>
      <c r="Y615">
        <v>5.3626258000000003E-2</v>
      </c>
      <c r="Z615">
        <v>-1.7704859E-2</v>
      </c>
      <c r="AA615">
        <v>-3.9147164999999998E-2</v>
      </c>
      <c r="AB615">
        <v>-7.6790935999999999E-3</v>
      </c>
      <c r="AC615">
        <v>1.5663593999999999E-2</v>
      </c>
      <c r="AD615">
        <v>1.8444268E-2</v>
      </c>
      <c r="AE615">
        <v>1.5259202000000001</v>
      </c>
    </row>
    <row r="616" spans="1:31" x14ac:dyDescent="0.2">
      <c r="A616">
        <f>61.547077</f>
        <v>61.547077000000002</v>
      </c>
      <c r="B616">
        <v>-14.776655</v>
      </c>
      <c r="C616">
        <v>-22.596164999999999</v>
      </c>
      <c r="D616">
        <v>-140.12947</v>
      </c>
      <c r="E616">
        <v>-3.9535464999999999</v>
      </c>
      <c r="F616">
        <v>4.2301865000000003</v>
      </c>
      <c r="G616">
        <v>-4.6068734999999998</v>
      </c>
      <c r="H616">
        <v>-60.654060000000001</v>
      </c>
      <c r="I616">
        <v>-4.2326082999999999</v>
      </c>
      <c r="J616">
        <v>2.2654573000000001E-2</v>
      </c>
      <c r="K616">
        <v>-0.1175456</v>
      </c>
      <c r="L616">
        <v>-2.7767112E-2</v>
      </c>
      <c r="M616">
        <v>1.1347714E-2</v>
      </c>
      <c r="N616">
        <v>4.8737213000000001E-2</v>
      </c>
      <c r="O616">
        <v>2.6440505E-2</v>
      </c>
      <c r="P616">
        <v>-4.2728540000000002E-2</v>
      </c>
      <c r="Q616">
        <v>-0.25977172999999998</v>
      </c>
      <c r="R616">
        <v>-0.10107201</v>
      </c>
      <c r="S616">
        <v>-1.7905746E-2</v>
      </c>
      <c r="T616">
        <v>-1.558905E-3</v>
      </c>
      <c r="U616">
        <v>2.5597394999999998E-2</v>
      </c>
      <c r="V616">
        <v>0.12781164</v>
      </c>
      <c r="W616">
        <v>-3.5752546000000003E-2</v>
      </c>
      <c r="X616">
        <v>-1.7737335999999999E-2</v>
      </c>
      <c r="Y616">
        <v>5.6731876000000001E-2</v>
      </c>
      <c r="Z616">
        <v>-1.6146546000000001E-2</v>
      </c>
      <c r="AA616">
        <v>-2.9869719999999999E-2</v>
      </c>
      <c r="AB616">
        <v>-6.1298873999999998E-3</v>
      </c>
      <c r="AC616">
        <v>4.2199589000000003E-2</v>
      </c>
      <c r="AD616">
        <v>1.1307904000000001E-2</v>
      </c>
      <c r="AE616">
        <v>1.5259202000000001</v>
      </c>
    </row>
    <row r="617" spans="1:31" x14ac:dyDescent="0.2">
      <c r="A617">
        <f>60.251575</f>
        <v>60.251575000000003</v>
      </c>
      <c r="B617">
        <v>-14.130366</v>
      </c>
      <c r="C617">
        <v>-22.043828999999999</v>
      </c>
      <c r="D617">
        <v>-139.66848999999999</v>
      </c>
      <c r="E617">
        <v>-3.9535464999999999</v>
      </c>
      <c r="F617">
        <v>4.1382479999999999</v>
      </c>
      <c r="G617">
        <v>-4.6068734999999998</v>
      </c>
      <c r="H617">
        <v>-60.746113000000001</v>
      </c>
      <c r="I617">
        <v>-4.3248582000000004</v>
      </c>
      <c r="J617">
        <v>2.6380667E-2</v>
      </c>
      <c r="K617">
        <v>-4.8057571E-2</v>
      </c>
      <c r="L617">
        <v>-3.1177217E-2</v>
      </c>
      <c r="M617">
        <v>1.9170253000000002E-2</v>
      </c>
      <c r="N617">
        <v>3.1535305E-2</v>
      </c>
      <c r="O617">
        <v>2.1751519E-2</v>
      </c>
      <c r="P617">
        <v>-4.7404371000000001E-2</v>
      </c>
      <c r="Q617">
        <v>-0.22403243</v>
      </c>
      <c r="R617">
        <v>-9.1745368999999993E-2</v>
      </c>
      <c r="S617">
        <v>-1.7905746E-2</v>
      </c>
      <c r="T617">
        <v>6.2344959000000004E-3</v>
      </c>
      <c r="U617">
        <v>2.5597394999999998E-2</v>
      </c>
      <c r="V617">
        <v>0.10610251</v>
      </c>
      <c r="W617">
        <v>-4.3529498999999999E-2</v>
      </c>
      <c r="X617">
        <v>-6.8661254E-3</v>
      </c>
      <c r="Y617">
        <v>5.5179066999999998E-2</v>
      </c>
      <c r="Z617">
        <v>-2.1217320999999999E-3</v>
      </c>
      <c r="AA617">
        <v>-6.6761117999999996E-3</v>
      </c>
      <c r="AB617">
        <v>-7.3692528999999996E-3</v>
      </c>
      <c r="AC617">
        <v>1.9366290000000001E-2</v>
      </c>
      <c r="AD617">
        <v>6.6537539999999996E-3</v>
      </c>
      <c r="AE617">
        <v>1.5259202000000001</v>
      </c>
    </row>
    <row r="618" spans="1:31" x14ac:dyDescent="0.2">
      <c r="A618">
        <f>58.770996</f>
        <v>58.770995999999997</v>
      </c>
      <c r="B618">
        <v>-12.83779</v>
      </c>
      <c r="C618">
        <v>-21.031216000000001</v>
      </c>
      <c r="D618">
        <v>-138.93093999999999</v>
      </c>
      <c r="E618">
        <v>-3.9535464999999999</v>
      </c>
      <c r="F618">
        <v>4.1382479999999999</v>
      </c>
      <c r="G618">
        <v>-4.6990767</v>
      </c>
      <c r="H618">
        <v>-60.562004000000002</v>
      </c>
      <c r="I618">
        <v>-4.4171085000000003</v>
      </c>
      <c r="J618">
        <v>2.8243714999999999E-2</v>
      </c>
      <c r="K618">
        <v>4.5316964000000001E-2</v>
      </c>
      <c r="L618">
        <v>-3.1797234000000001E-2</v>
      </c>
      <c r="M618">
        <v>2.3863774000000001E-2</v>
      </c>
      <c r="N618">
        <v>-2.868518E-3</v>
      </c>
      <c r="O618">
        <v>1.8625526E-2</v>
      </c>
      <c r="P618">
        <v>-5.6756042E-2</v>
      </c>
      <c r="Q618">
        <v>-0.15255384</v>
      </c>
      <c r="R618">
        <v>-6.6874348E-2</v>
      </c>
      <c r="S618">
        <v>-1.1647741E-2</v>
      </c>
      <c r="T618">
        <v>2.0262618E-2</v>
      </c>
      <c r="U618">
        <v>2.2486160000000002E-2</v>
      </c>
      <c r="V618">
        <v>8.5944018999999996E-2</v>
      </c>
      <c r="W618">
        <v>-6.8415739000000003E-2</v>
      </c>
      <c r="X618">
        <v>-5.3130955999999997E-3</v>
      </c>
      <c r="Y618">
        <v>4.8967823000000001E-2</v>
      </c>
      <c r="Z618">
        <v>1.0344769E-2</v>
      </c>
      <c r="AA618">
        <v>1.3425016999999999E-2</v>
      </c>
      <c r="AB618">
        <v>-1.1397190999999999E-2</v>
      </c>
      <c r="AC618">
        <v>-3.0620119000000001E-2</v>
      </c>
      <c r="AD618">
        <v>1.0687727E-3</v>
      </c>
      <c r="AE618">
        <v>1.5259202000000001</v>
      </c>
    </row>
    <row r="619" spans="1:31" x14ac:dyDescent="0.2">
      <c r="A619">
        <f>57.105343</f>
        <v>57.105342999999998</v>
      </c>
      <c r="B619">
        <v>-11.452887</v>
      </c>
      <c r="C619">
        <v>-19.650379000000001</v>
      </c>
      <c r="D619">
        <v>-138.19336999999999</v>
      </c>
      <c r="E619">
        <v>-3.8615012000000002</v>
      </c>
      <c r="F619">
        <v>4.0463094999999996</v>
      </c>
      <c r="G619">
        <v>-4.6990767</v>
      </c>
      <c r="H619">
        <v>-60.377895000000002</v>
      </c>
      <c r="I619">
        <v>-4.5093584</v>
      </c>
      <c r="J619">
        <v>2.7933208000000001E-2</v>
      </c>
      <c r="K619">
        <v>0.12162971</v>
      </c>
      <c r="L619">
        <v>-2.7457103E-2</v>
      </c>
      <c r="M619">
        <v>2.2299267000000001E-2</v>
      </c>
      <c r="N619">
        <v>-2.7889481000000001E-2</v>
      </c>
      <c r="O619">
        <v>1.7062529999999999E-2</v>
      </c>
      <c r="P619">
        <v>-7.0783525999999999E-2</v>
      </c>
      <c r="Q619">
        <v>-7.1751967E-2</v>
      </c>
      <c r="R619">
        <v>-4.0448874000000003E-2</v>
      </c>
      <c r="S619">
        <v>-5.3897373999999996E-3</v>
      </c>
      <c r="T619">
        <v>2.9614702E-2</v>
      </c>
      <c r="U619">
        <v>1.4708076E-2</v>
      </c>
      <c r="V619">
        <v>7.8190751000000003E-2</v>
      </c>
      <c r="W619">
        <v>-0.10418972</v>
      </c>
      <c r="X619">
        <v>-9.9721858E-3</v>
      </c>
      <c r="Y619">
        <v>4.1203771E-2</v>
      </c>
      <c r="Z619">
        <v>7.2281430000000002E-3</v>
      </c>
      <c r="AA619">
        <v>1.8063738999999999E-2</v>
      </c>
      <c r="AB619">
        <v>-1.8523543999999999E-2</v>
      </c>
      <c r="AC619">
        <v>-7.1349784999999999E-2</v>
      </c>
      <c r="AD619">
        <v>-1.0101188000000001E-2</v>
      </c>
      <c r="AE619">
        <v>1.5259202000000001</v>
      </c>
    </row>
    <row r="620" spans="1:31" x14ac:dyDescent="0.2">
      <c r="A620">
        <f>55.7173</f>
        <v>55.717300000000002</v>
      </c>
      <c r="B620">
        <v>-10.344963999999999</v>
      </c>
      <c r="C620">
        <v>-18.177485999999998</v>
      </c>
      <c r="D620">
        <v>-137.45581000000001</v>
      </c>
      <c r="E620">
        <v>-3.7694561000000002</v>
      </c>
      <c r="F620">
        <v>4.0463094999999996</v>
      </c>
      <c r="G620">
        <v>-4.7912803000000004</v>
      </c>
      <c r="H620">
        <v>-60.101730000000003</v>
      </c>
      <c r="I620">
        <v>-4.5093584</v>
      </c>
      <c r="J620">
        <v>2.8243714999999999E-2</v>
      </c>
      <c r="K620">
        <v>0.14737750999999999</v>
      </c>
      <c r="L620">
        <v>-2.2496952000000001E-2</v>
      </c>
      <c r="M620">
        <v>1.7605744E-2</v>
      </c>
      <c r="N620">
        <v>-3.2580911999999997E-2</v>
      </c>
      <c r="O620">
        <v>1.7062529999999999E-2</v>
      </c>
      <c r="P620">
        <v>-8.1693813000000004E-2</v>
      </c>
      <c r="Q620">
        <v>-4.9350321999999999E-3</v>
      </c>
      <c r="R620">
        <v>-2.1795604E-2</v>
      </c>
      <c r="S620">
        <v>-6.9623411E-4</v>
      </c>
      <c r="T620">
        <v>2.4938656E-2</v>
      </c>
      <c r="U620">
        <v>6.9299931999999998E-3</v>
      </c>
      <c r="V620">
        <v>7.3538803E-2</v>
      </c>
      <c r="W620">
        <v>-0.12752057999999999</v>
      </c>
      <c r="X620">
        <v>-1.9290366999999999E-2</v>
      </c>
      <c r="Y620">
        <v>3.3439718E-2</v>
      </c>
      <c r="Z620">
        <v>-1.3029921E-2</v>
      </c>
      <c r="AA620">
        <v>8.7862945999999994E-3</v>
      </c>
      <c r="AB620">
        <v>-2.6269581E-2</v>
      </c>
      <c r="AC620">
        <v>-8.1532195000000002E-2</v>
      </c>
      <c r="AD620">
        <v>-2.2512257000000001E-2</v>
      </c>
      <c r="AE620">
        <v>1.5259202000000001</v>
      </c>
    </row>
    <row r="621" spans="1:31" x14ac:dyDescent="0.2">
      <c r="A621">
        <f>54.699402</f>
        <v>54.699401999999999</v>
      </c>
      <c r="B621">
        <v>-9.7910032000000005</v>
      </c>
      <c r="C621">
        <v>-17.256929</v>
      </c>
      <c r="D621">
        <v>-136.90264999999999</v>
      </c>
      <c r="E621">
        <v>-3.7694561000000002</v>
      </c>
      <c r="F621">
        <v>4.1382479999999999</v>
      </c>
      <c r="G621">
        <v>-4.8834834000000003</v>
      </c>
      <c r="H621">
        <v>-59.825569000000002</v>
      </c>
      <c r="I621">
        <v>-4.5093584</v>
      </c>
      <c r="J621">
        <v>3.1659301000000001E-2</v>
      </c>
      <c r="K621">
        <v>0.11604585000000001</v>
      </c>
      <c r="L621">
        <v>-2.1566924000000001E-2</v>
      </c>
      <c r="M621">
        <v>1.447673E-2</v>
      </c>
      <c r="N621">
        <v>-2.007043E-2</v>
      </c>
      <c r="O621">
        <v>1.7062529999999999E-2</v>
      </c>
      <c r="P621">
        <v>-8.4811031999999995E-2</v>
      </c>
      <c r="Q621">
        <v>2.7696496000000001E-2</v>
      </c>
      <c r="R621">
        <v>-1.8686725000000001E-2</v>
      </c>
      <c r="S621">
        <v>8.6826690999999997E-4</v>
      </c>
      <c r="T621">
        <v>9.3518561E-3</v>
      </c>
      <c r="U621">
        <v>3.8187594999999999E-3</v>
      </c>
      <c r="V621">
        <v>5.9582926000000001E-2</v>
      </c>
      <c r="W621">
        <v>-0.12596515999999999</v>
      </c>
      <c r="X621">
        <v>-2.3949457E-2</v>
      </c>
      <c r="Y621">
        <v>2.8781286999999999E-2</v>
      </c>
      <c r="Z621">
        <v>-3.4846294999999999E-2</v>
      </c>
      <c r="AA621">
        <v>-2.0373899E-3</v>
      </c>
      <c r="AB621">
        <v>-3.0917200999999998E-2</v>
      </c>
      <c r="AC621">
        <v>-7.0424109999999998E-2</v>
      </c>
      <c r="AD621">
        <v>-2.5615023000000001E-2</v>
      </c>
      <c r="AE621">
        <v>1.5259202000000001</v>
      </c>
    </row>
    <row r="622" spans="1:31" x14ac:dyDescent="0.2">
      <c r="A622">
        <f>54.236721</f>
        <v>54.236721000000003</v>
      </c>
      <c r="B622">
        <v>-9.6063489999999998</v>
      </c>
      <c r="C622">
        <v>-17.164873</v>
      </c>
      <c r="D622">
        <v>-136.81044</v>
      </c>
      <c r="E622">
        <v>-3.8615012000000002</v>
      </c>
      <c r="F622">
        <v>4.1382479999999999</v>
      </c>
      <c r="G622">
        <v>-5.1600932999999998</v>
      </c>
      <c r="H622">
        <v>-59.641457000000003</v>
      </c>
      <c r="I622">
        <v>-4.4171085000000003</v>
      </c>
      <c r="J622">
        <v>3.4764383000000003E-2</v>
      </c>
      <c r="K622">
        <v>4.5937393E-2</v>
      </c>
      <c r="L622">
        <v>-2.4046998E-2</v>
      </c>
      <c r="M622">
        <v>1.7605744E-2</v>
      </c>
      <c r="N622">
        <v>8.0781532000000003E-3</v>
      </c>
      <c r="O622">
        <v>1.5499537000000001E-2</v>
      </c>
      <c r="P622">
        <v>-7.7017978000000001E-2</v>
      </c>
      <c r="Q622">
        <v>1.5265437999999999E-2</v>
      </c>
      <c r="R622">
        <v>-2.9567800000000002E-2</v>
      </c>
      <c r="S622">
        <v>-6.9623411E-4</v>
      </c>
      <c r="T622">
        <v>-4.6762651999999998E-3</v>
      </c>
      <c r="U622">
        <v>2.2631424999999998E-3</v>
      </c>
      <c r="V622">
        <v>4.7177702000000002E-2</v>
      </c>
      <c r="W622">
        <v>-0.10885588</v>
      </c>
      <c r="X622">
        <v>-1.7737335999999999E-2</v>
      </c>
      <c r="Y622">
        <v>3.1886908999999998E-2</v>
      </c>
      <c r="Z622">
        <v>-3.1729672E-2</v>
      </c>
      <c r="AA622">
        <v>1.0550914000000001E-3</v>
      </c>
      <c r="AB622">
        <v>-2.8438469000000001E-2</v>
      </c>
      <c r="AC622">
        <v>-6.1475928999999999E-2</v>
      </c>
      <c r="AD622">
        <v>-1.4445064000000001E-2</v>
      </c>
      <c r="AE622">
        <v>1.5259202000000001</v>
      </c>
    </row>
    <row r="623" spans="1:31" x14ac:dyDescent="0.2">
      <c r="A623">
        <f>54.329258</f>
        <v>54.329258000000003</v>
      </c>
      <c r="B623">
        <v>-9.7910032000000005</v>
      </c>
      <c r="C623">
        <v>-17.717206999999998</v>
      </c>
      <c r="D623">
        <v>-137.27142000000001</v>
      </c>
      <c r="E623">
        <v>-3.8615012000000002</v>
      </c>
      <c r="F623">
        <v>4.2301865000000003</v>
      </c>
      <c r="G623">
        <v>-6.3587369999999996</v>
      </c>
      <c r="H623">
        <v>-59.365295000000003</v>
      </c>
      <c r="I623">
        <v>-4.2326082999999999</v>
      </c>
      <c r="J623">
        <v>3.3211841999999998E-2</v>
      </c>
      <c r="K623">
        <v>-3.5338778000000001E-2</v>
      </c>
      <c r="L623">
        <v>-2.4667016999999999E-2</v>
      </c>
      <c r="M623">
        <v>1.9170253000000002E-2</v>
      </c>
      <c r="N623">
        <v>4.4045787000000003E-2</v>
      </c>
      <c r="O623">
        <v>1.5499537000000001E-2</v>
      </c>
      <c r="P623">
        <v>-6.2990479000000002E-2</v>
      </c>
      <c r="Q623">
        <v>-3.9120442999999998E-2</v>
      </c>
      <c r="R623">
        <v>-4.8221069999999998E-2</v>
      </c>
      <c r="S623">
        <v>-3.8252363000000002E-3</v>
      </c>
      <c r="T623">
        <v>-4.6762651999999998E-3</v>
      </c>
      <c r="U623">
        <v>3.8187594999999999E-3</v>
      </c>
      <c r="V623">
        <v>5.0279003000000003E-2</v>
      </c>
      <c r="W623">
        <v>-9.4857380000000005E-2</v>
      </c>
      <c r="X623">
        <v>-5.3130955999999997E-3</v>
      </c>
      <c r="Y623">
        <v>3.8098148999999998E-2</v>
      </c>
      <c r="Z623">
        <v>1.1903080999999999E-2</v>
      </c>
      <c r="AA623">
        <v>2.8887422999999999E-2</v>
      </c>
      <c r="AB623">
        <v>-1.7903861E-2</v>
      </c>
      <c r="AC623">
        <v>-6.3944392000000003E-2</v>
      </c>
      <c r="AD623">
        <v>4.1715399999999996E-3</v>
      </c>
      <c r="AE623">
        <v>1.5259202000000001</v>
      </c>
    </row>
    <row r="624" spans="1:31" x14ac:dyDescent="0.2">
      <c r="A624">
        <f>54.977013</f>
        <v>54.977012999999999</v>
      </c>
      <c r="B624">
        <v>-10.160311</v>
      </c>
      <c r="C624">
        <v>-18.177485999999998</v>
      </c>
      <c r="D624">
        <v>-138.00899000000001</v>
      </c>
      <c r="E624">
        <v>-3.8615012000000002</v>
      </c>
      <c r="F624">
        <v>4.2301865000000003</v>
      </c>
      <c r="G624">
        <v>-8.9404296999999993</v>
      </c>
      <c r="H624">
        <v>-59.181182999999997</v>
      </c>
      <c r="I624">
        <v>-4.140358</v>
      </c>
      <c r="J624">
        <v>2.4828129000000001E-2</v>
      </c>
      <c r="K624">
        <v>-9.8932727999999998E-2</v>
      </c>
      <c r="L624">
        <v>-2.1876933000000001E-2</v>
      </c>
      <c r="M624">
        <v>1.447673E-2</v>
      </c>
      <c r="N624">
        <v>7.3758169999999998E-2</v>
      </c>
      <c r="O624">
        <v>1.5499537000000001E-2</v>
      </c>
      <c r="P624">
        <v>-4.1169927000000002E-2</v>
      </c>
      <c r="Q624">
        <v>-0.11059903</v>
      </c>
      <c r="R624">
        <v>-6.5319902999999999E-2</v>
      </c>
      <c r="S624">
        <v>-5.3897373999999996E-3</v>
      </c>
      <c r="T624">
        <v>1.8703938E-2</v>
      </c>
      <c r="U624">
        <v>5.3743756999999996E-3</v>
      </c>
      <c r="V624">
        <v>5.9582926000000001E-2</v>
      </c>
      <c r="W624">
        <v>-8.8635817000000006E-2</v>
      </c>
      <c r="X624">
        <v>8.9902495E-4</v>
      </c>
      <c r="Y624">
        <v>4.8967823000000001E-2</v>
      </c>
      <c r="Z624">
        <v>8.9818708999999997E-2</v>
      </c>
      <c r="AA624">
        <v>6.9089681E-2</v>
      </c>
      <c r="AB624">
        <v>-3.3413145999999999E-3</v>
      </c>
      <c r="AC624">
        <v>-6.3944392000000003E-2</v>
      </c>
      <c r="AD624">
        <v>1.6892885999999999E-2</v>
      </c>
      <c r="AE624">
        <v>1.5259202000000001</v>
      </c>
    </row>
    <row r="625" spans="1:31" x14ac:dyDescent="0.2">
      <c r="A625">
        <f>55.624763</f>
        <v>55.624763000000002</v>
      </c>
      <c r="B625">
        <v>-10.529617999999999</v>
      </c>
      <c r="C625">
        <v>-17.993373999999999</v>
      </c>
      <c r="D625">
        <v>-138.37775999999999</v>
      </c>
      <c r="E625">
        <v>-3.8615012000000002</v>
      </c>
      <c r="F625">
        <v>4.2301865000000003</v>
      </c>
      <c r="G625">
        <v>-13.36619</v>
      </c>
      <c r="H625">
        <v>-59.089129999999997</v>
      </c>
      <c r="I625">
        <v>-4.140358</v>
      </c>
      <c r="J625">
        <v>1.3028825000000001E-2</v>
      </c>
      <c r="K625">
        <v>-0.1218886</v>
      </c>
      <c r="L625">
        <v>-1.9086848999999999E-2</v>
      </c>
      <c r="M625">
        <v>5.0896843999999998E-3</v>
      </c>
      <c r="N625">
        <v>8.4704846E-2</v>
      </c>
      <c r="O625">
        <v>1.5499537000000001E-2</v>
      </c>
      <c r="P625">
        <v>-1.6232155000000002E-2</v>
      </c>
      <c r="Q625">
        <v>-0.15876936999999999</v>
      </c>
      <c r="R625">
        <v>-7.3092095999999995E-2</v>
      </c>
      <c r="S625">
        <v>-2.2607352999999999E-3</v>
      </c>
      <c r="T625">
        <v>6.2346980000000003E-2</v>
      </c>
      <c r="U625">
        <v>2.2631424999999998E-3</v>
      </c>
      <c r="V625">
        <v>5.9582926000000001E-2</v>
      </c>
      <c r="W625">
        <v>-8.3969644999999996E-2</v>
      </c>
      <c r="X625">
        <v>-3.7600654000000001E-3</v>
      </c>
      <c r="Y625">
        <v>5.6731876000000001E-2</v>
      </c>
      <c r="Z625">
        <v>0.16461770000000001</v>
      </c>
      <c r="AA625">
        <v>8.7644570000000005E-2</v>
      </c>
      <c r="AB625">
        <v>8.1228176000000003E-3</v>
      </c>
      <c r="AC625">
        <v>-4.5430906E-2</v>
      </c>
      <c r="AD625">
        <v>1.4720949000000001E-2</v>
      </c>
      <c r="AE625">
        <v>1.5259202000000001</v>
      </c>
    </row>
    <row r="626" spans="1:31" x14ac:dyDescent="0.2">
      <c r="A626">
        <f>56.087444</f>
        <v>56.087443999999998</v>
      </c>
      <c r="B626">
        <v>-10.714271999999999</v>
      </c>
      <c r="C626">
        <v>-16.980761000000001</v>
      </c>
      <c r="D626">
        <v>-138.37775999999999</v>
      </c>
      <c r="E626">
        <v>-3.8615012000000002</v>
      </c>
      <c r="F626">
        <v>4.2301865000000003</v>
      </c>
      <c r="G626">
        <v>-19.082795999999998</v>
      </c>
      <c r="H626">
        <v>-58.905022000000002</v>
      </c>
      <c r="I626">
        <v>-4.2326082999999999</v>
      </c>
      <c r="J626">
        <v>4.3346030000000002E-3</v>
      </c>
      <c r="K626">
        <v>-9.9553167999999997E-2</v>
      </c>
      <c r="L626">
        <v>-1.8156819000000001E-2</v>
      </c>
      <c r="M626">
        <v>3.9616188999999998E-4</v>
      </c>
      <c r="N626">
        <v>7.2194367999999995E-2</v>
      </c>
      <c r="O626">
        <v>1.0810548999999999E-2</v>
      </c>
      <c r="P626">
        <v>8.7056179000000004E-3</v>
      </c>
      <c r="Q626">
        <v>-0.16343102000000001</v>
      </c>
      <c r="R626">
        <v>-6.6874348E-2</v>
      </c>
      <c r="S626">
        <v>2.4327680000000001E-3</v>
      </c>
      <c r="T626">
        <v>0.11534211</v>
      </c>
      <c r="U626">
        <v>-5.5149411999999998E-3</v>
      </c>
      <c r="V626">
        <v>4.5627050000000002E-2</v>
      </c>
      <c r="W626">
        <v>-8.2414255000000006E-2</v>
      </c>
      <c r="X626">
        <v>-1.1525216E-2</v>
      </c>
      <c r="Y626">
        <v>5.6731876000000001E-2</v>
      </c>
      <c r="Z626">
        <v>0.19422566999999999</v>
      </c>
      <c r="AA626">
        <v>5.3627279E-2</v>
      </c>
      <c r="AB626">
        <v>1.0291708E-2</v>
      </c>
      <c r="AC626">
        <v>-9.9467263E-3</v>
      </c>
      <c r="AD626">
        <v>-7.9288747000000001E-4</v>
      </c>
      <c r="AE626">
        <v>1.5259202000000001</v>
      </c>
    </row>
    <row r="627" spans="1:31" x14ac:dyDescent="0.2">
      <c r="A627">
        <f>56.272518</f>
        <v>56.272517999999998</v>
      </c>
      <c r="B627">
        <v>-10.160311</v>
      </c>
      <c r="C627">
        <v>-15.231700999999999</v>
      </c>
      <c r="D627">
        <v>-137.91678999999999</v>
      </c>
      <c r="E627">
        <v>-3.7694561000000002</v>
      </c>
      <c r="F627">
        <v>4.2301865000000003</v>
      </c>
      <c r="G627">
        <v>-24.799403999999999</v>
      </c>
      <c r="H627">
        <v>-58.628857000000004</v>
      </c>
      <c r="I627">
        <v>-4.2326082999999999</v>
      </c>
      <c r="J627">
        <v>3.7135871E-3</v>
      </c>
      <c r="K627">
        <v>-5.5502716000000001E-2</v>
      </c>
      <c r="L627">
        <v>-1.9086848999999999E-2</v>
      </c>
      <c r="M627">
        <v>3.525177E-3</v>
      </c>
      <c r="N627">
        <v>4.4045787000000003E-2</v>
      </c>
      <c r="O627">
        <v>-3.256409E-3</v>
      </c>
      <c r="P627">
        <v>3.2084781999999999E-2</v>
      </c>
      <c r="Q627">
        <v>-0.13235337</v>
      </c>
      <c r="R627">
        <v>-5.2884388999999997E-2</v>
      </c>
      <c r="S627">
        <v>1.0255273000000001E-2</v>
      </c>
      <c r="T627">
        <v>0.15742648000000001</v>
      </c>
      <c r="U627">
        <v>-2.1071108000000002E-2</v>
      </c>
      <c r="V627">
        <v>3.0120523999999999E-2</v>
      </c>
      <c r="W627">
        <v>-9.1746597999999999E-2</v>
      </c>
      <c r="X627">
        <v>-8.4191551000000007E-3</v>
      </c>
      <c r="Y627">
        <v>4.7415013999999998E-2</v>
      </c>
      <c r="Z627">
        <v>0.16773435</v>
      </c>
      <c r="AA627">
        <v>-2.5231E-2</v>
      </c>
      <c r="AB627">
        <v>2.8555136999999999E-3</v>
      </c>
      <c r="AC627">
        <v>2.5537454000000001E-2</v>
      </c>
      <c r="AD627">
        <v>-2.1891704000000001E-2</v>
      </c>
      <c r="AE627">
        <v>1.5259202000000001</v>
      </c>
    </row>
    <row r="628" spans="1:31" x14ac:dyDescent="0.2">
      <c r="A628">
        <f>56.365055</f>
        <v>56.365054999999998</v>
      </c>
      <c r="B628">
        <v>-8.6830806999999997</v>
      </c>
      <c r="C628">
        <v>-13.022363</v>
      </c>
      <c r="D628">
        <v>-137.08704</v>
      </c>
      <c r="E628">
        <v>-3.7694561000000002</v>
      </c>
      <c r="F628">
        <v>4.1382479999999999</v>
      </c>
      <c r="G628">
        <v>-29.225163999999999</v>
      </c>
      <c r="H628">
        <v>-58.076526999999999</v>
      </c>
      <c r="I628">
        <v>-4.3248582000000004</v>
      </c>
      <c r="J628">
        <v>1.0234254E-2</v>
      </c>
      <c r="K628">
        <v>-2.3860849E-2</v>
      </c>
      <c r="L628">
        <v>-1.9706867999999999E-2</v>
      </c>
      <c r="M628">
        <v>1.1347714E-2</v>
      </c>
      <c r="N628">
        <v>1.1205774E-2</v>
      </c>
      <c r="O628">
        <v>-2.0449359E-2</v>
      </c>
      <c r="P628">
        <v>4.7670886000000003E-2</v>
      </c>
      <c r="Q628">
        <v>-9.8167971000000007E-2</v>
      </c>
      <c r="R628">
        <v>-3.8894436999999997E-2</v>
      </c>
      <c r="S628">
        <v>1.9642280000000002E-2</v>
      </c>
      <c r="T628">
        <v>0.17301327999999999</v>
      </c>
      <c r="U628">
        <v>-3.8182887999999998E-2</v>
      </c>
      <c r="V628">
        <v>2.0816606000000001E-2</v>
      </c>
      <c r="W628">
        <v>-0.11041128</v>
      </c>
      <c r="X628">
        <v>5.5581153999999999E-3</v>
      </c>
      <c r="Y628">
        <v>3.1886908999999998E-2</v>
      </c>
      <c r="Z628">
        <v>0.12254327</v>
      </c>
      <c r="AA628">
        <v>-9.4811819000000006E-2</v>
      </c>
      <c r="AB628">
        <v>-9.8479845999999999E-3</v>
      </c>
      <c r="AC628">
        <v>4.4668052E-2</v>
      </c>
      <c r="AD628">
        <v>-4.0818582999999999E-2</v>
      </c>
      <c r="AE628">
        <v>1.5259202000000001</v>
      </c>
    </row>
    <row r="629" spans="1:31" x14ac:dyDescent="0.2">
      <c r="A629">
        <f>56.920273</f>
        <v>56.920273000000002</v>
      </c>
      <c r="B629">
        <v>-6.1902542</v>
      </c>
      <c r="C629">
        <v>-10.997135</v>
      </c>
      <c r="D629">
        <v>-135.7963</v>
      </c>
      <c r="E629">
        <v>-3.8615012000000002</v>
      </c>
      <c r="F629">
        <v>4.1382479999999999</v>
      </c>
      <c r="G629">
        <v>-31.530246999999999</v>
      </c>
      <c r="H629">
        <v>-57.432144000000001</v>
      </c>
      <c r="I629">
        <v>-4.2326082999999999</v>
      </c>
      <c r="J629">
        <v>1.9238982000000002E-2</v>
      </c>
      <c r="K629">
        <v>-1.9517845999999998E-2</v>
      </c>
      <c r="L629">
        <v>-2.0016876999999999E-2</v>
      </c>
      <c r="M629">
        <v>1.7605744E-2</v>
      </c>
      <c r="N629">
        <v>-1.2251379E-2</v>
      </c>
      <c r="O629">
        <v>-3.4516320000000003E-2</v>
      </c>
      <c r="P629">
        <v>5.5463947E-2</v>
      </c>
      <c r="Q629">
        <v>-8.5736901000000004E-2</v>
      </c>
      <c r="R629">
        <v>-3.2676678000000001E-2</v>
      </c>
      <c r="S629">
        <v>2.9029287000000001E-2</v>
      </c>
      <c r="T629">
        <v>0.16677855999999999</v>
      </c>
      <c r="U629">
        <v>-5.3739056E-2</v>
      </c>
      <c r="V629">
        <v>1.3063342E-2</v>
      </c>
      <c r="W629">
        <v>-0.12129901</v>
      </c>
      <c r="X629">
        <v>1.6429326000000001E-2</v>
      </c>
      <c r="Y629">
        <v>1.7911614999999999E-2</v>
      </c>
      <c r="Z629">
        <v>0.10851847000000001</v>
      </c>
      <c r="AA629">
        <v>-9.6358068000000005E-2</v>
      </c>
      <c r="AB629">
        <v>-2.2241640999999999E-2</v>
      </c>
      <c r="AC629">
        <v>3.9422567999999998E-2</v>
      </c>
      <c r="AD629">
        <v>-5.0437164E-2</v>
      </c>
      <c r="AE629">
        <v>1.5259202000000001</v>
      </c>
    </row>
    <row r="630" spans="1:31" x14ac:dyDescent="0.2">
      <c r="A630">
        <f>57.938168</f>
        <v>57.938167999999997</v>
      </c>
      <c r="B630">
        <v>-3.6051015999999998</v>
      </c>
      <c r="C630">
        <v>-9.8004102999999994</v>
      </c>
      <c r="D630">
        <v>-134.50557000000001</v>
      </c>
      <c r="E630">
        <v>-3.8615012000000002</v>
      </c>
      <c r="F630">
        <v>4.1382479999999999</v>
      </c>
      <c r="G630">
        <v>-31.991264000000001</v>
      </c>
      <c r="H630">
        <v>-56.787762000000001</v>
      </c>
      <c r="I630">
        <v>-4.2326082999999999</v>
      </c>
      <c r="J630">
        <v>2.4828129000000001E-2</v>
      </c>
      <c r="K630">
        <v>-2.9444706000000001E-2</v>
      </c>
      <c r="L630">
        <v>-2.0016876999999999E-2</v>
      </c>
      <c r="M630">
        <v>1.9170253000000002E-2</v>
      </c>
      <c r="N630">
        <v>-2.007043E-2</v>
      </c>
      <c r="O630">
        <v>-4.0768299000000001E-2</v>
      </c>
      <c r="P630">
        <v>6.1698380999999997E-2</v>
      </c>
      <c r="Q630">
        <v>-9.3506321000000003E-2</v>
      </c>
      <c r="R630">
        <v>-3.1122237000000001E-2</v>
      </c>
      <c r="S630">
        <v>3.6851794E-2</v>
      </c>
      <c r="T630">
        <v>0.15430911</v>
      </c>
      <c r="U630">
        <v>-6.3072763000000004E-2</v>
      </c>
      <c r="V630">
        <v>-7.0951445999999996E-3</v>
      </c>
      <c r="W630">
        <v>-0.11041128</v>
      </c>
      <c r="X630">
        <v>8.6641758999999995E-3</v>
      </c>
      <c r="Y630">
        <v>1.1700373E-2</v>
      </c>
      <c r="Z630">
        <v>0.14280134</v>
      </c>
      <c r="AA630">
        <v>-1.7499794999999999E-2</v>
      </c>
      <c r="AB630">
        <v>-2.9058148999999998E-2</v>
      </c>
      <c r="AC630">
        <v>7.9496419000000002E-3</v>
      </c>
      <c r="AD630">
        <v>-4.6093289000000003E-2</v>
      </c>
      <c r="AE630">
        <v>1.5259202000000001</v>
      </c>
    </row>
    <row r="631" spans="1:31" x14ac:dyDescent="0.2">
      <c r="A631">
        <f>59.233677</f>
        <v>59.233677</v>
      </c>
      <c r="B631">
        <v>-1.8508906000000001</v>
      </c>
      <c r="C631">
        <v>-9.7083539999999999</v>
      </c>
      <c r="D631">
        <v>-133.76801</v>
      </c>
      <c r="E631">
        <v>-3.8615012000000002</v>
      </c>
      <c r="F631">
        <v>4.1382479999999999</v>
      </c>
      <c r="G631">
        <v>-31.345839999999999</v>
      </c>
      <c r="H631">
        <v>-56.327488000000002</v>
      </c>
      <c r="I631">
        <v>-4.140358</v>
      </c>
      <c r="J631">
        <v>2.3586096000000001E-2</v>
      </c>
      <c r="K631">
        <v>-3.5959207E-2</v>
      </c>
      <c r="L631">
        <v>-1.9706867999999999E-2</v>
      </c>
      <c r="M631">
        <v>1.7605744E-2</v>
      </c>
      <c r="N631">
        <v>-1.0687568E-2</v>
      </c>
      <c r="O631">
        <v>-4.2331292999999999E-2</v>
      </c>
      <c r="P631">
        <v>6.6374219999999998E-2</v>
      </c>
      <c r="Q631">
        <v>-0.10127572999999999</v>
      </c>
      <c r="R631">
        <v>-2.8013362E-2</v>
      </c>
      <c r="S631">
        <v>4.6238798999999997E-2</v>
      </c>
      <c r="T631">
        <v>0.15119176000000001</v>
      </c>
      <c r="U631">
        <v>-6.7739605999999994E-2</v>
      </c>
      <c r="V631">
        <v>-3.5006896000000003E-2</v>
      </c>
      <c r="W631">
        <v>-8.0858864000000003E-2</v>
      </c>
      <c r="X631">
        <v>-1.7737335999999999E-2</v>
      </c>
      <c r="Y631">
        <v>1.1700373E-2</v>
      </c>
      <c r="Z631">
        <v>0.19266733999999999</v>
      </c>
      <c r="AA631">
        <v>8.1459604000000005E-2</v>
      </c>
      <c r="AB631">
        <v>-2.8438469000000001E-2</v>
      </c>
      <c r="AC631">
        <v>-4.1111093000000001E-2</v>
      </c>
      <c r="AD631">
        <v>-2.9028069E-2</v>
      </c>
      <c r="AE631">
        <v>1.5259202000000001</v>
      </c>
    </row>
    <row r="632" spans="1:31" x14ac:dyDescent="0.2">
      <c r="A632">
        <f>60.529182</f>
        <v>60.529181999999999</v>
      </c>
      <c r="B632">
        <v>-1.8508906000000001</v>
      </c>
      <c r="C632">
        <v>-10.720967999999999</v>
      </c>
      <c r="D632">
        <v>-134.22899000000001</v>
      </c>
      <c r="E632">
        <v>-3.8615012000000002</v>
      </c>
      <c r="F632">
        <v>4.2301865000000003</v>
      </c>
      <c r="G632">
        <v>-29.778383000000002</v>
      </c>
      <c r="H632">
        <v>-56.051322999999996</v>
      </c>
      <c r="I632">
        <v>-4.140358</v>
      </c>
      <c r="J632">
        <v>1.7686444999999999E-2</v>
      </c>
      <c r="K632">
        <v>-4.4024779999999999E-2</v>
      </c>
      <c r="L632">
        <v>-1.7226791000000002E-2</v>
      </c>
      <c r="M632">
        <v>1.447673E-2</v>
      </c>
      <c r="N632">
        <v>1.9024824999999999E-2</v>
      </c>
      <c r="O632">
        <v>-4.2331292999999999E-2</v>
      </c>
      <c r="P632">
        <v>7.2608665000000003E-2</v>
      </c>
      <c r="Q632">
        <v>-9.9721849000000001E-2</v>
      </c>
      <c r="R632">
        <v>-1.8686725000000001E-2</v>
      </c>
      <c r="S632">
        <v>5.2496802000000002E-2</v>
      </c>
      <c r="T632">
        <v>0.15430911</v>
      </c>
      <c r="U632">
        <v>-6.9295228E-2</v>
      </c>
      <c r="V632">
        <v>-5.2064076000000001E-2</v>
      </c>
      <c r="W632">
        <v>-6.0638797000000001E-2</v>
      </c>
      <c r="X632">
        <v>-3.6373697000000003E-2</v>
      </c>
      <c r="Y632">
        <v>1.0147562000000001E-2</v>
      </c>
      <c r="Z632">
        <v>0.20825049000000001</v>
      </c>
      <c r="AA632">
        <v>0.12475434000000001</v>
      </c>
      <c r="AB632">
        <v>-2.1312118000000001E-2</v>
      </c>
      <c r="AC632">
        <v>-8.0915079000000001E-2</v>
      </c>
      <c r="AD632">
        <v>-7.9292514999999997E-3</v>
      </c>
      <c r="AE632">
        <v>1.5259202000000001</v>
      </c>
    </row>
    <row r="633" spans="1:31" x14ac:dyDescent="0.2">
      <c r="A633">
        <f>61.362007</f>
        <v>61.362006999999998</v>
      </c>
      <c r="B633">
        <v>-3.2357938000000002</v>
      </c>
      <c r="C633">
        <v>-12.377972</v>
      </c>
      <c r="D633">
        <v>-135.98070000000001</v>
      </c>
      <c r="E633">
        <v>-3.8615012000000002</v>
      </c>
      <c r="F633">
        <v>4.2301865000000003</v>
      </c>
      <c r="G633">
        <v>-27.473300999999999</v>
      </c>
      <c r="H633">
        <v>-55.867213999999997</v>
      </c>
      <c r="I633">
        <v>-4.140358</v>
      </c>
      <c r="J633">
        <v>1.1165777999999999E-2</v>
      </c>
      <c r="K633">
        <v>-7.5666658999999997E-2</v>
      </c>
      <c r="L633">
        <v>-1.2266641E-2</v>
      </c>
      <c r="M633">
        <v>1.1347714E-2</v>
      </c>
      <c r="N633">
        <v>6.5939128E-2</v>
      </c>
      <c r="O633">
        <v>-4.5457288999999998E-2</v>
      </c>
      <c r="P633">
        <v>7.4167265999999996E-2</v>
      </c>
      <c r="Q633">
        <v>-9.1952435999999999E-2</v>
      </c>
      <c r="R633">
        <v>-7.8056501000000004E-3</v>
      </c>
      <c r="S633">
        <v>5.0932302999999998E-2</v>
      </c>
      <c r="T633">
        <v>0.1465157</v>
      </c>
      <c r="U633">
        <v>-7.5517684000000002E-2</v>
      </c>
      <c r="V633">
        <v>-4.7412111999999999E-2</v>
      </c>
      <c r="W633">
        <v>-6.2194180000000002E-2</v>
      </c>
      <c r="X633">
        <v>-2.7055519E-2</v>
      </c>
      <c r="Y633">
        <v>5.4891313999999997E-3</v>
      </c>
      <c r="Z633">
        <v>0.16305940999999999</v>
      </c>
      <c r="AA633">
        <v>8.6098321000000005E-2</v>
      </c>
      <c r="AB633">
        <v>-1.0467667E-2</v>
      </c>
      <c r="AC633">
        <v>-8.2457877999999998E-2</v>
      </c>
      <c r="AD633">
        <v>6.3434768999999997E-3</v>
      </c>
      <c r="AE633">
        <v>1.5259202000000001</v>
      </c>
    </row>
    <row r="634" spans="1:31" x14ac:dyDescent="0.2">
      <c r="A634">
        <f>62.009762</f>
        <v>62.009762000000002</v>
      </c>
      <c r="B634">
        <v>-5.2669854000000003</v>
      </c>
      <c r="C634">
        <v>-13.850864</v>
      </c>
      <c r="D634">
        <v>-138.10118</v>
      </c>
      <c r="E634">
        <v>-3.9535464999999999</v>
      </c>
      <c r="F634">
        <v>4.3221249999999998</v>
      </c>
      <c r="G634">
        <v>-24.061776999999999</v>
      </c>
      <c r="H634">
        <v>-55.775157999999998</v>
      </c>
      <c r="I634">
        <v>-4.140358</v>
      </c>
      <c r="J634">
        <v>8.3712069000000007E-3</v>
      </c>
      <c r="K634">
        <v>-0.14112189</v>
      </c>
      <c r="L634">
        <v>-6.3764611000000004E-3</v>
      </c>
      <c r="M634">
        <v>8.2186991000000008E-3</v>
      </c>
      <c r="N634">
        <v>0.11754487</v>
      </c>
      <c r="O634">
        <v>-5.0146273999999998E-2</v>
      </c>
      <c r="P634">
        <v>7.4167265999999996E-2</v>
      </c>
      <c r="Q634">
        <v>-8.8844672E-2</v>
      </c>
      <c r="R634">
        <v>1.5209856000000001E-3</v>
      </c>
      <c r="S634">
        <v>4.4674296000000002E-2</v>
      </c>
      <c r="T634">
        <v>0.11222475</v>
      </c>
      <c r="U634">
        <v>-8.3295770000000005E-2</v>
      </c>
      <c r="V634">
        <v>-2.5702979000000001E-2</v>
      </c>
      <c r="W634">
        <v>-7.7748082999999996E-2</v>
      </c>
      <c r="X634">
        <v>7.1111452000000002E-3</v>
      </c>
      <c r="Y634">
        <v>-2.2749207E-3</v>
      </c>
      <c r="Z634">
        <v>8.0468833000000003E-2</v>
      </c>
      <c r="AA634">
        <v>8.7862945999999994E-3</v>
      </c>
      <c r="AB634">
        <v>-5.5274187000000003E-4</v>
      </c>
      <c r="AC634">
        <v>-4.3888111E-2</v>
      </c>
      <c r="AD634">
        <v>1.0066798E-2</v>
      </c>
      <c r="AE634">
        <v>1.5259202000000001</v>
      </c>
    </row>
    <row r="635" spans="1:31" x14ac:dyDescent="0.2">
      <c r="A635">
        <f>62.472443</f>
        <v>62.472442999999998</v>
      </c>
      <c r="B635">
        <v>-6.6518888</v>
      </c>
      <c r="C635">
        <v>-14.771421999999999</v>
      </c>
      <c r="D635">
        <v>-139.76070000000001</v>
      </c>
      <c r="E635">
        <v>-3.8615012000000002</v>
      </c>
      <c r="F635">
        <v>4.3221249999999998</v>
      </c>
      <c r="G635">
        <v>-19.72822</v>
      </c>
      <c r="H635">
        <v>-55.775157999999998</v>
      </c>
      <c r="I635">
        <v>-4.140358</v>
      </c>
      <c r="J635">
        <v>9.3027306999999993E-3</v>
      </c>
      <c r="K635">
        <v>-0.21278142999999999</v>
      </c>
      <c r="L635">
        <v>-2.6563485E-3</v>
      </c>
      <c r="M635">
        <v>8.2186991000000008E-3</v>
      </c>
      <c r="N635">
        <v>0.15351249</v>
      </c>
      <c r="O635">
        <v>-5.1709268000000003E-2</v>
      </c>
      <c r="P635">
        <v>7.2608665000000003E-2</v>
      </c>
      <c r="Q635">
        <v>-9.6614085000000002E-2</v>
      </c>
      <c r="R635">
        <v>3.0754248000000001E-3</v>
      </c>
      <c r="S635">
        <v>3.3722787999999997E-2</v>
      </c>
      <c r="T635">
        <v>5.9229619999999997E-2</v>
      </c>
      <c r="U635">
        <v>-9.1073863000000005E-2</v>
      </c>
      <c r="V635">
        <v>-3.9938394999999996E-3</v>
      </c>
      <c r="W635">
        <v>-9.0191207999999995E-2</v>
      </c>
      <c r="X635">
        <v>4.9042958999999997E-2</v>
      </c>
      <c r="Y635">
        <v>-1.1591783E-2</v>
      </c>
      <c r="Z635">
        <v>-5.6341941999999996E-4</v>
      </c>
      <c r="AA635">
        <v>-5.1517092E-2</v>
      </c>
      <c r="AB635">
        <v>5.0244037999999996E-3</v>
      </c>
      <c r="AC635">
        <v>8.5280626000000005E-4</v>
      </c>
      <c r="AD635">
        <v>8.5154138999999993E-3</v>
      </c>
      <c r="AE635">
        <v>1.5259202000000001</v>
      </c>
    </row>
    <row r="636" spans="1:31" x14ac:dyDescent="0.2">
      <c r="A636">
        <f>63.027664</f>
        <v>63.027664000000001</v>
      </c>
      <c r="B636">
        <v>-7.1135229999999998</v>
      </c>
      <c r="C636">
        <v>-14.771421999999999</v>
      </c>
      <c r="D636">
        <v>-140.22166000000001</v>
      </c>
      <c r="E636">
        <v>-3.8615012000000002</v>
      </c>
      <c r="F636">
        <v>4.7818174000000004</v>
      </c>
      <c r="G636">
        <v>-15.210257</v>
      </c>
      <c r="H636">
        <v>-55.775157999999998</v>
      </c>
      <c r="I636">
        <v>-4.140358</v>
      </c>
      <c r="J636">
        <v>1.0544761999999999E-2</v>
      </c>
      <c r="K636">
        <v>-0.24070072000000001</v>
      </c>
      <c r="L636">
        <v>-1.7263201E-3</v>
      </c>
      <c r="M636">
        <v>6.6541917999999997E-3</v>
      </c>
      <c r="N636">
        <v>0.15507630999999999</v>
      </c>
      <c r="O636">
        <v>-4.7020283000000003E-2</v>
      </c>
      <c r="P636">
        <v>7.5725882999999994E-2</v>
      </c>
      <c r="Q636">
        <v>-0.11681453999999999</v>
      </c>
      <c r="R636">
        <v>1.5209856000000001E-3</v>
      </c>
      <c r="S636">
        <v>2.5900286000000002E-2</v>
      </c>
      <c r="T636">
        <v>7.7931768999999996E-3</v>
      </c>
      <c r="U636">
        <v>-9.4185091999999998E-2</v>
      </c>
      <c r="V636">
        <v>3.7594242E-3</v>
      </c>
      <c r="W636">
        <v>-8.8635817000000006E-2</v>
      </c>
      <c r="X636">
        <v>6.9232351999999997E-2</v>
      </c>
      <c r="Y636">
        <v>-1.7803023000000001E-2</v>
      </c>
      <c r="Z636">
        <v>-6.6012554000000001E-2</v>
      </c>
      <c r="AA636">
        <v>-7.6256937999999996E-2</v>
      </c>
      <c r="AB636">
        <v>5.9539279999999998E-3</v>
      </c>
      <c r="AC636">
        <v>1.3503687E-2</v>
      </c>
      <c r="AD636">
        <v>8.5154138999999993E-3</v>
      </c>
      <c r="AE636">
        <v>1.5259202000000001</v>
      </c>
    </row>
    <row r="637" spans="1:31" x14ac:dyDescent="0.2">
      <c r="A637">
        <f>63.675411</f>
        <v>63.675410999999997</v>
      </c>
      <c r="B637">
        <v>-6.8365425999999996</v>
      </c>
      <c r="C637">
        <v>-13.758808999999999</v>
      </c>
      <c r="D637">
        <v>-139.66848999999999</v>
      </c>
      <c r="E637">
        <v>-3.7694561000000002</v>
      </c>
      <c r="F637">
        <v>5.7012019</v>
      </c>
      <c r="G637">
        <v>-11.522123000000001</v>
      </c>
      <c r="H637">
        <v>-55.867213999999997</v>
      </c>
      <c r="I637">
        <v>-4.140358</v>
      </c>
      <c r="J637">
        <v>8.0606984E-3</v>
      </c>
      <c r="K637">
        <v>-0.18672340000000001</v>
      </c>
      <c r="L637">
        <v>1.3737740999999999E-3</v>
      </c>
      <c r="M637">
        <v>5.0896843999999998E-3</v>
      </c>
      <c r="N637">
        <v>0.11598106</v>
      </c>
      <c r="O637">
        <v>-3.9205301999999997E-2</v>
      </c>
      <c r="P637">
        <v>8.5077547000000003E-2</v>
      </c>
      <c r="Q637">
        <v>-0.14167666000000001</v>
      </c>
      <c r="R637">
        <v>-3.3453710999999998E-5</v>
      </c>
      <c r="S637">
        <v>2.4335783E-2</v>
      </c>
      <c r="T637">
        <v>-2.1821746999999999E-2</v>
      </c>
      <c r="U637">
        <v>-9.5740705999999995E-2</v>
      </c>
      <c r="V637">
        <v>-2.4431865000000001E-3</v>
      </c>
      <c r="W637">
        <v>-8.2414255000000006E-2</v>
      </c>
      <c r="X637">
        <v>6.1467193000000003E-2</v>
      </c>
      <c r="Y637">
        <v>-2.0908645999999999E-2</v>
      </c>
      <c r="Z637">
        <v>-0.12678675</v>
      </c>
      <c r="AA637">
        <v>-9.7904309999999994E-2</v>
      </c>
      <c r="AB637">
        <v>3.7850379000000001E-3</v>
      </c>
      <c r="AC637">
        <v>-1.0563843E-2</v>
      </c>
      <c r="AD637">
        <v>1.0066798E-2</v>
      </c>
      <c r="AE637">
        <v>1.5259202000000001</v>
      </c>
    </row>
    <row r="638" spans="1:31" x14ac:dyDescent="0.2">
      <c r="A638">
        <f>64.415703</f>
        <v>64.415702999999993</v>
      </c>
      <c r="B638">
        <v>-6.2825813000000004</v>
      </c>
      <c r="C638">
        <v>-12.285916</v>
      </c>
      <c r="D638">
        <v>-138.83875</v>
      </c>
      <c r="E638">
        <v>-3.7694561000000002</v>
      </c>
      <c r="F638">
        <v>7.1722174000000001</v>
      </c>
      <c r="G638">
        <v>-9.5858536000000001</v>
      </c>
      <c r="H638">
        <v>-56.143379000000003</v>
      </c>
      <c r="I638">
        <v>-4.2326082999999999</v>
      </c>
      <c r="J638">
        <v>1.2295235999999999E-3</v>
      </c>
      <c r="K638">
        <v>-6.0155936E-2</v>
      </c>
      <c r="L638">
        <v>1.0984067E-2</v>
      </c>
      <c r="M638">
        <v>1.9606692E-3</v>
      </c>
      <c r="N638">
        <v>4.2481976999999997E-2</v>
      </c>
      <c r="O638">
        <v>-3.1390328000000002E-2</v>
      </c>
      <c r="P638">
        <v>9.7546436E-2</v>
      </c>
      <c r="Q638">
        <v>-0.16187714</v>
      </c>
      <c r="R638">
        <v>1.5209856000000001E-3</v>
      </c>
      <c r="S638">
        <v>2.9029287000000001E-2</v>
      </c>
      <c r="T638">
        <v>-2.3380426999999999E-2</v>
      </c>
      <c r="U638">
        <v>-9.2629477000000002E-2</v>
      </c>
      <c r="V638">
        <v>-1.7949712999999999E-2</v>
      </c>
      <c r="W638">
        <v>-7.7748082999999996E-2</v>
      </c>
      <c r="X638">
        <v>3.8171745999999999E-2</v>
      </c>
      <c r="Y638">
        <v>-2.0908645999999999E-2</v>
      </c>
      <c r="Z638">
        <v>-0.19067756999999999</v>
      </c>
      <c r="AA638">
        <v>-0.14738402</v>
      </c>
      <c r="AB638">
        <v>-5.5274187000000003E-4</v>
      </c>
      <c r="AC638">
        <v>-4.1728210000000002E-2</v>
      </c>
      <c r="AD638">
        <v>8.5154138999999993E-3</v>
      </c>
      <c r="AE638">
        <v>1.5259202000000001</v>
      </c>
    </row>
    <row r="639" spans="1:31" x14ac:dyDescent="0.2">
      <c r="A639">
        <f>64.970917</f>
        <v>64.970917</v>
      </c>
      <c r="B639">
        <v>-6.0056004999999999</v>
      </c>
      <c r="C639">
        <v>-10.90508</v>
      </c>
      <c r="D639">
        <v>-138.37775999999999</v>
      </c>
      <c r="E639">
        <v>-3.7694561000000002</v>
      </c>
      <c r="F639">
        <v>8.6432322999999993</v>
      </c>
      <c r="G639">
        <v>-9.2170401000000002</v>
      </c>
      <c r="H639">
        <v>-56.419539999999998</v>
      </c>
      <c r="I639">
        <v>-4.3248582000000004</v>
      </c>
      <c r="J639">
        <v>-6.2226672000000004E-3</v>
      </c>
      <c r="K639">
        <v>8.0991618000000001E-2</v>
      </c>
      <c r="L639">
        <v>2.5864518999999999E-2</v>
      </c>
      <c r="M639">
        <v>-1.1683456000000001E-3</v>
      </c>
      <c r="N639">
        <v>-4.6655200000000001E-2</v>
      </c>
      <c r="O639">
        <v>-2.3575351000000001E-2</v>
      </c>
      <c r="P639">
        <v>0.10845671</v>
      </c>
      <c r="Q639">
        <v>-0.17120041999999999</v>
      </c>
      <c r="R639">
        <v>6.1843037000000002E-3</v>
      </c>
      <c r="S639">
        <v>3.5287290999999998E-2</v>
      </c>
      <c r="T639">
        <v>-1.0910985999999999E-2</v>
      </c>
      <c r="U639">
        <v>-8.9518241999999998E-2</v>
      </c>
      <c r="V639">
        <v>-3.9658852000000001E-2</v>
      </c>
      <c r="W639">
        <v>-6.8415739000000003E-2</v>
      </c>
      <c r="X639">
        <v>1.6429326000000001E-2</v>
      </c>
      <c r="Y639">
        <v>-1.6250213999999999E-2</v>
      </c>
      <c r="Z639">
        <v>-0.23898527</v>
      </c>
      <c r="AA639">
        <v>-0.19840994000000001</v>
      </c>
      <c r="AB639">
        <v>-5.5102045000000001E-3</v>
      </c>
      <c r="AC639">
        <v>-5.6847557E-2</v>
      </c>
      <c r="AD639">
        <v>5.1023704000000003E-3</v>
      </c>
      <c r="AE639">
        <v>1.5259202000000001</v>
      </c>
    </row>
    <row r="640" spans="1:31" x14ac:dyDescent="0.2">
      <c r="A640">
        <f>65.063454</f>
        <v>65.063453999999993</v>
      </c>
      <c r="B640">
        <v>-6.1902542</v>
      </c>
      <c r="C640">
        <v>-10.720967999999999</v>
      </c>
      <c r="D640">
        <v>-138.74654000000001</v>
      </c>
      <c r="E640">
        <v>-3.7694561000000002</v>
      </c>
      <c r="F640">
        <v>9.1029242999999997</v>
      </c>
      <c r="G640">
        <v>-9.4936503999999999</v>
      </c>
      <c r="H640">
        <v>-56.695704999999997</v>
      </c>
      <c r="I640">
        <v>-4.3248582000000004</v>
      </c>
      <c r="J640">
        <v>-9.0172384000000005E-3</v>
      </c>
      <c r="K640">
        <v>0.16505972999999999</v>
      </c>
      <c r="L640">
        <v>3.7644874000000002E-2</v>
      </c>
      <c r="M640">
        <v>-2.7328526999999998E-3</v>
      </c>
      <c r="N640">
        <v>-0.13266475</v>
      </c>
      <c r="O640">
        <v>-1.7323366999999999E-2</v>
      </c>
      <c r="P640">
        <v>0.11313254</v>
      </c>
      <c r="Q640">
        <v>-0.16809267</v>
      </c>
      <c r="R640">
        <v>1.39565E-2</v>
      </c>
      <c r="S640">
        <v>3.9980792000000001E-2</v>
      </c>
      <c r="T640">
        <v>-1.558905E-3</v>
      </c>
      <c r="U640">
        <v>-8.1740163000000005E-2</v>
      </c>
      <c r="V640">
        <v>-6.4469292999999997E-2</v>
      </c>
      <c r="W640">
        <v>-4.5084885999999998E-2</v>
      </c>
      <c r="X640">
        <v>1.1770235E-2</v>
      </c>
      <c r="Y640">
        <v>-6.9333509999999999E-3</v>
      </c>
      <c r="Z640">
        <v>-0.22807706999999999</v>
      </c>
      <c r="AA640">
        <v>-0.18758626</v>
      </c>
      <c r="AB640">
        <v>-9.5381419999999995E-3</v>
      </c>
      <c r="AC640">
        <v>-6.3327275000000002E-2</v>
      </c>
      <c r="AD640">
        <v>9.4462447000000001E-3</v>
      </c>
      <c r="AE640">
        <v>1.5259202000000001</v>
      </c>
    </row>
    <row r="641" spans="1:31" x14ac:dyDescent="0.2">
      <c r="A641">
        <f>64.785851</f>
        <v>64.785850999999994</v>
      </c>
      <c r="B641">
        <v>-7.2981768000000002</v>
      </c>
      <c r="C641">
        <v>-12.470027999999999</v>
      </c>
      <c r="D641">
        <v>-140.03728000000001</v>
      </c>
      <c r="E641">
        <v>-3.9535464999999999</v>
      </c>
      <c r="F641">
        <v>8.3674172999999996</v>
      </c>
      <c r="G641">
        <v>-9.5858536000000001</v>
      </c>
      <c r="H641">
        <v>-57.063927</v>
      </c>
      <c r="I641">
        <v>-4.3248582000000004</v>
      </c>
      <c r="J641">
        <v>-6.5331751999999996E-3</v>
      </c>
      <c r="K641">
        <v>0.15203072000000001</v>
      </c>
      <c r="L641">
        <v>4.0744970999999998E-2</v>
      </c>
      <c r="M641">
        <v>-4.2973602999999997E-3</v>
      </c>
      <c r="N641">
        <v>-0.19521715000000001</v>
      </c>
      <c r="O641">
        <v>-1.2634382E-2</v>
      </c>
      <c r="P641">
        <v>0.10689809</v>
      </c>
      <c r="Q641">
        <v>-0.15876936999999999</v>
      </c>
      <c r="R641">
        <v>2.1728695999999999E-2</v>
      </c>
      <c r="S641">
        <v>3.8416288999999999E-2</v>
      </c>
      <c r="T641">
        <v>-7.7936257999999996E-3</v>
      </c>
      <c r="U641">
        <v>-7.2406463000000004E-2</v>
      </c>
      <c r="V641">
        <v>-7.9975828999999998E-2</v>
      </c>
      <c r="W641">
        <v>-1.0866305999999999E-2</v>
      </c>
      <c r="X641">
        <v>2.2641445E-2</v>
      </c>
      <c r="Y641">
        <v>7.0419419000000002E-3</v>
      </c>
      <c r="Z641">
        <v>-0.13925324</v>
      </c>
      <c r="AA641">
        <v>-7.6256937999999996E-2</v>
      </c>
      <c r="AB641">
        <v>-9.5381419999999995E-3</v>
      </c>
      <c r="AC641">
        <v>-8.2457877999999998E-2</v>
      </c>
      <c r="AD641">
        <v>2.8993676999999999E-2</v>
      </c>
      <c r="AE641">
        <v>1.5259202000000001</v>
      </c>
    </row>
    <row r="642" spans="1:31" x14ac:dyDescent="0.2">
      <c r="A642">
        <f>64.323166</f>
        <v>64.323166000000001</v>
      </c>
      <c r="B642">
        <v>-9.3293686000000005</v>
      </c>
      <c r="C642">
        <v>-15.599924</v>
      </c>
      <c r="D642">
        <v>-142.15776</v>
      </c>
      <c r="E642">
        <v>-4.0455914000000002</v>
      </c>
      <c r="F642">
        <v>6.6205863999999996</v>
      </c>
      <c r="G642">
        <v>-8.8482265000000009</v>
      </c>
      <c r="H642">
        <v>-57.5242</v>
      </c>
      <c r="I642">
        <v>-4.3248582000000004</v>
      </c>
      <c r="J642">
        <v>-2.4965715000000001E-3</v>
      </c>
      <c r="K642">
        <v>5.8035760999999998E-2</v>
      </c>
      <c r="L642">
        <v>3.6094829000000002E-2</v>
      </c>
      <c r="M642">
        <v>-7.4263760000000002E-3</v>
      </c>
      <c r="N642">
        <v>-0.21554670000000001</v>
      </c>
      <c r="O642">
        <v>-4.8194042999999999E-3</v>
      </c>
      <c r="P642">
        <v>9.442921E-2</v>
      </c>
      <c r="Q642">
        <v>-0.15255384</v>
      </c>
      <c r="R642">
        <v>2.4837576E-2</v>
      </c>
      <c r="S642">
        <v>2.9029287000000001E-2</v>
      </c>
      <c r="T642">
        <v>-2.6497786999999998E-2</v>
      </c>
      <c r="U642">
        <v>-5.9961524000000002E-2</v>
      </c>
      <c r="V642">
        <v>-7.2222561000000005E-2</v>
      </c>
      <c r="W642">
        <v>1.2464546999999999E-2</v>
      </c>
      <c r="X642">
        <v>3.9724774999999997E-2</v>
      </c>
      <c r="Y642">
        <v>2.2570046E-2</v>
      </c>
      <c r="Z642">
        <v>-5.6341941999999996E-4</v>
      </c>
      <c r="AA642">
        <v>0.10001449</v>
      </c>
      <c r="AB642">
        <v>-3.0314729000000002E-3</v>
      </c>
      <c r="AC642">
        <v>-0.11423936</v>
      </c>
      <c r="AD642">
        <v>5.6608303999999998E-2</v>
      </c>
      <c r="AE642">
        <v>1.5259202000000001</v>
      </c>
    </row>
    <row r="643" spans="1:31" x14ac:dyDescent="0.2">
      <c r="A643">
        <f>63.767948</f>
        <v>63.767947999999997</v>
      </c>
      <c r="B643">
        <v>-12.006848</v>
      </c>
      <c r="C643">
        <v>-18.72982</v>
      </c>
      <c r="D643">
        <v>-144.55484000000001</v>
      </c>
      <c r="E643">
        <v>-4.1376366999999998</v>
      </c>
      <c r="F643">
        <v>4.8737554999999997</v>
      </c>
      <c r="G643">
        <v>-7.8339901000000003</v>
      </c>
      <c r="H643">
        <v>-58.168582999999998</v>
      </c>
      <c r="I643">
        <v>-4.3248582000000004</v>
      </c>
      <c r="J643">
        <v>-1.5650480000000001E-3</v>
      </c>
      <c r="K643">
        <v>-6.2017220999999997E-2</v>
      </c>
      <c r="L643">
        <v>3.2684729000000003E-2</v>
      </c>
      <c r="M643">
        <v>-1.055539E-2</v>
      </c>
      <c r="N643">
        <v>-0.18114288000000001</v>
      </c>
      <c r="O643">
        <v>7.6845595999999999E-3</v>
      </c>
      <c r="P643">
        <v>7.7284492999999996E-2</v>
      </c>
      <c r="Q643">
        <v>-0.15721549000000001</v>
      </c>
      <c r="R643">
        <v>2.4837576E-2</v>
      </c>
      <c r="S643">
        <v>1.8077780000000002E-2</v>
      </c>
      <c r="T643">
        <v>-4.5201949999999998E-2</v>
      </c>
      <c r="U643">
        <v>-4.7516592000000003E-2</v>
      </c>
      <c r="V643">
        <v>-3.6557548000000002E-2</v>
      </c>
      <c r="W643">
        <v>1.8686106000000001E-2</v>
      </c>
      <c r="X643">
        <v>5.3702049000000002E-2</v>
      </c>
      <c r="Y643">
        <v>3.6545340000000003E-2</v>
      </c>
      <c r="Z643">
        <v>0.12098497</v>
      </c>
      <c r="AA643">
        <v>0.25154608000000001</v>
      </c>
      <c r="AB643">
        <v>8.1228176000000003E-3</v>
      </c>
      <c r="AC643">
        <v>-0.13429563</v>
      </c>
      <c r="AD643">
        <v>7.7707119000000005E-2</v>
      </c>
      <c r="AE643">
        <v>1.5259202000000001</v>
      </c>
    </row>
    <row r="644" spans="1:31" x14ac:dyDescent="0.2">
      <c r="A644">
        <f>63.397804</f>
        <v>63.397804000000001</v>
      </c>
      <c r="B644">
        <v>-14.499674000000001</v>
      </c>
      <c r="C644">
        <v>-20.570936</v>
      </c>
      <c r="D644">
        <v>-146.58313000000001</v>
      </c>
      <c r="E644">
        <v>-4.1376366999999998</v>
      </c>
      <c r="F644">
        <v>4.1382479999999999</v>
      </c>
      <c r="G644">
        <v>-7.0963634999999998</v>
      </c>
      <c r="H644">
        <v>-58.905022000000002</v>
      </c>
      <c r="I644">
        <v>-4.3248582000000004</v>
      </c>
      <c r="J644">
        <v>-4.0491116000000004E-3</v>
      </c>
      <c r="K644">
        <v>-0.15291004</v>
      </c>
      <c r="L644">
        <v>3.5164803000000001E-2</v>
      </c>
      <c r="M644">
        <v>-1.055539E-2</v>
      </c>
      <c r="N644">
        <v>-9.8260939000000005E-2</v>
      </c>
      <c r="O644">
        <v>2.4877511000000001E-2</v>
      </c>
      <c r="P644">
        <v>6.3256993999999997E-2</v>
      </c>
      <c r="Q644">
        <v>-0.16187714</v>
      </c>
      <c r="R644">
        <v>2.0174257000000001E-2</v>
      </c>
      <c r="S644">
        <v>1.0255273000000001E-2</v>
      </c>
      <c r="T644">
        <v>-5.4554030000000003E-2</v>
      </c>
      <c r="U644">
        <v>-3.1960424000000001E-2</v>
      </c>
      <c r="V644">
        <v>3.7594242E-3</v>
      </c>
      <c r="W644">
        <v>9.3537662000000004E-3</v>
      </c>
      <c r="X644">
        <v>5.8361138999999999E-2</v>
      </c>
      <c r="Y644">
        <v>4.7415013999999998E-2</v>
      </c>
      <c r="Z644">
        <v>0.16617604</v>
      </c>
      <c r="AA644">
        <v>0.29793328000000002</v>
      </c>
      <c r="AB644">
        <v>1.8657424999999998E-2</v>
      </c>
      <c r="AC644">
        <v>-0.12164474</v>
      </c>
      <c r="AD644">
        <v>8.2050987000000006E-2</v>
      </c>
      <c r="AE644">
        <v>1.5259202000000001</v>
      </c>
    </row>
    <row r="645" spans="1:31" x14ac:dyDescent="0.2">
      <c r="A645">
        <f>63.027664</f>
        <v>63.027664000000001</v>
      </c>
      <c r="B645">
        <v>-15.515269999999999</v>
      </c>
      <c r="C645">
        <v>-20.662991999999999</v>
      </c>
      <c r="D645">
        <v>-147.68947</v>
      </c>
      <c r="E645">
        <v>-4.0455914000000002</v>
      </c>
      <c r="F645">
        <v>4.9656940000000001</v>
      </c>
      <c r="G645">
        <v>-7.5573801999999999</v>
      </c>
      <c r="H645">
        <v>-59.733513000000002</v>
      </c>
      <c r="I645">
        <v>-4.4171085000000003</v>
      </c>
      <c r="J645">
        <v>-4.6701273000000001E-3</v>
      </c>
      <c r="K645">
        <v>-0.1864132</v>
      </c>
      <c r="L645">
        <v>4.2295020000000003E-2</v>
      </c>
      <c r="M645">
        <v>-2.7328526999999998E-3</v>
      </c>
      <c r="N645">
        <v>1.8229125000000001E-3</v>
      </c>
      <c r="O645">
        <v>3.8944468000000003E-2</v>
      </c>
      <c r="P645">
        <v>5.3905333999999999E-2</v>
      </c>
      <c r="Q645">
        <v>-0.15566161000000001</v>
      </c>
      <c r="R645">
        <v>2.0174257000000001E-2</v>
      </c>
      <c r="S645">
        <v>8.6907726000000005E-3</v>
      </c>
      <c r="T645">
        <v>-4.6760629999999997E-2</v>
      </c>
      <c r="U645">
        <v>-1.4848640999999999E-2</v>
      </c>
      <c r="V645">
        <v>2.5468562E-2</v>
      </c>
      <c r="W645">
        <v>-3.0893552999999999E-3</v>
      </c>
      <c r="X645">
        <v>5.6808110000000002E-2</v>
      </c>
      <c r="Y645">
        <v>5.5179066999999998E-2</v>
      </c>
      <c r="Z645">
        <v>0.12410159</v>
      </c>
      <c r="AA645">
        <v>0.21907504</v>
      </c>
      <c r="AB645">
        <v>2.5164096E-2</v>
      </c>
      <c r="AC645">
        <v>-8.1840760999999998E-2</v>
      </c>
      <c r="AD645">
        <v>7.3363252000000004E-2</v>
      </c>
      <c r="AE645">
        <v>1.5259202000000001</v>
      </c>
    </row>
    <row r="646" spans="1:31" x14ac:dyDescent="0.2">
      <c r="A646">
        <f>62.564976</f>
        <v>62.564976000000001</v>
      </c>
      <c r="B646">
        <v>-14.868981</v>
      </c>
      <c r="C646">
        <v>-19.558323000000001</v>
      </c>
      <c r="D646">
        <v>-147.96605</v>
      </c>
      <c r="E646">
        <v>-4.0455914000000002</v>
      </c>
      <c r="F646">
        <v>7.0802788999999997</v>
      </c>
      <c r="G646">
        <v>-10.231277</v>
      </c>
      <c r="H646">
        <v>-60.285843</v>
      </c>
      <c r="I646">
        <v>-4.6016088000000002</v>
      </c>
      <c r="J646">
        <v>6.0850759999999998E-4</v>
      </c>
      <c r="K646">
        <v>-0.16531862</v>
      </c>
      <c r="L646">
        <v>4.9425236999999997E-2</v>
      </c>
      <c r="M646">
        <v>8.2186991000000008E-3</v>
      </c>
      <c r="N646">
        <v>7.3758169999999998E-2</v>
      </c>
      <c r="O646">
        <v>4.5196450999999999E-2</v>
      </c>
      <c r="P646">
        <v>5.0788107999999998E-2</v>
      </c>
      <c r="Q646">
        <v>-0.13546114000000001</v>
      </c>
      <c r="R646">
        <v>2.7946453999999999E-2</v>
      </c>
      <c r="S646">
        <v>1.4948777999999999E-2</v>
      </c>
      <c r="T646">
        <v>-2.0263065E-2</v>
      </c>
      <c r="U646">
        <v>2.2631424999999998E-3</v>
      </c>
      <c r="V646">
        <v>1.7715298000000001E-2</v>
      </c>
      <c r="W646">
        <v>-2.3309428E-2</v>
      </c>
      <c r="X646">
        <v>5.6808110000000002E-2</v>
      </c>
      <c r="Y646">
        <v>5.6731876000000001E-2</v>
      </c>
      <c r="Z646">
        <v>4.3069336999999999E-2</v>
      </c>
      <c r="AA646">
        <v>7.2182163999999993E-2</v>
      </c>
      <c r="AB646">
        <v>2.5473936999999999E-2</v>
      </c>
      <c r="AC646">
        <v>-3.5248488000000001E-2</v>
      </c>
      <c r="AD646">
        <v>6.0952183E-2</v>
      </c>
      <c r="AE646">
        <v>1.5259202000000001</v>
      </c>
    </row>
    <row r="647" spans="1:31" x14ac:dyDescent="0.2">
      <c r="A647">
        <f>62.009762</f>
        <v>62.009762000000002</v>
      </c>
      <c r="B647">
        <v>-12.930116999999999</v>
      </c>
      <c r="C647">
        <v>-17.993373999999999</v>
      </c>
      <c r="D647">
        <v>-147.59727000000001</v>
      </c>
      <c r="E647">
        <v>-4.0455914000000002</v>
      </c>
      <c r="F647">
        <v>10.390063</v>
      </c>
      <c r="G647">
        <v>-16.501104000000002</v>
      </c>
      <c r="H647">
        <v>-60.746113000000001</v>
      </c>
      <c r="I647">
        <v>-4.8783588</v>
      </c>
      <c r="J647">
        <v>1.1165777999999999E-2</v>
      </c>
      <c r="K647">
        <v>-0.11289238</v>
      </c>
      <c r="L647">
        <v>5.5625427999999998E-2</v>
      </c>
      <c r="M647">
        <v>2.2299267000000001E-2</v>
      </c>
      <c r="N647">
        <v>8.3141036000000001E-2</v>
      </c>
      <c r="O647">
        <v>4.8322439000000002E-2</v>
      </c>
      <c r="P647">
        <v>4.9229499000000003E-2</v>
      </c>
      <c r="Q647">
        <v>-0.1043835</v>
      </c>
      <c r="R647">
        <v>4.3490846E-2</v>
      </c>
      <c r="S647">
        <v>2.4335783E-2</v>
      </c>
      <c r="T647">
        <v>2.4938656E-2</v>
      </c>
      <c r="U647">
        <v>1.6263692E-2</v>
      </c>
      <c r="V647">
        <v>6.5811904000000004E-4</v>
      </c>
      <c r="W647">
        <v>-6.6860354999999996E-2</v>
      </c>
      <c r="X647">
        <v>6.1467193000000003E-2</v>
      </c>
      <c r="Y647">
        <v>5.5179066999999998E-2</v>
      </c>
      <c r="Z647">
        <v>-1.1471609000000001E-2</v>
      </c>
      <c r="AA647">
        <v>-6.3887015000000005E-2</v>
      </c>
      <c r="AB647">
        <v>2.0206631999999999E-2</v>
      </c>
      <c r="AC647">
        <v>2.3955968000000001E-3</v>
      </c>
      <c r="AD647">
        <v>4.9471940999999998E-2</v>
      </c>
      <c r="AE647">
        <v>1.5259202000000001</v>
      </c>
    </row>
    <row r="648" spans="1:31" x14ac:dyDescent="0.2">
      <c r="A648">
        <f>61.454544</f>
        <v>61.454543999999999</v>
      </c>
      <c r="B648">
        <v>-10.529617999999999</v>
      </c>
      <c r="C648">
        <v>-16.244313999999999</v>
      </c>
      <c r="D648">
        <v>-146.85971000000001</v>
      </c>
      <c r="E648">
        <v>-4.1376366999999998</v>
      </c>
      <c r="F648">
        <v>15.170863000000001</v>
      </c>
      <c r="G648">
        <v>-28.026520000000001</v>
      </c>
      <c r="H648">
        <v>-60.930225</v>
      </c>
      <c r="I648">
        <v>-4.9706092000000002</v>
      </c>
      <c r="J648">
        <v>2.2965080999999998E-2</v>
      </c>
      <c r="K648">
        <v>-5.9845723000000003E-2</v>
      </c>
      <c r="L648">
        <v>6.2135617999999997E-2</v>
      </c>
      <c r="M648">
        <v>3.4815326000000001E-2</v>
      </c>
      <c r="N648">
        <v>3.1535305E-2</v>
      </c>
      <c r="O648">
        <v>4.8322439000000002E-2</v>
      </c>
      <c r="P648">
        <v>5.3905333999999999E-2</v>
      </c>
      <c r="Q648">
        <v>-7.7967494999999998E-2</v>
      </c>
      <c r="R648">
        <v>5.5926360000000001E-2</v>
      </c>
      <c r="S648">
        <v>3.6851794E-2</v>
      </c>
      <c r="T648">
        <v>9.5079265999999996E-2</v>
      </c>
      <c r="U648">
        <v>2.5597394999999998E-2</v>
      </c>
      <c r="V648">
        <v>-3.9938394999999996E-3</v>
      </c>
      <c r="W648">
        <v>-0.13218674</v>
      </c>
      <c r="X648">
        <v>6.6126287000000006E-2</v>
      </c>
      <c r="Y648">
        <v>4.7415013999999998E-2</v>
      </c>
      <c r="Z648">
        <v>-1.3029921E-2</v>
      </c>
      <c r="AA648">
        <v>-0.15356897</v>
      </c>
      <c r="AB648">
        <v>1.0601549E-2</v>
      </c>
      <c r="AC648">
        <v>2.7697357999999998E-2</v>
      </c>
      <c r="AD648">
        <v>3.7681427000000003E-2</v>
      </c>
      <c r="AE648">
        <v>1.5259202000000001</v>
      </c>
    </row>
    <row r="649" spans="1:31" x14ac:dyDescent="0.2">
      <c r="A649">
        <f>61.176937</f>
        <v>61.176937000000002</v>
      </c>
      <c r="B649">
        <v>-8.5907535999999993</v>
      </c>
      <c r="C649">
        <v>-14.679366999999999</v>
      </c>
      <c r="D649">
        <v>-145.84557000000001</v>
      </c>
      <c r="E649">
        <v>-4.1376366999999998</v>
      </c>
      <c r="F649">
        <v>21.790431999999999</v>
      </c>
      <c r="G649">
        <v>-45.084136999999998</v>
      </c>
      <c r="H649">
        <v>-61.022278</v>
      </c>
      <c r="I649">
        <v>-4.9706092000000002</v>
      </c>
      <c r="J649">
        <v>3.2901336000000003E-2</v>
      </c>
      <c r="K649">
        <v>-3.2857068000000003E-2</v>
      </c>
      <c r="L649">
        <v>6.8025804999999995E-2</v>
      </c>
      <c r="M649">
        <v>4.2637861999999999E-2</v>
      </c>
      <c r="N649">
        <v>-4.3527576999999998E-2</v>
      </c>
      <c r="O649">
        <v>5.3011425000000001E-2</v>
      </c>
      <c r="P649">
        <v>7.1050048000000005E-2</v>
      </c>
      <c r="Q649">
        <v>-5.9320912000000003E-2</v>
      </c>
      <c r="R649">
        <v>5.9035233999999999E-2</v>
      </c>
      <c r="S649">
        <v>5.2496802000000002E-2</v>
      </c>
      <c r="T649">
        <v>0.18236536</v>
      </c>
      <c r="U649">
        <v>2.8708626000000001E-2</v>
      </c>
      <c r="V649">
        <v>6.5811904000000004E-4</v>
      </c>
      <c r="W649">
        <v>-0.19595773999999999</v>
      </c>
      <c r="X649">
        <v>6.1467193000000003E-2</v>
      </c>
      <c r="Y649">
        <v>3.9650958E-2</v>
      </c>
      <c r="Z649">
        <v>-3.6800446000000001E-3</v>
      </c>
      <c r="AA649">
        <v>-0.23551971999999999</v>
      </c>
      <c r="AB649">
        <v>-1.7921075E-3</v>
      </c>
      <c r="AC649">
        <v>3.7262660000000003E-2</v>
      </c>
      <c r="AD649">
        <v>2.5270358E-2</v>
      </c>
      <c r="AE649">
        <v>1.5259202000000001</v>
      </c>
    </row>
    <row r="650" spans="1:31" x14ac:dyDescent="0.2">
      <c r="A650">
        <f>60.991863</f>
        <v>60.991863000000002</v>
      </c>
      <c r="B650">
        <v>-7.3905038999999997</v>
      </c>
      <c r="C650">
        <v>-13.758808999999999</v>
      </c>
      <c r="D650">
        <v>-144.73922999999999</v>
      </c>
      <c r="E650">
        <v>-4.1376366999999998</v>
      </c>
      <c r="F650">
        <v>29.697140000000001</v>
      </c>
      <c r="G650">
        <v>-65.184464000000006</v>
      </c>
      <c r="H650">
        <v>-61.114333999999999</v>
      </c>
      <c r="I650">
        <v>-4.8783588</v>
      </c>
      <c r="J650">
        <v>4.0353525000000001E-2</v>
      </c>
      <c r="K650">
        <v>-4.5265645E-2</v>
      </c>
      <c r="L650">
        <v>6.8335801000000002E-2</v>
      </c>
      <c r="M650">
        <v>4.7331381999999998E-2</v>
      </c>
      <c r="N650">
        <v>-9.6697129000000007E-2</v>
      </c>
      <c r="O650">
        <v>5.6137417000000002E-2</v>
      </c>
      <c r="P650">
        <v>9.7546436E-2</v>
      </c>
      <c r="Q650">
        <v>-5.3105383999999999E-2</v>
      </c>
      <c r="R650">
        <v>5.2817482999999998E-2</v>
      </c>
      <c r="S650">
        <v>6.6577314999999998E-2</v>
      </c>
      <c r="T650">
        <v>0.27121012999999999</v>
      </c>
      <c r="U650">
        <v>2.8708626000000001E-2</v>
      </c>
      <c r="V650">
        <v>-2.4431865000000001E-3</v>
      </c>
      <c r="W650">
        <v>-0.21928859000000001</v>
      </c>
      <c r="X650">
        <v>3.9724774999999997E-2</v>
      </c>
      <c r="Y650">
        <v>3.6545340000000003E-2</v>
      </c>
      <c r="Z650">
        <v>-3.3287986999999998E-2</v>
      </c>
      <c r="AA650">
        <v>-0.35767274999999998</v>
      </c>
      <c r="AB650">
        <v>-1.2636557E-2</v>
      </c>
      <c r="AC650">
        <v>2.8623032999999999E-2</v>
      </c>
      <c r="AD650">
        <v>1.8133992000000002E-2</v>
      </c>
      <c r="AE650">
        <v>1.5259202000000001</v>
      </c>
    </row>
    <row r="651" spans="1:31" x14ac:dyDescent="0.2">
      <c r="A651">
        <f>60.714256</f>
        <v>60.714255999999999</v>
      </c>
      <c r="B651">
        <v>-7.2981768000000002</v>
      </c>
      <c r="C651">
        <v>-13.942921</v>
      </c>
      <c r="D651">
        <v>-143.90947</v>
      </c>
      <c r="E651">
        <v>-4.1376366999999998</v>
      </c>
      <c r="F651">
        <v>36.224769999999999</v>
      </c>
      <c r="G651">
        <v>-82.426490999999999</v>
      </c>
      <c r="H651">
        <v>-61.206389999999999</v>
      </c>
      <c r="I651">
        <v>-4.7861089999999997</v>
      </c>
      <c r="J651">
        <v>4.6253177999999999E-2</v>
      </c>
      <c r="K651">
        <v>-9.3969308000000001E-2</v>
      </c>
      <c r="L651">
        <v>6.0585569999999998E-2</v>
      </c>
      <c r="M651">
        <v>5.2024908000000002E-2</v>
      </c>
      <c r="N651">
        <v>-8.8878079999999998E-2</v>
      </c>
      <c r="O651">
        <v>5.4574422999999997E-2</v>
      </c>
      <c r="P651">
        <v>0.12248421</v>
      </c>
      <c r="Q651">
        <v>-5.9320912000000003E-2</v>
      </c>
      <c r="R651">
        <v>4.5045282999999998E-2</v>
      </c>
      <c r="S651">
        <v>7.4399821000000005E-2</v>
      </c>
      <c r="T651">
        <v>0.32888128999999999</v>
      </c>
      <c r="U651">
        <v>2.5597394999999998E-2</v>
      </c>
      <c r="V651">
        <v>-2.4152324999999999E-2</v>
      </c>
      <c r="W651">
        <v>-0.19440235</v>
      </c>
      <c r="X651">
        <v>1.4876296000000001E-2</v>
      </c>
      <c r="Y651">
        <v>4.1203771E-2</v>
      </c>
      <c r="Z651">
        <v>-9.4062178999999996E-2</v>
      </c>
      <c r="AA651">
        <v>-0.47982574</v>
      </c>
      <c r="AB651">
        <v>-1.7903861E-2</v>
      </c>
      <c r="AC651">
        <v>8.8753159999999994E-3</v>
      </c>
      <c r="AD651">
        <v>2.0926481E-2</v>
      </c>
      <c r="AE651">
        <v>1.5259202000000001</v>
      </c>
    </row>
    <row r="652" spans="1:31" x14ac:dyDescent="0.2">
      <c r="A652">
        <f>60.436646</f>
        <v>60.436646000000003</v>
      </c>
      <c r="B652">
        <v>-8.1291188999999999</v>
      </c>
      <c r="C652">
        <v>-15.231700999999999</v>
      </c>
      <c r="D652">
        <v>-143.44848999999999</v>
      </c>
      <c r="E652">
        <v>-4.0455914000000002</v>
      </c>
      <c r="F652">
        <v>37.695785999999998</v>
      </c>
      <c r="G652">
        <v>-89.341735999999997</v>
      </c>
      <c r="H652">
        <v>-61.298442999999999</v>
      </c>
      <c r="I652">
        <v>-4.6938586000000004</v>
      </c>
      <c r="J652">
        <v>4.9358256000000003E-2</v>
      </c>
      <c r="K652">
        <v>-0.16562884</v>
      </c>
      <c r="L652">
        <v>4.9115225999999998E-2</v>
      </c>
      <c r="M652">
        <v>5.5153924999999999E-2</v>
      </c>
      <c r="N652">
        <v>-7.5599485999999997E-3</v>
      </c>
      <c r="O652">
        <v>4.2070459999999997E-2</v>
      </c>
      <c r="P652">
        <v>0.13183586</v>
      </c>
      <c r="Q652">
        <v>-7.6413617000000003E-2</v>
      </c>
      <c r="R652">
        <v>4.0381967999999997E-2</v>
      </c>
      <c r="S652">
        <v>7.2835318999999996E-2</v>
      </c>
      <c r="T652">
        <v>0.32108789999999998</v>
      </c>
      <c r="U652">
        <v>1.6263692E-2</v>
      </c>
      <c r="V652">
        <v>-4.8962772000000002E-2</v>
      </c>
      <c r="W652">
        <v>-0.14929603</v>
      </c>
      <c r="X652">
        <v>2.4520549999999999E-3</v>
      </c>
      <c r="Y652">
        <v>5.2073449000000001E-2</v>
      </c>
      <c r="Z652">
        <v>-0.10341205000000001</v>
      </c>
      <c r="AA652">
        <v>-0.46590957</v>
      </c>
      <c r="AB652">
        <v>-1.7594018999999999E-2</v>
      </c>
      <c r="AC652">
        <v>-6.8611456000000001E-3</v>
      </c>
      <c r="AD652">
        <v>3.4578658999999998E-2</v>
      </c>
      <c r="AE652">
        <v>1.5259202000000001</v>
      </c>
    </row>
    <row r="653" spans="1:31" x14ac:dyDescent="0.2">
      <c r="A653">
        <f>60.159039</f>
        <v>60.159039</v>
      </c>
      <c r="B653">
        <v>-9.6986761000000001</v>
      </c>
      <c r="C653">
        <v>-16.704594</v>
      </c>
      <c r="D653">
        <v>-143.63289</v>
      </c>
      <c r="E653">
        <v>-4.0455914000000002</v>
      </c>
      <c r="F653">
        <v>31.811724000000002</v>
      </c>
      <c r="G653">
        <v>-81.043434000000005</v>
      </c>
      <c r="H653">
        <v>-61.390498999999998</v>
      </c>
      <c r="I653">
        <v>-4.6938586000000004</v>
      </c>
      <c r="J653">
        <v>4.7184702000000002E-2</v>
      </c>
      <c r="K653">
        <v>-0.24349265</v>
      </c>
      <c r="L653">
        <v>4.1985008999999997E-2</v>
      </c>
      <c r="M653">
        <v>5.5153924999999999E-2</v>
      </c>
      <c r="N653">
        <v>0.13318297000000001</v>
      </c>
      <c r="O653">
        <v>2.3314515000000001E-2</v>
      </c>
      <c r="P653">
        <v>0.11624975999999999</v>
      </c>
      <c r="Q653">
        <v>-0.10127572999999999</v>
      </c>
      <c r="R653">
        <v>4.1936409000000001E-2</v>
      </c>
      <c r="S653">
        <v>5.8754802000000002E-2</v>
      </c>
      <c r="T653">
        <v>0.23691915999999999</v>
      </c>
      <c r="U653">
        <v>8.4856086999999993E-3</v>
      </c>
      <c r="V653">
        <v>-5.0513424000000001E-2</v>
      </c>
      <c r="W653">
        <v>-0.11974362</v>
      </c>
      <c r="X653">
        <v>1.6429326000000001E-2</v>
      </c>
      <c r="Y653">
        <v>6.7601546999999998E-2</v>
      </c>
      <c r="Z653">
        <v>1.3461393E-2</v>
      </c>
      <c r="AA653">
        <v>-0.21696483</v>
      </c>
      <c r="AB653">
        <v>-1.5115287999999999E-2</v>
      </c>
      <c r="AC653">
        <v>-1.7043563000000001E-2</v>
      </c>
      <c r="AD653">
        <v>5.3815816000000002E-2</v>
      </c>
      <c r="AE653">
        <v>1.5259202000000001</v>
      </c>
    </row>
    <row r="654" spans="1:31" x14ac:dyDescent="0.2">
      <c r="A654">
        <f>60.159039</f>
        <v>60.159039</v>
      </c>
      <c r="B654">
        <v>-11.268233</v>
      </c>
      <c r="C654">
        <v>-17.625153000000001</v>
      </c>
      <c r="D654">
        <v>-143.90947</v>
      </c>
      <c r="E654">
        <v>-3.9535464999999999</v>
      </c>
      <c r="F654">
        <v>20.135539999999999</v>
      </c>
      <c r="G654">
        <v>-58.822432999999997</v>
      </c>
      <c r="H654">
        <v>-61.574612000000002</v>
      </c>
      <c r="I654">
        <v>-4.6938586000000004</v>
      </c>
      <c r="J654">
        <v>4.0043015000000001E-2</v>
      </c>
      <c r="K654">
        <v>-0.30770703999999999</v>
      </c>
      <c r="L654">
        <v>4.2915034999999997E-2</v>
      </c>
      <c r="M654">
        <v>4.7331381999999998E-2</v>
      </c>
      <c r="N654">
        <v>0.28174490000000002</v>
      </c>
      <c r="O654">
        <v>1.2373545999999999E-2</v>
      </c>
      <c r="P654">
        <v>8.0401718999999996E-2</v>
      </c>
      <c r="Q654">
        <v>-0.11836844000000001</v>
      </c>
      <c r="R654">
        <v>4.6599723000000003E-2</v>
      </c>
      <c r="S654">
        <v>3.5287290999999998E-2</v>
      </c>
      <c r="T654">
        <v>0.10910739</v>
      </c>
      <c r="U654">
        <v>3.8187594999999999E-3</v>
      </c>
      <c r="V654">
        <v>-1.6399060999999999E-2</v>
      </c>
      <c r="W654">
        <v>-0.12129901</v>
      </c>
      <c r="X654">
        <v>4.5936896999999997E-2</v>
      </c>
      <c r="Y654">
        <v>8.0024033999999994E-2</v>
      </c>
      <c r="Z654">
        <v>0.23785840999999999</v>
      </c>
      <c r="AA654">
        <v>0.20052011</v>
      </c>
      <c r="AB654">
        <v>-1.2016874E-2</v>
      </c>
      <c r="AC654">
        <v>-4.0802535000000001E-2</v>
      </c>
      <c r="AD654">
        <v>7.2122142E-2</v>
      </c>
      <c r="AE654">
        <v>1.5259202000000001</v>
      </c>
    </row>
    <row r="655" spans="1:31" x14ac:dyDescent="0.2">
      <c r="A655">
        <f>60.529182</f>
        <v>60.529181999999999</v>
      </c>
      <c r="B655">
        <v>-12.376156</v>
      </c>
      <c r="C655">
        <v>-17.625153000000001</v>
      </c>
      <c r="D655">
        <v>-143.72507999999999</v>
      </c>
      <c r="E655">
        <v>-3.8615012000000002</v>
      </c>
      <c r="F655">
        <v>7.6319093999999996</v>
      </c>
      <c r="G655">
        <v>-30.608215000000001</v>
      </c>
      <c r="H655">
        <v>-61.850769</v>
      </c>
      <c r="I655">
        <v>-4.7861089999999997</v>
      </c>
      <c r="J655">
        <v>3.0417270999999999E-2</v>
      </c>
      <c r="K655">
        <v>-0.32663012000000002</v>
      </c>
      <c r="L655">
        <v>4.8495203000000001E-2</v>
      </c>
      <c r="M655">
        <v>3.325082E-2</v>
      </c>
      <c r="N655">
        <v>0.36149924999999999</v>
      </c>
      <c r="O655">
        <v>1.8625526E-2</v>
      </c>
      <c r="P655">
        <v>4.1436440999999997E-2</v>
      </c>
      <c r="Q655">
        <v>-0.11215290999999999</v>
      </c>
      <c r="R655">
        <v>5.1263037999999997E-2</v>
      </c>
      <c r="S655">
        <v>1.4948777999999999E-2</v>
      </c>
      <c r="T655">
        <v>-3.1175851E-3</v>
      </c>
      <c r="U655">
        <v>8.4856086999999993E-3</v>
      </c>
      <c r="V655">
        <v>3.4772482E-2</v>
      </c>
      <c r="W655">
        <v>-0.13218674</v>
      </c>
      <c r="X655">
        <v>7.0785372999999999E-2</v>
      </c>
      <c r="Y655">
        <v>8.6235270000000003E-2</v>
      </c>
      <c r="Z655">
        <v>0.43888073999999999</v>
      </c>
      <c r="AA655">
        <v>0.56697916999999998</v>
      </c>
      <c r="AB655">
        <v>-6.7495704E-3</v>
      </c>
      <c r="AC655">
        <v>-9.0788945999999995E-2</v>
      </c>
      <c r="AD655">
        <v>8.4222934999999999E-2</v>
      </c>
      <c r="AE655">
        <v>1.5259202000000001</v>
      </c>
    </row>
    <row r="656" spans="1:31" x14ac:dyDescent="0.2">
      <c r="A656">
        <f>61.26947</f>
        <v>61.269469999999998</v>
      </c>
      <c r="B656">
        <v>-12.745463000000001</v>
      </c>
      <c r="C656">
        <v>-17.348984000000002</v>
      </c>
      <c r="D656">
        <v>-142.89532</v>
      </c>
      <c r="E656">
        <v>-3.8615012000000002</v>
      </c>
      <c r="F656">
        <v>-0.64255183999999999</v>
      </c>
      <c r="G656">
        <v>-5.9899234999999997</v>
      </c>
      <c r="H656">
        <v>-62.311047000000002</v>
      </c>
      <c r="I656">
        <v>-4.8783588</v>
      </c>
      <c r="J656">
        <v>2.1412540000000001E-2</v>
      </c>
      <c r="K656">
        <v>-0.26799959000000001</v>
      </c>
      <c r="L656">
        <v>5.3765368000000001E-2</v>
      </c>
      <c r="M656">
        <v>1.9170253000000002E-2</v>
      </c>
      <c r="N656">
        <v>0.31771254999999998</v>
      </c>
      <c r="O656">
        <v>4.0507465999999999E-2</v>
      </c>
      <c r="P656">
        <v>1.4940060999999999E-2</v>
      </c>
      <c r="Q656">
        <v>-8.4183030000000006E-2</v>
      </c>
      <c r="R656">
        <v>5.2817482999999998E-2</v>
      </c>
      <c r="S656">
        <v>3.9972690999999999E-3</v>
      </c>
      <c r="T656">
        <v>-5.9230077999999999E-2</v>
      </c>
      <c r="U656">
        <v>2.0930543999999999E-2</v>
      </c>
      <c r="V656">
        <v>6.7336178999999996E-2</v>
      </c>
      <c r="W656">
        <v>-0.12596515999999999</v>
      </c>
      <c r="X656">
        <v>7.2338410000000006E-2</v>
      </c>
      <c r="Y656">
        <v>7.6918407999999994E-2</v>
      </c>
      <c r="Z656">
        <v>0.44355568000000001</v>
      </c>
      <c r="AA656">
        <v>0.67366976000000001</v>
      </c>
      <c r="AB656">
        <v>1.616148E-3</v>
      </c>
      <c r="AC656">
        <v>-0.13861544000000001</v>
      </c>
      <c r="AD656">
        <v>8.6084596999999999E-2</v>
      </c>
      <c r="AE656">
        <v>1.5259202000000001</v>
      </c>
    </row>
    <row r="657" spans="1:31" x14ac:dyDescent="0.2">
      <c r="A657">
        <f>62.102299</f>
        <v>62.102299000000002</v>
      </c>
      <c r="B657">
        <v>-12.83779</v>
      </c>
      <c r="C657">
        <v>-17.533096</v>
      </c>
      <c r="D657">
        <v>-141.60458</v>
      </c>
      <c r="E657">
        <v>-3.7694561000000002</v>
      </c>
      <c r="F657">
        <v>-1.9296901</v>
      </c>
      <c r="G657">
        <v>11.159897000000001</v>
      </c>
      <c r="H657">
        <v>-62.771324</v>
      </c>
      <c r="I657">
        <v>-4.9706092000000002</v>
      </c>
      <c r="J657">
        <v>1.5823397999999999E-2</v>
      </c>
      <c r="K657">
        <v>-0.12747246000000001</v>
      </c>
      <c r="L657">
        <v>5.6865460999999999E-2</v>
      </c>
      <c r="M657">
        <v>1.447673E-2</v>
      </c>
      <c r="N657">
        <v>0.15194869</v>
      </c>
      <c r="O657">
        <v>6.7078382000000006E-2</v>
      </c>
      <c r="P657">
        <v>1.0264229E-2</v>
      </c>
      <c r="Q657">
        <v>-4.8443735000000002E-2</v>
      </c>
      <c r="R657">
        <v>4.9708605000000003E-2</v>
      </c>
      <c r="S657">
        <v>8.6826690999999997E-4</v>
      </c>
      <c r="T657">
        <v>-9.6638396000000001E-2</v>
      </c>
      <c r="U657">
        <v>3.0264243E-2</v>
      </c>
      <c r="V657">
        <v>6.2684231000000007E-2</v>
      </c>
      <c r="W657">
        <v>-9.4857380000000005E-2</v>
      </c>
      <c r="X657">
        <v>5.5255077999999999E-2</v>
      </c>
      <c r="Y657">
        <v>4.5862201999999998E-2</v>
      </c>
      <c r="Z657">
        <v>0.1365681</v>
      </c>
      <c r="AA657">
        <v>0.46183479</v>
      </c>
      <c r="AB657">
        <v>9.0523418000000005E-3</v>
      </c>
      <c r="AC657">
        <v>-0.13645553999999999</v>
      </c>
      <c r="AD657">
        <v>7.9258509000000005E-2</v>
      </c>
      <c r="AE657">
        <v>1.5259202000000001</v>
      </c>
    </row>
    <row r="658" spans="1:31" x14ac:dyDescent="0.2">
      <c r="A658">
        <f>63.027664</f>
        <v>63.027664000000001</v>
      </c>
      <c r="B658">
        <v>-13.022444</v>
      </c>
      <c r="C658">
        <v>-18.361597</v>
      </c>
      <c r="D658">
        <v>-140.22166000000001</v>
      </c>
      <c r="E658">
        <v>-3.7694561000000002</v>
      </c>
      <c r="F658">
        <v>1.5639711999999999</v>
      </c>
      <c r="G658">
        <v>27.572089999999999</v>
      </c>
      <c r="H658">
        <v>-63.139538000000002</v>
      </c>
      <c r="I658">
        <v>-5.0628590999999998</v>
      </c>
      <c r="J658">
        <v>1.5202382E-2</v>
      </c>
      <c r="K658">
        <v>5.1211043999999997E-2</v>
      </c>
      <c r="L658">
        <v>5.9965554999999997E-2</v>
      </c>
      <c r="M658">
        <v>1.9170253000000002E-2</v>
      </c>
      <c r="N658">
        <v>-6.6984735000000004E-2</v>
      </c>
      <c r="O658">
        <v>8.5834324000000004E-2</v>
      </c>
      <c r="P658">
        <v>1.1822839E-2</v>
      </c>
      <c r="Q658">
        <v>-3.4458790000000003E-2</v>
      </c>
      <c r="R658">
        <v>4.8154163999999999E-2</v>
      </c>
      <c r="S658">
        <v>-1.008324E-2</v>
      </c>
      <c r="T658">
        <v>-0.22133282000000001</v>
      </c>
      <c r="U658">
        <v>3.1819857999999999E-2</v>
      </c>
      <c r="V658">
        <v>3.6323134E-2</v>
      </c>
      <c r="W658">
        <v>-5.1306456E-2</v>
      </c>
      <c r="X658">
        <v>3.8171745999999999E-2</v>
      </c>
      <c r="Y658">
        <v>8.3070026999999998E-4</v>
      </c>
      <c r="Z658">
        <v>-0.41507459000000002</v>
      </c>
      <c r="AA658">
        <v>0.10619945</v>
      </c>
      <c r="AB658">
        <v>1.1221231E-2</v>
      </c>
      <c r="AC658">
        <v>-8.0606527999999997E-2</v>
      </c>
      <c r="AD658">
        <v>7.3983803000000001E-2</v>
      </c>
      <c r="AE658">
        <v>1.5259202000000001</v>
      </c>
    </row>
    <row r="659" spans="1:31" x14ac:dyDescent="0.2">
      <c r="A659">
        <f>63.953018</f>
        <v>63.953018</v>
      </c>
      <c r="B659">
        <v>-13.853386</v>
      </c>
      <c r="C659">
        <v>-19.466266999999998</v>
      </c>
      <c r="D659">
        <v>-138.93093999999999</v>
      </c>
      <c r="E659">
        <v>-3.6774111</v>
      </c>
      <c r="F659">
        <v>4.3221249999999998</v>
      </c>
      <c r="G659">
        <v>55.694107000000002</v>
      </c>
      <c r="H659">
        <v>-63.323650000000001</v>
      </c>
      <c r="I659">
        <v>-4.9706092000000002</v>
      </c>
      <c r="J659">
        <v>2.2654573000000001E-2</v>
      </c>
      <c r="K659">
        <v>0.19701181000000001</v>
      </c>
      <c r="L659">
        <v>6.8335801000000002E-2</v>
      </c>
      <c r="M659">
        <v>2.6992787000000001E-2</v>
      </c>
      <c r="N659">
        <v>-0.24995053</v>
      </c>
      <c r="O659">
        <v>9.5212310999999994E-2</v>
      </c>
      <c r="P659">
        <v>-6.8804901E-3</v>
      </c>
      <c r="Q659">
        <v>-6.0874789999999998E-2</v>
      </c>
      <c r="R659">
        <v>6.0589679E-2</v>
      </c>
      <c r="S659">
        <v>-3.9808758E-2</v>
      </c>
      <c r="T659">
        <v>-0.51904070000000002</v>
      </c>
      <c r="U659">
        <v>2.4041777E-2</v>
      </c>
      <c r="V659">
        <v>2.8569867999999998E-2</v>
      </c>
      <c r="W659">
        <v>-1.2421695999999999E-2</v>
      </c>
      <c r="X659">
        <v>4.1277807E-2</v>
      </c>
      <c r="Y659">
        <v>-3.0225508000000002E-2</v>
      </c>
      <c r="Z659">
        <v>-0.89035993999999996</v>
      </c>
      <c r="AA659">
        <v>1.0550914000000001E-3</v>
      </c>
      <c r="AB659">
        <v>1.0601549E-2</v>
      </c>
      <c r="AC659">
        <v>-4.6973698000000001E-2</v>
      </c>
      <c r="AD659">
        <v>8.8877081999999996E-2</v>
      </c>
      <c r="AE659">
        <v>1.5259202000000001</v>
      </c>
    </row>
    <row r="660" spans="1:31" x14ac:dyDescent="0.2">
      <c r="A660">
        <f>65.248528</f>
        <v>65.248527999999993</v>
      </c>
      <c r="B660">
        <v>-15.053635999999999</v>
      </c>
      <c r="C660">
        <v>-20.294768999999999</v>
      </c>
      <c r="D660">
        <v>-138.00899000000001</v>
      </c>
      <c r="E660">
        <v>-3.6774111</v>
      </c>
      <c r="F660">
        <v>0.55264813000000002</v>
      </c>
      <c r="G660">
        <v>103.73204</v>
      </c>
      <c r="H660">
        <v>-63.507750999999999</v>
      </c>
      <c r="I660">
        <v>-4.8783588</v>
      </c>
      <c r="J660">
        <v>3.6627430000000002E-2</v>
      </c>
      <c r="K660">
        <v>0.26153641999999999</v>
      </c>
      <c r="L660">
        <v>8.5076324999999994E-2</v>
      </c>
      <c r="M660">
        <v>2.8557296999999999E-2</v>
      </c>
      <c r="N660">
        <v>-0.35472580999999997</v>
      </c>
      <c r="O660">
        <v>0.10459027999999999</v>
      </c>
      <c r="P660">
        <v>-7.0783525999999999E-2</v>
      </c>
      <c r="Q660">
        <v>-0.13390726</v>
      </c>
      <c r="R660">
        <v>8.5460707999999996E-2</v>
      </c>
      <c r="S660">
        <v>-8.2050293999999996E-2</v>
      </c>
      <c r="T660">
        <v>-0.95391250000000005</v>
      </c>
      <c r="U660">
        <v>2.2486160000000002E-2</v>
      </c>
      <c r="V660">
        <v>6.4234883000000007E-2</v>
      </c>
      <c r="W660">
        <v>1.8686106000000001E-2</v>
      </c>
      <c r="X660">
        <v>6.3020228999999997E-2</v>
      </c>
      <c r="Y660">
        <v>-1.9355834999999998E-2</v>
      </c>
      <c r="Z660">
        <v>-0.86231035</v>
      </c>
      <c r="AA660">
        <v>0.57316405000000004</v>
      </c>
      <c r="AB660">
        <v>1.8347584E-2</v>
      </c>
      <c r="AC660">
        <v>-0.13367851</v>
      </c>
      <c r="AD660">
        <v>0.13634942</v>
      </c>
      <c r="AE660">
        <v>1.5259202000000001</v>
      </c>
    </row>
    <row r="661" spans="1:31" x14ac:dyDescent="0.2">
      <c r="A661">
        <f>67.099251</f>
        <v>67.099250999999995</v>
      </c>
      <c r="B661">
        <v>-16.069230999999998</v>
      </c>
      <c r="C661">
        <v>-20.570936</v>
      </c>
      <c r="D661">
        <v>-137.27142000000001</v>
      </c>
      <c r="E661">
        <v>-3.6774111</v>
      </c>
      <c r="F661">
        <v>-11.307413</v>
      </c>
      <c r="G661">
        <v>166.43030999999999</v>
      </c>
      <c r="H661">
        <v>-64.152137999999994</v>
      </c>
      <c r="I661">
        <v>-4.6938586000000004</v>
      </c>
      <c r="J661">
        <v>5.1221304000000002E-2</v>
      </c>
      <c r="K661">
        <v>0.24943805999999999</v>
      </c>
      <c r="L661">
        <v>0.10832702</v>
      </c>
      <c r="M661">
        <v>1.9170253000000002E-2</v>
      </c>
      <c r="N661">
        <v>-0.41884201999999998</v>
      </c>
      <c r="O661">
        <v>0.13272419999999999</v>
      </c>
      <c r="P661">
        <v>-0.17209324000000001</v>
      </c>
      <c r="Q661">
        <v>-0.23801737000000001</v>
      </c>
      <c r="R661">
        <v>0.10255954</v>
      </c>
      <c r="S661">
        <v>-0.11803382</v>
      </c>
      <c r="T661">
        <v>-1.3622866</v>
      </c>
      <c r="U661">
        <v>4.2709179E-2</v>
      </c>
      <c r="V661">
        <v>0.13866621000000001</v>
      </c>
      <c r="W661">
        <v>5.4460082E-2</v>
      </c>
      <c r="X661">
        <v>8.9421741999999999E-2</v>
      </c>
      <c r="Y661">
        <v>3.3439718E-2</v>
      </c>
      <c r="Z661">
        <v>-0.1704195</v>
      </c>
      <c r="AA661">
        <v>1.8735526</v>
      </c>
      <c r="AB661">
        <v>4.6233310999999999E-2</v>
      </c>
      <c r="AC661">
        <v>-0.359543</v>
      </c>
      <c r="AD661">
        <v>0.20926447000000001</v>
      </c>
      <c r="AE661">
        <v>-9.8943710000000003E-6</v>
      </c>
    </row>
    <row r="662" spans="1:31" x14ac:dyDescent="0.2">
      <c r="A662">
        <f>69.597733</f>
        <v>69.597733000000005</v>
      </c>
      <c r="B662">
        <v>-16.530864999999999</v>
      </c>
      <c r="C662">
        <v>-20.570936</v>
      </c>
      <c r="D662">
        <v>-136.81044</v>
      </c>
      <c r="E662">
        <v>-3.7694561000000002</v>
      </c>
      <c r="F662">
        <v>-25.833689</v>
      </c>
      <c r="G662">
        <v>225.99367000000001</v>
      </c>
      <c r="H662">
        <v>-65.532959000000005</v>
      </c>
      <c r="I662">
        <v>-4.6016088000000002</v>
      </c>
      <c r="J662">
        <v>5.7741969999999997E-2</v>
      </c>
      <c r="K662">
        <v>0.20352632000000001</v>
      </c>
      <c r="L662">
        <v>0.12785763</v>
      </c>
      <c r="M662">
        <v>5.0896843999999998E-3</v>
      </c>
      <c r="N662">
        <v>-0.52987247999999998</v>
      </c>
      <c r="O662">
        <v>0.18742903</v>
      </c>
      <c r="P662">
        <v>-0.26872709</v>
      </c>
      <c r="Q662">
        <v>-0.34368134</v>
      </c>
      <c r="R662">
        <v>9.3232899999999994E-2</v>
      </c>
      <c r="S662">
        <v>-0.12742083000000001</v>
      </c>
      <c r="T662">
        <v>-1.5711497999999999</v>
      </c>
      <c r="U662">
        <v>9.2488915000000005E-2</v>
      </c>
      <c r="V662">
        <v>0.21154690000000001</v>
      </c>
      <c r="W662">
        <v>0.10889873999999999</v>
      </c>
      <c r="X662">
        <v>0.10650508</v>
      </c>
      <c r="Y662">
        <v>9.7104943999999999E-2</v>
      </c>
      <c r="Z662">
        <v>0.77703458000000003</v>
      </c>
      <c r="AA662">
        <v>3.2821777000000001</v>
      </c>
      <c r="AB662">
        <v>9.5807939999999994E-2</v>
      </c>
      <c r="AC662">
        <v>-0.62089174999999996</v>
      </c>
      <c r="AD662">
        <v>0.27876645</v>
      </c>
      <c r="AE662">
        <v>-9.8943710000000003E-6</v>
      </c>
    </row>
    <row r="663" spans="1:31" x14ac:dyDescent="0.2">
      <c r="A663">
        <f>72.096207</f>
        <v>72.096207000000007</v>
      </c>
      <c r="B663">
        <v>-16.346212000000001</v>
      </c>
      <c r="C663">
        <v>-20.570936</v>
      </c>
      <c r="D663">
        <v>-136.44166999999999</v>
      </c>
      <c r="E663">
        <v>-3.7694561000000002</v>
      </c>
      <c r="F663">
        <v>-33.372642999999997</v>
      </c>
      <c r="G663">
        <v>262.59838999999999</v>
      </c>
      <c r="H663">
        <v>-67.650222999999997</v>
      </c>
      <c r="I663">
        <v>-4.6938586000000004</v>
      </c>
      <c r="J663">
        <v>5.3705368000000003E-2</v>
      </c>
      <c r="K663">
        <v>0.16630058</v>
      </c>
      <c r="L663">
        <v>0.13250777</v>
      </c>
      <c r="M663">
        <v>-7.4263760000000002E-3</v>
      </c>
      <c r="N663">
        <v>-0.73629546000000001</v>
      </c>
      <c r="O663">
        <v>0.25463784</v>
      </c>
      <c r="P663">
        <v>-0.30769237999999999</v>
      </c>
      <c r="Q663">
        <v>-0.41982159000000002</v>
      </c>
      <c r="R663">
        <v>5.2817482999999998E-2</v>
      </c>
      <c r="S663">
        <v>-0.11490481</v>
      </c>
      <c r="T663">
        <v>-1.5321828</v>
      </c>
      <c r="U663">
        <v>0.15938044000000001</v>
      </c>
      <c r="V663">
        <v>0.24255994</v>
      </c>
      <c r="W663">
        <v>0.18044668</v>
      </c>
      <c r="X663">
        <v>0.1080581</v>
      </c>
      <c r="Y663">
        <v>0.12505553999999999</v>
      </c>
      <c r="Z663">
        <v>1.1993372</v>
      </c>
      <c r="AA663">
        <v>3.7831597000000001</v>
      </c>
      <c r="AB663">
        <v>0.15529749000000001</v>
      </c>
      <c r="AC663">
        <v>-0.76159423999999998</v>
      </c>
      <c r="AD663">
        <v>0.31444826999999997</v>
      </c>
      <c r="AE663">
        <v>-9.8943710000000003E-6</v>
      </c>
    </row>
    <row r="664" spans="1:31" x14ac:dyDescent="0.2">
      <c r="A664">
        <f>74.039467</f>
        <v>74.039467000000002</v>
      </c>
      <c r="B664">
        <v>-15.422943999999999</v>
      </c>
      <c r="C664">
        <v>-20.202712999999999</v>
      </c>
      <c r="D664">
        <v>-136.07289</v>
      </c>
      <c r="E664">
        <v>-3.7694561000000002</v>
      </c>
      <c r="F664">
        <v>-27.488582999999998</v>
      </c>
      <c r="G664">
        <v>267.30074999999999</v>
      </c>
      <c r="H664">
        <v>-69.951590999999993</v>
      </c>
      <c r="I664">
        <v>-4.9706092000000002</v>
      </c>
      <c r="J664">
        <v>4.6874192000000002E-2</v>
      </c>
      <c r="K664">
        <v>0.15172051</v>
      </c>
      <c r="L664">
        <v>0.12041739999999999</v>
      </c>
      <c r="M664">
        <v>-5.8618682000000002E-3</v>
      </c>
      <c r="N664">
        <v>-0.99901556999999996</v>
      </c>
      <c r="O664">
        <v>0.30934267999999998</v>
      </c>
      <c r="P664">
        <v>-0.27028573</v>
      </c>
      <c r="Q664">
        <v>-0.46177641000000003</v>
      </c>
      <c r="R664">
        <v>3.0754248000000001E-3</v>
      </c>
      <c r="S664">
        <v>-9.6130803000000001E-2</v>
      </c>
      <c r="T664">
        <v>-1.3451413000000001</v>
      </c>
      <c r="U664">
        <v>0.22004948999999999</v>
      </c>
      <c r="V664">
        <v>0.22550276999999999</v>
      </c>
      <c r="W664">
        <v>0.25355001999999999</v>
      </c>
      <c r="X664">
        <v>9.7186892999999996E-2</v>
      </c>
      <c r="Y664">
        <v>0.1033162</v>
      </c>
      <c r="Z664">
        <v>0.58692043999999999</v>
      </c>
      <c r="AA664">
        <v>2.7889268</v>
      </c>
      <c r="AB664">
        <v>0.20828036999999999</v>
      </c>
      <c r="AC664">
        <v>-0.69926547999999999</v>
      </c>
      <c r="AD664">
        <v>0.30607079999999998</v>
      </c>
      <c r="AE664">
        <v>-9.8943710000000003E-6</v>
      </c>
    </row>
    <row r="665" spans="1:31" x14ac:dyDescent="0.2">
      <c r="A665">
        <f>74.872292</f>
        <v>74.872292000000002</v>
      </c>
      <c r="B665">
        <v>-13.761058999999999</v>
      </c>
      <c r="C665">
        <v>-18.72982</v>
      </c>
      <c r="D665">
        <v>-135.42751999999999</v>
      </c>
      <c r="E665">
        <v>-3.6774111</v>
      </c>
      <c r="F665">
        <v>-10.571904999999999</v>
      </c>
      <c r="G665">
        <v>246.55502000000001</v>
      </c>
      <c r="H665">
        <v>-71.516518000000005</v>
      </c>
      <c r="I665">
        <v>-5.4318594999999998</v>
      </c>
      <c r="J665">
        <v>5.1221304000000002E-2</v>
      </c>
      <c r="K665">
        <v>0.1411732</v>
      </c>
      <c r="L665">
        <v>0.10181683</v>
      </c>
      <c r="M665">
        <v>1.447673E-2</v>
      </c>
      <c r="N665">
        <v>-1.2054385000000001</v>
      </c>
      <c r="O665">
        <v>0.32653560999999998</v>
      </c>
      <c r="P665">
        <v>-0.19079657</v>
      </c>
      <c r="Q665">
        <v>-0.50062346000000002</v>
      </c>
      <c r="R665">
        <v>-2.9567800000000002E-2</v>
      </c>
      <c r="S665">
        <v>-8.5179292000000004E-2</v>
      </c>
      <c r="T665">
        <v>-1.1705691</v>
      </c>
      <c r="U665">
        <v>0.25582864999999999</v>
      </c>
      <c r="V665">
        <v>0.20224299000000001</v>
      </c>
      <c r="W665">
        <v>0.29710096000000003</v>
      </c>
      <c r="X665">
        <v>8.4762647999999996E-2</v>
      </c>
      <c r="Y665">
        <v>6.1390306999999998E-2</v>
      </c>
      <c r="Z665">
        <v>-0.77660309999999999</v>
      </c>
      <c r="AA665">
        <v>0.77108293999999999</v>
      </c>
      <c r="AB665">
        <v>0.24236292000000001</v>
      </c>
      <c r="AC665">
        <v>-0.49777701000000002</v>
      </c>
      <c r="AD665">
        <v>0.26976842000000001</v>
      </c>
      <c r="AE665">
        <v>-9.8943710000000003E-6</v>
      </c>
    </row>
    <row r="666" spans="1:31" x14ac:dyDescent="0.2">
      <c r="A666">
        <f>74.594681</f>
        <v>74.594680999999994</v>
      </c>
      <c r="B666">
        <v>-10.806599</v>
      </c>
      <c r="C666">
        <v>-15.507868999999999</v>
      </c>
      <c r="D666">
        <v>-134.22899000000001</v>
      </c>
      <c r="E666">
        <v>-3.5853660000000001</v>
      </c>
      <c r="F666">
        <v>7.2641553999999999</v>
      </c>
      <c r="G666">
        <v>216.22011000000001</v>
      </c>
      <c r="H666">
        <v>-71.792686000000003</v>
      </c>
      <c r="I666">
        <v>-5.7086100999999996</v>
      </c>
      <c r="J666">
        <v>7.6682954999999997E-2</v>
      </c>
      <c r="K666">
        <v>0.10115555</v>
      </c>
      <c r="L666">
        <v>8.8176413999999995E-2</v>
      </c>
      <c r="M666">
        <v>5.3589418999999999E-2</v>
      </c>
      <c r="N666">
        <v>-1.2570443</v>
      </c>
      <c r="O666">
        <v>0.30934267999999998</v>
      </c>
      <c r="P666">
        <v>-0.12533491999999999</v>
      </c>
      <c r="Q666">
        <v>-0.56277876999999998</v>
      </c>
      <c r="R666">
        <v>-3.4231118999999997E-2</v>
      </c>
      <c r="S666">
        <v>-8.2050293999999996E-2</v>
      </c>
      <c r="T666">
        <v>-1.1019871000000001</v>
      </c>
      <c r="U666">
        <v>0.26049550999999999</v>
      </c>
      <c r="V666">
        <v>0.21930016999999999</v>
      </c>
      <c r="W666">
        <v>0.28621321999999999</v>
      </c>
      <c r="X666">
        <v>7.5444467000000001E-2</v>
      </c>
      <c r="Y666">
        <v>4.7415013999999998E-2</v>
      </c>
      <c r="Z666">
        <v>-1.9889703999999999</v>
      </c>
      <c r="AA666">
        <v>-1.0194638</v>
      </c>
      <c r="AB666">
        <v>0.2547566</v>
      </c>
      <c r="AC666">
        <v>-0.31511067999999998</v>
      </c>
      <c r="AD666">
        <v>0.23005296</v>
      </c>
      <c r="AE666">
        <v>-9.8943710000000003E-6</v>
      </c>
    </row>
    <row r="667" spans="1:31" x14ac:dyDescent="0.2">
      <c r="A667">
        <f>73.299179</f>
        <v>73.299178999999995</v>
      </c>
      <c r="B667">
        <v>-6.0979276000000002</v>
      </c>
      <c r="C667">
        <v>-10.628912</v>
      </c>
      <c r="D667">
        <v>-132.47728000000001</v>
      </c>
      <c r="E667">
        <v>-3.5853660000000001</v>
      </c>
      <c r="F667">
        <v>16.090247999999999</v>
      </c>
      <c r="G667">
        <v>189.94215</v>
      </c>
      <c r="H667">
        <v>-70.964187999999993</v>
      </c>
      <c r="I667">
        <v>-5.8008598999999998</v>
      </c>
      <c r="J667">
        <v>0.11922254</v>
      </c>
      <c r="K667">
        <v>6.5401634E-3</v>
      </c>
      <c r="L667">
        <v>7.8566126999999999E-2</v>
      </c>
      <c r="M667">
        <v>9.8960131000000007E-2</v>
      </c>
      <c r="N667">
        <v>-1.1538328</v>
      </c>
      <c r="O667">
        <v>0.27495676000000002</v>
      </c>
      <c r="P667">
        <v>-0.11286603000000001</v>
      </c>
      <c r="Q667">
        <v>-0.64979619</v>
      </c>
      <c r="R667">
        <v>-2.3350040999999998E-2</v>
      </c>
      <c r="S667">
        <v>-7.2663284999999994E-2</v>
      </c>
      <c r="T667">
        <v>-1.1113392</v>
      </c>
      <c r="U667">
        <v>0.24338373999999999</v>
      </c>
      <c r="V667">
        <v>0.26892104999999999</v>
      </c>
      <c r="W667">
        <v>0.23021916000000001</v>
      </c>
      <c r="X667">
        <v>5.6808110000000002E-2</v>
      </c>
      <c r="Y667">
        <v>8.7788083000000003E-2</v>
      </c>
      <c r="Z667">
        <v>-2.2429752000000001</v>
      </c>
      <c r="AA667">
        <v>-1.5281768</v>
      </c>
      <c r="AB667">
        <v>0.25196803000000001</v>
      </c>
      <c r="AC667">
        <v>-0.27654090999999997</v>
      </c>
      <c r="AD667">
        <v>0.19809449000000001</v>
      </c>
      <c r="AE667">
        <v>-9.8943710000000003E-6</v>
      </c>
    </row>
    <row r="668" spans="1:31" x14ac:dyDescent="0.2">
      <c r="A668">
        <f>71.448456</f>
        <v>71.448455999999993</v>
      </c>
      <c r="B668">
        <v>0.27262776999999999</v>
      </c>
      <c r="C668">
        <v>-5.3817325</v>
      </c>
      <c r="D668">
        <v>-130.35679999999999</v>
      </c>
      <c r="E668">
        <v>-3.6774111</v>
      </c>
      <c r="F668">
        <v>13.148217000000001</v>
      </c>
      <c r="G668">
        <v>171.87029999999999</v>
      </c>
      <c r="H668">
        <v>-69.491318000000007</v>
      </c>
      <c r="I668">
        <v>-5.5241097999999997</v>
      </c>
      <c r="J668">
        <v>0.16455670999999999</v>
      </c>
      <c r="K668">
        <v>-0.13615844999999999</v>
      </c>
      <c r="L668">
        <v>6.0585569999999998E-2</v>
      </c>
      <c r="M668">
        <v>0.13494381</v>
      </c>
      <c r="N668">
        <v>-0.98650503</v>
      </c>
      <c r="O668">
        <v>0.24213388999999999</v>
      </c>
      <c r="P668">
        <v>-0.14403825000000001</v>
      </c>
      <c r="Q668">
        <v>-0.71505916000000003</v>
      </c>
      <c r="R668">
        <v>-1.7132286E-2</v>
      </c>
      <c r="S668">
        <v>-4.6066765000000003E-2</v>
      </c>
      <c r="T668">
        <v>-1.0941936999999999</v>
      </c>
      <c r="U668">
        <v>0.22316069999999999</v>
      </c>
      <c r="V668">
        <v>0.28907955000000002</v>
      </c>
      <c r="W668">
        <v>0.18044668</v>
      </c>
      <c r="X668">
        <v>1.1770235E-2</v>
      </c>
      <c r="Y668">
        <v>0.17008702000000001</v>
      </c>
      <c r="Z668">
        <v>-1.4513524</v>
      </c>
      <c r="AA668">
        <v>-0.68238330000000003</v>
      </c>
      <c r="AB668">
        <v>0.24236292000000001</v>
      </c>
      <c r="AC668">
        <v>-0.37743940999999998</v>
      </c>
      <c r="AD668">
        <v>0.16799764</v>
      </c>
      <c r="AE668">
        <v>-9.8943710000000003E-6</v>
      </c>
    </row>
    <row r="669" spans="1:31" x14ac:dyDescent="0.2">
      <c r="A669">
        <f>68.857437</f>
        <v>68.857437000000004</v>
      </c>
      <c r="B669">
        <v>7.3817982999999998</v>
      </c>
      <c r="C669">
        <v>-1.0551108</v>
      </c>
      <c r="D669">
        <v>-128.05190999999999</v>
      </c>
      <c r="E669">
        <v>-3.8615012000000002</v>
      </c>
      <c r="F669">
        <v>3.5866172000000001</v>
      </c>
      <c r="G669">
        <v>157.30219</v>
      </c>
      <c r="H669">
        <v>-68.294601</v>
      </c>
      <c r="I669">
        <v>-5.2473593000000003</v>
      </c>
      <c r="J669">
        <v>0.19436547000000001</v>
      </c>
      <c r="K669">
        <v>-0.28909414999999999</v>
      </c>
      <c r="L669">
        <v>2.5554508E-2</v>
      </c>
      <c r="M669">
        <v>0.15528241000000001</v>
      </c>
      <c r="N669">
        <v>-0.85358124999999996</v>
      </c>
      <c r="O669">
        <v>0.22181495000000001</v>
      </c>
      <c r="P669">
        <v>-0.17676905000000001</v>
      </c>
      <c r="Q669">
        <v>-0.70573591999999996</v>
      </c>
      <c r="R669">
        <v>-2.4904481999999999E-2</v>
      </c>
      <c r="S669">
        <v>-5.3897373999999996E-3</v>
      </c>
      <c r="T669">
        <v>-0.95391250000000005</v>
      </c>
      <c r="U669">
        <v>0.21849386000000001</v>
      </c>
      <c r="V669">
        <v>0.20689493</v>
      </c>
      <c r="W669">
        <v>0.18977902999999999</v>
      </c>
      <c r="X669">
        <v>-6.5881266999999993E-2</v>
      </c>
      <c r="Y669">
        <v>0.252386</v>
      </c>
      <c r="Z669">
        <v>-0.21716888000000001</v>
      </c>
      <c r="AA669">
        <v>0.67057723000000002</v>
      </c>
      <c r="AB669">
        <v>0.22996928</v>
      </c>
      <c r="AC669">
        <v>-0.50024550999999995</v>
      </c>
      <c r="AD669">
        <v>0.131385</v>
      </c>
      <c r="AE669">
        <v>-9.8943710000000003E-6</v>
      </c>
    </row>
    <row r="670" spans="1:31" x14ac:dyDescent="0.2">
      <c r="A670">
        <f>65.526138</f>
        <v>65.526138000000003</v>
      </c>
      <c r="B670">
        <v>13.475372</v>
      </c>
      <c r="C670">
        <v>1.7986186</v>
      </c>
      <c r="D670">
        <v>-126.11581</v>
      </c>
      <c r="E670">
        <v>-3.8615012000000002</v>
      </c>
      <c r="F670">
        <v>-4.5039673000000002</v>
      </c>
      <c r="G670">
        <v>139.23033000000001</v>
      </c>
      <c r="H670">
        <v>-67.46611</v>
      </c>
      <c r="I670">
        <v>-4.9706092000000002</v>
      </c>
      <c r="J670">
        <v>0.19684953999999999</v>
      </c>
      <c r="K670">
        <v>-0.41783312</v>
      </c>
      <c r="L670">
        <v>-1.846683E-2</v>
      </c>
      <c r="M670">
        <v>0.15997592999999999</v>
      </c>
      <c r="N670">
        <v>-0.76757169000000003</v>
      </c>
      <c r="O670">
        <v>0.20618497</v>
      </c>
      <c r="P670">
        <v>-0.16741739</v>
      </c>
      <c r="Q670">
        <v>-0.61405688999999997</v>
      </c>
      <c r="R670">
        <v>-4.8221069999999998E-2</v>
      </c>
      <c r="S670">
        <v>3.5287290999999998E-2</v>
      </c>
      <c r="T670">
        <v>-0.68581945</v>
      </c>
      <c r="U670">
        <v>0.23093879</v>
      </c>
      <c r="V670">
        <v>3.9424434000000001E-2</v>
      </c>
      <c r="W670">
        <v>0.24110687</v>
      </c>
      <c r="X670">
        <v>-0.15906307</v>
      </c>
      <c r="Y670">
        <v>0.29275906000000002</v>
      </c>
      <c r="Z670">
        <v>0.68353587000000005</v>
      </c>
      <c r="AA670">
        <v>1.5210097</v>
      </c>
      <c r="AB670">
        <v>0.21292801</v>
      </c>
      <c r="AC670">
        <v>-0.52277028999999997</v>
      </c>
      <c r="AD670">
        <v>9.1669574000000004E-2</v>
      </c>
      <c r="AE670">
        <v>-9.8943710000000003E-6</v>
      </c>
    </row>
    <row r="671" spans="1:31" x14ac:dyDescent="0.2">
      <c r="A671">
        <f>61.547077</f>
        <v>61.547077000000002</v>
      </c>
      <c r="B671">
        <v>17.07612</v>
      </c>
      <c r="C671">
        <v>4.2841249000000001</v>
      </c>
      <c r="D671">
        <v>-124.73289</v>
      </c>
      <c r="E671">
        <v>-3.8615012000000002</v>
      </c>
      <c r="F671">
        <v>-6.3427362</v>
      </c>
      <c r="G671">
        <v>114.79644999999999</v>
      </c>
      <c r="H671">
        <v>-66.545563000000001</v>
      </c>
      <c r="I671">
        <v>-4.8783588</v>
      </c>
      <c r="J671">
        <v>0.17387195</v>
      </c>
      <c r="K671">
        <v>-0.53726571999999995</v>
      </c>
      <c r="L671">
        <v>-5.0707809999999999E-2</v>
      </c>
      <c r="M671">
        <v>0.15215339</v>
      </c>
      <c r="N671">
        <v>-0.66592401000000001</v>
      </c>
      <c r="O671">
        <v>0.19055504000000001</v>
      </c>
      <c r="P671">
        <v>-0.10663158</v>
      </c>
      <c r="Q671">
        <v>-0.48353076</v>
      </c>
      <c r="R671">
        <v>-8.3973176999999996E-2</v>
      </c>
      <c r="S671">
        <v>6.0319303999999997E-2</v>
      </c>
      <c r="T671">
        <v>-0.36940741999999999</v>
      </c>
      <c r="U671">
        <v>0.24805057</v>
      </c>
      <c r="V671">
        <v>-9.5482348999999994E-2</v>
      </c>
      <c r="W671">
        <v>0.23332995000000001</v>
      </c>
      <c r="X671">
        <v>-0.22118428000000001</v>
      </c>
      <c r="Y671">
        <v>0.28033659</v>
      </c>
      <c r="Z671">
        <v>0.86274189000000001</v>
      </c>
      <c r="AA671">
        <v>1.4127727999999999</v>
      </c>
      <c r="AB671">
        <v>0.18721115999999999</v>
      </c>
      <c r="AC671">
        <v>-0.42187172000000001</v>
      </c>
      <c r="AD671">
        <v>5.8780237999999999E-2</v>
      </c>
      <c r="AE671">
        <v>-9.8943710000000003E-6</v>
      </c>
    </row>
    <row r="672" spans="1:31" x14ac:dyDescent="0.2">
      <c r="A672">
        <f>57.105343</f>
        <v>57.105342999999998</v>
      </c>
      <c r="B672">
        <v>18.184044</v>
      </c>
      <c r="C672">
        <v>7.9663557999999997</v>
      </c>
      <c r="D672">
        <v>-124.17972</v>
      </c>
      <c r="E672">
        <v>-3.6774111</v>
      </c>
      <c r="F672">
        <v>-2.5732594</v>
      </c>
      <c r="G672">
        <v>86.674430999999998</v>
      </c>
      <c r="H672">
        <v>-64.980628999999993</v>
      </c>
      <c r="I672">
        <v>-4.8783588</v>
      </c>
      <c r="J672">
        <v>0.14344217000000001</v>
      </c>
      <c r="K672">
        <v>-0.71253675000000005</v>
      </c>
      <c r="L672">
        <v>-5.8148037999999999E-2</v>
      </c>
      <c r="M672">
        <v>0.13181478999999999</v>
      </c>
      <c r="N672">
        <v>-0.48139443999999998</v>
      </c>
      <c r="O672">
        <v>0.17023608000000001</v>
      </c>
      <c r="P672">
        <v>-2.0907986999999999E-2</v>
      </c>
      <c r="Q672">
        <v>-0.37165123</v>
      </c>
      <c r="R672">
        <v>-0.11972526999999999</v>
      </c>
      <c r="S672">
        <v>6.1883810999999997E-2</v>
      </c>
      <c r="T672">
        <v>-0.12469463</v>
      </c>
      <c r="U672">
        <v>0.24493933000000001</v>
      </c>
      <c r="V672">
        <v>-6.9121256000000006E-2</v>
      </c>
      <c r="W672">
        <v>6.5347813000000005E-2</v>
      </c>
      <c r="X672">
        <v>-0.21186608000000001</v>
      </c>
      <c r="Y672">
        <v>0.22754103000000001</v>
      </c>
      <c r="Z672">
        <v>0.47939684999999999</v>
      </c>
      <c r="AA672">
        <v>0.63037502999999995</v>
      </c>
      <c r="AB672">
        <v>0.15188922999999999</v>
      </c>
      <c r="AC672">
        <v>-0.28888323999999999</v>
      </c>
      <c r="AD672">
        <v>3.6130036999999997E-2</v>
      </c>
      <c r="AE672">
        <v>-9.8943710000000003E-6</v>
      </c>
    </row>
    <row r="673" spans="1:31" x14ac:dyDescent="0.2">
      <c r="A673">
        <f>52.385998</f>
        <v>52.385998000000001</v>
      </c>
      <c r="B673">
        <v>18.368697999999998</v>
      </c>
      <c r="C673">
        <v>13.12148</v>
      </c>
      <c r="D673">
        <v>-124.45631</v>
      </c>
      <c r="E673">
        <v>-3.4933206999999999</v>
      </c>
      <c r="F673">
        <v>2.2994788000000002</v>
      </c>
      <c r="G673">
        <v>60.488681999999997</v>
      </c>
      <c r="H673">
        <v>-62.403103000000002</v>
      </c>
      <c r="I673">
        <v>-4.9706092000000002</v>
      </c>
      <c r="J673">
        <v>0.13164286</v>
      </c>
      <c r="K673">
        <v>-0.98428457999999996</v>
      </c>
      <c r="L673">
        <v>-5.3187880999999999E-2</v>
      </c>
      <c r="M673">
        <v>0.11304069</v>
      </c>
      <c r="N673">
        <v>-0.23274863000000001</v>
      </c>
      <c r="O673">
        <v>0.14210217</v>
      </c>
      <c r="P673">
        <v>4.1436440999999997E-2</v>
      </c>
      <c r="Q673">
        <v>-0.29395714000000001</v>
      </c>
      <c r="R673">
        <v>-0.13993298000000001</v>
      </c>
      <c r="S673">
        <v>5.0932302999999998E-2</v>
      </c>
      <c r="T673">
        <v>-1.8704386E-2</v>
      </c>
      <c r="U673">
        <v>0.20604895000000001</v>
      </c>
      <c r="V673">
        <v>0.13711556999999999</v>
      </c>
      <c r="W673">
        <v>-0.26128411000000001</v>
      </c>
      <c r="X673">
        <v>-0.13732064999999999</v>
      </c>
      <c r="Y673">
        <v>0.16387578999999999</v>
      </c>
      <c r="Z673">
        <v>8.7864567000000005E-3</v>
      </c>
      <c r="AA673">
        <v>-0.15666145000000001</v>
      </c>
      <c r="AB673">
        <v>0.11315905</v>
      </c>
      <c r="AC673">
        <v>-0.24537653000000001</v>
      </c>
      <c r="AD673">
        <v>1.4720949000000001E-2</v>
      </c>
      <c r="AE673">
        <v>-9.8943710000000003E-6</v>
      </c>
    </row>
    <row r="674" spans="1:31" x14ac:dyDescent="0.2">
      <c r="A674">
        <f>47.666653</f>
        <v>47.666652999999997</v>
      </c>
      <c r="B674">
        <v>20.307562000000001</v>
      </c>
      <c r="C674">
        <v>17.632214000000001</v>
      </c>
      <c r="D674">
        <v>-125.56264</v>
      </c>
      <c r="E674">
        <v>-3.4012756</v>
      </c>
      <c r="F674">
        <v>4.4140635000000001</v>
      </c>
      <c r="G674">
        <v>40.941574000000003</v>
      </c>
      <c r="H674">
        <v>-59.273238999999997</v>
      </c>
      <c r="I674">
        <v>-4.8783588</v>
      </c>
      <c r="J674">
        <v>0.15462044999999999</v>
      </c>
      <c r="K674">
        <v>-1.2737147</v>
      </c>
      <c r="L674">
        <v>-6.1248130999999997E-2</v>
      </c>
      <c r="M674">
        <v>0.10678267</v>
      </c>
      <c r="N674">
        <v>-1.2251379E-2</v>
      </c>
      <c r="O674">
        <v>0.10771628</v>
      </c>
      <c r="P674">
        <v>4.9229499000000003E-2</v>
      </c>
      <c r="Q674">
        <v>-0.21626302999999999</v>
      </c>
      <c r="R674">
        <v>-0.12749748</v>
      </c>
      <c r="S674">
        <v>4.6238798999999997E-2</v>
      </c>
      <c r="T674">
        <v>-3.2732509E-2</v>
      </c>
      <c r="U674">
        <v>0.13760179</v>
      </c>
      <c r="V674">
        <v>0.38677066999999998</v>
      </c>
      <c r="W674">
        <v>-0.62213463000000002</v>
      </c>
      <c r="X674">
        <v>-4.5691877999999998E-2</v>
      </c>
      <c r="Y674">
        <v>0.11418586</v>
      </c>
      <c r="Z674">
        <v>-0.15483636000000001</v>
      </c>
      <c r="AA674">
        <v>-0.43498473999999998</v>
      </c>
      <c r="AB674">
        <v>8.1245392999999999E-2</v>
      </c>
      <c r="AC674">
        <v>-0.33300703999999998</v>
      </c>
      <c r="AD674">
        <v>-1.5375893999999999E-2</v>
      </c>
      <c r="AE674">
        <v>-9.8943710000000003E-6</v>
      </c>
    </row>
    <row r="675" spans="1:31" x14ac:dyDescent="0.2">
      <c r="A675">
        <f>42.854771</f>
        <v>42.854771</v>
      </c>
      <c r="B675">
        <v>25.293215</v>
      </c>
      <c r="C675">
        <v>19.197161000000001</v>
      </c>
      <c r="D675">
        <v>-127.22215</v>
      </c>
      <c r="E675">
        <v>-3.4012756</v>
      </c>
      <c r="F675">
        <v>2.6672327999999998</v>
      </c>
      <c r="G675">
        <v>29.416156999999998</v>
      </c>
      <c r="H675">
        <v>-55.959266999999997</v>
      </c>
      <c r="I675">
        <v>-4.6016088000000002</v>
      </c>
      <c r="J675">
        <v>0.19964409999999999</v>
      </c>
      <c r="K675">
        <v>-1.3819796</v>
      </c>
      <c r="L675">
        <v>-9.348911E-2</v>
      </c>
      <c r="M675">
        <v>0.12555677000000001</v>
      </c>
      <c r="N675">
        <v>8.3141036000000001E-2</v>
      </c>
      <c r="O675">
        <v>6.3952393999999996E-2</v>
      </c>
      <c r="P675">
        <v>8.7056179000000004E-3</v>
      </c>
      <c r="Q675">
        <v>-9.1952435999999999E-2</v>
      </c>
      <c r="R675">
        <v>-8.3973176999999996E-2</v>
      </c>
      <c r="S675">
        <v>6.3448309999999994E-2</v>
      </c>
      <c r="T675">
        <v>-7.7934235000000004E-2</v>
      </c>
      <c r="U675">
        <v>6.1376575000000003E-2</v>
      </c>
      <c r="V675">
        <v>0.49066436000000002</v>
      </c>
      <c r="W675">
        <v>-0.86944162999999997</v>
      </c>
      <c r="X675">
        <v>8.6641758999999995E-3</v>
      </c>
      <c r="Y675">
        <v>8.6235270000000003E-2</v>
      </c>
      <c r="Z675">
        <v>4.9302585000000003E-2</v>
      </c>
      <c r="AA675">
        <v>-0.16748513000000001</v>
      </c>
      <c r="AB675">
        <v>6.1105698E-2</v>
      </c>
      <c r="AC675">
        <v>-0.47124103000000001</v>
      </c>
      <c r="AD675">
        <v>-5.5711868999999997E-2</v>
      </c>
      <c r="AE675">
        <v>-9.8943710000000003E-6</v>
      </c>
    </row>
    <row r="676" spans="1:31" x14ac:dyDescent="0.2">
      <c r="A676">
        <f>38.227962</f>
        <v>38.227961999999998</v>
      </c>
      <c r="B676">
        <v>31.940752</v>
      </c>
      <c r="C676">
        <v>17.724267999999999</v>
      </c>
      <c r="D676">
        <v>-128.88167000000001</v>
      </c>
      <c r="E676">
        <v>-3.4933206999999999</v>
      </c>
      <c r="F676">
        <v>-0.73449028000000005</v>
      </c>
      <c r="G676">
        <v>24.344973</v>
      </c>
      <c r="H676">
        <v>-53.013514999999998</v>
      </c>
      <c r="I676">
        <v>-4.4171085000000003</v>
      </c>
      <c r="J676">
        <v>0.23131593</v>
      </c>
      <c r="K676">
        <v>-1.1353588999999999</v>
      </c>
      <c r="L676">
        <v>-0.12821017000000001</v>
      </c>
      <c r="M676">
        <v>0.16623395999999999</v>
      </c>
      <c r="N676">
        <v>4.8737213000000001E-2</v>
      </c>
      <c r="O676">
        <v>1.3936541E-2</v>
      </c>
      <c r="P676">
        <v>-3.6494094999999997E-2</v>
      </c>
      <c r="Q676">
        <v>7.5866841000000004E-2</v>
      </c>
      <c r="R676">
        <v>-3.1122237000000001E-2</v>
      </c>
      <c r="S676">
        <v>0.10256085</v>
      </c>
      <c r="T676">
        <v>-6.7023471000000001E-2</v>
      </c>
      <c r="U676">
        <v>7.0752575999999997E-4</v>
      </c>
      <c r="V676">
        <v>0.36196022999999999</v>
      </c>
      <c r="W676">
        <v>-0.94721120999999997</v>
      </c>
      <c r="X676">
        <v>-5.3130955999999997E-3</v>
      </c>
      <c r="Y676">
        <v>7.0707171999999999E-2</v>
      </c>
      <c r="Z676">
        <v>0.39213135999999998</v>
      </c>
      <c r="AA676">
        <v>0.29638704999999999</v>
      </c>
      <c r="AB676">
        <v>4.8402198E-2</v>
      </c>
      <c r="AC676">
        <v>-0.52122747999999997</v>
      </c>
      <c r="AD676">
        <v>-0.10132255</v>
      </c>
      <c r="AE676">
        <v>-9.8943710000000003E-6</v>
      </c>
    </row>
    <row r="677" spans="1:31" x14ac:dyDescent="0.2">
      <c r="A677">
        <f>34.526512</f>
        <v>34.526511999999997</v>
      </c>
      <c r="B677">
        <v>36.926403000000001</v>
      </c>
      <c r="C677">
        <v>15.51493</v>
      </c>
      <c r="D677">
        <v>-129.71143000000001</v>
      </c>
      <c r="E677">
        <v>-3.5853660000000001</v>
      </c>
      <c r="F677">
        <v>-2.7571363</v>
      </c>
      <c r="G677">
        <v>23.330736000000002</v>
      </c>
      <c r="H677">
        <v>-50.435986</v>
      </c>
      <c r="I677">
        <v>-4.140358</v>
      </c>
      <c r="J677">
        <v>0.21951662</v>
      </c>
      <c r="K677">
        <v>-0.57169950000000003</v>
      </c>
      <c r="L677">
        <v>-0.13069025000000001</v>
      </c>
      <c r="M677">
        <v>0.20534664</v>
      </c>
      <c r="N677">
        <v>-3.7272342E-2</v>
      </c>
      <c r="O677">
        <v>-3.4516320000000003E-2</v>
      </c>
      <c r="P677">
        <v>-4.4287145E-2</v>
      </c>
      <c r="Q677">
        <v>0.22814733000000001</v>
      </c>
      <c r="R677">
        <v>-3.3453710999999998E-5</v>
      </c>
      <c r="S677">
        <v>0.14636685999999999</v>
      </c>
      <c r="T677">
        <v>1.8703938E-2</v>
      </c>
      <c r="U677">
        <v>-3.5071659999999998E-2</v>
      </c>
      <c r="V677">
        <v>7.6640099000000003E-2</v>
      </c>
      <c r="W677">
        <v>-0.89899408999999997</v>
      </c>
      <c r="X677">
        <v>-6.4328237999999996E-2</v>
      </c>
      <c r="Y677">
        <v>5.6731876000000001E-2</v>
      </c>
      <c r="Z677">
        <v>0.58380377000000006</v>
      </c>
      <c r="AA677">
        <v>0.55924797000000004</v>
      </c>
      <c r="AB677">
        <v>3.5388861000000001E-2</v>
      </c>
      <c r="AC677">
        <v>-0.40212405000000001</v>
      </c>
      <c r="AD677">
        <v>-0.14693323</v>
      </c>
      <c r="AE677">
        <v>-9.8943710000000003E-6</v>
      </c>
    </row>
    <row r="678" spans="1:31" x14ac:dyDescent="0.2">
      <c r="A678">
        <f>32.213108</f>
        <v>32.213107999999998</v>
      </c>
      <c r="B678">
        <v>37.665016000000001</v>
      </c>
      <c r="C678">
        <v>15.330817</v>
      </c>
      <c r="D678">
        <v>-129.15825000000001</v>
      </c>
      <c r="E678">
        <v>-3.5853660000000001</v>
      </c>
      <c r="F678">
        <v>-2.0216286000000001</v>
      </c>
      <c r="G678">
        <v>25.174803000000001</v>
      </c>
      <c r="H678">
        <v>-48.318725999999998</v>
      </c>
      <c r="I678">
        <v>-4.140358</v>
      </c>
      <c r="J678">
        <v>0.16579874</v>
      </c>
      <c r="K678">
        <v>2.5153028000000001E-2</v>
      </c>
      <c r="L678">
        <v>-9.0699024000000003E-2</v>
      </c>
      <c r="M678">
        <v>0.21786269999999999</v>
      </c>
      <c r="N678">
        <v>-9.5133318999999994E-2</v>
      </c>
      <c r="O678">
        <v>-7.3591194999999998E-2</v>
      </c>
      <c r="P678">
        <v>4.0297852999999998E-3</v>
      </c>
      <c r="Q678">
        <v>0.29496424999999998</v>
      </c>
      <c r="R678">
        <v>-1.0914528999999999E-2</v>
      </c>
      <c r="S678">
        <v>0.16983439</v>
      </c>
      <c r="T678">
        <v>0.11378343</v>
      </c>
      <c r="U678">
        <v>-5.9961524000000002E-2</v>
      </c>
      <c r="V678">
        <v>-0.19317348000000001</v>
      </c>
      <c r="W678">
        <v>-0.81033683000000001</v>
      </c>
      <c r="X678">
        <v>-0.12023731</v>
      </c>
      <c r="Y678">
        <v>3.8098148999999998E-2</v>
      </c>
      <c r="Z678">
        <v>0.51991301999999995</v>
      </c>
      <c r="AA678">
        <v>0.49585211000000001</v>
      </c>
      <c r="AB678">
        <v>2.2685364E-2</v>
      </c>
      <c r="AC678">
        <v>-0.16144875</v>
      </c>
      <c r="AD678">
        <v>-0.18540752999999999</v>
      </c>
      <c r="AE678">
        <v>-9.8943710000000003E-6</v>
      </c>
    </row>
    <row r="679" spans="1:31" x14ac:dyDescent="0.2">
      <c r="A679">
        <f>31.19521</f>
        <v>31.195209999999999</v>
      </c>
      <c r="B679">
        <v>33.971943000000003</v>
      </c>
      <c r="C679">
        <v>16.711655</v>
      </c>
      <c r="D679">
        <v>-127.22215</v>
      </c>
      <c r="E679">
        <v>-3.4933206999999999</v>
      </c>
      <c r="F679">
        <v>0.55264813000000002</v>
      </c>
      <c r="G679">
        <v>29.969377999999999</v>
      </c>
      <c r="H679">
        <v>-46.385573999999998</v>
      </c>
      <c r="I679">
        <v>-4.3248582000000004</v>
      </c>
      <c r="J679">
        <v>0.10090257</v>
      </c>
      <c r="K679">
        <v>0.31024005999999998</v>
      </c>
      <c r="L679">
        <v>-3.6137369000000003E-2</v>
      </c>
      <c r="M679">
        <v>0.18031453</v>
      </c>
      <c r="N679">
        <v>-0.11389903999999999</v>
      </c>
      <c r="O679">
        <v>-9.7036130999999998E-2</v>
      </c>
      <c r="P679">
        <v>8.8194773000000004E-2</v>
      </c>
      <c r="Q679">
        <v>0.24679390000000001</v>
      </c>
      <c r="R679">
        <v>-5.1329951999999998E-2</v>
      </c>
      <c r="S679">
        <v>0.16357637999999999</v>
      </c>
      <c r="T679">
        <v>0.12157683</v>
      </c>
      <c r="U679">
        <v>-8.6407013000000005E-2</v>
      </c>
      <c r="V679">
        <v>-0.31257372999999999</v>
      </c>
      <c r="W679">
        <v>-0.71856885999999998</v>
      </c>
      <c r="X679">
        <v>-0.12955551000000001</v>
      </c>
      <c r="Y679">
        <v>1.6358804000000001E-2</v>
      </c>
      <c r="Z679">
        <v>0.30642417</v>
      </c>
      <c r="AA679">
        <v>0.27319342000000002</v>
      </c>
      <c r="AB679">
        <v>2.1445999E-2</v>
      </c>
      <c r="AC679">
        <v>5.1147777999999998E-2</v>
      </c>
      <c r="AD679">
        <v>-0.20464468999999999</v>
      </c>
      <c r="AE679">
        <v>-9.8943710000000003E-6</v>
      </c>
    </row>
    <row r="680" spans="1:31" x14ac:dyDescent="0.2">
      <c r="A680">
        <f>30.825068</f>
        <v>30.825068000000002</v>
      </c>
      <c r="B680">
        <v>28.155348</v>
      </c>
      <c r="C680">
        <v>17.171934</v>
      </c>
      <c r="D680">
        <v>-125.19386</v>
      </c>
      <c r="E680">
        <v>-3.4933206999999999</v>
      </c>
      <c r="F680">
        <v>3.2188634999999999</v>
      </c>
      <c r="G680">
        <v>38.267676999999999</v>
      </c>
      <c r="H680">
        <v>-44.636536</v>
      </c>
      <c r="I680">
        <v>-4.5093584</v>
      </c>
      <c r="J680">
        <v>5.8362986999999998E-2</v>
      </c>
      <c r="K680">
        <v>0.14086299999999999</v>
      </c>
      <c r="L680">
        <v>-7.3064901000000002E-3</v>
      </c>
      <c r="M680">
        <v>0.10052464</v>
      </c>
      <c r="N680">
        <v>-0.15299429000000001</v>
      </c>
      <c r="O680">
        <v>-0.10328812</v>
      </c>
      <c r="P680">
        <v>0.17235975000000001</v>
      </c>
      <c r="Q680">
        <v>0.12092943</v>
      </c>
      <c r="R680">
        <v>-9.4854251000000001E-2</v>
      </c>
      <c r="S680">
        <v>0.12759285000000001</v>
      </c>
      <c r="T680">
        <v>-1.5587026E-2</v>
      </c>
      <c r="U680">
        <v>-0.12996427999999999</v>
      </c>
      <c r="V680">
        <v>-0.25364893999999999</v>
      </c>
      <c r="W680">
        <v>-0.61746847999999999</v>
      </c>
      <c r="X680">
        <v>-8.1411570000000003E-2</v>
      </c>
      <c r="Y680">
        <v>-6.9333509999999999E-3</v>
      </c>
      <c r="Z680">
        <v>0.11631002999999999</v>
      </c>
      <c r="AA680">
        <v>0.1386705</v>
      </c>
      <c r="AB680">
        <v>4.4064417000000002E-2</v>
      </c>
      <c r="AC680">
        <v>9.3420230000000007E-2</v>
      </c>
      <c r="AD680">
        <v>-0.19254391000000001</v>
      </c>
      <c r="AE680">
        <v>-9.8943710000000003E-6</v>
      </c>
    </row>
    <row r="681" spans="1:31" x14ac:dyDescent="0.2">
      <c r="A681">
        <f>30.269848</f>
        <v>30.269848</v>
      </c>
      <c r="B681">
        <v>22.708061000000001</v>
      </c>
      <c r="C681">
        <v>14.226150000000001</v>
      </c>
      <c r="D681">
        <v>-124.36411</v>
      </c>
      <c r="E681">
        <v>-3.5853660000000001</v>
      </c>
      <c r="F681">
        <v>4.5060019000000002</v>
      </c>
      <c r="G681">
        <v>49.793095000000001</v>
      </c>
      <c r="H681">
        <v>-43.255713999999998</v>
      </c>
      <c r="I681">
        <v>-4.6938586000000004</v>
      </c>
      <c r="J681">
        <v>4.5321655000000002E-2</v>
      </c>
      <c r="K681">
        <v>-0.32042580999999998</v>
      </c>
      <c r="L681">
        <v>-1.9396856000000001E-2</v>
      </c>
      <c r="M681">
        <v>8.2186991000000008E-3</v>
      </c>
      <c r="N681">
        <v>-0.26558861</v>
      </c>
      <c r="O681">
        <v>-0.10172512</v>
      </c>
      <c r="P681">
        <v>0.22846974</v>
      </c>
      <c r="Q681">
        <v>-1.7366091E-2</v>
      </c>
      <c r="R681">
        <v>-0.11506197</v>
      </c>
      <c r="S681">
        <v>8.0657825000000002E-2</v>
      </c>
      <c r="T681">
        <v>-0.26809323000000002</v>
      </c>
      <c r="U681">
        <v>-0.18907772</v>
      </c>
      <c r="V681">
        <v>-8.1526480999999998E-2</v>
      </c>
      <c r="W681">
        <v>-0.49925884999999998</v>
      </c>
      <c r="X681">
        <v>7.1111452000000002E-3</v>
      </c>
      <c r="Y681">
        <v>-3.4883939000000003E-2</v>
      </c>
      <c r="Z681">
        <v>4.4627647999999999E-2</v>
      </c>
      <c r="AA681">
        <v>0.20206636</v>
      </c>
      <c r="AB681">
        <v>9.0540632999999995E-2</v>
      </c>
      <c r="AC681">
        <v>-6.3944392000000003E-2</v>
      </c>
      <c r="AD681">
        <v>-0.14972572000000001</v>
      </c>
      <c r="AE681">
        <v>-9.8943710000000003E-6</v>
      </c>
    </row>
    <row r="682" spans="1:31" x14ac:dyDescent="0.2">
      <c r="A682">
        <f>29.066877</f>
        <v>29.066877000000002</v>
      </c>
      <c r="B682">
        <v>19.107313000000001</v>
      </c>
      <c r="C682">
        <v>8.0584115999999995</v>
      </c>
      <c r="D682">
        <v>-125.47045</v>
      </c>
      <c r="E682">
        <v>-3.7694561000000002</v>
      </c>
      <c r="F682">
        <v>4.5060019000000002</v>
      </c>
      <c r="G682">
        <v>63.715800999999999</v>
      </c>
      <c r="H682">
        <v>-42.335166999999998</v>
      </c>
      <c r="I682">
        <v>-4.7861089999999997</v>
      </c>
      <c r="J682">
        <v>4.2837585999999997E-2</v>
      </c>
      <c r="K682">
        <v>-0.72959863999999996</v>
      </c>
      <c r="L682">
        <v>-5.1637839999999997E-2</v>
      </c>
      <c r="M682">
        <v>-6.3748642999999994E-2</v>
      </c>
      <c r="N682">
        <v>-0.43291627999999999</v>
      </c>
      <c r="O682">
        <v>-0.1064141</v>
      </c>
      <c r="P682">
        <v>0.25029030000000002</v>
      </c>
      <c r="Q682">
        <v>-0.10593737</v>
      </c>
      <c r="R682">
        <v>-0.10107201</v>
      </c>
      <c r="S682">
        <v>4.3109796999999998E-2</v>
      </c>
      <c r="T682">
        <v>-0.54397963999999999</v>
      </c>
      <c r="U682">
        <v>-0.25752481999999999</v>
      </c>
      <c r="V682">
        <v>0.10300119000000001</v>
      </c>
      <c r="W682">
        <v>-0.37793839000000001</v>
      </c>
      <c r="X682">
        <v>9.7186892999999996E-2</v>
      </c>
      <c r="Y682">
        <v>-6.7492962000000004E-2</v>
      </c>
      <c r="Z682">
        <v>8.0468833000000003E-2</v>
      </c>
      <c r="AA682">
        <v>0.41390130000000003</v>
      </c>
      <c r="AB682">
        <v>0.14724160999999999</v>
      </c>
      <c r="AC682">
        <v>-0.31325933</v>
      </c>
      <c r="AD682">
        <v>-9.7288944000000002E-2</v>
      </c>
      <c r="AE682">
        <v>-9.8943710000000003E-6</v>
      </c>
    </row>
    <row r="683" spans="1:31" x14ac:dyDescent="0.2">
      <c r="A683">
        <f>27.771372</f>
        <v>27.771372</v>
      </c>
      <c r="B683">
        <v>16.891468</v>
      </c>
      <c r="C683">
        <v>1.7065627999999999</v>
      </c>
      <c r="D683">
        <v>-128.05190999999999</v>
      </c>
      <c r="E683">
        <v>-3.9535464999999999</v>
      </c>
      <c r="F683">
        <v>3.9543712000000002</v>
      </c>
      <c r="G683">
        <v>78.468329999999995</v>
      </c>
      <c r="H683">
        <v>-41.598728000000001</v>
      </c>
      <c r="I683">
        <v>-4.6938586000000004</v>
      </c>
      <c r="J683">
        <v>2.8554223E-2</v>
      </c>
      <c r="K683">
        <v>-0.80125815</v>
      </c>
      <c r="L683">
        <v>-7.1478433999999993E-2</v>
      </c>
      <c r="M683">
        <v>-9.8167806999999996E-2</v>
      </c>
      <c r="N683">
        <v>-0.59555256000000001</v>
      </c>
      <c r="O683">
        <v>-0.12360706</v>
      </c>
      <c r="P683">
        <v>0.25029030000000002</v>
      </c>
      <c r="Q683">
        <v>-0.11992232999999999</v>
      </c>
      <c r="R683">
        <v>-6.3765466000000007E-2</v>
      </c>
      <c r="S683">
        <v>3.0593788E-2</v>
      </c>
      <c r="T683">
        <v>-0.74349069999999995</v>
      </c>
      <c r="U683">
        <v>-0.31974953</v>
      </c>
      <c r="V683">
        <v>0.20069233</v>
      </c>
      <c r="W683">
        <v>-0.26906109</v>
      </c>
      <c r="X683">
        <v>0.15620202</v>
      </c>
      <c r="Y683">
        <v>-0.10010197999999999</v>
      </c>
      <c r="Z683">
        <v>0.16773435</v>
      </c>
      <c r="AA683">
        <v>0.66439234999999996</v>
      </c>
      <c r="AB683">
        <v>0.19557688000000001</v>
      </c>
      <c r="AC683">
        <v>-0.49469146000000003</v>
      </c>
      <c r="AD683">
        <v>-6.3158512E-2</v>
      </c>
      <c r="AE683">
        <v>-9.8943710000000003E-6</v>
      </c>
    </row>
    <row r="684" spans="1:31" x14ac:dyDescent="0.2">
      <c r="A684">
        <f>26.84601</f>
        <v>26.84601</v>
      </c>
      <c r="B684">
        <v>14.767949</v>
      </c>
      <c r="C684">
        <v>-1.8836128999999999</v>
      </c>
      <c r="D684">
        <v>-131.18655000000001</v>
      </c>
      <c r="E684">
        <v>-4.0455914000000002</v>
      </c>
      <c r="F684">
        <v>4.0463094999999996</v>
      </c>
      <c r="G684">
        <v>92.206626999999997</v>
      </c>
      <c r="H684">
        <v>-41.138454000000003</v>
      </c>
      <c r="I684">
        <v>-4.6016088000000002</v>
      </c>
      <c r="J684">
        <v>-1.5650480000000001E-3</v>
      </c>
      <c r="K684">
        <v>-0.47181045999999999</v>
      </c>
      <c r="L684">
        <v>-6.2488167999999997E-2</v>
      </c>
      <c r="M684">
        <v>-9.5038793999999996E-2</v>
      </c>
      <c r="N684">
        <v>-0.71127450000000003</v>
      </c>
      <c r="O684">
        <v>-0.15330398000000001</v>
      </c>
      <c r="P684">
        <v>0.24405584999999999</v>
      </c>
      <c r="Q684">
        <v>-6.3982560999999993E-2</v>
      </c>
      <c r="R684">
        <v>-1.8686725000000001E-2</v>
      </c>
      <c r="S684">
        <v>4.6238798999999997E-2</v>
      </c>
      <c r="T684">
        <v>-0.82298338000000004</v>
      </c>
      <c r="U684">
        <v>-0.36486241000000003</v>
      </c>
      <c r="V684">
        <v>0.14486880999999999</v>
      </c>
      <c r="W684">
        <v>-0.15551757999999999</v>
      </c>
      <c r="X684">
        <v>0.16552022</v>
      </c>
      <c r="Y684">
        <v>-0.12649975999999999</v>
      </c>
      <c r="Z684">
        <v>0.20357554</v>
      </c>
      <c r="AA684">
        <v>0.80819273000000003</v>
      </c>
      <c r="AB684">
        <v>0.22377243999999999</v>
      </c>
      <c r="AC684">
        <v>-0.51906753000000005</v>
      </c>
      <c r="AD684">
        <v>-5.8504361999999997E-2</v>
      </c>
      <c r="AE684">
        <v>-9.8943710000000003E-6</v>
      </c>
    </row>
    <row r="685" spans="1:31" x14ac:dyDescent="0.2">
      <c r="A685">
        <f>26.753473</f>
        <v>26.753473</v>
      </c>
      <c r="B685">
        <v>11.905815</v>
      </c>
      <c r="C685">
        <v>-1.6995013000000001</v>
      </c>
      <c r="D685">
        <v>-133.58362</v>
      </c>
      <c r="E685">
        <v>-4.0455914000000002</v>
      </c>
      <c r="F685">
        <v>6.1608938999999996</v>
      </c>
      <c r="G685">
        <v>102.99442000000001</v>
      </c>
      <c r="H685">
        <v>-40.770237000000002</v>
      </c>
      <c r="I685">
        <v>-4.6016088000000002</v>
      </c>
      <c r="J685">
        <v>-3.3236858000000001E-2</v>
      </c>
      <c r="K685">
        <v>9.1849126000000003E-2</v>
      </c>
      <c r="L685">
        <v>-3.4277308999999999E-2</v>
      </c>
      <c r="M685">
        <v>-7.0006668999999994E-2</v>
      </c>
      <c r="N685">
        <v>-0.78320979999999996</v>
      </c>
      <c r="O685">
        <v>-0.18300089</v>
      </c>
      <c r="P685">
        <v>0.2487317</v>
      </c>
      <c r="Q685">
        <v>3.080426E-2</v>
      </c>
      <c r="R685">
        <v>2.0174257000000001E-2</v>
      </c>
      <c r="S685">
        <v>7.4399821000000005E-2</v>
      </c>
      <c r="T685">
        <v>-0.80583780999999999</v>
      </c>
      <c r="U685">
        <v>-0.38664103</v>
      </c>
      <c r="V685">
        <v>-5.6716035999999997E-2</v>
      </c>
      <c r="W685">
        <v>-1.2421695999999999E-2</v>
      </c>
      <c r="X685">
        <v>0.13290658999999999</v>
      </c>
      <c r="Y685">
        <v>-0.14513346999999999</v>
      </c>
      <c r="Z685">
        <v>3.2161146000000002E-2</v>
      </c>
      <c r="AA685">
        <v>0.64738368999999996</v>
      </c>
      <c r="AB685">
        <v>0.23461691000000001</v>
      </c>
      <c r="AC685">
        <v>-0.42434021999999999</v>
      </c>
      <c r="AD685">
        <v>-7.2777085000000005E-2</v>
      </c>
      <c r="AE685">
        <v>-9.8943710000000003E-6</v>
      </c>
    </row>
    <row r="686" spans="1:31" x14ac:dyDescent="0.2">
      <c r="A686">
        <f>27.401226</f>
        <v>27.401226000000001</v>
      </c>
      <c r="B686">
        <v>8.8590278999999992</v>
      </c>
      <c r="C686">
        <v>0.69394909999999999</v>
      </c>
      <c r="D686">
        <v>-135.24313000000001</v>
      </c>
      <c r="E686">
        <v>-3.9535464999999999</v>
      </c>
      <c r="F686">
        <v>10.849755</v>
      </c>
      <c r="G686">
        <v>109.63306</v>
      </c>
      <c r="H686">
        <v>-40.309963000000003</v>
      </c>
      <c r="I686">
        <v>-4.6016088000000002</v>
      </c>
      <c r="J686">
        <v>-4.9693778000000001E-2</v>
      </c>
      <c r="K686">
        <v>0.60556412000000004</v>
      </c>
      <c r="L686">
        <v>-6.0664522E-3</v>
      </c>
      <c r="M686">
        <v>-3.7152018000000002E-2</v>
      </c>
      <c r="N686">
        <v>-0.83481550000000004</v>
      </c>
      <c r="O686">
        <v>-0.19863084</v>
      </c>
      <c r="P686">
        <v>0.27366942</v>
      </c>
      <c r="Q686">
        <v>0.12092943</v>
      </c>
      <c r="R686">
        <v>4.0381967999999997E-2</v>
      </c>
      <c r="S686">
        <v>9.7867325000000005E-2</v>
      </c>
      <c r="T686">
        <v>-0.76375347000000005</v>
      </c>
      <c r="U686">
        <v>-0.38664103</v>
      </c>
      <c r="V686">
        <v>-0.30637112</v>
      </c>
      <c r="W686">
        <v>0.1462281</v>
      </c>
      <c r="X686">
        <v>8.4762647999999996E-2</v>
      </c>
      <c r="Y686">
        <v>-0.16532000999999999</v>
      </c>
      <c r="Z686">
        <v>-0.44779914999999998</v>
      </c>
      <c r="AA686">
        <v>6.7543439999999996E-2</v>
      </c>
      <c r="AB686">
        <v>0.23895468</v>
      </c>
      <c r="AC686">
        <v>-0.31881335</v>
      </c>
      <c r="AD686">
        <v>-8.5808708999999997E-2</v>
      </c>
      <c r="AE686">
        <v>-9.8943710000000003E-6</v>
      </c>
    </row>
    <row r="687" spans="1:31" x14ac:dyDescent="0.2">
      <c r="A687">
        <f>28.32659</f>
        <v>28.326589999999999</v>
      </c>
      <c r="B687">
        <v>6.6431827999999999</v>
      </c>
      <c r="C687">
        <v>2.8112320999999998</v>
      </c>
      <c r="D687">
        <v>-136.25728000000001</v>
      </c>
      <c r="E687">
        <v>-3.9535464999999999</v>
      </c>
      <c r="F687">
        <v>16.458002</v>
      </c>
      <c r="G687">
        <v>112.95238000000001</v>
      </c>
      <c r="H687">
        <v>-39.757632999999998</v>
      </c>
      <c r="I687">
        <v>-4.7861089999999997</v>
      </c>
      <c r="J687">
        <v>-4.4415146000000003E-2</v>
      </c>
      <c r="K687">
        <v>0.81185675000000002</v>
      </c>
      <c r="L687">
        <v>9.1240099000000005E-3</v>
      </c>
      <c r="M687">
        <v>-1.6813418E-2</v>
      </c>
      <c r="N687">
        <v>-0.86140030999999995</v>
      </c>
      <c r="O687">
        <v>-0.19863084</v>
      </c>
      <c r="P687">
        <v>0.31107610000000002</v>
      </c>
      <c r="Q687">
        <v>0.16599201</v>
      </c>
      <c r="R687">
        <v>3.8827527000000001E-2</v>
      </c>
      <c r="S687">
        <v>0.10256085</v>
      </c>
      <c r="T687">
        <v>-0.76842957999999995</v>
      </c>
      <c r="U687">
        <v>-0.38197418999999999</v>
      </c>
      <c r="V687">
        <v>-0.45523381000000002</v>
      </c>
      <c r="W687">
        <v>0.25666082000000001</v>
      </c>
      <c r="X687">
        <v>5.3702049000000002E-2</v>
      </c>
      <c r="Y687">
        <v>-0.18550654</v>
      </c>
      <c r="Z687">
        <v>-1.0773575</v>
      </c>
      <c r="AA687">
        <v>-0.69784564000000004</v>
      </c>
      <c r="AB687">
        <v>0.24515149999999999</v>
      </c>
      <c r="AC687">
        <v>-0.27530666999999998</v>
      </c>
      <c r="AD687">
        <v>-8.9842297000000002E-2</v>
      </c>
      <c r="AE687">
        <v>-9.8943710000000003E-6</v>
      </c>
    </row>
    <row r="688" spans="1:31" x14ac:dyDescent="0.2">
      <c r="A688">
        <f>29.251951</f>
        <v>29.251950999999998</v>
      </c>
      <c r="B688">
        <v>6.5508560999999998</v>
      </c>
      <c r="C688">
        <v>3.2715111000000001</v>
      </c>
      <c r="D688">
        <v>-137.17922999999999</v>
      </c>
      <c r="E688">
        <v>-4.0455914000000002</v>
      </c>
      <c r="F688">
        <v>19.675847999999998</v>
      </c>
      <c r="G688">
        <v>115.07304999999999</v>
      </c>
      <c r="H688">
        <v>-39.205306999999998</v>
      </c>
      <c r="I688">
        <v>-4.8783588</v>
      </c>
      <c r="J688">
        <v>-2.2058573000000001E-2</v>
      </c>
      <c r="K688">
        <v>0.60835611999999994</v>
      </c>
      <c r="L688">
        <v>9.7440275999999999E-3</v>
      </c>
      <c r="M688">
        <v>-2.1506943000000001E-2</v>
      </c>
      <c r="N688">
        <v>-0.84732598000000003</v>
      </c>
      <c r="O688">
        <v>-0.18456389000000001</v>
      </c>
      <c r="P688">
        <v>0.34224829000000001</v>
      </c>
      <c r="Q688">
        <v>0.14579153</v>
      </c>
      <c r="R688">
        <v>2.3283135E-2</v>
      </c>
      <c r="S688">
        <v>9.1609329000000003E-2</v>
      </c>
      <c r="T688">
        <v>-0.84324622000000005</v>
      </c>
      <c r="U688">
        <v>-0.37886294999999998</v>
      </c>
      <c r="V688">
        <v>-0.41801812999999999</v>
      </c>
      <c r="W688">
        <v>0.26599315000000001</v>
      </c>
      <c r="X688">
        <v>5.2149019999999997E-2</v>
      </c>
      <c r="Y688">
        <v>-0.19948183999999999</v>
      </c>
      <c r="Z688">
        <v>-1.4357694000000001</v>
      </c>
      <c r="AA688">
        <v>-1.0844058999999999</v>
      </c>
      <c r="AB688">
        <v>0.25134832000000001</v>
      </c>
      <c r="AC688">
        <v>-0.28055217999999998</v>
      </c>
      <c r="AD688">
        <v>-9.1393687000000001E-2</v>
      </c>
      <c r="AE688">
        <v>-9.8943710000000003E-6</v>
      </c>
    </row>
    <row r="689" spans="1:31" x14ac:dyDescent="0.2">
      <c r="A689">
        <f>29.992241</f>
        <v>29.992241</v>
      </c>
      <c r="B689">
        <v>8.2127399000000008</v>
      </c>
      <c r="C689">
        <v>2.2588973000000001</v>
      </c>
      <c r="D689">
        <v>-138.56215</v>
      </c>
      <c r="E689">
        <v>-4.1376366999999998</v>
      </c>
      <c r="F689">
        <v>17.837078000000002</v>
      </c>
      <c r="G689">
        <v>117.83916000000001</v>
      </c>
      <c r="H689">
        <v>-38.837085999999999</v>
      </c>
      <c r="I689">
        <v>-4.7861089999999997</v>
      </c>
      <c r="J689">
        <v>7.1291747000000001E-3</v>
      </c>
      <c r="K689">
        <v>0.10673942</v>
      </c>
      <c r="L689">
        <v>1.0637647000000001E-3</v>
      </c>
      <c r="M689">
        <v>-4.1845538000000002E-2</v>
      </c>
      <c r="N689">
        <v>-0.79572027999999995</v>
      </c>
      <c r="O689">
        <v>-0.16424495</v>
      </c>
      <c r="P689">
        <v>0.35004136000000002</v>
      </c>
      <c r="Q689">
        <v>6.9651313000000006E-2</v>
      </c>
      <c r="R689">
        <v>3.0754248000000001E-3</v>
      </c>
      <c r="S689">
        <v>7.7528818999999999E-2</v>
      </c>
      <c r="T689">
        <v>-0.94611913000000003</v>
      </c>
      <c r="U689">
        <v>-0.38197418999999999</v>
      </c>
      <c r="V689">
        <v>-0.24434502</v>
      </c>
      <c r="W689">
        <v>0.18822364999999999</v>
      </c>
      <c r="X689">
        <v>7.3891439000000003E-2</v>
      </c>
      <c r="Y689">
        <v>-0.19171779</v>
      </c>
      <c r="Z689">
        <v>-1.1942309</v>
      </c>
      <c r="AA689">
        <v>-0.68083704</v>
      </c>
      <c r="AB689">
        <v>0.24979912000000001</v>
      </c>
      <c r="AC689">
        <v>-0.27314677999999998</v>
      </c>
      <c r="AD689">
        <v>-9.5117010000000002E-2</v>
      </c>
      <c r="AE689">
        <v>-9.8943710000000003E-6</v>
      </c>
    </row>
    <row r="690" spans="1:31" x14ac:dyDescent="0.2">
      <c r="A690">
        <f>31.19521</f>
        <v>31.195209999999999</v>
      </c>
      <c r="B690">
        <v>10.059278000000001</v>
      </c>
      <c r="C690">
        <v>0.87806070000000003</v>
      </c>
      <c r="D690">
        <v>-140.31386000000001</v>
      </c>
      <c r="E690">
        <v>-4.2296820000000004</v>
      </c>
      <c r="F690">
        <v>12.228832000000001</v>
      </c>
      <c r="G690">
        <v>120.05203</v>
      </c>
      <c r="H690">
        <v>-39.113250999999998</v>
      </c>
      <c r="I690">
        <v>-4.6016088000000002</v>
      </c>
      <c r="J690">
        <v>3.3211841999999998E-2</v>
      </c>
      <c r="K690">
        <v>-0.41535142000000003</v>
      </c>
      <c r="L690">
        <v>-9.7865658000000008E-3</v>
      </c>
      <c r="M690">
        <v>-5.7490620999999999E-2</v>
      </c>
      <c r="N690">
        <v>-0.73004024999999995</v>
      </c>
      <c r="O690">
        <v>-0.14861499</v>
      </c>
      <c r="P690">
        <v>0.33601387999999999</v>
      </c>
      <c r="Q690">
        <v>-2.5135500000000002E-2</v>
      </c>
      <c r="R690">
        <v>-1.7132286E-2</v>
      </c>
      <c r="S690">
        <v>8.0657825000000002E-2</v>
      </c>
      <c r="T690">
        <v>-0.99755561000000004</v>
      </c>
      <c r="U690">
        <v>-0.37730735999999998</v>
      </c>
      <c r="V690">
        <v>-7.5323856999999994E-2</v>
      </c>
      <c r="W690">
        <v>8.4012485999999997E-2</v>
      </c>
      <c r="X690">
        <v>0.10184596999999999</v>
      </c>
      <c r="Y690">
        <v>-0.16532000999999999</v>
      </c>
      <c r="Z690">
        <v>-0.49299026000000001</v>
      </c>
      <c r="AA690">
        <v>0.27319342000000002</v>
      </c>
      <c r="AB690">
        <v>0.23802514</v>
      </c>
      <c r="AC690">
        <v>-0.21853201</v>
      </c>
      <c r="AD690">
        <v>-9.5117010000000002E-2</v>
      </c>
      <c r="AE690">
        <v>-9.8943710000000003E-6</v>
      </c>
    </row>
    <row r="691" spans="1:31" x14ac:dyDescent="0.2">
      <c r="A691">
        <f>32.9534</f>
        <v>32.953400000000002</v>
      </c>
      <c r="B691">
        <v>10.797893</v>
      </c>
      <c r="C691">
        <v>0.32572596999999998</v>
      </c>
      <c r="D691">
        <v>-142.43433999999999</v>
      </c>
      <c r="E691">
        <v>-4.3217268000000004</v>
      </c>
      <c r="F691">
        <v>7.0802788999999997</v>
      </c>
      <c r="G691">
        <v>118.57678</v>
      </c>
      <c r="H691">
        <v>-40.125853999999997</v>
      </c>
      <c r="I691">
        <v>-4.4171085000000003</v>
      </c>
      <c r="J691">
        <v>4.5942667999999999E-2</v>
      </c>
      <c r="K691">
        <v>-0.68213581999999995</v>
      </c>
      <c r="L691">
        <v>-1.3506679000000001E-2</v>
      </c>
      <c r="M691">
        <v>-4.6539063999999998E-2</v>
      </c>
      <c r="N691">
        <v>-0.67217928000000005</v>
      </c>
      <c r="O691">
        <v>-0.13767402000000001</v>
      </c>
      <c r="P691">
        <v>0.31575191000000002</v>
      </c>
      <c r="Q691">
        <v>-0.10127572999999999</v>
      </c>
      <c r="R691">
        <v>-2.9567800000000002E-2</v>
      </c>
      <c r="S691">
        <v>9.7867325000000005E-2</v>
      </c>
      <c r="T691">
        <v>-0.93209094000000003</v>
      </c>
      <c r="U691">
        <v>-0.35552867999999999</v>
      </c>
      <c r="V691">
        <v>-1.9500367000000001E-2</v>
      </c>
      <c r="W691">
        <v>6.2429857999999998E-3</v>
      </c>
      <c r="X691">
        <v>0.11737628</v>
      </c>
      <c r="Y691">
        <v>-0.13271099</v>
      </c>
      <c r="Z691">
        <v>0.12098497</v>
      </c>
      <c r="AA691">
        <v>1.0045652</v>
      </c>
      <c r="AB691">
        <v>0.22563151000000001</v>
      </c>
      <c r="AC691">
        <v>-0.13984968</v>
      </c>
      <c r="AD691">
        <v>-8.0223732000000006E-2</v>
      </c>
      <c r="AE691">
        <v>-9.8943710000000003E-6</v>
      </c>
    </row>
    <row r="692" spans="1:31" x14ac:dyDescent="0.2">
      <c r="A692">
        <f>35.266804</f>
        <v>35.266804</v>
      </c>
      <c r="B692">
        <v>9.9669513999999992</v>
      </c>
      <c r="C692">
        <v>0.69394909999999999</v>
      </c>
      <c r="D692">
        <v>-144.55484000000001</v>
      </c>
      <c r="E692">
        <v>-4.4137721000000001</v>
      </c>
      <c r="F692">
        <v>5.8850788999999999</v>
      </c>
      <c r="G692">
        <v>111.20052</v>
      </c>
      <c r="H692">
        <v>-41.782837000000001</v>
      </c>
      <c r="I692">
        <v>-4.4171085000000003</v>
      </c>
      <c r="J692">
        <v>4.3148097000000003E-2</v>
      </c>
      <c r="K692">
        <v>-0.59868807000000002</v>
      </c>
      <c r="L692">
        <v>-5.1364237E-3</v>
      </c>
      <c r="M692">
        <v>-8.9908820000000004E-3</v>
      </c>
      <c r="N692">
        <v>-0.61431831000000003</v>
      </c>
      <c r="O692">
        <v>-0.12829604999999999</v>
      </c>
      <c r="P692">
        <v>0.30328306999999999</v>
      </c>
      <c r="Q692">
        <v>-0.13856889</v>
      </c>
      <c r="R692">
        <v>-3.4231118999999997E-2</v>
      </c>
      <c r="S692">
        <v>0.12133484</v>
      </c>
      <c r="T692">
        <v>-0.75284278000000004</v>
      </c>
      <c r="U692">
        <v>-0.31197142999999999</v>
      </c>
      <c r="V692">
        <v>-8.6178429000000001E-2</v>
      </c>
      <c r="W692">
        <v>-3.4197158999999998E-2</v>
      </c>
      <c r="X692">
        <v>0.10650508</v>
      </c>
      <c r="Y692">
        <v>-0.11407726999999999</v>
      </c>
      <c r="Z692">
        <v>0.20357554</v>
      </c>
      <c r="AA692">
        <v>0.94426191000000004</v>
      </c>
      <c r="AB692">
        <v>0.22346257999999999</v>
      </c>
      <c r="AC692">
        <v>-9.2331730000000001E-2</v>
      </c>
      <c r="AD692">
        <v>-5.3229648999999997E-2</v>
      </c>
      <c r="AE692">
        <v>-9.8943710000000003E-6</v>
      </c>
    </row>
    <row r="693" spans="1:31" x14ac:dyDescent="0.2">
      <c r="A693">
        <f>37.580208</f>
        <v>37.580207999999999</v>
      </c>
      <c r="B693">
        <v>8.6743746000000002</v>
      </c>
      <c r="C693">
        <v>1.4303954000000001</v>
      </c>
      <c r="D693">
        <v>-146.49093999999999</v>
      </c>
      <c r="E693">
        <v>-4.4137721000000001</v>
      </c>
      <c r="F693">
        <v>8.2754784000000008</v>
      </c>
      <c r="G693">
        <v>99.398491000000007</v>
      </c>
      <c r="H693">
        <v>-43.623932000000003</v>
      </c>
      <c r="I693">
        <v>-4.6016088000000002</v>
      </c>
      <c r="J693">
        <v>3.4764383000000003E-2</v>
      </c>
      <c r="K693">
        <v>-0.30615592000000003</v>
      </c>
      <c r="L693">
        <v>1.0984067E-2</v>
      </c>
      <c r="M693">
        <v>3.4815326000000001E-2</v>
      </c>
      <c r="N693">
        <v>-0.53143625999999999</v>
      </c>
      <c r="O693">
        <v>-0.11266610000000001</v>
      </c>
      <c r="P693">
        <v>0.29237278999999999</v>
      </c>
      <c r="Q693">
        <v>-0.13390726</v>
      </c>
      <c r="R693">
        <v>-2.6458921E-2</v>
      </c>
      <c r="S693">
        <v>0.13385085999999999</v>
      </c>
      <c r="T693">
        <v>-0.53774482000000001</v>
      </c>
      <c r="U693">
        <v>-0.25441360000000002</v>
      </c>
      <c r="V693">
        <v>-0.19317348000000001</v>
      </c>
      <c r="W693">
        <v>-5.5972617000000002E-2</v>
      </c>
      <c r="X693">
        <v>7.3891439000000003E-2</v>
      </c>
      <c r="Y693">
        <v>-0.10631322</v>
      </c>
      <c r="Z693">
        <v>-0.1704195</v>
      </c>
      <c r="AA693">
        <v>0.26236975000000001</v>
      </c>
      <c r="AB693">
        <v>0.23244801000000001</v>
      </c>
      <c r="AC693">
        <v>-0.11578215</v>
      </c>
      <c r="AD693">
        <v>-2.9648621999999999E-2</v>
      </c>
      <c r="AE693">
        <v>-9.8943710000000003E-6</v>
      </c>
    </row>
    <row r="694" spans="1:31" x14ac:dyDescent="0.2">
      <c r="A694">
        <f>39.430931</f>
        <v>39.430931000000001</v>
      </c>
      <c r="B694">
        <v>8.3973942000000008</v>
      </c>
      <c r="C694">
        <v>1.7986186</v>
      </c>
      <c r="D694">
        <v>-148.05824000000001</v>
      </c>
      <c r="E694">
        <v>-4.5058173999999998</v>
      </c>
      <c r="F694">
        <v>10.757816999999999</v>
      </c>
      <c r="G694">
        <v>87.043243000000004</v>
      </c>
      <c r="H694">
        <v>-45.188862</v>
      </c>
      <c r="I694">
        <v>-4.6938586000000004</v>
      </c>
      <c r="J694">
        <v>3.7248443999999999E-2</v>
      </c>
      <c r="K694">
        <v>-5.7053789000000001E-2</v>
      </c>
      <c r="L694">
        <v>2.2764426000000001E-2</v>
      </c>
      <c r="M694">
        <v>7.0799001E-2</v>
      </c>
      <c r="N694">
        <v>-0.41727817</v>
      </c>
      <c r="O694">
        <v>-8.7658166999999995E-2</v>
      </c>
      <c r="P694">
        <v>0.27366942</v>
      </c>
      <c r="Q694">
        <v>-0.10593737</v>
      </c>
      <c r="R694">
        <v>-7.8056501000000004E-3</v>
      </c>
      <c r="S694">
        <v>0.12915735</v>
      </c>
      <c r="T694">
        <v>-0.39122894000000003</v>
      </c>
      <c r="U694">
        <v>-0.19374457</v>
      </c>
      <c r="V694">
        <v>-0.25519955</v>
      </c>
      <c r="W694">
        <v>-7.9303466000000003E-2</v>
      </c>
      <c r="X694">
        <v>3.3512656000000002E-2</v>
      </c>
      <c r="Y694">
        <v>-9.6996360000000004E-2</v>
      </c>
      <c r="Z694">
        <v>-0.53194803000000002</v>
      </c>
      <c r="AA694">
        <v>-0.34839529000000002</v>
      </c>
      <c r="AB694">
        <v>0.24174327000000001</v>
      </c>
      <c r="AC694">
        <v>-0.20865813</v>
      </c>
      <c r="AD694">
        <v>-2.3132811999999999E-2</v>
      </c>
      <c r="AE694">
        <v>-9.8943710000000003E-6</v>
      </c>
    </row>
    <row r="695" spans="1:31" x14ac:dyDescent="0.2">
      <c r="A695">
        <f>40.726437</f>
        <v>40.726436999999997</v>
      </c>
      <c r="B695">
        <v>9.7822970999999992</v>
      </c>
      <c r="C695">
        <v>1.7065627999999999</v>
      </c>
      <c r="D695">
        <v>-149.07239000000001</v>
      </c>
      <c r="E695">
        <v>-4.5978621999999998</v>
      </c>
      <c r="F695">
        <v>10.665877999999999</v>
      </c>
      <c r="G695">
        <v>77.454093999999998</v>
      </c>
      <c r="H695">
        <v>-46.661738999999997</v>
      </c>
      <c r="I695">
        <v>-4.7861089999999997</v>
      </c>
      <c r="J695">
        <v>6.3331111999999995E-2</v>
      </c>
      <c r="K695">
        <v>-2.3550630999999999E-2</v>
      </c>
      <c r="L695">
        <v>2.1524386E-2</v>
      </c>
      <c r="M695">
        <v>9.4266601000000005E-2</v>
      </c>
      <c r="N695">
        <v>-0.30937532000000001</v>
      </c>
      <c r="O695">
        <v>-5.4835259999999997E-2</v>
      </c>
      <c r="P695">
        <v>0.23938002</v>
      </c>
      <c r="Q695">
        <v>-7.9521373000000006E-2</v>
      </c>
      <c r="R695">
        <v>1.5510939E-2</v>
      </c>
      <c r="S695">
        <v>0.11664136</v>
      </c>
      <c r="T695">
        <v>-0.35382061999999997</v>
      </c>
      <c r="U695">
        <v>-0.1408536</v>
      </c>
      <c r="V695">
        <v>-0.23038914999999999</v>
      </c>
      <c r="W695">
        <v>-0.11041128</v>
      </c>
      <c r="X695">
        <v>2.4520549999999999E-3</v>
      </c>
      <c r="Y695">
        <v>-7.2151392999999994E-2</v>
      </c>
      <c r="Z695">
        <v>-0.51792324000000001</v>
      </c>
      <c r="AA695">
        <v>-0.40096747999999999</v>
      </c>
      <c r="AB695">
        <v>0.23709562000000001</v>
      </c>
      <c r="AC695">
        <v>-0.33393273000000001</v>
      </c>
      <c r="AD695">
        <v>-3.0579452999999999E-2</v>
      </c>
      <c r="AE695">
        <v>-9.8943710000000003E-6</v>
      </c>
    </row>
    <row r="696" spans="1:31" x14ac:dyDescent="0.2">
      <c r="A696">
        <f>41.744335</f>
        <v>41.744335</v>
      </c>
      <c r="B696">
        <v>12.36745</v>
      </c>
      <c r="C696">
        <v>1.4303954000000001</v>
      </c>
      <c r="D696">
        <v>-149.53336999999999</v>
      </c>
      <c r="E696">
        <v>-4.5978621999999998</v>
      </c>
      <c r="F696">
        <v>8.0916014000000001</v>
      </c>
      <c r="G696">
        <v>70.354438999999999</v>
      </c>
      <c r="H696">
        <v>-48.318725999999998</v>
      </c>
      <c r="I696">
        <v>-4.6938586000000004</v>
      </c>
      <c r="J696">
        <v>0.10773373999999999</v>
      </c>
      <c r="K696">
        <v>-0.19665028000000001</v>
      </c>
      <c r="L696">
        <v>1.1914095E-2</v>
      </c>
      <c r="M696">
        <v>0.10834718</v>
      </c>
      <c r="N696">
        <v>-0.25776958</v>
      </c>
      <c r="O696">
        <v>-2.2012355000000001E-2</v>
      </c>
      <c r="P696">
        <v>0.19573890999999999</v>
      </c>
      <c r="Q696">
        <v>-7.1751967E-2</v>
      </c>
      <c r="R696">
        <v>3.4164212999999999E-2</v>
      </c>
      <c r="S696">
        <v>0.10725432999999999</v>
      </c>
      <c r="T696">
        <v>-0.38343551999999997</v>
      </c>
      <c r="U696">
        <v>-9.7296327000000002E-2</v>
      </c>
      <c r="V696">
        <v>-0.13890063999999999</v>
      </c>
      <c r="W696">
        <v>-0.14307444999999999</v>
      </c>
      <c r="X696">
        <v>-1.3078246E-2</v>
      </c>
      <c r="Y696">
        <v>-3.6436747999999998E-2</v>
      </c>
      <c r="Z696">
        <v>-0.20470237999999999</v>
      </c>
      <c r="AA696">
        <v>-3.2962198999999998E-2</v>
      </c>
      <c r="AB696">
        <v>0.21416736</v>
      </c>
      <c r="AC696">
        <v>-0.43267134000000002</v>
      </c>
      <c r="AD696">
        <v>-3.8646646E-2</v>
      </c>
      <c r="AE696">
        <v>-9.8943710000000003E-6</v>
      </c>
    </row>
    <row r="697" spans="1:31" x14ac:dyDescent="0.2">
      <c r="A697">
        <f>43.224915</f>
        <v>43.224915000000003</v>
      </c>
      <c r="B697">
        <v>14.767949</v>
      </c>
      <c r="C697">
        <v>1.2462838000000001</v>
      </c>
      <c r="D697">
        <v>-149.34898000000001</v>
      </c>
      <c r="E697">
        <v>-4.5978621999999998</v>
      </c>
      <c r="F697">
        <v>5.3334479000000004</v>
      </c>
      <c r="G697">
        <v>63.623592000000002</v>
      </c>
      <c r="H697">
        <v>-50.343929000000003</v>
      </c>
      <c r="I697">
        <v>-4.7861089999999997</v>
      </c>
      <c r="J697">
        <v>0.15120486999999999</v>
      </c>
      <c r="K697">
        <v>-0.44171959</v>
      </c>
      <c r="L697">
        <v>5.0938874000000002E-3</v>
      </c>
      <c r="M697">
        <v>0.11616971</v>
      </c>
      <c r="N697">
        <v>-0.29217338999999998</v>
      </c>
      <c r="O697">
        <v>1.2373545999999999E-2</v>
      </c>
      <c r="P697">
        <v>0.16456670000000001</v>
      </c>
      <c r="Q697">
        <v>-9.1952435999999999E-2</v>
      </c>
      <c r="R697">
        <v>3.2609772000000002E-2</v>
      </c>
      <c r="S697">
        <v>0.11194784000000001</v>
      </c>
      <c r="T697">
        <v>-0.39278763999999999</v>
      </c>
      <c r="U697">
        <v>-5.8405909999999998E-2</v>
      </c>
      <c r="V697">
        <v>-3.1905587999999999E-2</v>
      </c>
      <c r="W697">
        <v>-0.17107149999999999</v>
      </c>
      <c r="X697">
        <v>-1.6184305999999999E-2</v>
      </c>
      <c r="Y697">
        <v>-2.2749207E-3</v>
      </c>
      <c r="Z697">
        <v>5.5535837999999997E-2</v>
      </c>
      <c r="AA697">
        <v>0.24999980999999999</v>
      </c>
      <c r="AB697">
        <v>0.17729623999999999</v>
      </c>
      <c r="AC697">
        <v>-0.44347083999999998</v>
      </c>
      <c r="AD697">
        <v>-3.8646646E-2</v>
      </c>
      <c r="AE697">
        <v>-9.8943710000000003E-6</v>
      </c>
    </row>
    <row r="698" spans="1:31" x14ac:dyDescent="0.2">
      <c r="A698">
        <f>45.075638</f>
        <v>45.075637999999998</v>
      </c>
      <c r="B698">
        <v>15.968199</v>
      </c>
      <c r="C698">
        <v>1.2462838000000001</v>
      </c>
      <c r="D698">
        <v>-148.70361</v>
      </c>
      <c r="E698">
        <v>-4.5978621999999998</v>
      </c>
      <c r="F698">
        <v>4.3221249999999998</v>
      </c>
      <c r="G698">
        <v>55.694107000000002</v>
      </c>
      <c r="H698">
        <v>-52.737349999999999</v>
      </c>
      <c r="I698">
        <v>-4.8783588</v>
      </c>
      <c r="J698">
        <v>0.17387195</v>
      </c>
      <c r="K698">
        <v>-0.62133377999999995</v>
      </c>
      <c r="L698">
        <v>9.7440275999999999E-3</v>
      </c>
      <c r="M698">
        <v>0.11616971</v>
      </c>
      <c r="N698">
        <v>-0.38443819000000001</v>
      </c>
      <c r="O698">
        <v>4.6759444999999997E-2</v>
      </c>
      <c r="P698">
        <v>0.15209781</v>
      </c>
      <c r="Q698">
        <v>-0.12769173</v>
      </c>
      <c r="R698">
        <v>1.2402059999999999E-2</v>
      </c>
      <c r="S698">
        <v>0.12759285000000001</v>
      </c>
      <c r="T698">
        <v>-0.32732307999999999</v>
      </c>
      <c r="U698">
        <v>-1.6404258000000001E-2</v>
      </c>
      <c r="V698">
        <v>5.1829658000000001E-2</v>
      </c>
      <c r="W698">
        <v>-0.19440235</v>
      </c>
      <c r="X698">
        <v>-6.8661254E-3</v>
      </c>
      <c r="Y698">
        <v>2.4122857000000001E-2</v>
      </c>
      <c r="Z698">
        <v>2.1252957999999999E-2</v>
      </c>
      <c r="AA698">
        <v>0.13557801999999999</v>
      </c>
      <c r="AB698">
        <v>0.13825619</v>
      </c>
      <c r="AC698">
        <v>-0.34041243999999998</v>
      </c>
      <c r="AD698">
        <v>-2.8407516000000001E-2</v>
      </c>
      <c r="AE698">
        <v>-9.8943710000000003E-6</v>
      </c>
    </row>
    <row r="699" spans="1:31" x14ac:dyDescent="0.2">
      <c r="A699">
        <f>47.389042</f>
        <v>47.389042000000003</v>
      </c>
      <c r="B699">
        <v>15.321910000000001</v>
      </c>
      <c r="C699">
        <v>1.3383396000000001</v>
      </c>
      <c r="D699">
        <v>-147.78165999999999</v>
      </c>
      <c r="E699">
        <v>-4.5058173999999998</v>
      </c>
      <c r="F699">
        <v>4.8737554999999997</v>
      </c>
      <c r="G699">
        <v>48.041229000000001</v>
      </c>
      <c r="H699">
        <v>-55.222831999999997</v>
      </c>
      <c r="I699">
        <v>-5.0628590999999998</v>
      </c>
      <c r="J699">
        <v>0.16952482999999999</v>
      </c>
      <c r="K699">
        <v>-0.67500090999999995</v>
      </c>
      <c r="L699">
        <v>2.4624482E-2</v>
      </c>
      <c r="M699">
        <v>0.10834718</v>
      </c>
      <c r="N699">
        <v>-0.46575633</v>
      </c>
      <c r="O699">
        <v>8.1145345999999993E-2</v>
      </c>
      <c r="P699">
        <v>0.15365641999999999</v>
      </c>
      <c r="Q699">
        <v>-0.15566161000000001</v>
      </c>
      <c r="R699">
        <v>-9.3600890000000003E-3</v>
      </c>
      <c r="S699">
        <v>0.14167336</v>
      </c>
      <c r="T699">
        <v>-0.20418733</v>
      </c>
      <c r="U699">
        <v>3.0264243E-2</v>
      </c>
      <c r="V699">
        <v>9.9899895000000002E-2</v>
      </c>
      <c r="W699">
        <v>-0.22084400000000001</v>
      </c>
      <c r="X699">
        <v>1.0217206E-2</v>
      </c>
      <c r="Y699">
        <v>4.2756584E-2</v>
      </c>
      <c r="Z699">
        <v>-0.22340213</v>
      </c>
      <c r="AA699">
        <v>-0.2386122</v>
      </c>
      <c r="AB699">
        <v>0.10789176</v>
      </c>
      <c r="AC699">
        <v>-0.17132259999999999</v>
      </c>
      <c r="AD699">
        <v>-6.3778684000000002E-3</v>
      </c>
      <c r="AE699">
        <v>-9.8943710000000003E-6</v>
      </c>
    </row>
    <row r="700" spans="1:31" x14ac:dyDescent="0.2">
      <c r="A700">
        <f>49.70245</f>
        <v>49.702449999999999</v>
      </c>
      <c r="B700">
        <v>13.475372</v>
      </c>
      <c r="C700">
        <v>1.3383396000000001</v>
      </c>
      <c r="D700">
        <v>-146.76751999999999</v>
      </c>
      <c r="E700">
        <v>-4.4137721000000001</v>
      </c>
      <c r="F700">
        <v>5.5173249000000002</v>
      </c>
      <c r="G700">
        <v>43.984282999999998</v>
      </c>
      <c r="H700">
        <v>-57.432144000000001</v>
      </c>
      <c r="I700">
        <v>-5.2473593000000003</v>
      </c>
      <c r="J700">
        <v>0.14934181999999999</v>
      </c>
      <c r="K700">
        <v>-0.61761122999999996</v>
      </c>
      <c r="L700">
        <v>4.2295020000000003E-2</v>
      </c>
      <c r="M700">
        <v>0.10521815</v>
      </c>
      <c r="N700">
        <v>-0.46732013999999999</v>
      </c>
      <c r="O700">
        <v>0.10927927</v>
      </c>
      <c r="P700">
        <v>0.15365641999999999</v>
      </c>
      <c r="Q700">
        <v>-0.16343102000000001</v>
      </c>
      <c r="R700">
        <v>-1.0914528999999999E-2</v>
      </c>
      <c r="S700">
        <v>0.14167336</v>
      </c>
      <c r="T700">
        <v>-0.10131444000000001</v>
      </c>
      <c r="U700">
        <v>7.8488365000000004E-2</v>
      </c>
      <c r="V700">
        <v>0.12160903000000001</v>
      </c>
      <c r="W700">
        <v>-0.24884100000000001</v>
      </c>
      <c r="X700">
        <v>2.8853567E-2</v>
      </c>
      <c r="Y700">
        <v>6.6048740999999994E-2</v>
      </c>
      <c r="Z700">
        <v>-0.40728303999999999</v>
      </c>
      <c r="AA700">
        <v>-0.48910320000000002</v>
      </c>
      <c r="AB700">
        <v>9.6117772000000004E-2</v>
      </c>
      <c r="AC700">
        <v>-4.4505230999999999E-2</v>
      </c>
      <c r="AD700">
        <v>3.0545060999999998E-2</v>
      </c>
      <c r="AE700">
        <v>-9.8943710000000003E-6</v>
      </c>
    </row>
    <row r="701" spans="1:31" x14ac:dyDescent="0.2">
      <c r="A701">
        <f>51.64571</f>
        <v>51.645710000000001</v>
      </c>
      <c r="B701">
        <v>11.351853999999999</v>
      </c>
      <c r="C701">
        <v>1.3383396000000001</v>
      </c>
      <c r="D701">
        <v>-145.75336999999999</v>
      </c>
      <c r="E701">
        <v>-4.3217268000000004</v>
      </c>
      <c r="F701">
        <v>5.2415094</v>
      </c>
      <c r="G701">
        <v>45.736145</v>
      </c>
      <c r="H701">
        <v>-59.457348000000003</v>
      </c>
      <c r="I701">
        <v>-5.3396096000000002</v>
      </c>
      <c r="J701">
        <v>0.13164286</v>
      </c>
      <c r="K701">
        <v>-0.49910933000000002</v>
      </c>
      <c r="L701">
        <v>5.7175469E-2</v>
      </c>
      <c r="M701">
        <v>0.11929873000000001</v>
      </c>
      <c r="N701">
        <v>-0.37349153000000002</v>
      </c>
      <c r="O701">
        <v>0.13116120000000001</v>
      </c>
      <c r="P701">
        <v>0.13807032</v>
      </c>
      <c r="Q701">
        <v>-0.15721549000000001</v>
      </c>
      <c r="R701">
        <v>1.2402059999999999E-2</v>
      </c>
      <c r="S701">
        <v>0.12602836000000001</v>
      </c>
      <c r="T701">
        <v>-8.2610264000000003E-2</v>
      </c>
      <c r="U701">
        <v>0.12049000999999999</v>
      </c>
      <c r="V701">
        <v>0.12936230000000001</v>
      </c>
      <c r="W701">
        <v>-0.27061647</v>
      </c>
      <c r="X701">
        <v>4.2830835999999997E-2</v>
      </c>
      <c r="Y701">
        <v>9.3999325999999994E-2</v>
      </c>
      <c r="Z701">
        <v>-0.33404231000000001</v>
      </c>
      <c r="AA701">
        <v>-0.36231144999999998</v>
      </c>
      <c r="AB701">
        <v>0.10727207</v>
      </c>
      <c r="AC701">
        <v>-5.4379094000000003E-2</v>
      </c>
      <c r="AD701">
        <v>8.0809890999999995E-2</v>
      </c>
      <c r="AE701">
        <v>-9.8943710000000003E-6</v>
      </c>
    </row>
    <row r="702" spans="1:31" x14ac:dyDescent="0.2">
      <c r="A702">
        <f>53.403896</f>
        <v>53.403896000000003</v>
      </c>
      <c r="B702">
        <v>9.6899700000000006</v>
      </c>
      <c r="C702">
        <v>1.3383396000000001</v>
      </c>
      <c r="D702">
        <v>-144.64703</v>
      </c>
      <c r="E702">
        <v>-4.2296820000000004</v>
      </c>
      <c r="F702">
        <v>3.9543712000000002</v>
      </c>
      <c r="G702">
        <v>53.204616999999999</v>
      </c>
      <c r="H702">
        <v>-61.482554999999998</v>
      </c>
      <c r="I702">
        <v>-5.3396096000000002</v>
      </c>
      <c r="J702">
        <v>0.13040083999999999</v>
      </c>
      <c r="K702">
        <v>-0.37068056999999999</v>
      </c>
      <c r="L702">
        <v>6.9265841999999994E-2</v>
      </c>
      <c r="M702">
        <v>0.14902436999999999</v>
      </c>
      <c r="N702">
        <v>-0.22336575</v>
      </c>
      <c r="O702">
        <v>0.14522816</v>
      </c>
      <c r="P702">
        <v>0.10533948999999999</v>
      </c>
      <c r="Q702">
        <v>-0.15876936999999999</v>
      </c>
      <c r="R702">
        <v>5.1263037999999997E-2</v>
      </c>
      <c r="S702">
        <v>0.10412533</v>
      </c>
      <c r="T702">
        <v>-0.16054428000000001</v>
      </c>
      <c r="U702">
        <v>0.14693548000000001</v>
      </c>
      <c r="V702">
        <v>0.13091294000000001</v>
      </c>
      <c r="W702">
        <v>-0.27528265000000002</v>
      </c>
      <c r="X702">
        <v>5.2149019999999997E-2</v>
      </c>
      <c r="Y702">
        <v>0.12350273000000001</v>
      </c>
      <c r="Z702">
        <v>-3.3287986999999998E-2</v>
      </c>
      <c r="AA702">
        <v>8.4552086999999998E-2</v>
      </c>
      <c r="AB702">
        <v>0.13763653000000001</v>
      </c>
      <c r="AC702">
        <v>-0.20032707</v>
      </c>
      <c r="AD702">
        <v>0.1326261</v>
      </c>
      <c r="AE702">
        <v>-9.8943710000000003E-6</v>
      </c>
    </row>
    <row r="703" spans="1:31" x14ac:dyDescent="0.2">
      <c r="A703">
        <f>55.25462</f>
        <v>55.254620000000003</v>
      </c>
      <c r="B703">
        <v>8.7667017000000005</v>
      </c>
      <c r="C703">
        <v>1.4303954000000001</v>
      </c>
      <c r="D703">
        <v>-143.54068000000001</v>
      </c>
      <c r="E703">
        <v>-4.2296820000000004</v>
      </c>
      <c r="F703">
        <v>2.5752942999999999</v>
      </c>
      <c r="G703">
        <v>63.531390999999999</v>
      </c>
      <c r="H703">
        <v>-63.599815</v>
      </c>
      <c r="I703">
        <v>-5.4318594999999998</v>
      </c>
      <c r="J703">
        <v>0.14685775000000001</v>
      </c>
      <c r="K703">
        <v>-0.27513452999999999</v>
      </c>
      <c r="L703">
        <v>8.2596242E-2</v>
      </c>
      <c r="M703">
        <v>0.18344352999999999</v>
      </c>
      <c r="N703">
        <v>-8.5750453000000004E-2</v>
      </c>
      <c r="O703">
        <v>0.15460613000000001</v>
      </c>
      <c r="P703">
        <v>6.4815610999999995E-2</v>
      </c>
      <c r="Q703">
        <v>-0.17430818000000001</v>
      </c>
      <c r="R703">
        <v>8.5460707999999996E-2</v>
      </c>
      <c r="S703">
        <v>9.1609329000000003E-2</v>
      </c>
      <c r="T703">
        <v>-0.28835607000000002</v>
      </c>
      <c r="U703">
        <v>0.15782481000000001</v>
      </c>
      <c r="V703">
        <v>0.13246359999999999</v>
      </c>
      <c r="W703">
        <v>-0.26439490999999998</v>
      </c>
      <c r="X703">
        <v>5.9914163999999999E-2</v>
      </c>
      <c r="Y703">
        <v>0.14368926000000001</v>
      </c>
      <c r="Z703">
        <v>0.29863262000000002</v>
      </c>
      <c r="AA703">
        <v>0.57471037000000003</v>
      </c>
      <c r="AB703">
        <v>0.17326828999999999</v>
      </c>
      <c r="AC703">
        <v>-0.37959929999999997</v>
      </c>
      <c r="AD703">
        <v>0.16799764</v>
      </c>
      <c r="AE703">
        <v>-9.8943710000000003E-6</v>
      </c>
    </row>
    <row r="704" spans="1:31" x14ac:dyDescent="0.2">
      <c r="A704">
        <f>57.290417</f>
        <v>57.290416999999998</v>
      </c>
      <c r="B704">
        <v>8.1204128000000004</v>
      </c>
      <c r="C704">
        <v>1.4303954000000001</v>
      </c>
      <c r="D704">
        <v>-142.15776</v>
      </c>
      <c r="E704">
        <v>-4.1376366999999998</v>
      </c>
      <c r="F704">
        <v>2.0236635000000001</v>
      </c>
      <c r="G704">
        <v>73.489349000000004</v>
      </c>
      <c r="H704">
        <v>-65.809128000000001</v>
      </c>
      <c r="I704">
        <v>-5.5241097999999997</v>
      </c>
      <c r="J704">
        <v>0.17138787999999999</v>
      </c>
      <c r="K704">
        <v>-0.23170450000000001</v>
      </c>
      <c r="L704">
        <v>9.8716728000000004E-2</v>
      </c>
      <c r="M704">
        <v>0.20534664</v>
      </c>
      <c r="N704">
        <v>-2.7889481000000001E-2</v>
      </c>
      <c r="O704">
        <v>0.16554709000000001</v>
      </c>
      <c r="P704">
        <v>3.3643391000000002E-2</v>
      </c>
      <c r="Q704">
        <v>-0.20227808</v>
      </c>
      <c r="R704">
        <v>0.1010051</v>
      </c>
      <c r="S704">
        <v>9.1609329000000003E-2</v>
      </c>
      <c r="T704">
        <v>-0.39746365</v>
      </c>
      <c r="U704">
        <v>0.15938044000000001</v>
      </c>
      <c r="V704">
        <v>0.14331817999999999</v>
      </c>
      <c r="W704">
        <v>-0.24106406</v>
      </c>
      <c r="X704">
        <v>7.0785372999999999E-2</v>
      </c>
      <c r="Y704">
        <v>0.14679486999999999</v>
      </c>
      <c r="Z704">
        <v>0.46225545000000001</v>
      </c>
      <c r="AA704">
        <v>0.83447874</v>
      </c>
      <c r="AB704">
        <v>0.19712608000000001</v>
      </c>
      <c r="AC704">
        <v>-0.46877258999999999</v>
      </c>
      <c r="AD704">
        <v>0.17637512</v>
      </c>
      <c r="AE704">
        <v>-9.8943710000000003E-6</v>
      </c>
    </row>
    <row r="705" spans="1:31" x14ac:dyDescent="0.2">
      <c r="A705">
        <f>59.603821</f>
        <v>59.603821000000003</v>
      </c>
      <c r="B705">
        <v>7.566452</v>
      </c>
      <c r="C705">
        <v>1.4303954000000001</v>
      </c>
      <c r="D705">
        <v>-140.22166000000001</v>
      </c>
      <c r="E705">
        <v>-4.0455914000000002</v>
      </c>
      <c r="F705">
        <v>2.4833558</v>
      </c>
      <c r="G705">
        <v>80.681213</v>
      </c>
      <c r="H705">
        <v>-68.110496999999995</v>
      </c>
      <c r="I705">
        <v>-5.6163597000000003</v>
      </c>
      <c r="J705">
        <v>0.19094989000000001</v>
      </c>
      <c r="K705">
        <v>-0.22891255999999999</v>
      </c>
      <c r="L705">
        <v>0.11607727</v>
      </c>
      <c r="M705">
        <v>0.20534664</v>
      </c>
      <c r="N705">
        <v>-8.4186643000000005E-2</v>
      </c>
      <c r="O705">
        <v>0.17648807</v>
      </c>
      <c r="P705">
        <v>2.2733112999999999E-2</v>
      </c>
      <c r="Q705">
        <v>-0.22714019999999999</v>
      </c>
      <c r="R705">
        <v>9.7896226000000003E-2</v>
      </c>
      <c r="S705">
        <v>0.10412533</v>
      </c>
      <c r="T705">
        <v>-0.44578275000000001</v>
      </c>
      <c r="U705">
        <v>0.16249164999999999</v>
      </c>
      <c r="V705">
        <v>0.17122991000000001</v>
      </c>
      <c r="W705">
        <v>-0.21773322000000001</v>
      </c>
      <c r="X705">
        <v>8.3209618999999999E-2</v>
      </c>
      <c r="Y705">
        <v>0.1359252</v>
      </c>
      <c r="Z705">
        <v>0.38278150999999999</v>
      </c>
      <c r="AA705">
        <v>0.76489788000000003</v>
      </c>
      <c r="AB705">
        <v>0.19929496999999999</v>
      </c>
      <c r="AC705">
        <v>-0.42557442000000001</v>
      </c>
      <c r="AD705">
        <v>0.16210239000000001</v>
      </c>
      <c r="AE705">
        <v>-9.8943710000000003E-6</v>
      </c>
    </row>
    <row r="706" spans="1:31" x14ac:dyDescent="0.2">
      <c r="A706">
        <f>61.917229</f>
        <v>61.917228999999999</v>
      </c>
      <c r="B706">
        <v>6.8278365000000001</v>
      </c>
      <c r="C706">
        <v>1.4303954000000001</v>
      </c>
      <c r="D706">
        <v>-137.64019999999999</v>
      </c>
      <c r="E706">
        <v>-3.9535464999999999</v>
      </c>
      <c r="F706">
        <v>3.6785557</v>
      </c>
      <c r="G706">
        <v>84.645949999999999</v>
      </c>
      <c r="H706">
        <v>-70.135695999999996</v>
      </c>
      <c r="I706">
        <v>-5.8008598999999998</v>
      </c>
      <c r="J706">
        <v>0.19809156999999999</v>
      </c>
      <c r="K706">
        <v>-0.22425935999999999</v>
      </c>
      <c r="L706">
        <v>0.13002768000000001</v>
      </c>
      <c r="M706">
        <v>0.18500805000000001</v>
      </c>
      <c r="N706">
        <v>-0.23744005000000001</v>
      </c>
      <c r="O706">
        <v>0.18742903</v>
      </c>
      <c r="P706">
        <v>3.5201996999999999E-2</v>
      </c>
      <c r="Q706">
        <v>-0.24423289000000001</v>
      </c>
      <c r="R706">
        <v>8.5460707999999996E-2</v>
      </c>
      <c r="S706">
        <v>0.11664136</v>
      </c>
      <c r="T706">
        <v>-0.43798937999999998</v>
      </c>
      <c r="U706">
        <v>0.16871414000000001</v>
      </c>
      <c r="V706">
        <v>0.21154690000000001</v>
      </c>
      <c r="W706">
        <v>-0.20217930000000001</v>
      </c>
      <c r="X706">
        <v>8.4762647999999996E-2</v>
      </c>
      <c r="Y706">
        <v>0.11729148</v>
      </c>
      <c r="Z706">
        <v>0.11319342</v>
      </c>
      <c r="AA706">
        <v>0.44482619000000001</v>
      </c>
      <c r="AB706">
        <v>0.18287338</v>
      </c>
      <c r="AC706">
        <v>-0.31325933</v>
      </c>
      <c r="AD706">
        <v>0.14193441000000001</v>
      </c>
      <c r="AE706">
        <v>-9.8943710000000003E-6</v>
      </c>
    </row>
    <row r="707" spans="1:31" x14ac:dyDescent="0.2">
      <c r="A707">
        <f>64.138092</f>
        <v>64.138092</v>
      </c>
      <c r="B707">
        <v>5.7199140000000002</v>
      </c>
      <c r="C707">
        <v>1.3383396000000001</v>
      </c>
      <c r="D707">
        <v>-134.13679999999999</v>
      </c>
      <c r="E707">
        <v>-3.7694561000000002</v>
      </c>
      <c r="F707">
        <v>4.9656940000000001</v>
      </c>
      <c r="G707">
        <v>85.936797999999996</v>
      </c>
      <c r="H707">
        <v>-71.792686000000003</v>
      </c>
      <c r="I707">
        <v>-5.9853601000000003</v>
      </c>
      <c r="J707">
        <v>0.19343393</v>
      </c>
      <c r="K707">
        <v>-0.17834763000000001</v>
      </c>
      <c r="L707">
        <v>0.13870795</v>
      </c>
      <c r="M707">
        <v>0.15841141</v>
      </c>
      <c r="N707">
        <v>-0.43291627999999999</v>
      </c>
      <c r="O707">
        <v>0.19680701</v>
      </c>
      <c r="P707">
        <v>6.4815610999999995E-2</v>
      </c>
      <c r="Q707">
        <v>-0.25666394999999997</v>
      </c>
      <c r="R707">
        <v>7.4579634000000006E-2</v>
      </c>
      <c r="S707">
        <v>0.12289935</v>
      </c>
      <c r="T707">
        <v>-0.40993311999999998</v>
      </c>
      <c r="U707">
        <v>0.17649221000000001</v>
      </c>
      <c r="V707">
        <v>0.24566124</v>
      </c>
      <c r="W707">
        <v>-0.18040384000000001</v>
      </c>
      <c r="X707">
        <v>6.9232351999999997E-2</v>
      </c>
      <c r="Y707">
        <v>9.8657756999999999E-2</v>
      </c>
      <c r="Z707">
        <v>-0.23275201000000001</v>
      </c>
      <c r="AA707">
        <v>2.5794942000000001E-2</v>
      </c>
      <c r="AB707">
        <v>0.16242385000000001</v>
      </c>
      <c r="AC707">
        <v>-0.23118285999999999</v>
      </c>
      <c r="AD707">
        <v>0.13479804000000001</v>
      </c>
      <c r="AE707">
        <v>-9.8943710000000003E-6</v>
      </c>
    </row>
    <row r="708" spans="1:31" x14ac:dyDescent="0.2">
      <c r="A708">
        <f>65.896278</f>
        <v>65.896277999999995</v>
      </c>
      <c r="B708">
        <v>4.2426839000000003</v>
      </c>
      <c r="C708">
        <v>0.60189331000000001</v>
      </c>
      <c r="D708">
        <v>-130.44899000000001</v>
      </c>
      <c r="E708">
        <v>-3.5853660000000001</v>
      </c>
      <c r="F708">
        <v>6.2528324</v>
      </c>
      <c r="G708">
        <v>85.660186999999993</v>
      </c>
      <c r="H708">
        <v>-72.805283000000003</v>
      </c>
      <c r="I708">
        <v>-6.0776104999999996</v>
      </c>
      <c r="J708">
        <v>0.18349770000000001</v>
      </c>
      <c r="K708">
        <v>-9.2108011000000004E-2</v>
      </c>
      <c r="L708">
        <v>0.14180803</v>
      </c>
      <c r="M708">
        <v>0.14120184</v>
      </c>
      <c r="N708">
        <v>-0.58773350999999996</v>
      </c>
      <c r="O708">
        <v>0.20462195999999999</v>
      </c>
      <c r="P708">
        <v>9.2870600999999997E-2</v>
      </c>
      <c r="Q708">
        <v>-0.27375664999999999</v>
      </c>
      <c r="R708">
        <v>7.1470745000000002E-2</v>
      </c>
      <c r="S708">
        <v>0.12133484</v>
      </c>
      <c r="T708">
        <v>-0.39902237000000002</v>
      </c>
      <c r="U708">
        <v>0.18427030999999999</v>
      </c>
      <c r="V708">
        <v>0.24876255</v>
      </c>
      <c r="W708">
        <v>-0.12596515999999999</v>
      </c>
      <c r="X708">
        <v>4.4383868999999999E-2</v>
      </c>
      <c r="Y708">
        <v>8.4682464999999998E-2</v>
      </c>
      <c r="Z708">
        <v>-0.56623089000000004</v>
      </c>
      <c r="AA708">
        <v>-0.36540391999999999</v>
      </c>
      <c r="AB708">
        <v>0.15250891</v>
      </c>
      <c r="AC708">
        <v>-0.22501172</v>
      </c>
      <c r="AD708">
        <v>0.15031186999999999</v>
      </c>
      <c r="AE708">
        <v>-9.8943710000000003E-6</v>
      </c>
    </row>
    <row r="709" spans="1:31" x14ac:dyDescent="0.2">
      <c r="A709">
        <f>67.006714</f>
        <v>67.006714000000002</v>
      </c>
      <c r="B709">
        <v>2.2114923000000002</v>
      </c>
      <c r="C709">
        <v>-1.8836128999999999</v>
      </c>
      <c r="D709">
        <v>-127.49874</v>
      </c>
      <c r="E709">
        <v>-3.4933206999999999</v>
      </c>
      <c r="F709">
        <v>7.6319093999999996</v>
      </c>
      <c r="G709">
        <v>84.922561999999999</v>
      </c>
      <c r="H709">
        <v>-73.173507999999998</v>
      </c>
      <c r="I709">
        <v>-6.1698604000000001</v>
      </c>
      <c r="J709">
        <v>0.17604550999999999</v>
      </c>
      <c r="K709">
        <v>-1.8587204E-2</v>
      </c>
      <c r="L709">
        <v>0.13808793</v>
      </c>
      <c r="M709">
        <v>0.14120184</v>
      </c>
      <c r="N709">
        <v>-0.64090305999999997</v>
      </c>
      <c r="O709">
        <v>0.20618497</v>
      </c>
      <c r="P709">
        <v>0.10222226</v>
      </c>
      <c r="Q709">
        <v>-0.29084936</v>
      </c>
      <c r="R709">
        <v>7.6134070999999998E-2</v>
      </c>
      <c r="S709">
        <v>0.11507684999999999</v>
      </c>
      <c r="T709">
        <v>-0.42084387000000001</v>
      </c>
      <c r="U709">
        <v>0.18427030999999999</v>
      </c>
      <c r="V709">
        <v>0.21774951000000001</v>
      </c>
      <c r="W709">
        <v>-2.3309428E-2</v>
      </c>
      <c r="X709">
        <v>2.5747506E-2</v>
      </c>
      <c r="Y709">
        <v>7.5365596000000007E-2</v>
      </c>
      <c r="Z709">
        <v>-0.81244433000000005</v>
      </c>
      <c r="AA709">
        <v>-0.64218103999999998</v>
      </c>
      <c r="AB709">
        <v>0.15963527999999999</v>
      </c>
      <c r="AC709">
        <v>-0.26018732999999999</v>
      </c>
      <c r="AD709">
        <v>0.18289094</v>
      </c>
      <c r="AE709">
        <v>-9.8943710000000003E-6</v>
      </c>
    </row>
    <row r="710" spans="1:31" x14ac:dyDescent="0.2">
      <c r="A710">
        <f>67.469398</f>
        <v>67.469397999999998</v>
      </c>
      <c r="B710">
        <v>-0.37366044999999998</v>
      </c>
      <c r="C710">
        <v>-7.0387367999999997</v>
      </c>
      <c r="D710">
        <v>-126.11581</v>
      </c>
      <c r="E710">
        <v>-3.5853660000000001</v>
      </c>
      <c r="F710">
        <v>8.4593553999999997</v>
      </c>
      <c r="G710">
        <v>84.369347000000005</v>
      </c>
      <c r="H710">
        <v>-72.989395000000002</v>
      </c>
      <c r="I710">
        <v>-6.1698604000000001</v>
      </c>
      <c r="J710">
        <v>0.17356144000000001</v>
      </c>
      <c r="K710">
        <v>-2.1999562E-2</v>
      </c>
      <c r="L710">
        <v>0.12599757</v>
      </c>
      <c r="M710">
        <v>0.15528241000000001</v>
      </c>
      <c r="N710">
        <v>-0.57522302999999997</v>
      </c>
      <c r="O710">
        <v>0.19993299</v>
      </c>
      <c r="P710">
        <v>8.6636156000000006E-2</v>
      </c>
      <c r="Q710">
        <v>-0.30794206000000002</v>
      </c>
      <c r="R710">
        <v>7.9242952000000005E-2</v>
      </c>
      <c r="S710">
        <v>0.10725432999999999</v>
      </c>
      <c r="T710">
        <v>-0.46136957000000001</v>
      </c>
      <c r="U710">
        <v>0.17804784000000001</v>
      </c>
      <c r="V710">
        <v>0.16967926999999999</v>
      </c>
      <c r="W710">
        <v>0.11045413</v>
      </c>
      <c r="X710">
        <v>2.5747506E-2</v>
      </c>
      <c r="Y710">
        <v>7.5365596000000007E-2</v>
      </c>
      <c r="Z710">
        <v>-0.88880163000000001</v>
      </c>
      <c r="AA710">
        <v>-0.71021562999999999</v>
      </c>
      <c r="AB710">
        <v>0.17946512000000001</v>
      </c>
      <c r="AC710">
        <v>-0.27160396999999997</v>
      </c>
      <c r="AD710">
        <v>0.21733164999999999</v>
      </c>
      <c r="AE710">
        <v>-9.8943710000000003E-6</v>
      </c>
    </row>
    <row r="711" spans="1:31" x14ac:dyDescent="0.2">
      <c r="A711">
        <f>67.654472</f>
        <v>67.654471999999998</v>
      </c>
      <c r="B711">
        <v>-3.7897552999999999</v>
      </c>
      <c r="C711">
        <v>-14.127032</v>
      </c>
      <c r="D711">
        <v>-126.94556</v>
      </c>
      <c r="E711">
        <v>-3.6774111</v>
      </c>
      <c r="F711">
        <v>8.1835403000000007</v>
      </c>
      <c r="G711">
        <v>84.092735000000005</v>
      </c>
      <c r="H711">
        <v>-72.621178</v>
      </c>
      <c r="I711">
        <v>-6.0776104999999996</v>
      </c>
      <c r="J711">
        <v>0.17325093</v>
      </c>
      <c r="K711">
        <v>-0.12157838999999999</v>
      </c>
      <c r="L711">
        <v>0.10708699000000001</v>
      </c>
      <c r="M711">
        <v>0.17249197999999999</v>
      </c>
      <c r="N711">
        <v>-0.42353343999999998</v>
      </c>
      <c r="O711">
        <v>0.18430305</v>
      </c>
      <c r="P711">
        <v>5.3905333999999999E-2</v>
      </c>
      <c r="Q711">
        <v>-0.32503476999999997</v>
      </c>
      <c r="R711">
        <v>7.1470745000000002E-2</v>
      </c>
      <c r="S711">
        <v>9.7867325000000005E-2</v>
      </c>
      <c r="T711">
        <v>-0.4987779</v>
      </c>
      <c r="U711">
        <v>0.16560289</v>
      </c>
      <c r="V711">
        <v>0.14176752000000001</v>
      </c>
      <c r="W711">
        <v>0.23332995000000001</v>
      </c>
      <c r="X711">
        <v>4.4383868999999999E-2</v>
      </c>
      <c r="Y711">
        <v>8.4682464999999998E-2</v>
      </c>
      <c r="Z711">
        <v>-0.73764532999999999</v>
      </c>
      <c r="AA711">
        <v>-0.50920427000000001</v>
      </c>
      <c r="AB711">
        <v>0.20053434000000001</v>
      </c>
      <c r="AC711">
        <v>-0.22501172</v>
      </c>
      <c r="AD711">
        <v>0.23563795000000001</v>
      </c>
      <c r="AE711">
        <v>-9.8943710000000003E-6</v>
      </c>
    </row>
    <row r="712" spans="1:31" x14ac:dyDescent="0.2">
      <c r="A712">
        <f>67.654472</f>
        <v>67.654471999999998</v>
      </c>
      <c r="B712">
        <v>-8.3137732</v>
      </c>
      <c r="C712">
        <v>-21.307383000000002</v>
      </c>
      <c r="D712">
        <v>-129.25046</v>
      </c>
      <c r="E712">
        <v>-3.8615012000000002</v>
      </c>
      <c r="F712">
        <v>6.5286479000000002</v>
      </c>
      <c r="G712">
        <v>83.262900999999999</v>
      </c>
      <c r="H712">
        <v>-72.437065000000004</v>
      </c>
      <c r="I712">
        <v>-6.0776104999999996</v>
      </c>
      <c r="J712">
        <v>0.17045636</v>
      </c>
      <c r="K712">
        <v>-0.26613831999999998</v>
      </c>
      <c r="L712">
        <v>8.7866402999999996E-2</v>
      </c>
      <c r="M712">
        <v>0.18187901000000001</v>
      </c>
      <c r="N712">
        <v>-0.24682288999999999</v>
      </c>
      <c r="O712">
        <v>0.16711010000000001</v>
      </c>
      <c r="P712">
        <v>1.9615893999999998E-2</v>
      </c>
      <c r="Q712">
        <v>-0.34678912000000001</v>
      </c>
      <c r="R712">
        <v>4.6599723000000003E-2</v>
      </c>
      <c r="S712">
        <v>8.5351326000000005E-2</v>
      </c>
      <c r="T712">
        <v>-0.51124734000000005</v>
      </c>
      <c r="U712">
        <v>0.15160234</v>
      </c>
      <c r="V712">
        <v>0.15572337999999999</v>
      </c>
      <c r="W712">
        <v>0.30021173000000001</v>
      </c>
      <c r="X712">
        <v>6.6126287000000006E-2</v>
      </c>
      <c r="Y712">
        <v>0.10021056</v>
      </c>
      <c r="Z712">
        <v>-0.41039965</v>
      </c>
      <c r="AA712">
        <v>-0.11336672</v>
      </c>
      <c r="AB712">
        <v>0.20951974000000001</v>
      </c>
      <c r="AC712">
        <v>-0.14046678000000001</v>
      </c>
      <c r="AD712">
        <v>0.22788106</v>
      </c>
      <c r="AE712">
        <v>-9.8943710000000003E-6</v>
      </c>
    </row>
    <row r="713" spans="1:31" x14ac:dyDescent="0.2">
      <c r="A713">
        <f>67.839539</f>
        <v>67.839539000000002</v>
      </c>
      <c r="B713">
        <v>-13.391750999999999</v>
      </c>
      <c r="C713">
        <v>-26.462506999999999</v>
      </c>
      <c r="D713">
        <v>-131.73972000000001</v>
      </c>
      <c r="E713">
        <v>-4.0455914000000002</v>
      </c>
      <c r="F713">
        <v>4.3221249999999998</v>
      </c>
      <c r="G713">
        <v>80.681213</v>
      </c>
      <c r="H713">
        <v>-72.621178</v>
      </c>
      <c r="I713">
        <v>-5.9853601000000003</v>
      </c>
      <c r="J713">
        <v>0.16393569</v>
      </c>
      <c r="K713">
        <v>-0.36385581</v>
      </c>
      <c r="L713">
        <v>7.4536003000000003E-2</v>
      </c>
      <c r="M713">
        <v>0.1740565</v>
      </c>
      <c r="N713">
        <v>-9.6697129000000007E-2</v>
      </c>
      <c r="O713">
        <v>0.15148014000000001</v>
      </c>
      <c r="P713">
        <v>-6.4604706000000005E-4</v>
      </c>
      <c r="Q713">
        <v>-0.36854347999999998</v>
      </c>
      <c r="R713">
        <v>9.2931817999999996E-3</v>
      </c>
      <c r="S713">
        <v>7.4399821000000005E-2</v>
      </c>
      <c r="T713">
        <v>-0.49098449999999999</v>
      </c>
      <c r="U713">
        <v>0.13760179</v>
      </c>
      <c r="V713">
        <v>0.20844558999999999</v>
      </c>
      <c r="W713">
        <v>0.30332251999999998</v>
      </c>
      <c r="X713">
        <v>8.0103561000000004E-2</v>
      </c>
      <c r="Y713">
        <v>0.10952743</v>
      </c>
      <c r="Z713">
        <v>-8.6270607999999999E-2</v>
      </c>
      <c r="AA713">
        <v>0.24690735</v>
      </c>
      <c r="AB713">
        <v>0.20084418000000001</v>
      </c>
      <c r="AC713">
        <v>-6.6721417000000005E-2</v>
      </c>
      <c r="AD713">
        <v>0.19747393999999999</v>
      </c>
      <c r="AE713">
        <v>-9.8943710000000003E-6</v>
      </c>
    </row>
    <row r="714" spans="1:31" x14ac:dyDescent="0.2">
      <c r="A714">
        <f>67.932076</f>
        <v>67.932075999999995</v>
      </c>
      <c r="B714">
        <v>-17.731114999999999</v>
      </c>
      <c r="C714">
        <v>-28.579789999999999</v>
      </c>
      <c r="D714">
        <v>-133.03044</v>
      </c>
      <c r="E714">
        <v>-4.0455914000000002</v>
      </c>
      <c r="F714">
        <v>2.7591711999999999</v>
      </c>
      <c r="G714">
        <v>75.241211000000007</v>
      </c>
      <c r="H714">
        <v>-72.805283000000003</v>
      </c>
      <c r="I714">
        <v>-5.9853601000000003</v>
      </c>
      <c r="J714">
        <v>0.15493096000000001</v>
      </c>
      <c r="K714">
        <v>-0.34058972999999998</v>
      </c>
      <c r="L714">
        <v>6.6165744999999998E-2</v>
      </c>
      <c r="M714">
        <v>0.15215339</v>
      </c>
      <c r="N714">
        <v>-1.8506620000000001E-2</v>
      </c>
      <c r="O714">
        <v>0.13585019000000001</v>
      </c>
      <c r="P714">
        <v>-6.4604706000000005E-4</v>
      </c>
      <c r="Q714">
        <v>-0.37320513</v>
      </c>
      <c r="R714">
        <v>-2.3350040999999998E-2</v>
      </c>
      <c r="S714">
        <v>6.5012813000000003E-2</v>
      </c>
      <c r="T714">
        <v>-0.44734143999999998</v>
      </c>
      <c r="U714">
        <v>0.12360125</v>
      </c>
      <c r="V714">
        <v>0.26116779000000001</v>
      </c>
      <c r="W714">
        <v>0.26599315000000001</v>
      </c>
      <c r="X714">
        <v>7.3891439000000003E-2</v>
      </c>
      <c r="Y714">
        <v>0.1033162</v>
      </c>
      <c r="Z714">
        <v>3.9952710000000002E-2</v>
      </c>
      <c r="AA714">
        <v>0.33504307</v>
      </c>
      <c r="AB714">
        <v>0.17884542</v>
      </c>
      <c r="AC714">
        <v>-4.0185418000000001E-2</v>
      </c>
      <c r="AD714">
        <v>0.16024072</v>
      </c>
      <c r="AE714">
        <v>-9.8943710000000003E-6</v>
      </c>
    </row>
    <row r="715" spans="1:31" x14ac:dyDescent="0.2">
      <c r="A715">
        <f>67.654472</f>
        <v>67.654471999999998</v>
      </c>
      <c r="B715">
        <v>-20.131615</v>
      </c>
      <c r="C715">
        <v>-28.395678</v>
      </c>
      <c r="D715">
        <v>-132.56947</v>
      </c>
      <c r="E715">
        <v>-3.9535464999999999</v>
      </c>
      <c r="F715">
        <v>2.5752942999999999</v>
      </c>
      <c r="G715">
        <v>67.311729</v>
      </c>
      <c r="H715">
        <v>-72.713234</v>
      </c>
      <c r="I715">
        <v>-5.9853601000000003</v>
      </c>
      <c r="J715">
        <v>0.14499471</v>
      </c>
      <c r="K715">
        <v>-0.17555567999999999</v>
      </c>
      <c r="L715">
        <v>5.5935434999999999E-2</v>
      </c>
      <c r="M715">
        <v>0.12555677000000001</v>
      </c>
      <c r="N715">
        <v>-3.1017099999999999E-2</v>
      </c>
      <c r="O715">
        <v>0.12178323000000001</v>
      </c>
      <c r="P715">
        <v>8.7056179000000004E-3</v>
      </c>
      <c r="Q715">
        <v>-0.34678912000000001</v>
      </c>
      <c r="R715">
        <v>-3.4231118999999997E-2</v>
      </c>
      <c r="S715">
        <v>6.0319303999999997E-2</v>
      </c>
      <c r="T715">
        <v>-0.39590499000000001</v>
      </c>
      <c r="U715">
        <v>0.10960071</v>
      </c>
      <c r="V715">
        <v>0.28132625999999999</v>
      </c>
      <c r="W715">
        <v>0.22244221</v>
      </c>
      <c r="X715">
        <v>4.9042958999999997E-2</v>
      </c>
      <c r="Y715">
        <v>8.0024033999999994E-2</v>
      </c>
      <c r="Z715">
        <v>-8.7828927000000001E-2</v>
      </c>
      <c r="AA715">
        <v>0.10929193</v>
      </c>
      <c r="AB715">
        <v>0.15250891</v>
      </c>
      <c r="AC715">
        <v>-5.9933136999999997E-2</v>
      </c>
      <c r="AD715">
        <v>0.131385</v>
      </c>
      <c r="AE715">
        <v>-9.8943710000000003E-6</v>
      </c>
    </row>
    <row r="716" spans="1:31" x14ac:dyDescent="0.2">
      <c r="A716">
        <f>66.914177</f>
        <v>66.914176999999995</v>
      </c>
      <c r="B716">
        <v>-20.316268999999998</v>
      </c>
      <c r="C716">
        <v>-27.291008000000001</v>
      </c>
      <c r="D716">
        <v>-130.81775999999999</v>
      </c>
      <c r="E716">
        <v>-3.9535464999999999</v>
      </c>
      <c r="F716">
        <v>3.4946787000000001</v>
      </c>
      <c r="G716">
        <v>58.275798999999999</v>
      </c>
      <c r="H716">
        <v>-71.976791000000006</v>
      </c>
      <c r="I716">
        <v>-5.9853601000000003</v>
      </c>
      <c r="J716">
        <v>0.13412693000000001</v>
      </c>
      <c r="K716">
        <v>8.8436766999999999E-2</v>
      </c>
      <c r="L716">
        <v>4.2605028000000003E-2</v>
      </c>
      <c r="M716">
        <v>0.10521815</v>
      </c>
      <c r="N716">
        <v>-0.1217181</v>
      </c>
      <c r="O716">
        <v>0.10459027999999999</v>
      </c>
      <c r="P716">
        <v>1.8057283E-2</v>
      </c>
      <c r="Q716">
        <v>-0.29861879000000002</v>
      </c>
      <c r="R716">
        <v>-2.0241166000000001E-2</v>
      </c>
      <c r="S716">
        <v>5.8754802000000002E-2</v>
      </c>
      <c r="T716">
        <v>-0.35382061999999997</v>
      </c>
      <c r="U716">
        <v>9.2488915000000005E-2</v>
      </c>
      <c r="V716">
        <v>0.25186386999999999</v>
      </c>
      <c r="W716">
        <v>0.18200206999999999</v>
      </c>
      <c r="X716">
        <v>1.6429326000000001E-2</v>
      </c>
      <c r="Y716">
        <v>4.8967823000000001E-2</v>
      </c>
      <c r="Z716">
        <v>-0.34183388999999997</v>
      </c>
      <c r="AA716">
        <v>-0.24325094</v>
      </c>
      <c r="AB716">
        <v>0.12710193</v>
      </c>
      <c r="AC716">
        <v>-9.8502897000000006E-2</v>
      </c>
      <c r="AD716">
        <v>0.11618143</v>
      </c>
      <c r="AE716">
        <v>-9.8943710000000003E-6</v>
      </c>
    </row>
    <row r="717" spans="1:31" x14ac:dyDescent="0.2">
      <c r="A717">
        <f>65.896278</f>
        <v>65.896277999999995</v>
      </c>
      <c r="B717">
        <v>-19.393000000000001</v>
      </c>
      <c r="C717">
        <v>-26.278395</v>
      </c>
      <c r="D717">
        <v>-128.78946999999999</v>
      </c>
      <c r="E717">
        <v>-3.8615012000000002</v>
      </c>
      <c r="F717">
        <v>4.5060019000000002</v>
      </c>
      <c r="G717">
        <v>49.885295999999997</v>
      </c>
      <c r="H717">
        <v>-70.595969999999994</v>
      </c>
      <c r="I717">
        <v>-5.8931103</v>
      </c>
      <c r="J717">
        <v>0.12201711</v>
      </c>
      <c r="K717">
        <v>0.36359694999999997</v>
      </c>
      <c r="L717">
        <v>3.2064705999999998E-2</v>
      </c>
      <c r="M717">
        <v>9.8960131000000007E-2</v>
      </c>
      <c r="N717">
        <v>-0.23118478000000001</v>
      </c>
      <c r="O717">
        <v>8.7397329999999995E-2</v>
      </c>
      <c r="P717">
        <v>1.8057283E-2</v>
      </c>
      <c r="Q717">
        <v>-0.25200230000000001</v>
      </c>
      <c r="R717">
        <v>-4.6967715000000004E-3</v>
      </c>
      <c r="S717">
        <v>6.0319303999999997E-2</v>
      </c>
      <c r="T717">
        <v>-0.32576439000000001</v>
      </c>
      <c r="U717">
        <v>7.3821515000000004E-2</v>
      </c>
      <c r="V717">
        <v>0.19759102000000001</v>
      </c>
      <c r="W717">
        <v>0.13378498</v>
      </c>
      <c r="X717">
        <v>-8.4191551000000007E-3</v>
      </c>
      <c r="Y717">
        <v>2.4122857000000001E-2</v>
      </c>
      <c r="Z717">
        <v>-0.53038973</v>
      </c>
      <c r="AA717">
        <v>-0.48137203000000001</v>
      </c>
      <c r="AB717">
        <v>0.10355397</v>
      </c>
      <c r="AC717">
        <v>-0.1309015</v>
      </c>
      <c r="AD717">
        <v>0.10687314000000001</v>
      </c>
      <c r="AE717">
        <v>-9.8943710000000003E-6</v>
      </c>
    </row>
    <row r="718" spans="1:31" x14ac:dyDescent="0.2">
      <c r="A718">
        <f>65.063454</f>
        <v>65.063453999999993</v>
      </c>
      <c r="B718">
        <v>-18.469729999999998</v>
      </c>
      <c r="C718">
        <v>-25.634004999999998</v>
      </c>
      <c r="D718">
        <v>-127.12997</v>
      </c>
      <c r="E718">
        <v>-3.8615012000000002</v>
      </c>
      <c r="F718">
        <v>4.7818174000000004</v>
      </c>
      <c r="G718">
        <v>42.970047000000001</v>
      </c>
      <c r="H718">
        <v>-69.031043999999994</v>
      </c>
      <c r="I718">
        <v>-5.8931103</v>
      </c>
      <c r="J718">
        <v>0.11145984</v>
      </c>
      <c r="K718">
        <v>0.54817450000000001</v>
      </c>
      <c r="L718">
        <v>2.9894644000000001E-2</v>
      </c>
      <c r="M718">
        <v>0.10678267</v>
      </c>
      <c r="N718">
        <v>-0.28122671999999999</v>
      </c>
      <c r="O718">
        <v>6.8641386999999998E-2</v>
      </c>
      <c r="P718">
        <v>4.0297852999999998E-3</v>
      </c>
      <c r="Q718">
        <v>-0.22714019999999999</v>
      </c>
      <c r="R718">
        <v>-4.6967715000000004E-3</v>
      </c>
      <c r="S718">
        <v>6.3448309999999994E-2</v>
      </c>
      <c r="T718">
        <v>-0.29926681999999999</v>
      </c>
      <c r="U718">
        <v>5.5154108E-2</v>
      </c>
      <c r="V718">
        <v>0.15727405</v>
      </c>
      <c r="W718">
        <v>7.3124758999999998E-2</v>
      </c>
      <c r="X718">
        <v>-1.7737335999999999E-2</v>
      </c>
      <c r="Y718">
        <v>1.4805993999999999E-2</v>
      </c>
      <c r="Z718">
        <v>-0.55843936999999999</v>
      </c>
      <c r="AA718">
        <v>-0.50920427000000001</v>
      </c>
      <c r="AB718">
        <v>8.0006025999999994E-2</v>
      </c>
      <c r="AC718">
        <v>-0.14818075</v>
      </c>
      <c r="AD718">
        <v>9.6323728999999997E-2</v>
      </c>
      <c r="AE718">
        <v>-9.8943710000000003E-6</v>
      </c>
    </row>
    <row r="719" spans="1:31" x14ac:dyDescent="0.2">
      <c r="A719">
        <f>64.415703</f>
        <v>64.415702999999993</v>
      </c>
      <c r="B719">
        <v>-18.285076</v>
      </c>
      <c r="C719">
        <v>-25.265781</v>
      </c>
      <c r="D719">
        <v>-125.93143000000001</v>
      </c>
      <c r="E719">
        <v>-3.7694561000000002</v>
      </c>
      <c r="F719">
        <v>4.4140635000000001</v>
      </c>
      <c r="G719">
        <v>37.714458</v>
      </c>
      <c r="H719">
        <v>-67.650222999999997</v>
      </c>
      <c r="I719">
        <v>-5.8008598999999998</v>
      </c>
      <c r="J719">
        <v>0.10742325</v>
      </c>
      <c r="K719">
        <v>0.57050990999999995</v>
      </c>
      <c r="L719">
        <v>3.2374713999999999E-2</v>
      </c>
      <c r="M719">
        <v>0.11773422</v>
      </c>
      <c r="N719">
        <v>-0.22023814999999999</v>
      </c>
      <c r="O719">
        <v>5.1448435000000001E-2</v>
      </c>
      <c r="P719">
        <v>-1.6232155000000002E-2</v>
      </c>
      <c r="Q719">
        <v>-0.22403243</v>
      </c>
      <c r="R719">
        <v>-2.4904481999999999E-2</v>
      </c>
      <c r="S719">
        <v>6.3448309999999994E-2</v>
      </c>
      <c r="T719">
        <v>-0.26029983000000001</v>
      </c>
      <c r="U719">
        <v>3.9597939999999998E-2</v>
      </c>
      <c r="V719">
        <v>0.15262208999999999</v>
      </c>
      <c r="W719">
        <v>1.0909156E-2</v>
      </c>
      <c r="X719">
        <v>-1.6184305999999999E-2</v>
      </c>
      <c r="Y719">
        <v>1.3253185000000001E-2</v>
      </c>
      <c r="Z719">
        <v>-0.45714903000000001</v>
      </c>
      <c r="AA719">
        <v>-0.39478247999999999</v>
      </c>
      <c r="AB719">
        <v>5.7387605000000001E-2</v>
      </c>
      <c r="AC719">
        <v>-0.15527758</v>
      </c>
      <c r="AD719">
        <v>8.3912648000000006E-2</v>
      </c>
      <c r="AE719">
        <v>-9.8943710000000003E-6</v>
      </c>
    </row>
    <row r="720" spans="1:31" x14ac:dyDescent="0.2">
      <c r="A720">
        <f>63.860485</f>
        <v>63.860484999999997</v>
      </c>
      <c r="B720">
        <v>-18.654385000000001</v>
      </c>
      <c r="C720">
        <v>-25.081671</v>
      </c>
      <c r="D720">
        <v>-124.73289</v>
      </c>
      <c r="E720">
        <v>-3.6774111</v>
      </c>
      <c r="F720">
        <v>3.6785557</v>
      </c>
      <c r="G720">
        <v>33.657508999999997</v>
      </c>
      <c r="H720">
        <v>-66.637619000000001</v>
      </c>
      <c r="I720">
        <v>-5.8008598999999998</v>
      </c>
      <c r="J720">
        <v>0.11114934</v>
      </c>
      <c r="K720">
        <v>0.42532963000000001</v>
      </c>
      <c r="L720">
        <v>2.7104554999999999E-2</v>
      </c>
      <c r="M720">
        <v>0.12242775</v>
      </c>
      <c r="N720">
        <v>-5.7601869E-2</v>
      </c>
      <c r="O720">
        <v>3.7381473999999998E-2</v>
      </c>
      <c r="P720">
        <v>-3.3376873000000001E-2</v>
      </c>
      <c r="Q720">
        <v>-0.2193708</v>
      </c>
      <c r="R720">
        <v>-5.2884388999999997E-2</v>
      </c>
      <c r="S720">
        <v>6.0319303999999997E-2</v>
      </c>
      <c r="T720">
        <v>-0.21042205</v>
      </c>
      <c r="U720">
        <v>2.8708626000000001E-2</v>
      </c>
      <c r="V720">
        <v>0.17588187999999999</v>
      </c>
      <c r="W720">
        <v>-2.4864819E-2</v>
      </c>
      <c r="X720">
        <v>-1.1525216E-2</v>
      </c>
      <c r="Y720">
        <v>1.6358804000000001E-2</v>
      </c>
      <c r="Z720">
        <v>-0.30599269000000001</v>
      </c>
      <c r="AA720">
        <v>-0.24170467000000001</v>
      </c>
      <c r="AB720">
        <v>4.0656167999999999E-2</v>
      </c>
      <c r="AC720">
        <v>-0.15466045</v>
      </c>
      <c r="AD720">
        <v>7.3983803000000001E-2</v>
      </c>
      <c r="AE720">
        <v>-9.8943710000000003E-6</v>
      </c>
    </row>
    <row r="721" spans="1:31" x14ac:dyDescent="0.2">
      <c r="A721">
        <f>63.212734</f>
        <v>63.212733999999998</v>
      </c>
      <c r="B721">
        <v>-19.116018</v>
      </c>
      <c r="C721">
        <v>-25.081671</v>
      </c>
      <c r="D721">
        <v>-123.16558000000001</v>
      </c>
      <c r="E721">
        <v>-3.6774111</v>
      </c>
      <c r="F721">
        <v>2.5752942999999999</v>
      </c>
      <c r="G721">
        <v>30.614799000000001</v>
      </c>
      <c r="H721">
        <v>-65.901176000000007</v>
      </c>
      <c r="I721">
        <v>-5.7086100999999996</v>
      </c>
      <c r="J721">
        <v>0.11891204</v>
      </c>
      <c r="K721">
        <v>0.18212149999999999</v>
      </c>
      <c r="L721">
        <v>6.9539440000000001E-3</v>
      </c>
      <c r="M721">
        <v>0.11929873000000001</v>
      </c>
      <c r="N721">
        <v>0.15194869</v>
      </c>
      <c r="O721">
        <v>2.3314515000000001E-2</v>
      </c>
      <c r="P721">
        <v>-4.1169927000000002E-2</v>
      </c>
      <c r="Q721">
        <v>-0.20538582999999999</v>
      </c>
      <c r="R721">
        <v>-7.3092095999999995E-2</v>
      </c>
      <c r="S721">
        <v>5.2496802000000002E-2</v>
      </c>
      <c r="T721">
        <v>-0.16677900000000001</v>
      </c>
      <c r="U721">
        <v>2.0930543999999999E-2</v>
      </c>
      <c r="V721">
        <v>0.20379362000000001</v>
      </c>
      <c r="W721">
        <v>-2.1754038E-2</v>
      </c>
      <c r="X721">
        <v>-8.4191551000000007E-3</v>
      </c>
      <c r="Y721">
        <v>1.6358804000000001E-2</v>
      </c>
      <c r="Z721">
        <v>-0.15016141999999999</v>
      </c>
      <c r="AA721">
        <v>-8.3988138000000004E-2</v>
      </c>
      <c r="AB721">
        <v>3.4769181000000003E-2</v>
      </c>
      <c r="AC721">
        <v>-0.14602084000000001</v>
      </c>
      <c r="AD721">
        <v>6.7467995000000003E-2</v>
      </c>
      <c r="AE721">
        <v>-9.8943710000000003E-6</v>
      </c>
    </row>
    <row r="722" spans="1:31" x14ac:dyDescent="0.2">
      <c r="A722">
        <f>62.287369</f>
        <v>62.287368999999998</v>
      </c>
      <c r="B722">
        <v>-19.208345000000001</v>
      </c>
      <c r="C722">
        <v>-25.081671</v>
      </c>
      <c r="D722">
        <v>-121.22948</v>
      </c>
      <c r="E722">
        <v>-3.5853660000000001</v>
      </c>
      <c r="F722">
        <v>1.2881558</v>
      </c>
      <c r="G722">
        <v>28.955141000000001</v>
      </c>
      <c r="H722">
        <v>-65.532959000000005</v>
      </c>
      <c r="I722">
        <v>-5.6163597000000003</v>
      </c>
      <c r="J722">
        <v>0.12419067</v>
      </c>
      <c r="K722">
        <v>-4.6196281999999998E-2</v>
      </c>
      <c r="L722">
        <v>-2.3116970000000001E-2</v>
      </c>
      <c r="M722">
        <v>0.11304069</v>
      </c>
      <c r="N722">
        <v>0.33960590000000002</v>
      </c>
      <c r="O722">
        <v>1.0810548999999999E-2</v>
      </c>
      <c r="P722">
        <v>-3.9611317E-2</v>
      </c>
      <c r="Q722">
        <v>-0.18829314</v>
      </c>
      <c r="R722">
        <v>-8.0864295000000003E-2</v>
      </c>
      <c r="S722">
        <v>4.1545294000000003E-2</v>
      </c>
      <c r="T722">
        <v>-0.15586825000000001</v>
      </c>
      <c r="U722">
        <v>1.6263692E-2</v>
      </c>
      <c r="V722">
        <v>0.21464820000000001</v>
      </c>
      <c r="W722">
        <v>1.5575326E-2</v>
      </c>
      <c r="X722">
        <v>-8.4191551000000007E-3</v>
      </c>
      <c r="Y722">
        <v>1.6358804000000001E-2</v>
      </c>
      <c r="Z722">
        <v>9.9489325999999999E-4</v>
      </c>
      <c r="AA722">
        <v>8.4552086999999998E-2</v>
      </c>
      <c r="AB722">
        <v>4.0036480999999999E-2</v>
      </c>
      <c r="AC722">
        <v>-0.12966727</v>
      </c>
      <c r="AD722">
        <v>6.4365222999999999E-2</v>
      </c>
      <c r="AE722">
        <v>-9.8943710000000003E-6</v>
      </c>
    </row>
    <row r="723" spans="1:31" x14ac:dyDescent="0.2">
      <c r="A723">
        <f>61.454544</f>
        <v>61.454543999999999</v>
      </c>
      <c r="B723">
        <v>-18.931363999999999</v>
      </c>
      <c r="C723">
        <v>-25.173725000000001</v>
      </c>
      <c r="D723">
        <v>-119.20119</v>
      </c>
      <c r="E723">
        <v>-3.5853660000000001</v>
      </c>
      <c r="F723">
        <v>-9.0921082E-2</v>
      </c>
      <c r="G723">
        <v>28.862936000000001</v>
      </c>
      <c r="H723">
        <v>-65.440903000000006</v>
      </c>
      <c r="I723">
        <v>-5.5241097999999997</v>
      </c>
      <c r="J723">
        <v>0.12325915</v>
      </c>
      <c r="K723">
        <v>-0.16407775999999999</v>
      </c>
      <c r="L723">
        <v>-4.8227735000000001E-2</v>
      </c>
      <c r="M723">
        <v>0.10678267</v>
      </c>
      <c r="N723">
        <v>0.44750880999999998</v>
      </c>
      <c r="O723">
        <v>-1.3041769999999999E-4</v>
      </c>
      <c r="P723">
        <v>-3.1818262999999999E-2</v>
      </c>
      <c r="Q723">
        <v>-0.18984702000000001</v>
      </c>
      <c r="R723">
        <v>-8.3973176999999996E-2</v>
      </c>
      <c r="S723">
        <v>3.2158289E-2</v>
      </c>
      <c r="T723">
        <v>-0.18548317</v>
      </c>
      <c r="U723">
        <v>1.0041226E-2</v>
      </c>
      <c r="V723">
        <v>0.20534429000000001</v>
      </c>
      <c r="W723">
        <v>6.5347813000000005E-2</v>
      </c>
      <c r="X723">
        <v>-1.1525216E-2</v>
      </c>
      <c r="Y723">
        <v>1.7911614999999999E-2</v>
      </c>
      <c r="Z723">
        <v>0.11007678</v>
      </c>
      <c r="AA723">
        <v>0.21907504</v>
      </c>
      <c r="AB723">
        <v>5.2430138000000001E-2</v>
      </c>
      <c r="AC723">
        <v>-0.11207945</v>
      </c>
      <c r="AD723">
        <v>6.3744672000000002E-2</v>
      </c>
      <c r="AE723">
        <v>-9.8943710000000003E-6</v>
      </c>
    </row>
    <row r="724" spans="1:31" x14ac:dyDescent="0.2">
      <c r="A724">
        <f>60.899326</f>
        <v>60.899326000000002</v>
      </c>
      <c r="B724">
        <v>-18.562056999999999</v>
      </c>
      <c r="C724">
        <v>-25.449894</v>
      </c>
      <c r="D724">
        <v>-117.63387</v>
      </c>
      <c r="E724">
        <v>-3.5853660000000001</v>
      </c>
      <c r="F724">
        <v>-0.82642877000000003</v>
      </c>
      <c r="G724">
        <v>29.969377999999999</v>
      </c>
      <c r="H724">
        <v>-65.717072000000002</v>
      </c>
      <c r="I724">
        <v>-5.4318594999999998</v>
      </c>
      <c r="J724">
        <v>0.11798052000000001</v>
      </c>
      <c r="K724">
        <v>-0.14267297000000001</v>
      </c>
      <c r="L724">
        <v>-5.7218008000000001E-2</v>
      </c>
      <c r="M724">
        <v>0.10521815</v>
      </c>
      <c r="N724">
        <v>0.43812596999999998</v>
      </c>
      <c r="O724">
        <v>-4.8194042999999999E-3</v>
      </c>
      <c r="P724">
        <v>-2.2466595999999998E-2</v>
      </c>
      <c r="Q724">
        <v>-0.21626302999999999</v>
      </c>
      <c r="R724">
        <v>-9.0190925000000005E-2</v>
      </c>
      <c r="S724">
        <v>3.0593788E-2</v>
      </c>
      <c r="T724">
        <v>-0.23847831999999999</v>
      </c>
      <c r="U724">
        <v>2.2631424999999998E-3</v>
      </c>
      <c r="V724">
        <v>0.18053384</v>
      </c>
      <c r="W724">
        <v>0.11200952</v>
      </c>
      <c r="X724">
        <v>-2.0843396E-2</v>
      </c>
      <c r="Y724">
        <v>2.4122857000000001E-2</v>
      </c>
      <c r="Z724">
        <v>0.12410159</v>
      </c>
      <c r="AA724">
        <v>0.22371376000000001</v>
      </c>
      <c r="AB724">
        <v>6.6373005999999998E-2</v>
      </c>
      <c r="AC724">
        <v>-0.10097136</v>
      </c>
      <c r="AD724">
        <v>6.5916605000000003E-2</v>
      </c>
      <c r="AE724">
        <v>-9.8943710000000003E-6</v>
      </c>
    </row>
    <row r="725" spans="1:31" x14ac:dyDescent="0.2">
      <c r="A725">
        <f>60.529182</f>
        <v>60.529181999999999</v>
      </c>
      <c r="B725">
        <v>-17.823442</v>
      </c>
      <c r="C725">
        <v>-26.554562000000001</v>
      </c>
      <c r="D725">
        <v>-116.71192000000001</v>
      </c>
      <c r="E725">
        <v>-3.4933206999999999</v>
      </c>
      <c r="F725">
        <v>-0.64255183999999999</v>
      </c>
      <c r="G725">
        <v>32.182259000000002</v>
      </c>
      <c r="H725">
        <v>-66.269401999999999</v>
      </c>
      <c r="I725">
        <v>-5.5241097999999997</v>
      </c>
      <c r="J725">
        <v>0.11332288</v>
      </c>
      <c r="K725">
        <v>-2.4791491999999998E-2</v>
      </c>
      <c r="L725">
        <v>-5.1947846999999998E-2</v>
      </c>
      <c r="M725">
        <v>0.10365365</v>
      </c>
      <c r="N725">
        <v>0.30207443</v>
      </c>
      <c r="O725">
        <v>-4.8194042999999999E-3</v>
      </c>
      <c r="P725">
        <v>-1.1556323E-2</v>
      </c>
      <c r="Q725">
        <v>-0.25200230000000001</v>
      </c>
      <c r="R725">
        <v>-9.7963131999999994E-2</v>
      </c>
      <c r="S725">
        <v>3.6851794E-2</v>
      </c>
      <c r="T725">
        <v>-0.27588663000000002</v>
      </c>
      <c r="U725">
        <v>-2.4037077E-3</v>
      </c>
      <c r="V725">
        <v>0.14952077999999999</v>
      </c>
      <c r="W725">
        <v>0.15556044999999999</v>
      </c>
      <c r="X725">
        <v>-4.2585815999999999E-2</v>
      </c>
      <c r="Y725">
        <v>2.8781286999999999E-2</v>
      </c>
      <c r="Z725">
        <v>2.1252957999999999E-2</v>
      </c>
      <c r="AA725">
        <v>6.9089681E-2</v>
      </c>
      <c r="AB725">
        <v>7.7837139E-2</v>
      </c>
      <c r="AC725">
        <v>-9.4800197000000003E-2</v>
      </c>
      <c r="AD725">
        <v>6.6226884999999999E-2</v>
      </c>
      <c r="AE725">
        <v>-9.8943710000000003E-6</v>
      </c>
    </row>
    <row r="726" spans="1:31" x14ac:dyDescent="0.2">
      <c r="A726">
        <f>59.881428</f>
        <v>59.881428</v>
      </c>
      <c r="B726">
        <v>-16.807846000000001</v>
      </c>
      <c r="C726">
        <v>-28.579789999999999</v>
      </c>
      <c r="D726">
        <v>-116.15875</v>
      </c>
      <c r="E726">
        <v>-3.4012756</v>
      </c>
      <c r="F726">
        <v>0.46070966000000002</v>
      </c>
      <c r="G726">
        <v>35.409374</v>
      </c>
      <c r="H726">
        <v>-66.821724000000003</v>
      </c>
      <c r="I726">
        <v>-5.6163597000000003</v>
      </c>
      <c r="J726">
        <v>0.11301239</v>
      </c>
      <c r="K726">
        <v>0.10953135999999999</v>
      </c>
      <c r="L726">
        <v>-4.1097514000000002E-2</v>
      </c>
      <c r="M726">
        <v>0.10521815</v>
      </c>
      <c r="N726">
        <v>7.2194367999999995E-2</v>
      </c>
      <c r="O726">
        <v>1.4325778E-3</v>
      </c>
      <c r="P726">
        <v>-2.204658E-3</v>
      </c>
      <c r="Q726">
        <v>-0.26909499999999997</v>
      </c>
      <c r="R726">
        <v>-0.10262644999999999</v>
      </c>
      <c r="S726">
        <v>4.9367800000000003E-2</v>
      </c>
      <c r="T726">
        <v>-0.27744529000000001</v>
      </c>
      <c r="U726">
        <v>-2.4037077E-3</v>
      </c>
      <c r="V726">
        <v>0.12626100000000001</v>
      </c>
      <c r="W726">
        <v>0.18977902999999999</v>
      </c>
      <c r="X726">
        <v>-6.5881266999999993E-2</v>
      </c>
      <c r="Y726">
        <v>2.7228478E-2</v>
      </c>
      <c r="Z726">
        <v>-0.14081155000000001</v>
      </c>
      <c r="AA726">
        <v>-0.15356897</v>
      </c>
      <c r="AB726">
        <v>8.6822540000000004E-2</v>
      </c>
      <c r="AC726">
        <v>-8.0915079000000001E-2</v>
      </c>
      <c r="AD726">
        <v>5.815969E-2</v>
      </c>
      <c r="AE726">
        <v>-9.8943710000000003E-6</v>
      </c>
    </row>
    <row r="727" spans="1:31" x14ac:dyDescent="0.2">
      <c r="A727">
        <f>58.493385</f>
        <v>58.493385000000004</v>
      </c>
      <c r="B727">
        <v>-15.607595999999999</v>
      </c>
      <c r="C727">
        <v>-30.605017</v>
      </c>
      <c r="D727">
        <v>-116.06656</v>
      </c>
      <c r="E727">
        <v>-3.3092305999999998</v>
      </c>
      <c r="F727">
        <v>1.6559097</v>
      </c>
      <c r="G727">
        <v>40.296149999999997</v>
      </c>
      <c r="H727">
        <v>-67.281998000000002</v>
      </c>
      <c r="I727">
        <v>-5.7086100999999996</v>
      </c>
      <c r="J727">
        <v>0.11704899000000001</v>
      </c>
      <c r="K727">
        <v>0.1880156</v>
      </c>
      <c r="L727">
        <v>-3.3037271E-2</v>
      </c>
      <c r="M727">
        <v>0.10521815</v>
      </c>
      <c r="N727">
        <v>-0.17801526000000001</v>
      </c>
      <c r="O727">
        <v>7.6845595999999999E-3</v>
      </c>
      <c r="P727">
        <v>7.1470075999999997E-3</v>
      </c>
      <c r="Q727">
        <v>-0.25044843999999999</v>
      </c>
      <c r="R727">
        <v>-9.9517569E-2</v>
      </c>
      <c r="S727">
        <v>6.3448309999999994E-2</v>
      </c>
      <c r="T727">
        <v>-0.25562379000000002</v>
      </c>
      <c r="U727">
        <v>2.2631424999999998E-3</v>
      </c>
      <c r="V727">
        <v>0.12781164</v>
      </c>
      <c r="W727">
        <v>0.20844372</v>
      </c>
      <c r="X727">
        <v>-7.6752483999999996E-2</v>
      </c>
      <c r="Y727">
        <v>2.2570046E-2</v>
      </c>
      <c r="Z727">
        <v>-0.26235995000000001</v>
      </c>
      <c r="AA727">
        <v>-0.3004618</v>
      </c>
      <c r="AB727">
        <v>9.5498100000000002E-2</v>
      </c>
      <c r="AC727">
        <v>-5.0676394E-2</v>
      </c>
      <c r="AD727">
        <v>3.9543084999999999E-2</v>
      </c>
      <c r="AE727">
        <v>-9.8943710000000003E-6</v>
      </c>
    </row>
    <row r="728" spans="1:31" x14ac:dyDescent="0.2">
      <c r="A728">
        <f>56.550125</f>
        <v>56.550125000000001</v>
      </c>
      <c r="B728">
        <v>-14.684328000000001</v>
      </c>
      <c r="C728">
        <v>-31.617629999999998</v>
      </c>
      <c r="D728">
        <v>-116.06656</v>
      </c>
      <c r="E728">
        <v>-3.3092305999999998</v>
      </c>
      <c r="F728">
        <v>2.5752942999999999</v>
      </c>
      <c r="G728">
        <v>47.580215000000003</v>
      </c>
      <c r="H728">
        <v>-67.650222999999997</v>
      </c>
      <c r="I728">
        <v>-5.8008598999999998</v>
      </c>
      <c r="J728">
        <v>0.12481167999999999</v>
      </c>
      <c r="K728">
        <v>0.17932959000000001</v>
      </c>
      <c r="L728">
        <v>-2.9007149999999999E-2</v>
      </c>
      <c r="M728">
        <v>0.10208916</v>
      </c>
      <c r="N728">
        <v>-0.36410864999999998</v>
      </c>
      <c r="O728">
        <v>1.2373545999999999E-2</v>
      </c>
      <c r="P728">
        <v>1.6498671999999999E-2</v>
      </c>
      <c r="Q728">
        <v>-0.20849361</v>
      </c>
      <c r="R728">
        <v>-9.1745368999999993E-2</v>
      </c>
      <c r="S728">
        <v>7.2835318999999996E-2</v>
      </c>
      <c r="T728">
        <v>-0.24627170000000001</v>
      </c>
      <c r="U728">
        <v>8.4856086999999993E-3</v>
      </c>
      <c r="V728">
        <v>0.16657795</v>
      </c>
      <c r="W728">
        <v>0.20533293</v>
      </c>
      <c r="X728">
        <v>-6.2775209999999998E-2</v>
      </c>
      <c r="Y728">
        <v>1.9464424000000001E-2</v>
      </c>
      <c r="Z728">
        <v>-0.29040956000000001</v>
      </c>
      <c r="AA728">
        <v>-0.29273062999999999</v>
      </c>
      <c r="AB728">
        <v>0.10727207</v>
      </c>
      <c r="AC728">
        <v>-1.6426446000000001E-2</v>
      </c>
      <c r="AD728">
        <v>1.5341502E-2</v>
      </c>
      <c r="AE728">
        <v>-9.8943710000000003E-6</v>
      </c>
    </row>
    <row r="729" spans="1:31" x14ac:dyDescent="0.2">
      <c r="A729">
        <f>54.421795</f>
        <v>54.421795000000003</v>
      </c>
      <c r="B729">
        <v>-14.592001</v>
      </c>
      <c r="C729">
        <v>-30.605017</v>
      </c>
      <c r="D729">
        <v>-116.34314000000001</v>
      </c>
      <c r="E729">
        <v>-3.4012756</v>
      </c>
      <c r="F729">
        <v>2.9430480000000001</v>
      </c>
      <c r="G729">
        <v>57.261561999999998</v>
      </c>
      <c r="H729">
        <v>-68.202545000000001</v>
      </c>
      <c r="I729">
        <v>-5.8008598999999998</v>
      </c>
      <c r="J729">
        <v>0.13723200999999999</v>
      </c>
      <c r="K729">
        <v>0.10425771</v>
      </c>
      <c r="L729">
        <v>-2.7147095999999999E-2</v>
      </c>
      <c r="M729">
        <v>0.10052464</v>
      </c>
      <c r="N729">
        <v>-0.43604391999999997</v>
      </c>
      <c r="O729">
        <v>1.7062529999999999E-2</v>
      </c>
      <c r="P729">
        <v>2.5850337000000001E-2</v>
      </c>
      <c r="Q729">
        <v>-0.16809267</v>
      </c>
      <c r="R729">
        <v>-8.2418740000000004E-2</v>
      </c>
      <c r="S729">
        <v>7.9093321999999994E-2</v>
      </c>
      <c r="T729">
        <v>-0.28991473000000001</v>
      </c>
      <c r="U729">
        <v>1.3152461000000001E-2</v>
      </c>
      <c r="V729">
        <v>0.22860407999999999</v>
      </c>
      <c r="W729">
        <v>0.18511285999999999</v>
      </c>
      <c r="X729">
        <v>-3.0161575999999999E-2</v>
      </c>
      <c r="Y729">
        <v>1.9464424000000001E-2</v>
      </c>
      <c r="Z729">
        <v>-0.24366020999999999</v>
      </c>
      <c r="AA729">
        <v>-0.16748513000000001</v>
      </c>
      <c r="AB729">
        <v>0.12462318999999999</v>
      </c>
      <c r="AC729">
        <v>-8.7124947000000001E-3</v>
      </c>
      <c r="AD729">
        <v>-7.9288747000000001E-4</v>
      </c>
      <c r="AE729">
        <v>-9.8943710000000003E-6</v>
      </c>
    </row>
    <row r="730" spans="1:31" x14ac:dyDescent="0.2">
      <c r="A730">
        <f>52.848679</f>
        <v>52.848678999999997</v>
      </c>
      <c r="B730">
        <v>-15.145963</v>
      </c>
      <c r="C730">
        <v>-27.935400000000001</v>
      </c>
      <c r="D730">
        <v>-116.89631</v>
      </c>
      <c r="E730">
        <v>-3.5853660000000001</v>
      </c>
      <c r="F730">
        <v>3.0349865</v>
      </c>
      <c r="G730">
        <v>68.97139</v>
      </c>
      <c r="H730">
        <v>-68.938987999999995</v>
      </c>
      <c r="I730">
        <v>-5.8931103</v>
      </c>
      <c r="J730">
        <v>0.15399942</v>
      </c>
      <c r="K730">
        <v>2.6083671999999999E-2</v>
      </c>
      <c r="L730">
        <v>-2.5287038000000001E-2</v>
      </c>
      <c r="M730">
        <v>0.10678267</v>
      </c>
      <c r="N730">
        <v>-0.40164011999999999</v>
      </c>
      <c r="O730">
        <v>2.3314515000000001E-2</v>
      </c>
      <c r="P730">
        <v>3.5201996999999999E-2</v>
      </c>
      <c r="Q730">
        <v>-0.15099995999999999</v>
      </c>
      <c r="R730">
        <v>-7.6200977000000003E-2</v>
      </c>
      <c r="S730">
        <v>8.3786815000000001E-2</v>
      </c>
      <c r="T730">
        <v>-0.38655293000000002</v>
      </c>
      <c r="U730">
        <v>1.3152461000000001E-2</v>
      </c>
      <c r="V730">
        <v>0.28132625999999999</v>
      </c>
      <c r="W730">
        <v>0.16644816000000001</v>
      </c>
      <c r="X730">
        <v>8.9902495E-4</v>
      </c>
      <c r="Y730">
        <v>2.4122857000000001E-2</v>
      </c>
      <c r="Z730">
        <v>-0.17665275999999999</v>
      </c>
      <c r="AA730">
        <v>-1.5953556000000001E-2</v>
      </c>
      <c r="AB730">
        <v>0.15003018000000001</v>
      </c>
      <c r="AC730">
        <v>-5.0367832000000001E-2</v>
      </c>
      <c r="AD730">
        <v>3.2407098999999999E-3</v>
      </c>
      <c r="AE730">
        <v>-9.8943710000000003E-6</v>
      </c>
    </row>
    <row r="731" spans="1:31" x14ac:dyDescent="0.2">
      <c r="A731">
        <f>52.015854</f>
        <v>52.015853999999997</v>
      </c>
      <c r="B731">
        <v>-16.069230999999998</v>
      </c>
      <c r="C731">
        <v>-24.805502000000001</v>
      </c>
      <c r="D731">
        <v>-118.00266000000001</v>
      </c>
      <c r="E731">
        <v>-3.6774111</v>
      </c>
      <c r="F731">
        <v>3.2188634999999999</v>
      </c>
      <c r="G731">
        <v>81.511039999999994</v>
      </c>
      <c r="H731">
        <v>-69.951590999999993</v>
      </c>
      <c r="I731">
        <v>-5.9853601000000003</v>
      </c>
      <c r="J731">
        <v>0.17356144000000001</v>
      </c>
      <c r="K731">
        <v>1.2434237000000001E-2</v>
      </c>
      <c r="L731">
        <v>-2.0326885999999999E-2</v>
      </c>
      <c r="M731">
        <v>0.12868577</v>
      </c>
      <c r="N731">
        <v>-0.31250288999999998</v>
      </c>
      <c r="O731">
        <v>3.1129492000000002E-2</v>
      </c>
      <c r="P731">
        <v>4.7670886000000003E-2</v>
      </c>
      <c r="Q731">
        <v>-0.16187714</v>
      </c>
      <c r="R731">
        <v>-6.9983214000000002E-2</v>
      </c>
      <c r="S731">
        <v>9.3173831999999998E-2</v>
      </c>
      <c r="T731">
        <v>-0.50345390999999995</v>
      </c>
      <c r="U731">
        <v>1.1596843000000001E-2</v>
      </c>
      <c r="V731">
        <v>0.29218084</v>
      </c>
      <c r="W731">
        <v>0.15711583000000001</v>
      </c>
      <c r="X731">
        <v>1.3323265000000001E-2</v>
      </c>
      <c r="Y731">
        <v>2.8781286999999999E-2</v>
      </c>
      <c r="Z731">
        <v>-0.12055349</v>
      </c>
      <c r="AA731">
        <v>0.10465322000000001</v>
      </c>
      <c r="AB731">
        <v>0.18380289999999999</v>
      </c>
      <c r="AC731">
        <v>-0.12905015</v>
      </c>
      <c r="AD731">
        <v>3.0545060999999998E-2</v>
      </c>
      <c r="AE731">
        <v>-9.8943710000000003E-6</v>
      </c>
    </row>
    <row r="732" spans="1:31" x14ac:dyDescent="0.2">
      <c r="A732">
        <f>51.738243</f>
        <v>51.738242999999997</v>
      </c>
      <c r="B732">
        <v>-16.43854</v>
      </c>
      <c r="C732">
        <v>-22.596164999999999</v>
      </c>
      <c r="D732">
        <v>-119.56997</v>
      </c>
      <c r="E732">
        <v>-3.8615012000000002</v>
      </c>
      <c r="F732">
        <v>3.5866172000000001</v>
      </c>
      <c r="G732">
        <v>93.774085999999997</v>
      </c>
      <c r="H732">
        <v>-70.872139000000004</v>
      </c>
      <c r="I732">
        <v>-6.0776104999999996</v>
      </c>
      <c r="J732">
        <v>0.19188140000000001</v>
      </c>
      <c r="K732">
        <v>8.5955054000000003E-2</v>
      </c>
      <c r="L732">
        <v>-7.6164993999999998E-3</v>
      </c>
      <c r="M732">
        <v>0.16466944</v>
      </c>
      <c r="N732">
        <v>-0.22805718</v>
      </c>
      <c r="O732">
        <v>4.3633457E-2</v>
      </c>
      <c r="P732">
        <v>5.8581165999999997E-2</v>
      </c>
      <c r="Q732">
        <v>-0.18363148000000001</v>
      </c>
      <c r="R732">
        <v>-6.2211021999999998E-2</v>
      </c>
      <c r="S732">
        <v>0.11351234</v>
      </c>
      <c r="T732">
        <v>-0.59385741000000003</v>
      </c>
      <c r="U732">
        <v>1.3152461000000001E-2</v>
      </c>
      <c r="V732">
        <v>0.25651580000000002</v>
      </c>
      <c r="W732">
        <v>0.15400504000000001</v>
      </c>
      <c r="X732">
        <v>8.6641758999999995E-3</v>
      </c>
      <c r="Y732">
        <v>3.1886908999999998E-2</v>
      </c>
      <c r="Z732">
        <v>-8.4712304000000002E-2</v>
      </c>
      <c r="AA732">
        <v>0.18351148</v>
      </c>
      <c r="AB732">
        <v>0.22160353999999999</v>
      </c>
      <c r="AC732">
        <v>-0.20402973999999999</v>
      </c>
      <c r="AD732">
        <v>7.1191310999999993E-2</v>
      </c>
      <c r="AE732">
        <v>-9.8943710000000003E-6</v>
      </c>
    </row>
    <row r="733" spans="1:31" x14ac:dyDescent="0.2">
      <c r="A733">
        <f>51.090492</f>
        <v>51.090491999999998</v>
      </c>
      <c r="B733">
        <v>-15.699923999999999</v>
      </c>
      <c r="C733">
        <v>-21.307383000000002</v>
      </c>
      <c r="D733">
        <v>-121.59826</v>
      </c>
      <c r="E733">
        <v>-3.8615012000000002</v>
      </c>
      <c r="F733">
        <v>4.2301865000000003</v>
      </c>
      <c r="G733">
        <v>104.56187</v>
      </c>
      <c r="H733">
        <v>-71.792686000000003</v>
      </c>
      <c r="I733">
        <v>-6.2621107</v>
      </c>
      <c r="J733">
        <v>0.20740679000000001</v>
      </c>
      <c r="K733">
        <v>0.19856288999999999</v>
      </c>
      <c r="L733">
        <v>1.3154130999999999E-2</v>
      </c>
      <c r="M733">
        <v>0.20691114999999999</v>
      </c>
      <c r="N733">
        <v>-0.18896192000000001</v>
      </c>
      <c r="O733">
        <v>5.6137417000000002E-2</v>
      </c>
      <c r="P733">
        <v>6.7932829E-2</v>
      </c>
      <c r="Q733">
        <v>-0.18984702000000001</v>
      </c>
      <c r="R733">
        <v>-5.1329951999999998E-2</v>
      </c>
      <c r="S733">
        <v>0.14010887</v>
      </c>
      <c r="T733">
        <v>-0.62658966000000005</v>
      </c>
      <c r="U733">
        <v>2.0930543999999999E-2</v>
      </c>
      <c r="V733">
        <v>0.20379362000000001</v>
      </c>
      <c r="W733">
        <v>0.14311731999999999</v>
      </c>
      <c r="X733">
        <v>8.9902495E-4</v>
      </c>
      <c r="Y733">
        <v>3.1886908999999998E-2</v>
      </c>
      <c r="Z733">
        <v>-9.5620483000000006E-2</v>
      </c>
      <c r="AA733">
        <v>0.19124268</v>
      </c>
      <c r="AB733">
        <v>0.25568610000000003</v>
      </c>
      <c r="AC733">
        <v>-0.23611981000000001</v>
      </c>
      <c r="AD733">
        <v>0.10625257</v>
      </c>
      <c r="AE733">
        <v>-1.5259399</v>
      </c>
    </row>
    <row r="734" spans="1:31" x14ac:dyDescent="0.2">
      <c r="A734">
        <f>49.609913</f>
        <v>49.609912999999999</v>
      </c>
      <c r="B734">
        <v>-13.945713</v>
      </c>
      <c r="C734">
        <v>-20.294768999999999</v>
      </c>
      <c r="D734">
        <v>-123.53436000000001</v>
      </c>
      <c r="E734">
        <v>-3.9535464999999999</v>
      </c>
      <c r="F734">
        <v>5.6092633999999997</v>
      </c>
      <c r="G734">
        <v>113.5056</v>
      </c>
      <c r="H734">
        <v>-72.437065000000004</v>
      </c>
      <c r="I734">
        <v>-6.3543605999999997</v>
      </c>
      <c r="J734">
        <v>0.22386374000000001</v>
      </c>
      <c r="K734">
        <v>0.25843427000000002</v>
      </c>
      <c r="L734">
        <v>3.5164803000000001E-2</v>
      </c>
      <c r="M734">
        <v>0.24289480999999999</v>
      </c>
      <c r="N734">
        <v>-0.20929146000000001</v>
      </c>
      <c r="O734">
        <v>6.7078382000000006E-2</v>
      </c>
      <c r="P734">
        <v>8.1960327999999999E-2</v>
      </c>
      <c r="Q734">
        <v>-0.16498489999999999</v>
      </c>
      <c r="R734">
        <v>-3.4231118999999997E-2</v>
      </c>
      <c r="S734">
        <v>0.16514087999999999</v>
      </c>
      <c r="T734">
        <v>-0.60788542000000001</v>
      </c>
      <c r="U734">
        <v>3.4931093000000003E-2</v>
      </c>
      <c r="V734">
        <v>0.17588187999999999</v>
      </c>
      <c r="W734">
        <v>0.11512029999999999</v>
      </c>
      <c r="X734">
        <v>8.9902495E-4</v>
      </c>
      <c r="Y734">
        <v>3.1886908999999998E-2</v>
      </c>
      <c r="Z734">
        <v>-0.207819</v>
      </c>
      <c r="AA734">
        <v>5.8265995000000001E-2</v>
      </c>
      <c r="AB734">
        <v>0.28016359000000002</v>
      </c>
      <c r="AC734">
        <v>-0.21822343999999999</v>
      </c>
      <c r="AD734">
        <v>0.12083559000000001</v>
      </c>
      <c r="AE734">
        <v>-1.5259399</v>
      </c>
    </row>
    <row r="735" spans="1:31" x14ac:dyDescent="0.2">
      <c r="A735">
        <f>47.203972</f>
        <v>47.203972</v>
      </c>
      <c r="B735">
        <v>-11.36056</v>
      </c>
      <c r="C735">
        <v>-19.005989</v>
      </c>
      <c r="D735">
        <v>-125.19386</v>
      </c>
      <c r="E735">
        <v>-4.0455914000000002</v>
      </c>
      <c r="F735">
        <v>7.9077244000000002</v>
      </c>
      <c r="G735">
        <v>120.78966</v>
      </c>
      <c r="H735">
        <v>-72.805283000000003</v>
      </c>
      <c r="I735">
        <v>-6.3543605999999997</v>
      </c>
      <c r="J735">
        <v>0.24497825000000001</v>
      </c>
      <c r="K735">
        <v>0.19359945000000001</v>
      </c>
      <c r="L735">
        <v>4.9115225999999998E-2</v>
      </c>
      <c r="M735">
        <v>0.26166892000000003</v>
      </c>
      <c r="N735">
        <v>-0.27966290999999999</v>
      </c>
      <c r="O735">
        <v>7.8019357999999997E-2</v>
      </c>
      <c r="P735">
        <v>0.10378088000000001</v>
      </c>
      <c r="Q735">
        <v>-0.11681453999999999</v>
      </c>
      <c r="R735">
        <v>-1.2468969E-2</v>
      </c>
      <c r="S735">
        <v>0.18078589</v>
      </c>
      <c r="T735">
        <v>-0.57515322999999996</v>
      </c>
      <c r="U735">
        <v>5.3598492999999997E-2</v>
      </c>
      <c r="V735">
        <v>0.19759102000000001</v>
      </c>
      <c r="W735">
        <v>7.3124758999999998E-2</v>
      </c>
      <c r="X735">
        <v>1.4876296000000001E-2</v>
      </c>
      <c r="Y735">
        <v>3.1886908999999998E-2</v>
      </c>
      <c r="Z735">
        <v>-0.44779914999999998</v>
      </c>
      <c r="AA735">
        <v>-0.24325094</v>
      </c>
      <c r="AB735">
        <v>0.29441624999999999</v>
      </c>
      <c r="AC735">
        <v>-0.17811088</v>
      </c>
      <c r="AD735">
        <v>0.11307867000000001</v>
      </c>
      <c r="AE735">
        <v>-1.5259399</v>
      </c>
    </row>
    <row r="736" spans="1:31" x14ac:dyDescent="0.2">
      <c r="A736">
        <f>44.427887</f>
        <v>44.427886999999998</v>
      </c>
      <c r="B736">
        <v>-8.4984263999999996</v>
      </c>
      <c r="C736">
        <v>-16.888705999999999</v>
      </c>
      <c r="D736">
        <v>-126.48459</v>
      </c>
      <c r="E736">
        <v>-4.1376366999999998</v>
      </c>
      <c r="F736">
        <v>10.57394</v>
      </c>
      <c r="G736">
        <v>127.05947999999999</v>
      </c>
      <c r="H736">
        <v>-72.713234</v>
      </c>
      <c r="I736">
        <v>-6.3543605999999997</v>
      </c>
      <c r="J736">
        <v>0.27261347000000002</v>
      </c>
      <c r="K736">
        <v>7.4708075000000001E-3</v>
      </c>
      <c r="L736">
        <v>5.1285288999999998E-2</v>
      </c>
      <c r="M736">
        <v>0.2663624</v>
      </c>
      <c r="N736">
        <v>-0.36723629000000002</v>
      </c>
      <c r="O736">
        <v>9.2086315000000002E-2</v>
      </c>
      <c r="P736">
        <v>0.12871864</v>
      </c>
      <c r="Q736">
        <v>-7.1751967E-2</v>
      </c>
      <c r="R736">
        <v>6.1843037000000002E-3</v>
      </c>
      <c r="S736">
        <v>0.18391489999999999</v>
      </c>
      <c r="T736">
        <v>-0.57203585000000001</v>
      </c>
      <c r="U736">
        <v>7.0710279000000001E-2</v>
      </c>
      <c r="V736">
        <v>0.25496519000000001</v>
      </c>
      <c r="W736">
        <v>3.2684619999999998E-2</v>
      </c>
      <c r="X736">
        <v>3.5065687999999998E-2</v>
      </c>
      <c r="Y736">
        <v>3.4992531E-2</v>
      </c>
      <c r="Z736">
        <v>-0.72362040999999999</v>
      </c>
      <c r="AA736">
        <v>-0.58651637999999995</v>
      </c>
      <c r="AB736">
        <v>0.30588042999999998</v>
      </c>
      <c r="AC736">
        <v>-0.15743749000000001</v>
      </c>
      <c r="AD736">
        <v>9.3841515E-2</v>
      </c>
      <c r="AE736">
        <v>-1.5259399</v>
      </c>
    </row>
    <row r="737" spans="1:31" x14ac:dyDescent="0.2">
      <c r="A737">
        <f>42.021946</f>
        <v>42.021946</v>
      </c>
      <c r="B737">
        <v>-5.8209467000000004</v>
      </c>
      <c r="C737">
        <v>-14.587311</v>
      </c>
      <c r="D737">
        <v>-127.40654000000001</v>
      </c>
      <c r="E737">
        <v>-4.2296820000000004</v>
      </c>
      <c r="F737">
        <v>12.412709</v>
      </c>
      <c r="G737">
        <v>133.51372000000001</v>
      </c>
      <c r="H737">
        <v>-72.437065000000004</v>
      </c>
      <c r="I737">
        <v>-6.3543605999999997</v>
      </c>
      <c r="J737">
        <v>0.30149071999999999</v>
      </c>
      <c r="K737">
        <v>-0.21371207</v>
      </c>
      <c r="L737">
        <v>4.6015132E-2</v>
      </c>
      <c r="M737">
        <v>0.26323342</v>
      </c>
      <c r="N737">
        <v>-0.43760774000000002</v>
      </c>
      <c r="O737">
        <v>0.10927927</v>
      </c>
      <c r="P737">
        <v>0.15209781</v>
      </c>
      <c r="Q737">
        <v>-5.6213147999999998E-2</v>
      </c>
      <c r="R737">
        <v>1.7065376E-2</v>
      </c>
      <c r="S737">
        <v>0.18078589</v>
      </c>
      <c r="T737">
        <v>-0.61879629000000003</v>
      </c>
      <c r="U737">
        <v>8.1599592999999998E-2</v>
      </c>
      <c r="V737">
        <v>0.31388998000000001</v>
      </c>
      <c r="W737">
        <v>1.7130716000000001E-2</v>
      </c>
      <c r="X737">
        <v>4.4383868999999999E-2</v>
      </c>
      <c r="Y737">
        <v>4.2756584E-2</v>
      </c>
      <c r="Z737">
        <v>-0.85919367999999996</v>
      </c>
      <c r="AA737">
        <v>-0.74114036999999999</v>
      </c>
      <c r="AB737">
        <v>0.32230197999999999</v>
      </c>
      <c r="AC737">
        <v>-0.18273924</v>
      </c>
      <c r="AD737">
        <v>7.8017399000000001E-2</v>
      </c>
      <c r="AE737">
        <v>-1.5259399</v>
      </c>
    </row>
    <row r="738" spans="1:31" x14ac:dyDescent="0.2">
      <c r="A738">
        <f>40.263756</f>
        <v>40.263756000000001</v>
      </c>
      <c r="B738">
        <v>-3.6051015999999998</v>
      </c>
      <c r="C738">
        <v>-12.470027999999999</v>
      </c>
      <c r="D738">
        <v>-128.14410000000001</v>
      </c>
      <c r="E738">
        <v>-4.2296820000000004</v>
      </c>
      <c r="F738">
        <v>12.596586</v>
      </c>
      <c r="G738">
        <v>140.24457000000001</v>
      </c>
      <c r="H738">
        <v>-72.252960000000002</v>
      </c>
      <c r="I738">
        <v>-6.3543605999999997</v>
      </c>
      <c r="J738">
        <v>0.32229470999999998</v>
      </c>
      <c r="K738">
        <v>-0.35579026000000002</v>
      </c>
      <c r="L738">
        <v>4.3225042999999998E-2</v>
      </c>
      <c r="M738">
        <v>0.26166892000000003</v>
      </c>
      <c r="N738">
        <v>-0.46888395999999999</v>
      </c>
      <c r="O738">
        <v>0.12490921000000001</v>
      </c>
      <c r="P738">
        <v>0.16456670000000001</v>
      </c>
      <c r="Q738">
        <v>-7.1751967E-2</v>
      </c>
      <c r="R738">
        <v>1.8619818999999999E-2</v>
      </c>
      <c r="S738">
        <v>0.1823504</v>
      </c>
      <c r="T738">
        <v>-0.69049554999999996</v>
      </c>
      <c r="U738">
        <v>8.6266442999999998E-2</v>
      </c>
      <c r="V738">
        <v>0.33404847999999998</v>
      </c>
      <c r="W738">
        <v>3.7350784999999997E-2</v>
      </c>
      <c r="X738">
        <v>3.1959626999999997E-2</v>
      </c>
      <c r="Y738">
        <v>5.8284685000000003E-2</v>
      </c>
      <c r="Z738">
        <v>-0.75167012</v>
      </c>
      <c r="AA738">
        <v>-0.57878505999999996</v>
      </c>
      <c r="AB738">
        <v>0.34615982000000001</v>
      </c>
      <c r="AC738">
        <v>-0.24815356999999999</v>
      </c>
      <c r="AD738">
        <v>7.3673524000000004E-2</v>
      </c>
      <c r="AE738">
        <v>-1.5259399</v>
      </c>
    </row>
    <row r="739" spans="1:31" x14ac:dyDescent="0.2">
      <c r="A739">
        <f>38.690643</f>
        <v>38.690643000000001</v>
      </c>
      <c r="B739">
        <v>-2.1278712999999998</v>
      </c>
      <c r="C739">
        <v>-10.352745000000001</v>
      </c>
      <c r="D739">
        <v>-128.78946999999999</v>
      </c>
      <c r="E739">
        <v>-4.1376366999999998</v>
      </c>
      <c r="F739">
        <v>11.309447</v>
      </c>
      <c r="G739">
        <v>146.51438999999999</v>
      </c>
      <c r="H739">
        <v>-72.160904000000002</v>
      </c>
      <c r="I739">
        <v>-6.3543605999999997</v>
      </c>
      <c r="J739">
        <v>0.32788390000000001</v>
      </c>
      <c r="K739">
        <v>-0.35641071000000002</v>
      </c>
      <c r="L739">
        <v>4.9425236999999997E-2</v>
      </c>
      <c r="M739">
        <v>0.26792693000000001</v>
      </c>
      <c r="N739">
        <v>-0.46575633</v>
      </c>
      <c r="O739">
        <v>0.13272419999999999</v>
      </c>
      <c r="P739">
        <v>0.1676839</v>
      </c>
      <c r="Q739">
        <v>-9.9721849000000001E-2</v>
      </c>
      <c r="R739">
        <v>1.7065376E-2</v>
      </c>
      <c r="S739">
        <v>0.1933019</v>
      </c>
      <c r="T739">
        <v>-0.74349069999999995</v>
      </c>
      <c r="U739">
        <v>8.6266442999999998E-2</v>
      </c>
      <c r="V739">
        <v>0.30768737000000002</v>
      </c>
      <c r="W739">
        <v>7.4680156999999997E-2</v>
      </c>
      <c r="X739">
        <v>7.1111452000000002E-3</v>
      </c>
      <c r="Y739">
        <v>7.6918407999999994E-2</v>
      </c>
      <c r="Z739">
        <v>-0.47896543000000003</v>
      </c>
      <c r="AA739">
        <v>-0.21696483</v>
      </c>
      <c r="AB739">
        <v>0.37280616</v>
      </c>
      <c r="AC739">
        <v>-0.32467594999999999</v>
      </c>
      <c r="AD739">
        <v>7.9568781000000005E-2</v>
      </c>
      <c r="AE739">
        <v>-1.5259399</v>
      </c>
    </row>
    <row r="740" spans="1:31" x14ac:dyDescent="0.2">
      <c r="A740">
        <f>36.747383</f>
        <v>36.747382999999999</v>
      </c>
      <c r="B740">
        <v>-1.2969294</v>
      </c>
      <c r="C740">
        <v>-8.0513505999999992</v>
      </c>
      <c r="D740">
        <v>-129.43484000000001</v>
      </c>
      <c r="E740">
        <v>-4.0455914000000002</v>
      </c>
      <c r="F740">
        <v>9.7464943000000002</v>
      </c>
      <c r="G740">
        <v>150.94015999999999</v>
      </c>
      <c r="H740">
        <v>-72.068848000000003</v>
      </c>
      <c r="I740">
        <v>-6.3543605999999997</v>
      </c>
      <c r="J740">
        <v>0.31887915999999999</v>
      </c>
      <c r="K740">
        <v>-0.25062754999999998</v>
      </c>
      <c r="L740">
        <v>6.3065648000000002E-2</v>
      </c>
      <c r="M740">
        <v>0.27887847999999998</v>
      </c>
      <c r="N740">
        <v>-0.45950109</v>
      </c>
      <c r="O740">
        <v>0.13116120000000001</v>
      </c>
      <c r="P740">
        <v>0.16924253</v>
      </c>
      <c r="Q740">
        <v>-0.10904514</v>
      </c>
      <c r="R740">
        <v>1.7065376E-2</v>
      </c>
      <c r="S740">
        <v>0.21051143</v>
      </c>
      <c r="T740">
        <v>-0.74504935999999999</v>
      </c>
      <c r="U740">
        <v>8.6266442999999998E-2</v>
      </c>
      <c r="V740">
        <v>0.25806647999999999</v>
      </c>
      <c r="W740">
        <v>9.4900228000000003E-2</v>
      </c>
      <c r="X740">
        <v>-1.3078246E-2</v>
      </c>
      <c r="Y740">
        <v>9.2446505999999998E-2</v>
      </c>
      <c r="Z740">
        <v>-0.23431033000000001</v>
      </c>
      <c r="AA740">
        <v>7.8367121999999997E-2</v>
      </c>
      <c r="AB740">
        <v>0.39356553999999999</v>
      </c>
      <c r="AC740">
        <v>-0.37959929999999997</v>
      </c>
      <c r="AD740">
        <v>8.6394868999999999E-2</v>
      </c>
      <c r="AE740">
        <v>-1.5259399</v>
      </c>
    </row>
    <row r="741" spans="1:31" x14ac:dyDescent="0.2">
      <c r="A741">
        <f>33.971294</f>
        <v>33.971294</v>
      </c>
      <c r="B741">
        <v>-0.55831419999999998</v>
      </c>
      <c r="C741">
        <v>-5.4737882999999998</v>
      </c>
      <c r="D741">
        <v>-129.98801</v>
      </c>
      <c r="E741">
        <v>-3.9535464999999999</v>
      </c>
      <c r="F741">
        <v>9.0109863000000008</v>
      </c>
      <c r="G741">
        <v>152.78421</v>
      </c>
      <c r="H741">
        <v>-71.700630000000004</v>
      </c>
      <c r="I741">
        <v>-6.3543605999999997</v>
      </c>
      <c r="J741">
        <v>0.30583780999999999</v>
      </c>
      <c r="K741">
        <v>-0.14391382</v>
      </c>
      <c r="L741">
        <v>7.2365931999999994E-2</v>
      </c>
      <c r="M741">
        <v>0.28983006</v>
      </c>
      <c r="N741">
        <v>-0.47670301999999998</v>
      </c>
      <c r="O741">
        <v>0.12178323000000001</v>
      </c>
      <c r="P741">
        <v>0.17859420000000001</v>
      </c>
      <c r="Q741">
        <v>-8.4183030000000006E-2</v>
      </c>
      <c r="R741">
        <v>2.1728695999999999E-2</v>
      </c>
      <c r="S741">
        <v>0.22459190000000001</v>
      </c>
      <c r="T741">
        <v>-0.69673019999999997</v>
      </c>
      <c r="U741">
        <v>8.6266442999999998E-2</v>
      </c>
      <c r="V741">
        <v>0.22240146999999999</v>
      </c>
      <c r="W741">
        <v>7.7790922999999998E-2</v>
      </c>
      <c r="X741">
        <v>-1.3078246E-2</v>
      </c>
      <c r="Y741">
        <v>0.10176338</v>
      </c>
      <c r="Z741">
        <v>-0.16106962999999999</v>
      </c>
      <c r="AA741">
        <v>0.13093930000000001</v>
      </c>
      <c r="AB741">
        <v>0.40348044</v>
      </c>
      <c r="AC741">
        <v>-0.39348441000000001</v>
      </c>
      <c r="AD741">
        <v>8.6084596999999999E-2</v>
      </c>
      <c r="AE741">
        <v>-1.5259399</v>
      </c>
    </row>
    <row r="742" spans="1:31" x14ac:dyDescent="0.2">
      <c r="A742">
        <f>30.547457</f>
        <v>30.547457000000001</v>
      </c>
      <c r="B742">
        <v>0.82658911000000002</v>
      </c>
      <c r="C742">
        <v>-3.4485611999999999</v>
      </c>
      <c r="D742">
        <v>-130.63337999999999</v>
      </c>
      <c r="E742">
        <v>-3.9535464999999999</v>
      </c>
      <c r="F742">
        <v>9.1029242999999997</v>
      </c>
      <c r="G742">
        <v>152.13879</v>
      </c>
      <c r="H742">
        <v>-70.780083000000005</v>
      </c>
      <c r="I742">
        <v>-6.2621107</v>
      </c>
      <c r="J742">
        <v>0.30024867999999999</v>
      </c>
      <c r="K742">
        <v>-0.12654182</v>
      </c>
      <c r="L742">
        <v>6.7715786E-2</v>
      </c>
      <c r="M742">
        <v>0.29295905999999999</v>
      </c>
      <c r="N742">
        <v>-0.52987247999999998</v>
      </c>
      <c r="O742">
        <v>0.11240526000000001</v>
      </c>
      <c r="P742">
        <v>0.19418030999999999</v>
      </c>
      <c r="Q742">
        <v>-3.6012678999999999E-2</v>
      </c>
      <c r="R742">
        <v>2.7946453999999999E-2</v>
      </c>
      <c r="S742">
        <v>0.23084990999999999</v>
      </c>
      <c r="T742">
        <v>-0.63594174000000003</v>
      </c>
      <c r="U742">
        <v>8.6266442999999998E-2</v>
      </c>
      <c r="V742">
        <v>0.21154690000000001</v>
      </c>
      <c r="W742">
        <v>4.0461565999999997E-2</v>
      </c>
      <c r="X742">
        <v>4.0050852000000003E-3</v>
      </c>
      <c r="Y742">
        <v>0.10176338</v>
      </c>
      <c r="Z742">
        <v>-0.24521850000000001</v>
      </c>
      <c r="AA742">
        <v>-1.7499794999999999E-2</v>
      </c>
      <c r="AB742">
        <v>0.40533951000000001</v>
      </c>
      <c r="AC742">
        <v>-0.36910834999999997</v>
      </c>
      <c r="AD742">
        <v>7.6776287999999998E-2</v>
      </c>
      <c r="AE742">
        <v>-1.5259399</v>
      </c>
    </row>
    <row r="743" spans="1:31" x14ac:dyDescent="0.2">
      <c r="A743">
        <f>27.216154</f>
        <v>27.216154</v>
      </c>
      <c r="B743">
        <v>3.4117419999999998</v>
      </c>
      <c r="C743">
        <v>-2.8041706</v>
      </c>
      <c r="D743">
        <v>-131.09434999999999</v>
      </c>
      <c r="E743">
        <v>-4.0455914000000002</v>
      </c>
      <c r="F743">
        <v>9.8384322999999991</v>
      </c>
      <c r="G743">
        <v>150.20253</v>
      </c>
      <c r="H743">
        <v>-69.307204999999996</v>
      </c>
      <c r="I743">
        <v>-6.1698604000000001</v>
      </c>
      <c r="J743">
        <v>0.30614831999999997</v>
      </c>
      <c r="K743">
        <v>-0.20409543999999999</v>
      </c>
      <c r="L743">
        <v>4.8495203000000001E-2</v>
      </c>
      <c r="M743">
        <v>0.28983006</v>
      </c>
      <c r="N743">
        <v>-0.60180776999999996</v>
      </c>
      <c r="O743">
        <v>0.10459027999999999</v>
      </c>
      <c r="P743">
        <v>0.21755947</v>
      </c>
      <c r="Q743">
        <v>4.3882610999999997E-3</v>
      </c>
      <c r="R743">
        <v>2.6392015000000001E-2</v>
      </c>
      <c r="S743">
        <v>0.23084990999999999</v>
      </c>
      <c r="T743">
        <v>-0.59541606999999996</v>
      </c>
      <c r="U743">
        <v>8.4710822000000005E-2</v>
      </c>
      <c r="V743">
        <v>0.21619885999999999</v>
      </c>
      <c r="W743">
        <v>1.5575326E-2</v>
      </c>
      <c r="X743">
        <v>1.9535387000000001E-2</v>
      </c>
      <c r="Y743">
        <v>9.7104943999999999E-2</v>
      </c>
      <c r="Z743">
        <v>-0.36365026</v>
      </c>
      <c r="AA743">
        <v>-0.18604001000000001</v>
      </c>
      <c r="AB743">
        <v>0.40564936000000001</v>
      </c>
      <c r="AC743">
        <v>-0.32313317000000003</v>
      </c>
      <c r="AD743">
        <v>6.4365222999999999E-2</v>
      </c>
      <c r="AE743">
        <v>-1.5259399</v>
      </c>
    </row>
    <row r="744" spans="1:31" x14ac:dyDescent="0.2">
      <c r="A744">
        <f>24.440069</f>
        <v>24.440069000000001</v>
      </c>
      <c r="B744">
        <v>6.8278365000000001</v>
      </c>
      <c r="C744">
        <v>-3.6326727999999999</v>
      </c>
      <c r="D744">
        <v>-131.55533</v>
      </c>
      <c r="E744">
        <v>-4.1376366999999998</v>
      </c>
      <c r="F744">
        <v>10.57394</v>
      </c>
      <c r="G744">
        <v>148.63507000000001</v>
      </c>
      <c r="H744">
        <v>-67.558166999999997</v>
      </c>
      <c r="I744">
        <v>-6.0776104999999996</v>
      </c>
      <c r="J744">
        <v>0.31701612000000001</v>
      </c>
      <c r="K744">
        <v>-0.30522527999999999</v>
      </c>
      <c r="L744">
        <v>2.7104554999999999E-2</v>
      </c>
      <c r="M744">
        <v>0.28357199</v>
      </c>
      <c r="N744">
        <v>-0.66436023</v>
      </c>
      <c r="O744">
        <v>9.9901296000000001E-2</v>
      </c>
      <c r="P744">
        <v>0.24093862999999999</v>
      </c>
      <c r="Q744">
        <v>1.5265437999999999E-2</v>
      </c>
      <c r="R744">
        <v>1.39565E-2</v>
      </c>
      <c r="S744">
        <v>0.23397893</v>
      </c>
      <c r="T744">
        <v>-0.59073997</v>
      </c>
      <c r="U744">
        <v>7.3821515000000004E-2</v>
      </c>
      <c r="V744">
        <v>0.21619885999999999</v>
      </c>
      <c r="W744">
        <v>1.7130716000000001E-2</v>
      </c>
      <c r="X744">
        <v>2.2641445E-2</v>
      </c>
      <c r="Y744">
        <v>8.7788083000000003E-2</v>
      </c>
      <c r="Z744">
        <v>-0.41039965</v>
      </c>
      <c r="AA744">
        <v>-0.23242724000000001</v>
      </c>
      <c r="AB744">
        <v>0.41029697999999998</v>
      </c>
      <c r="AC744">
        <v>-0.27345532</v>
      </c>
      <c r="AD744">
        <v>5.5056922000000001E-2</v>
      </c>
      <c r="AE744">
        <v>-1.5259399</v>
      </c>
    </row>
    <row r="745" spans="1:31" x14ac:dyDescent="0.2">
      <c r="A745">
        <f>22.311737</f>
        <v>22.311737000000001</v>
      </c>
      <c r="B745">
        <v>10.243931999999999</v>
      </c>
      <c r="C745">
        <v>-4.7373418999999997</v>
      </c>
      <c r="D745">
        <v>-131.83190999999999</v>
      </c>
      <c r="E745">
        <v>-4.2296820000000004</v>
      </c>
      <c r="F745">
        <v>11.217509</v>
      </c>
      <c r="G745">
        <v>149.00388000000001</v>
      </c>
      <c r="H745">
        <v>-65.717072000000002</v>
      </c>
      <c r="I745">
        <v>-5.9853601000000003</v>
      </c>
      <c r="J745">
        <v>0.32291576</v>
      </c>
      <c r="K745">
        <v>-0.35579026000000002</v>
      </c>
      <c r="L745">
        <v>1.7494264999999998E-2</v>
      </c>
      <c r="M745">
        <v>0.28357199</v>
      </c>
      <c r="N745">
        <v>-0.68781738999999997</v>
      </c>
      <c r="O745">
        <v>9.2086315000000002E-2</v>
      </c>
      <c r="P745">
        <v>0.26587641000000001</v>
      </c>
      <c r="Q745">
        <v>2.8343787E-3</v>
      </c>
      <c r="R745">
        <v>-4.6967715000000004E-3</v>
      </c>
      <c r="S745">
        <v>0.24180140999999999</v>
      </c>
      <c r="T745">
        <v>-0.60944419999999999</v>
      </c>
      <c r="U745">
        <v>5.3598492999999997E-2</v>
      </c>
      <c r="V745">
        <v>0.20844558999999999</v>
      </c>
      <c r="W745">
        <v>2.801845E-2</v>
      </c>
      <c r="X745">
        <v>1.6429326000000001E-2</v>
      </c>
      <c r="Y745">
        <v>7.8471213999999997E-2</v>
      </c>
      <c r="Z745">
        <v>-0.36520859999999999</v>
      </c>
      <c r="AA745">
        <v>-0.14738402</v>
      </c>
      <c r="AB745">
        <v>0.41897252000000001</v>
      </c>
      <c r="AC745">
        <v>-0.22964008</v>
      </c>
      <c r="AD745">
        <v>4.4197238999999999E-2</v>
      </c>
      <c r="AE745">
        <v>-1.5259399</v>
      </c>
    </row>
    <row r="746" spans="1:31" x14ac:dyDescent="0.2">
      <c r="A746">
        <f>20.27594</f>
        <v>20.275939999999999</v>
      </c>
      <c r="B746">
        <v>12.459777000000001</v>
      </c>
      <c r="C746">
        <v>-4.6452860999999999</v>
      </c>
      <c r="D746">
        <v>-132.0163</v>
      </c>
      <c r="E746">
        <v>-4.2296820000000004</v>
      </c>
      <c r="F746">
        <v>12.044955</v>
      </c>
      <c r="G746">
        <v>151.86218</v>
      </c>
      <c r="H746">
        <v>-64.060089000000005</v>
      </c>
      <c r="I746">
        <v>-5.8931103</v>
      </c>
      <c r="J746">
        <v>0.31981069000000001</v>
      </c>
      <c r="K746">
        <v>-0.34214082000000001</v>
      </c>
      <c r="L746">
        <v>2.2144404999999999E-2</v>
      </c>
      <c r="M746">
        <v>0.28513652</v>
      </c>
      <c r="N746">
        <v>-0.67061543000000001</v>
      </c>
      <c r="O746">
        <v>8.1145345999999993E-2</v>
      </c>
      <c r="P746">
        <v>0.28925556000000002</v>
      </c>
      <c r="Q746">
        <v>-4.9350321999999999E-3</v>
      </c>
      <c r="R746">
        <v>-1.8686725000000001E-2</v>
      </c>
      <c r="S746">
        <v>0.25588193999999997</v>
      </c>
      <c r="T746">
        <v>-0.62814831999999998</v>
      </c>
      <c r="U746">
        <v>2.4041777E-2</v>
      </c>
      <c r="V746">
        <v>0.20534429000000001</v>
      </c>
      <c r="W746">
        <v>1.8686106000000001E-2</v>
      </c>
      <c r="X746">
        <v>1.0217206E-2</v>
      </c>
      <c r="Y746">
        <v>6.4495928999999994E-2</v>
      </c>
      <c r="Z746">
        <v>-0.28729293</v>
      </c>
      <c r="AA746">
        <v>-2.6777241E-2</v>
      </c>
      <c r="AB746">
        <v>0.42857762999999999</v>
      </c>
      <c r="AC746">
        <v>-0.19323023</v>
      </c>
      <c r="AD746">
        <v>2.2477866999999999E-2</v>
      </c>
      <c r="AE746">
        <v>-1.5259399</v>
      </c>
    </row>
    <row r="747" spans="1:31" x14ac:dyDescent="0.2">
      <c r="A747">
        <f>17.777464</f>
        <v>17.777463999999998</v>
      </c>
      <c r="B747">
        <v>13.013738999999999</v>
      </c>
      <c r="C747">
        <v>-2.7121148000000002</v>
      </c>
      <c r="D747">
        <v>-131.92410000000001</v>
      </c>
      <c r="E747">
        <v>-4.2296820000000004</v>
      </c>
      <c r="F747">
        <v>12.872401</v>
      </c>
      <c r="G747">
        <v>156.56456</v>
      </c>
      <c r="H747">
        <v>-62.679259999999999</v>
      </c>
      <c r="I747">
        <v>-5.8008598999999998</v>
      </c>
      <c r="J747">
        <v>0.31297952000000001</v>
      </c>
      <c r="K747">
        <v>-0.30708661999999998</v>
      </c>
      <c r="L747">
        <v>3.0824668999999999E-2</v>
      </c>
      <c r="M747">
        <v>0.28670101999999997</v>
      </c>
      <c r="N747">
        <v>-0.63621163000000003</v>
      </c>
      <c r="O747">
        <v>6.2389407000000001E-2</v>
      </c>
      <c r="P747">
        <v>0.31107610000000002</v>
      </c>
      <c r="Q747">
        <v>2.4588728000000001E-2</v>
      </c>
      <c r="R747">
        <v>-1.8686725000000001E-2</v>
      </c>
      <c r="S747">
        <v>0.27309147</v>
      </c>
      <c r="T747">
        <v>-0.63594174000000003</v>
      </c>
      <c r="U747">
        <v>-1.1737408E-2</v>
      </c>
      <c r="V747">
        <v>0.20534429000000001</v>
      </c>
      <c r="W747">
        <v>-1.7087867E-2</v>
      </c>
      <c r="X747">
        <v>1.1770235E-2</v>
      </c>
      <c r="Y747">
        <v>4.5862201999999998E-2</v>
      </c>
      <c r="Z747">
        <v>-0.24366020999999999</v>
      </c>
      <c r="AA747">
        <v>3.6618628E-2</v>
      </c>
      <c r="AB747">
        <v>0.43632367</v>
      </c>
      <c r="AC747">
        <v>-0.16823703000000001</v>
      </c>
      <c r="AD747">
        <v>-1.3824509E-2</v>
      </c>
      <c r="AE747">
        <v>-1.5259399</v>
      </c>
    </row>
    <row r="748" spans="1:31" x14ac:dyDescent="0.2">
      <c r="A748">
        <f>14.723769</f>
        <v>14.723769000000001</v>
      </c>
      <c r="B748">
        <v>12.552104</v>
      </c>
      <c r="C748">
        <v>0.14161441</v>
      </c>
      <c r="D748">
        <v>-131.92410000000001</v>
      </c>
      <c r="E748">
        <v>-4.1376366999999998</v>
      </c>
      <c r="F748">
        <v>13.791786</v>
      </c>
      <c r="G748">
        <v>162.09675999999999</v>
      </c>
      <c r="H748">
        <v>-61.206389999999999</v>
      </c>
      <c r="I748">
        <v>-5.8008598999999998</v>
      </c>
      <c r="J748">
        <v>0.31173748000000001</v>
      </c>
      <c r="K748">
        <v>-0.29033502999999999</v>
      </c>
      <c r="L748">
        <v>2.9894644000000001E-2</v>
      </c>
      <c r="M748">
        <v>0.28357199</v>
      </c>
      <c r="N748">
        <v>-0.62526493999999999</v>
      </c>
      <c r="O748">
        <v>3.8944468000000003E-2</v>
      </c>
      <c r="P748">
        <v>0.33289668</v>
      </c>
      <c r="Q748">
        <v>9.6067316999999999E-2</v>
      </c>
      <c r="R748">
        <v>-4.6967715000000004E-3</v>
      </c>
      <c r="S748">
        <v>0.28873645999999997</v>
      </c>
      <c r="T748">
        <v>-0.64061778999999996</v>
      </c>
      <c r="U748">
        <v>-4.9072209999999998E-2</v>
      </c>
      <c r="V748">
        <v>0.19759102000000001</v>
      </c>
      <c r="W748">
        <v>-6.2194180000000002E-2</v>
      </c>
      <c r="X748">
        <v>1.7982356000000001E-2</v>
      </c>
      <c r="Y748">
        <v>2.1017237000000001E-2</v>
      </c>
      <c r="Z748">
        <v>-0.25924333999999999</v>
      </c>
      <c r="AA748">
        <v>1.9609977000000001E-2</v>
      </c>
      <c r="AB748">
        <v>0.44221063999999999</v>
      </c>
      <c r="AC748">
        <v>-0.16299153999999999</v>
      </c>
      <c r="AD748">
        <v>-5.4160478999999997E-2</v>
      </c>
      <c r="AE748">
        <v>-1.5259399</v>
      </c>
    </row>
    <row r="749" spans="1:31" x14ac:dyDescent="0.2">
      <c r="A749">
        <f>11.670074</f>
        <v>11.670074</v>
      </c>
      <c r="B749">
        <v>12.090469000000001</v>
      </c>
      <c r="C749">
        <v>2.5350646999999999</v>
      </c>
      <c r="D749">
        <v>-132.10851</v>
      </c>
      <c r="E749">
        <v>-4.1376366999999998</v>
      </c>
      <c r="F749">
        <v>14.619232</v>
      </c>
      <c r="G749">
        <v>167.35234</v>
      </c>
      <c r="H749">
        <v>-59.733513000000002</v>
      </c>
      <c r="I749">
        <v>-5.7086100999999996</v>
      </c>
      <c r="J749">
        <v>0.31950018000000002</v>
      </c>
      <c r="K749">
        <v>-0.29126566999999998</v>
      </c>
      <c r="L749">
        <v>1.6564236999999999E-2</v>
      </c>
      <c r="M749">
        <v>0.28200752000000001</v>
      </c>
      <c r="N749">
        <v>-0.65654117000000001</v>
      </c>
      <c r="O749">
        <v>1.0810548999999999E-2</v>
      </c>
      <c r="P749">
        <v>0.35783442999999998</v>
      </c>
      <c r="Q749">
        <v>0.18153082000000001</v>
      </c>
      <c r="R749">
        <v>1.39565E-2</v>
      </c>
      <c r="S749">
        <v>0.30281699000000001</v>
      </c>
      <c r="T749">
        <v>-0.65620458000000004</v>
      </c>
      <c r="U749">
        <v>-8.4851391999999998E-2</v>
      </c>
      <c r="V749">
        <v>0.17122991000000001</v>
      </c>
      <c r="W749">
        <v>-9.4857380000000005E-2</v>
      </c>
      <c r="X749">
        <v>2.2641445E-2</v>
      </c>
      <c r="Y749">
        <v>-8.4861610000000007E-3</v>
      </c>
      <c r="Z749">
        <v>-0.31690088</v>
      </c>
      <c r="AA749">
        <v>-4.2239646999999998E-2</v>
      </c>
      <c r="AB749">
        <v>0.44871736000000001</v>
      </c>
      <c r="AC749">
        <v>-0.18428205</v>
      </c>
      <c r="AD749">
        <v>-8.0534004000000006E-2</v>
      </c>
      <c r="AE749">
        <v>-1.5259399</v>
      </c>
    </row>
    <row r="750" spans="1:31" x14ac:dyDescent="0.2">
      <c r="A750">
        <f>9.0790615</f>
        <v>9.0790614999999999</v>
      </c>
      <c r="B750">
        <v>12.182796</v>
      </c>
      <c r="C750">
        <v>3.2715111000000001</v>
      </c>
      <c r="D750">
        <v>-132.38508999999999</v>
      </c>
      <c r="E750">
        <v>-4.2296820000000004</v>
      </c>
      <c r="F750">
        <v>15.446678</v>
      </c>
      <c r="G750">
        <v>171.6859</v>
      </c>
      <c r="H750">
        <v>-58.260635000000001</v>
      </c>
      <c r="I750">
        <v>-5.7086100999999996</v>
      </c>
      <c r="J750">
        <v>0.33098896999999999</v>
      </c>
      <c r="K750">
        <v>-0.28661245000000002</v>
      </c>
      <c r="L750">
        <v>1.0637647000000001E-3</v>
      </c>
      <c r="M750">
        <v>0.28357199</v>
      </c>
      <c r="N750">
        <v>-0.70971072000000002</v>
      </c>
      <c r="O750">
        <v>-1.8886363E-2</v>
      </c>
      <c r="P750">
        <v>0.38744803999999999</v>
      </c>
      <c r="Q750">
        <v>0.24990166999999999</v>
      </c>
      <c r="R750">
        <v>2.7946453999999999E-2</v>
      </c>
      <c r="S750">
        <v>0.31220397</v>
      </c>
      <c r="T750">
        <v>-0.68426085000000003</v>
      </c>
      <c r="U750">
        <v>-0.12063058</v>
      </c>
      <c r="V750">
        <v>0.13401426</v>
      </c>
      <c r="W750">
        <v>-0.11041128</v>
      </c>
      <c r="X750">
        <v>2.1088415999999999E-2</v>
      </c>
      <c r="Y750">
        <v>-3.6436747999999998E-2</v>
      </c>
      <c r="Z750">
        <v>-0.37611675</v>
      </c>
      <c r="AA750">
        <v>-9.3265585999999998E-2</v>
      </c>
      <c r="AB750">
        <v>0.45708304999999999</v>
      </c>
      <c r="AC750">
        <v>-0.22964008</v>
      </c>
      <c r="AD750">
        <v>-8.4877878000000004E-2</v>
      </c>
      <c r="AE750">
        <v>-9.8943710000000003E-6</v>
      </c>
    </row>
    <row r="751" spans="1:31" x14ac:dyDescent="0.2">
      <c r="A751">
        <f>7.3208737</f>
        <v>7.3208736999999999</v>
      </c>
      <c r="B751">
        <v>12.736757000000001</v>
      </c>
      <c r="C751">
        <v>2.5350646999999999</v>
      </c>
      <c r="D751">
        <v>-132.56947</v>
      </c>
      <c r="E751">
        <v>-4.2296820000000004</v>
      </c>
      <c r="F751">
        <v>16.090247999999999</v>
      </c>
      <c r="G751">
        <v>175.37404000000001</v>
      </c>
      <c r="H751">
        <v>-56.787762000000001</v>
      </c>
      <c r="I751">
        <v>-5.6163597000000003</v>
      </c>
      <c r="J751">
        <v>0.33844116000000002</v>
      </c>
      <c r="K751">
        <v>-0.26924044000000003</v>
      </c>
      <c r="L751">
        <v>-4.8264144000000004E-3</v>
      </c>
      <c r="M751">
        <v>0.28983006</v>
      </c>
      <c r="N751">
        <v>-0.73785931000000005</v>
      </c>
      <c r="O751">
        <v>-4.8583273000000003E-2</v>
      </c>
      <c r="P751">
        <v>0.41706166</v>
      </c>
      <c r="Q751">
        <v>0.28097930999999998</v>
      </c>
      <c r="R751">
        <v>3.1055330999999999E-2</v>
      </c>
      <c r="S751">
        <v>0.32159099000000002</v>
      </c>
      <c r="T751">
        <v>-0.72166914000000004</v>
      </c>
      <c r="U751">
        <v>-0.15640977</v>
      </c>
      <c r="V751">
        <v>0.10145055</v>
      </c>
      <c r="W751">
        <v>-0.11663284</v>
      </c>
      <c r="X751">
        <v>2.1088415999999999E-2</v>
      </c>
      <c r="Y751">
        <v>-5.9728902E-2</v>
      </c>
      <c r="Z751">
        <v>-0.41195795000000002</v>
      </c>
      <c r="AA751">
        <v>-0.10718175000000001</v>
      </c>
      <c r="AB751">
        <v>0.46730780999999999</v>
      </c>
      <c r="AC751">
        <v>-0.28610619999999998</v>
      </c>
      <c r="AD751">
        <v>-7.4328466999999995E-2</v>
      </c>
      <c r="AE751">
        <v>-9.8943710000000003E-6</v>
      </c>
    </row>
    <row r="752" spans="1:31" x14ac:dyDescent="0.2">
      <c r="A752">
        <f>6.1179032</f>
        <v>6.1179031999999998</v>
      </c>
      <c r="B752">
        <v>12.921412</v>
      </c>
      <c r="C752">
        <v>1.3383396000000001</v>
      </c>
      <c r="D752">
        <v>-132.47728000000001</v>
      </c>
      <c r="E752">
        <v>-4.2296820000000004</v>
      </c>
      <c r="F752">
        <v>16.733816000000001</v>
      </c>
      <c r="G752">
        <v>178.87775999999999</v>
      </c>
      <c r="H752">
        <v>-55.314883999999999</v>
      </c>
      <c r="I752">
        <v>-5.5241097999999997</v>
      </c>
      <c r="J752">
        <v>0.33626759000000001</v>
      </c>
      <c r="K752">
        <v>-0.25900337000000001</v>
      </c>
      <c r="L752">
        <v>-4.8628240000000002E-4</v>
      </c>
      <c r="M752">
        <v>0.29295905999999999</v>
      </c>
      <c r="N752">
        <v>-0.70658308000000003</v>
      </c>
      <c r="O752">
        <v>-7.8280188000000001E-2</v>
      </c>
      <c r="P752">
        <v>0.44044080000000002</v>
      </c>
      <c r="Q752">
        <v>0.28253319999999998</v>
      </c>
      <c r="R752">
        <v>2.6392015000000001E-2</v>
      </c>
      <c r="S752">
        <v>0.32784897000000002</v>
      </c>
      <c r="T752">
        <v>-0.75284278000000004</v>
      </c>
      <c r="U752">
        <v>-0.19218895</v>
      </c>
      <c r="V752">
        <v>8.2842714999999997E-2</v>
      </c>
      <c r="W752">
        <v>-0.11663284</v>
      </c>
      <c r="X752">
        <v>2.7300537E-2</v>
      </c>
      <c r="Y752">
        <v>-8.1468254000000004E-2</v>
      </c>
      <c r="Z752">
        <v>-0.41974952999999998</v>
      </c>
      <c r="AA752">
        <v>-9.0173103000000004E-2</v>
      </c>
      <c r="AB752">
        <v>0.47970142999999998</v>
      </c>
      <c r="AC752">
        <v>-0.33362415000000001</v>
      </c>
      <c r="AD752">
        <v>-6.6261276999999993E-2</v>
      </c>
      <c r="AE752">
        <v>-9.8943710000000003E-6</v>
      </c>
    </row>
    <row r="753" spans="1:31" x14ac:dyDescent="0.2">
      <c r="A753">
        <f>4.9149327</f>
        <v>4.9149326999999996</v>
      </c>
      <c r="B753">
        <v>12.090469000000001</v>
      </c>
      <c r="C753">
        <v>0.69394909999999999</v>
      </c>
      <c r="D753">
        <v>-131.92410000000001</v>
      </c>
      <c r="E753">
        <v>-4.1376366999999998</v>
      </c>
      <c r="F753">
        <v>17.377386000000001</v>
      </c>
      <c r="G753">
        <v>182.56589</v>
      </c>
      <c r="H753">
        <v>-54.026119000000001</v>
      </c>
      <c r="I753">
        <v>-5.4318594999999998</v>
      </c>
      <c r="J753">
        <v>0.32788390000000001</v>
      </c>
      <c r="K753">
        <v>-0.27606517000000003</v>
      </c>
      <c r="L753">
        <v>4.7838780999999997E-3</v>
      </c>
      <c r="M753">
        <v>0.28983006</v>
      </c>
      <c r="N753">
        <v>-0.62995635999999999</v>
      </c>
      <c r="O753">
        <v>-0.10172512</v>
      </c>
      <c r="P753">
        <v>0.45914414999999997</v>
      </c>
      <c r="Q753">
        <v>0.27320990000000001</v>
      </c>
      <c r="R753">
        <v>1.8619818999999999E-2</v>
      </c>
      <c r="S753">
        <v>0.33254251000000001</v>
      </c>
      <c r="T753">
        <v>-0.76842957999999995</v>
      </c>
      <c r="U753">
        <v>-0.2248569</v>
      </c>
      <c r="V753">
        <v>7.8190751000000003E-2</v>
      </c>
      <c r="W753">
        <v>-0.10730049</v>
      </c>
      <c r="X753">
        <v>4.2830835999999997E-2</v>
      </c>
      <c r="Y753">
        <v>-9.8549164999999994E-2</v>
      </c>
      <c r="Z753">
        <v>-0.41663288999999998</v>
      </c>
      <c r="AA753">
        <v>-7.6256937999999996E-2</v>
      </c>
      <c r="AB753">
        <v>0.49426400999999998</v>
      </c>
      <c r="AC753">
        <v>-0.35306328999999997</v>
      </c>
      <c r="AD753">
        <v>-7.2156533999999994E-2</v>
      </c>
      <c r="AE753">
        <v>-9.8943710000000003E-6</v>
      </c>
    </row>
    <row r="754" spans="1:31" x14ac:dyDescent="0.2">
      <c r="A754">
        <f>3.6194263</f>
        <v>3.6194263000000002</v>
      </c>
      <c r="B754">
        <v>10.428585</v>
      </c>
      <c r="C754">
        <v>0.87806070000000003</v>
      </c>
      <c r="D754">
        <v>-131.18655000000001</v>
      </c>
      <c r="E754">
        <v>-4.1376366999999998</v>
      </c>
      <c r="F754">
        <v>18.112894000000001</v>
      </c>
      <c r="G754">
        <v>186.71503999999999</v>
      </c>
      <c r="H754">
        <v>-53.013514999999998</v>
      </c>
      <c r="I754">
        <v>-5.3396096000000002</v>
      </c>
      <c r="J754">
        <v>0.31950018000000002</v>
      </c>
      <c r="K754">
        <v>-0.31267046999999998</v>
      </c>
      <c r="L754">
        <v>2.3038023999999999E-3</v>
      </c>
      <c r="M754">
        <v>0.28357199</v>
      </c>
      <c r="N754">
        <v>-0.54863828000000003</v>
      </c>
      <c r="O754">
        <v>-0.11735508</v>
      </c>
      <c r="P754">
        <v>0.47784746</v>
      </c>
      <c r="Q754">
        <v>0.26388656999999999</v>
      </c>
      <c r="R754">
        <v>9.2931817999999996E-3</v>
      </c>
      <c r="S754">
        <v>0.33567151000000001</v>
      </c>
      <c r="T754">
        <v>-0.77154690000000004</v>
      </c>
      <c r="U754">
        <v>-0.24974677000000001</v>
      </c>
      <c r="V754">
        <v>8.2842714999999997E-2</v>
      </c>
      <c r="W754">
        <v>-8.5525028000000003E-2</v>
      </c>
      <c r="X754">
        <v>6.1467193000000003E-2</v>
      </c>
      <c r="Y754">
        <v>-0.11097165000000001</v>
      </c>
      <c r="Z754">
        <v>-0.42442447</v>
      </c>
      <c r="AA754">
        <v>-9.3265585999999998E-2</v>
      </c>
      <c r="AB754">
        <v>0.50944619999999996</v>
      </c>
      <c r="AC754">
        <v>-0.33547547</v>
      </c>
      <c r="AD754">
        <v>-8.9532032999999997E-2</v>
      </c>
      <c r="AE754">
        <v>-9.8943710000000003E-6</v>
      </c>
    </row>
    <row r="755" spans="1:31" x14ac:dyDescent="0.2">
      <c r="A755">
        <f>2.4164557</f>
        <v>2.4164557000000002</v>
      </c>
      <c r="B755">
        <v>8.4897203000000001</v>
      </c>
      <c r="C755">
        <v>1.4303954000000001</v>
      </c>
      <c r="D755">
        <v>-130.35679999999999</v>
      </c>
      <c r="E755">
        <v>-4.0455914000000002</v>
      </c>
      <c r="F755">
        <v>18.756461999999999</v>
      </c>
      <c r="G755">
        <v>190.86420000000001</v>
      </c>
      <c r="H755">
        <v>-52.369132999999998</v>
      </c>
      <c r="I755">
        <v>-5.3396096000000002</v>
      </c>
      <c r="J755">
        <v>0.31577408000000001</v>
      </c>
      <c r="K755">
        <v>-0.33717740000000002</v>
      </c>
      <c r="L755">
        <v>-8.8565368000000002E-3</v>
      </c>
      <c r="M755">
        <v>0.27418496999999997</v>
      </c>
      <c r="N755">
        <v>-0.50641530999999995</v>
      </c>
      <c r="O755">
        <v>-0.12673305000000001</v>
      </c>
      <c r="P755">
        <v>0.49966806000000002</v>
      </c>
      <c r="Q755">
        <v>0.25456329999999999</v>
      </c>
      <c r="R755">
        <v>-3.1423324E-3</v>
      </c>
      <c r="S755">
        <v>0.33723598999999999</v>
      </c>
      <c r="T755">
        <v>-0.77154690000000004</v>
      </c>
      <c r="U755">
        <v>-0.26685855000000003</v>
      </c>
      <c r="V755">
        <v>9.5247939000000004E-2</v>
      </c>
      <c r="W755">
        <v>-5.1306456E-2</v>
      </c>
      <c r="X755">
        <v>7.5444467000000001E-2</v>
      </c>
      <c r="Y755">
        <v>-0.11873570999999999</v>
      </c>
      <c r="Z755">
        <v>-0.44312423000000001</v>
      </c>
      <c r="AA755">
        <v>-0.13656032000000001</v>
      </c>
      <c r="AB755">
        <v>0.52307928000000004</v>
      </c>
      <c r="AC755">
        <v>-0.28764898</v>
      </c>
      <c r="AD755">
        <v>-0.10783835999999999</v>
      </c>
      <c r="AE755">
        <v>-9.8943710000000003E-6</v>
      </c>
    </row>
    <row r="756" spans="1:31" x14ac:dyDescent="0.2">
      <c r="A756">
        <f>1.5836301</f>
        <v>1.5836300999999999</v>
      </c>
      <c r="B756">
        <v>7.1971445000000003</v>
      </c>
      <c r="C756">
        <v>1.8906742000000001</v>
      </c>
      <c r="D756">
        <v>-129.71143000000001</v>
      </c>
      <c r="E756">
        <v>-3.9535464999999999</v>
      </c>
      <c r="F756">
        <v>19.032278000000002</v>
      </c>
      <c r="G756">
        <v>194.55232000000001</v>
      </c>
      <c r="H756">
        <v>-52.000915999999997</v>
      </c>
      <c r="I756">
        <v>-5.2473593000000003</v>
      </c>
      <c r="J756">
        <v>0.31670561000000003</v>
      </c>
      <c r="K756">
        <v>-0.31825429</v>
      </c>
      <c r="L756">
        <v>-2.1566924000000001E-2</v>
      </c>
      <c r="M756">
        <v>0.2663624</v>
      </c>
      <c r="N756">
        <v>-0.52518111000000001</v>
      </c>
      <c r="O756">
        <v>-0.12985905</v>
      </c>
      <c r="P756">
        <v>0.51992994999999997</v>
      </c>
      <c r="Q756">
        <v>0.23747061</v>
      </c>
      <c r="R756">
        <v>-1.7132286E-2</v>
      </c>
      <c r="S756">
        <v>0.33880049000000001</v>
      </c>
      <c r="T756">
        <v>-0.77466422000000001</v>
      </c>
      <c r="U756">
        <v>-0.27619224999999997</v>
      </c>
      <c r="V756">
        <v>0.10765316</v>
      </c>
      <c r="W756">
        <v>-1.5532476999999999E-2</v>
      </c>
      <c r="X756">
        <v>7.6997503999999994E-2</v>
      </c>
      <c r="Y756">
        <v>-0.12028851</v>
      </c>
      <c r="Z756">
        <v>-0.45559066999999998</v>
      </c>
      <c r="AA756">
        <v>-0.17521634999999999</v>
      </c>
      <c r="AB756">
        <v>0.53268433000000004</v>
      </c>
      <c r="AC756">
        <v>-0.23025718000000001</v>
      </c>
      <c r="AD756">
        <v>-0.11900832</v>
      </c>
      <c r="AE756">
        <v>-9.8943710000000003E-6</v>
      </c>
    </row>
    <row r="757" spans="1:31" x14ac:dyDescent="0.2">
      <c r="A757">
        <f>1.2134854</f>
        <v>1.2134853999999999</v>
      </c>
      <c r="B757">
        <v>6.8278365000000001</v>
      </c>
      <c r="C757">
        <v>1.9827300000000001</v>
      </c>
      <c r="D757">
        <v>-129.25046</v>
      </c>
      <c r="E757">
        <v>-3.9535464999999999</v>
      </c>
      <c r="F757">
        <v>18.664524</v>
      </c>
      <c r="G757">
        <v>196.94962000000001</v>
      </c>
      <c r="H757">
        <v>-51.816806999999997</v>
      </c>
      <c r="I757">
        <v>-5.2473593000000003</v>
      </c>
      <c r="J757">
        <v>0.31856862000000002</v>
      </c>
      <c r="K757">
        <v>-0.24473350999999999</v>
      </c>
      <c r="L757">
        <v>-2.9627166999999999E-2</v>
      </c>
      <c r="M757">
        <v>0.25541088000000001</v>
      </c>
      <c r="N757">
        <v>-0.5986802</v>
      </c>
      <c r="O757">
        <v>-0.12673305000000001</v>
      </c>
      <c r="P757">
        <v>0.53084021999999997</v>
      </c>
      <c r="Q757">
        <v>0.21260846999999999</v>
      </c>
      <c r="R757">
        <v>-3.2676678000000001E-2</v>
      </c>
      <c r="S757">
        <v>0.34036498999999998</v>
      </c>
      <c r="T757">
        <v>-0.77778161000000001</v>
      </c>
      <c r="U757">
        <v>-0.27774787000000001</v>
      </c>
      <c r="V757">
        <v>0.11385576</v>
      </c>
      <c r="W757">
        <v>1.2464546999999999E-2</v>
      </c>
      <c r="X757">
        <v>6.9232351999999997E-2</v>
      </c>
      <c r="Y757">
        <v>-0.11873570999999999</v>
      </c>
      <c r="Z757">
        <v>-0.44468254000000002</v>
      </c>
      <c r="AA757">
        <v>-0.18604001000000001</v>
      </c>
      <c r="AB757">
        <v>0.53640239999999995</v>
      </c>
      <c r="AC757">
        <v>-0.19014464</v>
      </c>
      <c r="AD757">
        <v>-0.12180081</v>
      </c>
      <c r="AE757">
        <v>-9.8943710000000003E-6</v>
      </c>
    </row>
    <row r="758" spans="1:31" x14ac:dyDescent="0.2">
      <c r="A758">
        <f>1.1209491</f>
        <v>1.1209491</v>
      </c>
      <c r="B758">
        <v>6.8278365000000001</v>
      </c>
      <c r="C758">
        <v>1.7065627999999999</v>
      </c>
      <c r="D758">
        <v>-128.69728000000001</v>
      </c>
      <c r="E758">
        <v>-3.9535464999999999</v>
      </c>
      <c r="F758">
        <v>17.469324</v>
      </c>
      <c r="G758">
        <v>197.22622999999999</v>
      </c>
      <c r="H758">
        <v>-52.000915999999997</v>
      </c>
      <c r="I758">
        <v>-5.2473593000000003</v>
      </c>
      <c r="J758">
        <v>0.31701612000000001</v>
      </c>
      <c r="K758">
        <v>-0.12933375</v>
      </c>
      <c r="L758">
        <v>-3.1177217E-2</v>
      </c>
      <c r="M758">
        <v>0.24758835000000001</v>
      </c>
      <c r="N758">
        <v>-0.70189166000000003</v>
      </c>
      <c r="O758">
        <v>-0.12360706</v>
      </c>
      <c r="P758">
        <v>0.52460580999999995</v>
      </c>
      <c r="Q758">
        <v>0.19240800999999999</v>
      </c>
      <c r="R758">
        <v>-4.0448874000000003E-2</v>
      </c>
      <c r="S758">
        <v>0.33880049000000001</v>
      </c>
      <c r="T758">
        <v>-0.76375347000000005</v>
      </c>
      <c r="U758">
        <v>-0.26996978999999999</v>
      </c>
      <c r="V758">
        <v>0.11075446</v>
      </c>
      <c r="W758">
        <v>2.4907667000000001E-2</v>
      </c>
      <c r="X758">
        <v>5.2149019999999997E-2</v>
      </c>
      <c r="Y758">
        <v>-0.11407726999999999</v>
      </c>
      <c r="Z758">
        <v>-0.42130782999999999</v>
      </c>
      <c r="AA758">
        <v>-0.18140129999999999</v>
      </c>
      <c r="AB758">
        <v>0.53361386</v>
      </c>
      <c r="AC758">
        <v>-0.18613336999999999</v>
      </c>
      <c r="AD758">
        <v>-0.12211107</v>
      </c>
      <c r="AE758">
        <v>-1.5259399</v>
      </c>
    </row>
    <row r="759" spans="1:31" x14ac:dyDescent="0.2">
      <c r="A759">
        <f>0.84334064</f>
        <v>0.84334063999999997</v>
      </c>
      <c r="B759">
        <v>6.6431827999999999</v>
      </c>
      <c r="C759">
        <v>1.4303954000000001</v>
      </c>
      <c r="D759">
        <v>-128.05190999999999</v>
      </c>
      <c r="E759">
        <v>-3.8615012000000002</v>
      </c>
      <c r="F759">
        <v>15.814432</v>
      </c>
      <c r="G759">
        <v>195.28995</v>
      </c>
      <c r="H759">
        <v>-52.553241999999997</v>
      </c>
      <c r="I759">
        <v>-5.3396096000000002</v>
      </c>
      <c r="J759">
        <v>0.31049541000000003</v>
      </c>
      <c r="K759">
        <v>-5.8684130000000003E-3</v>
      </c>
      <c r="L759">
        <v>-2.9937174E-2</v>
      </c>
      <c r="M759">
        <v>0.24445934999999999</v>
      </c>
      <c r="N759">
        <v>-0.80666696999999998</v>
      </c>
      <c r="O759">
        <v>-0.11891808</v>
      </c>
      <c r="P759">
        <v>0.50278526999999995</v>
      </c>
      <c r="Q759">
        <v>0.19396189999999999</v>
      </c>
      <c r="R759">
        <v>-4.0448874000000003E-2</v>
      </c>
      <c r="S759">
        <v>0.33410698</v>
      </c>
      <c r="T759">
        <v>-0.72478646000000002</v>
      </c>
      <c r="U759">
        <v>-0.25596920000000001</v>
      </c>
      <c r="V759">
        <v>0.10610251</v>
      </c>
      <c r="W759">
        <v>1.7130716000000001E-2</v>
      </c>
      <c r="X759">
        <v>2.8853567E-2</v>
      </c>
      <c r="Y759">
        <v>-0.10631322</v>
      </c>
      <c r="Z759">
        <v>-0.39949146000000002</v>
      </c>
      <c r="AA759">
        <v>-0.18449378</v>
      </c>
      <c r="AB759">
        <v>0.52338910000000005</v>
      </c>
      <c r="AC759">
        <v>-0.21698919</v>
      </c>
      <c r="AD759">
        <v>-0.12366247</v>
      </c>
      <c r="AE759">
        <v>-1.5259399</v>
      </c>
    </row>
    <row r="760" spans="1:31" x14ac:dyDescent="0.2">
      <c r="A760">
        <f>0.28812349</f>
        <v>0.28812348999999998</v>
      </c>
      <c r="B760">
        <v>5.9968947999999997</v>
      </c>
      <c r="C760">
        <v>1.3383396000000001</v>
      </c>
      <c r="D760">
        <v>-126.94556</v>
      </c>
      <c r="E760">
        <v>-3.7694561000000002</v>
      </c>
      <c r="F760">
        <v>13.791786</v>
      </c>
      <c r="G760">
        <v>191.41741999999999</v>
      </c>
      <c r="H760">
        <v>-53.381737000000001</v>
      </c>
      <c r="I760">
        <v>-5.3396096000000002</v>
      </c>
      <c r="J760">
        <v>0.30335372999999999</v>
      </c>
      <c r="K760">
        <v>7.8199692000000001E-2</v>
      </c>
      <c r="L760">
        <v>-2.9937174E-2</v>
      </c>
      <c r="M760">
        <v>0.24602383</v>
      </c>
      <c r="N760">
        <v>-0.87078321000000003</v>
      </c>
      <c r="O760">
        <v>-0.1111031</v>
      </c>
      <c r="P760">
        <v>0.46849584999999999</v>
      </c>
      <c r="Q760">
        <v>0.22037788999999999</v>
      </c>
      <c r="R760">
        <v>-3.5785560000000001E-2</v>
      </c>
      <c r="S760">
        <v>0.32315548999999999</v>
      </c>
      <c r="T760">
        <v>-0.66399801000000003</v>
      </c>
      <c r="U760">
        <v>-0.23263499000000001</v>
      </c>
      <c r="V760">
        <v>0.11230511</v>
      </c>
      <c r="W760">
        <v>-7.7555259E-3</v>
      </c>
      <c r="X760">
        <v>5.5581153999999999E-3</v>
      </c>
      <c r="Y760">
        <v>-9.5443547000000004E-2</v>
      </c>
      <c r="Z760">
        <v>-0.38390833000000002</v>
      </c>
      <c r="AA760">
        <v>-0.19840994000000001</v>
      </c>
      <c r="AB760">
        <v>0.50603794999999996</v>
      </c>
      <c r="AC760">
        <v>-0.25864454999999997</v>
      </c>
      <c r="AD760">
        <v>-0.12738579999999999</v>
      </c>
      <c r="AE760">
        <v>-1.5259399</v>
      </c>
    </row>
    <row r="761" spans="1:31" x14ac:dyDescent="0.2">
      <c r="A761">
        <f>-0.35962984</f>
        <v>-0.35962983999999998</v>
      </c>
      <c r="B761">
        <v>5.1659527000000001</v>
      </c>
      <c r="C761">
        <v>1.4303954000000001</v>
      </c>
      <c r="D761">
        <v>-125.47045</v>
      </c>
      <c r="E761">
        <v>-3.6774111</v>
      </c>
      <c r="F761">
        <v>11.677201</v>
      </c>
      <c r="G761">
        <v>186.25403</v>
      </c>
      <c r="H761">
        <v>-54.578445000000002</v>
      </c>
      <c r="I761">
        <v>-5.4318594999999998</v>
      </c>
      <c r="J761">
        <v>0.30086970000000002</v>
      </c>
      <c r="K761">
        <v>7.8199692000000001E-2</v>
      </c>
      <c r="L761">
        <v>-3.4587319999999998E-2</v>
      </c>
      <c r="M761">
        <v>0.25071736999999999</v>
      </c>
      <c r="N761">
        <v>-0.86452793999999999</v>
      </c>
      <c r="O761">
        <v>-0.10172512</v>
      </c>
      <c r="P761">
        <v>0.4310891</v>
      </c>
      <c r="Q761">
        <v>0.25922495000000001</v>
      </c>
      <c r="R761">
        <v>-3.5785560000000001E-2</v>
      </c>
      <c r="S761">
        <v>0.30751044</v>
      </c>
      <c r="T761">
        <v>-0.60009210999999996</v>
      </c>
      <c r="U761">
        <v>-0.20307827000000001</v>
      </c>
      <c r="V761">
        <v>0.13556491000000001</v>
      </c>
      <c r="W761">
        <v>-3.7307939999999998E-2</v>
      </c>
      <c r="X761">
        <v>-9.9721858E-3</v>
      </c>
      <c r="Y761">
        <v>-8.1468254000000004E-2</v>
      </c>
      <c r="Z761">
        <v>-0.36832520000000002</v>
      </c>
      <c r="AA761">
        <v>-0.20923364</v>
      </c>
      <c r="AB761">
        <v>0.48341951</v>
      </c>
      <c r="AC761">
        <v>-0.28055217999999998</v>
      </c>
      <c r="AD761">
        <v>-0.13110910000000001</v>
      </c>
      <c r="AE761">
        <v>-1.5259399</v>
      </c>
    </row>
    <row r="762" spans="1:31" x14ac:dyDescent="0.2">
      <c r="A762">
        <f>-0.63723838</f>
        <v>-0.63723837999999999</v>
      </c>
      <c r="B762">
        <v>4.6119914</v>
      </c>
      <c r="C762">
        <v>1.5224511999999999</v>
      </c>
      <c r="D762">
        <v>-123.53436000000001</v>
      </c>
      <c r="E762">
        <v>-3.5853660000000001</v>
      </c>
      <c r="F762">
        <v>9.8384322999999991</v>
      </c>
      <c r="G762">
        <v>180.81403</v>
      </c>
      <c r="H762">
        <v>-56.051322999999996</v>
      </c>
      <c r="I762">
        <v>-5.5241097999999997</v>
      </c>
      <c r="J762">
        <v>0.30645879999999998</v>
      </c>
      <c r="K762">
        <v>-1.9207631999999999E-2</v>
      </c>
      <c r="L762">
        <v>-4.4197607999999999E-2</v>
      </c>
      <c r="M762">
        <v>0.25541088000000001</v>
      </c>
      <c r="N762">
        <v>-0.77851837999999995</v>
      </c>
      <c r="O762">
        <v>-8.7658166999999995E-2</v>
      </c>
      <c r="P762">
        <v>0.39368248</v>
      </c>
      <c r="Q762">
        <v>0.29030256999999998</v>
      </c>
      <c r="R762">
        <v>-4.5112188999999997E-2</v>
      </c>
      <c r="S762">
        <v>0.29030096999999999</v>
      </c>
      <c r="T762">
        <v>-0.55489038999999996</v>
      </c>
      <c r="U762">
        <v>-0.1688547</v>
      </c>
      <c r="V762">
        <v>0.16657795</v>
      </c>
      <c r="W762">
        <v>-5.5972617000000002E-2</v>
      </c>
      <c r="X762">
        <v>-1.7737335999999999E-2</v>
      </c>
      <c r="Y762">
        <v>-6.4387336000000003E-2</v>
      </c>
      <c r="Z762">
        <v>-0.34806713</v>
      </c>
      <c r="AA762">
        <v>-0.21696483</v>
      </c>
      <c r="AB762">
        <v>0.45987161999999998</v>
      </c>
      <c r="AC762">
        <v>-0.26790127000000002</v>
      </c>
      <c r="AD762">
        <v>-0.13141938</v>
      </c>
      <c r="AE762">
        <v>-1.5259399</v>
      </c>
    </row>
    <row r="763" spans="1:31" x14ac:dyDescent="0.2">
      <c r="A763">
        <f>-0.17455746</f>
        <v>-0.17455746</v>
      </c>
      <c r="B763">
        <v>4.7966452000000004</v>
      </c>
      <c r="C763">
        <v>1.6145069999999999</v>
      </c>
      <c r="D763">
        <v>-121.22948</v>
      </c>
      <c r="E763">
        <v>-3.5853660000000001</v>
      </c>
      <c r="F763">
        <v>8.2754784000000008</v>
      </c>
      <c r="G763">
        <v>175.65065000000001</v>
      </c>
      <c r="H763">
        <v>-57.800362</v>
      </c>
      <c r="I763">
        <v>-5.5241097999999997</v>
      </c>
      <c r="J763">
        <v>0.31887915999999999</v>
      </c>
      <c r="K763">
        <v>-0.17679655999999999</v>
      </c>
      <c r="L763">
        <v>-5.6908E-2</v>
      </c>
      <c r="M763">
        <v>0.26166892000000003</v>
      </c>
      <c r="N763">
        <v>-0.63152021000000003</v>
      </c>
      <c r="O763">
        <v>-7.3591194999999998E-2</v>
      </c>
      <c r="P763">
        <v>0.35627583000000002</v>
      </c>
      <c r="Q763">
        <v>0.29807201</v>
      </c>
      <c r="R763">
        <v>-6.3765466000000007E-2</v>
      </c>
      <c r="S763">
        <v>0.27465597000000003</v>
      </c>
      <c r="T763">
        <v>-0.53306883999999999</v>
      </c>
      <c r="U763">
        <v>-0.13463112999999999</v>
      </c>
      <c r="V763">
        <v>0.19293906</v>
      </c>
      <c r="W763">
        <v>-5.7528004000000001E-2</v>
      </c>
      <c r="X763">
        <v>-1.6184305999999999E-2</v>
      </c>
      <c r="Y763">
        <v>-4.7306422000000001E-2</v>
      </c>
      <c r="Z763">
        <v>-0.33560064000000001</v>
      </c>
      <c r="AA763">
        <v>-0.24015847000000001</v>
      </c>
      <c r="AB763">
        <v>0.44097129000000002</v>
      </c>
      <c r="AC763">
        <v>-0.23087431</v>
      </c>
      <c r="AD763">
        <v>-0.12645496000000001</v>
      </c>
      <c r="AE763">
        <v>-1.5259399</v>
      </c>
    </row>
    <row r="764" spans="1:31" x14ac:dyDescent="0.2">
      <c r="A764">
        <f>0.84334064</f>
        <v>0.84334063999999997</v>
      </c>
      <c r="B764">
        <v>5.4429335999999999</v>
      </c>
      <c r="C764">
        <v>1.5224511999999999</v>
      </c>
      <c r="D764">
        <v>-118.64802</v>
      </c>
      <c r="E764">
        <v>-3.4933206999999999</v>
      </c>
      <c r="F764">
        <v>6.9883404000000002</v>
      </c>
      <c r="G764">
        <v>171.04048</v>
      </c>
      <c r="H764">
        <v>-59.641457000000003</v>
      </c>
      <c r="I764">
        <v>-5.6163597000000003</v>
      </c>
      <c r="J764">
        <v>0.33223100999999999</v>
      </c>
      <c r="K764">
        <v>-0.32383816999999998</v>
      </c>
      <c r="L764">
        <v>-6.6828303000000006E-2</v>
      </c>
      <c r="M764">
        <v>0.26949146000000002</v>
      </c>
      <c r="N764">
        <v>-0.46262869000000001</v>
      </c>
      <c r="O764">
        <v>-5.6398254000000002E-2</v>
      </c>
      <c r="P764">
        <v>0.31419333999999999</v>
      </c>
      <c r="Q764">
        <v>0.28408706</v>
      </c>
      <c r="R764">
        <v>-8.2418740000000004E-2</v>
      </c>
      <c r="S764">
        <v>0.26213995000000001</v>
      </c>
      <c r="T764">
        <v>-0.52371674999999995</v>
      </c>
      <c r="U764">
        <v>-0.10040756000000001</v>
      </c>
      <c r="V764">
        <v>0.21154690000000001</v>
      </c>
      <c r="W764">
        <v>-4.8195667999999997E-2</v>
      </c>
      <c r="X764">
        <v>-2.0843396E-2</v>
      </c>
      <c r="Y764">
        <v>-3.0225508000000002E-2</v>
      </c>
      <c r="Z764">
        <v>-0.34650882999999999</v>
      </c>
      <c r="AA764">
        <v>-0.30200806000000002</v>
      </c>
      <c r="AB764">
        <v>0.42919731</v>
      </c>
      <c r="AC764">
        <v>-0.18952751000000001</v>
      </c>
      <c r="AD764">
        <v>-0.11807748999999999</v>
      </c>
      <c r="AE764">
        <v>-1.5259399</v>
      </c>
    </row>
    <row r="765" spans="1:31" x14ac:dyDescent="0.2">
      <c r="A765">
        <f>2.2313836</f>
        <v>2.2313836</v>
      </c>
      <c r="B765">
        <v>6.3662023999999997</v>
      </c>
      <c r="C765">
        <v>1.5224511999999999</v>
      </c>
      <c r="D765">
        <v>-115.97436</v>
      </c>
      <c r="E765">
        <v>-3.4933206999999999</v>
      </c>
      <c r="F765">
        <v>5.7931404000000004</v>
      </c>
      <c r="G765">
        <v>166.61472000000001</v>
      </c>
      <c r="H765">
        <v>-61.482554999999998</v>
      </c>
      <c r="I765">
        <v>-5.5241097999999997</v>
      </c>
      <c r="J765">
        <v>0.34061468</v>
      </c>
      <c r="K765">
        <v>-0.39922025999999999</v>
      </c>
      <c r="L765">
        <v>-7.0238404000000004E-2</v>
      </c>
      <c r="M765">
        <v>0.27731398000000002</v>
      </c>
      <c r="N765">
        <v>-0.32501337000000002</v>
      </c>
      <c r="O765">
        <v>-3.9205301999999997E-2</v>
      </c>
      <c r="P765">
        <v>0.26899361999999999</v>
      </c>
      <c r="Q765">
        <v>0.26388656999999999</v>
      </c>
      <c r="R765">
        <v>-9.1745368999999993E-2</v>
      </c>
      <c r="S765">
        <v>0.25275292999999999</v>
      </c>
      <c r="T765">
        <v>-0.50657129000000001</v>
      </c>
      <c r="U765">
        <v>-6.4628378E-2</v>
      </c>
      <c r="V765">
        <v>0.22395209999999999</v>
      </c>
      <c r="W765">
        <v>-4.0418721999999997E-2</v>
      </c>
      <c r="X765">
        <v>-3.7926722000000003E-2</v>
      </c>
      <c r="Y765">
        <v>-1.1591783E-2</v>
      </c>
      <c r="Z765">
        <v>-0.39793316000000001</v>
      </c>
      <c r="AA765">
        <v>-0.41952236999999998</v>
      </c>
      <c r="AB765">
        <v>0.4217611</v>
      </c>
      <c r="AC765">
        <v>-0.15373479000000001</v>
      </c>
      <c r="AD765">
        <v>-0.11032057000000001</v>
      </c>
      <c r="AE765">
        <v>-1.5259399</v>
      </c>
    </row>
    <row r="766" spans="1:31" x14ac:dyDescent="0.2">
      <c r="A766">
        <f>3.6194263</f>
        <v>3.6194263000000002</v>
      </c>
      <c r="B766">
        <v>7.0124906999999999</v>
      </c>
      <c r="C766">
        <v>1.4303954000000001</v>
      </c>
      <c r="D766">
        <v>-113.48509</v>
      </c>
      <c r="E766">
        <v>-3.4012756</v>
      </c>
      <c r="F766">
        <v>4.6898789000000001</v>
      </c>
      <c r="G766">
        <v>161.91235</v>
      </c>
      <c r="H766">
        <v>-63.415703000000001</v>
      </c>
      <c r="I766">
        <v>-5.5241097999999997</v>
      </c>
      <c r="J766">
        <v>0.34185674999999999</v>
      </c>
      <c r="K766">
        <v>-0.38960363999999997</v>
      </c>
      <c r="L766">
        <v>-6.7138298999999999E-2</v>
      </c>
      <c r="M766">
        <v>0.28357199</v>
      </c>
      <c r="N766">
        <v>-0.25151435</v>
      </c>
      <c r="O766">
        <v>-1.5760373000000001E-2</v>
      </c>
      <c r="P766">
        <v>0.21911807</v>
      </c>
      <c r="Q766">
        <v>0.24679390000000001</v>
      </c>
      <c r="R766">
        <v>-9.0190925000000005E-2</v>
      </c>
      <c r="S766">
        <v>0.24180140999999999</v>
      </c>
      <c r="T766">
        <v>-0.46604561999999999</v>
      </c>
      <c r="U766">
        <v>-2.8849191999999999E-2</v>
      </c>
      <c r="V766">
        <v>0.23015471000000001</v>
      </c>
      <c r="W766">
        <v>-4.3529498999999999E-2</v>
      </c>
      <c r="X766">
        <v>-6.2775209999999998E-2</v>
      </c>
      <c r="Y766">
        <v>5.4891313999999997E-3</v>
      </c>
      <c r="Z766">
        <v>-0.48519867999999999</v>
      </c>
      <c r="AA766">
        <v>-0.57878505999999996</v>
      </c>
      <c r="AB766">
        <v>0.41277573000000001</v>
      </c>
      <c r="AC766">
        <v>-0.12102764000000001</v>
      </c>
      <c r="AD766">
        <v>-0.10504586</v>
      </c>
      <c r="AE766">
        <v>-1.5259399</v>
      </c>
    </row>
    <row r="767" spans="1:31" x14ac:dyDescent="0.2">
      <c r="A767">
        <f>5.1000051</f>
        <v>5.1000050999999997</v>
      </c>
      <c r="B767">
        <v>7.3817982999999998</v>
      </c>
      <c r="C767">
        <v>1.4303954000000001</v>
      </c>
      <c r="D767">
        <v>-111.08802</v>
      </c>
      <c r="E767">
        <v>-3.2171854999999998</v>
      </c>
      <c r="F767">
        <v>3.4946787000000001</v>
      </c>
      <c r="G767">
        <v>156.47235000000001</v>
      </c>
      <c r="H767">
        <v>-65.164742000000004</v>
      </c>
      <c r="I767">
        <v>-5.5241097999999997</v>
      </c>
      <c r="J767">
        <v>0.33688857999999999</v>
      </c>
      <c r="K767">
        <v>-0.32880160000000003</v>
      </c>
      <c r="L767">
        <v>-6.2798179999999995E-2</v>
      </c>
      <c r="M767">
        <v>0.28200752000000001</v>
      </c>
      <c r="N767">
        <v>-0.25151435</v>
      </c>
      <c r="O767">
        <v>9.2475544999999996E-3</v>
      </c>
      <c r="P767">
        <v>0.17235975000000001</v>
      </c>
      <c r="Q767">
        <v>0.23591672</v>
      </c>
      <c r="R767">
        <v>-8.3973176999999996E-2</v>
      </c>
      <c r="S767">
        <v>0.22772095000000001</v>
      </c>
      <c r="T767">
        <v>-0.40681577000000002</v>
      </c>
      <c r="U767">
        <v>1.0041226E-2</v>
      </c>
      <c r="V767">
        <v>0.23790797999999999</v>
      </c>
      <c r="W767">
        <v>-5.5972617000000002E-2</v>
      </c>
      <c r="X767">
        <v>-8.6070664000000005E-2</v>
      </c>
      <c r="Y767">
        <v>2.5675666999999999E-2</v>
      </c>
      <c r="Z767">
        <v>-0.55376433999999997</v>
      </c>
      <c r="AA767">
        <v>-0.69784564000000004</v>
      </c>
      <c r="AB767">
        <v>0.39604428000000003</v>
      </c>
      <c r="AC767">
        <v>-8.9863270999999995E-2</v>
      </c>
      <c r="AD767">
        <v>-9.9150605000000003E-2</v>
      </c>
      <c r="AE767">
        <v>-1.5259399</v>
      </c>
    </row>
    <row r="768" spans="1:31" x14ac:dyDescent="0.2">
      <c r="A768">
        <f>7.0432653</f>
        <v>7.0432652999999998</v>
      </c>
      <c r="B768">
        <v>7.2894711000000001</v>
      </c>
      <c r="C768">
        <v>1.5224511999999999</v>
      </c>
      <c r="D768">
        <v>-108.87533999999999</v>
      </c>
      <c r="E768">
        <v>-3.1251402000000001</v>
      </c>
      <c r="F768">
        <v>1.6559097</v>
      </c>
      <c r="G768">
        <v>150.75574</v>
      </c>
      <c r="H768">
        <v>-66.637619000000001</v>
      </c>
      <c r="I768">
        <v>-5.5241097999999997</v>
      </c>
      <c r="J768">
        <v>0.32943639000000002</v>
      </c>
      <c r="K768">
        <v>-0.26427700999999998</v>
      </c>
      <c r="L768">
        <v>-6.0938124000000003E-2</v>
      </c>
      <c r="M768">
        <v>0.27731398000000002</v>
      </c>
      <c r="N768">
        <v>-0.30155626000000002</v>
      </c>
      <c r="O768">
        <v>3.2692487999999999E-2</v>
      </c>
      <c r="P768">
        <v>0.13495309999999999</v>
      </c>
      <c r="Q768">
        <v>0.21571624</v>
      </c>
      <c r="R768">
        <v>-8.0864295000000003E-2</v>
      </c>
      <c r="S768">
        <v>0.20738238000000001</v>
      </c>
      <c r="T768">
        <v>-0.34914457999999998</v>
      </c>
      <c r="U768">
        <v>4.4264792999999997E-2</v>
      </c>
      <c r="V768">
        <v>0.25186386999999999</v>
      </c>
      <c r="W768">
        <v>-7.3081903000000004E-2</v>
      </c>
      <c r="X768">
        <v>-9.6941872999999998E-2</v>
      </c>
      <c r="Y768">
        <v>5.0520632000000003E-2</v>
      </c>
      <c r="Z768">
        <v>-0.50389843999999995</v>
      </c>
      <c r="AA768">
        <v>-0.64372717999999995</v>
      </c>
      <c r="AB768">
        <v>0.36970776</v>
      </c>
      <c r="AC768">
        <v>-6.9806992999999998E-2</v>
      </c>
      <c r="AD768">
        <v>-8.8601202000000004E-2</v>
      </c>
      <c r="AE768">
        <v>-1.5259399</v>
      </c>
    </row>
    <row r="769" spans="1:31" x14ac:dyDescent="0.2">
      <c r="A769">
        <f>9.5417423</f>
        <v>9.5417422999999992</v>
      </c>
      <c r="B769">
        <v>6.7355099000000003</v>
      </c>
      <c r="C769">
        <v>1.5224511999999999</v>
      </c>
      <c r="D769">
        <v>-106.66266</v>
      </c>
      <c r="E769">
        <v>-2.9410501</v>
      </c>
      <c r="F769">
        <v>-1.1941826</v>
      </c>
      <c r="G769">
        <v>145.31575000000001</v>
      </c>
      <c r="H769">
        <v>-67.926383999999999</v>
      </c>
      <c r="I769">
        <v>-5.5241097999999997</v>
      </c>
      <c r="J769">
        <v>0.32229470999999998</v>
      </c>
      <c r="K769">
        <v>-0.22394913</v>
      </c>
      <c r="L769">
        <v>-6.0938124000000003E-2</v>
      </c>
      <c r="M769">
        <v>0.26792693000000001</v>
      </c>
      <c r="N769">
        <v>-0.36567247000000003</v>
      </c>
      <c r="O769">
        <v>4.9885436999999998E-2</v>
      </c>
      <c r="P769">
        <v>0.11001532</v>
      </c>
      <c r="Q769">
        <v>0.17842305999999999</v>
      </c>
      <c r="R769">
        <v>-8.8636494999999996E-2</v>
      </c>
      <c r="S769">
        <v>0.19017290000000001</v>
      </c>
      <c r="T769">
        <v>-0.30706021</v>
      </c>
      <c r="U769">
        <v>7.2265886000000001E-2</v>
      </c>
      <c r="V769">
        <v>0.27512365999999999</v>
      </c>
      <c r="W769">
        <v>-8.2414255000000006E-2</v>
      </c>
      <c r="X769">
        <v>-9.0729743000000002E-2</v>
      </c>
      <c r="Y769">
        <v>8.1576832000000002E-2</v>
      </c>
      <c r="Z769">
        <v>-0.28417631999999998</v>
      </c>
      <c r="AA769">
        <v>-0.35921898000000002</v>
      </c>
      <c r="AB769">
        <v>0.33810392</v>
      </c>
      <c r="AC769">
        <v>-7.1041225999999999E-2</v>
      </c>
      <c r="AD769">
        <v>-7.4018194999999995E-2</v>
      </c>
      <c r="AE769">
        <v>-1.5259399</v>
      </c>
    </row>
    <row r="770" spans="1:31" x14ac:dyDescent="0.2">
      <c r="A770">
        <f>12.687973</f>
        <v>12.687973</v>
      </c>
      <c r="B770">
        <v>6.0892214999999998</v>
      </c>
      <c r="C770">
        <v>1.4303954000000001</v>
      </c>
      <c r="D770">
        <v>-104.35778000000001</v>
      </c>
      <c r="E770">
        <v>-2.849005</v>
      </c>
      <c r="F770">
        <v>-4.5039673000000002</v>
      </c>
      <c r="G770">
        <v>140.79778999999999</v>
      </c>
      <c r="H770">
        <v>-69.399260999999996</v>
      </c>
      <c r="I770">
        <v>-5.6163597000000003</v>
      </c>
      <c r="J770">
        <v>0.31608459</v>
      </c>
      <c r="K770">
        <v>-0.20347498</v>
      </c>
      <c r="L770">
        <v>-6.0008093999999998E-2</v>
      </c>
      <c r="M770">
        <v>0.25853988999999999</v>
      </c>
      <c r="N770">
        <v>-0.41102295999999999</v>
      </c>
      <c r="O770">
        <v>5.9263415999999999E-2</v>
      </c>
      <c r="P770">
        <v>9.5987826999999998E-2</v>
      </c>
      <c r="Q770">
        <v>0.1240372</v>
      </c>
      <c r="R770">
        <v>-0.10262644999999999</v>
      </c>
      <c r="S770">
        <v>0.17765689000000001</v>
      </c>
      <c r="T770">
        <v>-0.27900397999999998</v>
      </c>
      <c r="U770">
        <v>9.2488915000000005E-2</v>
      </c>
      <c r="V770">
        <v>0.30768737000000002</v>
      </c>
      <c r="W770">
        <v>-7.6192692000000006E-2</v>
      </c>
      <c r="X770">
        <v>-7.6752483999999996E-2</v>
      </c>
      <c r="Y770">
        <v>0.11263305</v>
      </c>
      <c r="Z770">
        <v>8.7864567000000005E-3</v>
      </c>
      <c r="AA770">
        <v>1.1878776000000001E-2</v>
      </c>
      <c r="AB770">
        <v>0.30928867999999998</v>
      </c>
      <c r="AC770">
        <v>-8.9246153999999994E-2</v>
      </c>
      <c r="AD770">
        <v>-6.0676294999999998E-2</v>
      </c>
      <c r="AE770">
        <v>-1.5259399</v>
      </c>
    </row>
    <row r="771" spans="1:31" x14ac:dyDescent="0.2">
      <c r="A771">
        <f>16.111813</f>
        <v>16.111813000000001</v>
      </c>
      <c r="B771">
        <v>5.4429335999999999</v>
      </c>
      <c r="C771">
        <v>1.4303954000000001</v>
      </c>
      <c r="D771">
        <v>-101.96071000000001</v>
      </c>
      <c r="E771">
        <v>-2.849005</v>
      </c>
      <c r="F771">
        <v>-7.1701822000000002</v>
      </c>
      <c r="G771">
        <v>137.01743999999999</v>
      </c>
      <c r="H771">
        <v>-71.056244000000007</v>
      </c>
      <c r="I771">
        <v>-5.8008598999999998</v>
      </c>
      <c r="J771">
        <v>0.30956392999999999</v>
      </c>
      <c r="K771">
        <v>-0.17958847</v>
      </c>
      <c r="L771">
        <v>-5.5977966999999997E-2</v>
      </c>
      <c r="M771">
        <v>0.24915285000000001</v>
      </c>
      <c r="N771">
        <v>-0.42196964999999997</v>
      </c>
      <c r="O771">
        <v>6.7078382000000006E-2</v>
      </c>
      <c r="P771">
        <v>8.8194773000000004E-2</v>
      </c>
      <c r="Q771">
        <v>6.8097434999999998E-2</v>
      </c>
      <c r="R771">
        <v>-0.11506197</v>
      </c>
      <c r="S771">
        <v>0.16983439</v>
      </c>
      <c r="T771">
        <v>-0.25562379000000002</v>
      </c>
      <c r="U771">
        <v>0.10493385</v>
      </c>
      <c r="V771">
        <v>0.34025108999999998</v>
      </c>
      <c r="W771">
        <v>-5.286184E-2</v>
      </c>
      <c r="X771">
        <v>-6.2775209999999998E-2</v>
      </c>
      <c r="Y771">
        <v>0.13281958999999999</v>
      </c>
      <c r="Z771">
        <v>0.17708421999999999</v>
      </c>
      <c r="AA771">
        <v>0.19742766</v>
      </c>
      <c r="AB771">
        <v>0.29069820000000002</v>
      </c>
      <c r="AC771">
        <v>-0.10559971999999999</v>
      </c>
      <c r="AD771">
        <v>-5.2919376999999997E-2</v>
      </c>
      <c r="AE771">
        <v>-1.5259399</v>
      </c>
    </row>
    <row r="772" spans="1:31" x14ac:dyDescent="0.2">
      <c r="A772">
        <f>19.53565</f>
        <v>19.53565</v>
      </c>
      <c r="B772">
        <v>4.9812988999999996</v>
      </c>
      <c r="C772">
        <v>1.3383396000000001</v>
      </c>
      <c r="D772">
        <v>-99.655829999999995</v>
      </c>
      <c r="E772">
        <v>-2.849005</v>
      </c>
      <c r="F772">
        <v>-8.4573212000000009</v>
      </c>
      <c r="G772">
        <v>132.8683</v>
      </c>
      <c r="H772">
        <v>-72.805283000000003</v>
      </c>
      <c r="I772">
        <v>-6.1698604000000001</v>
      </c>
      <c r="J772">
        <v>0.30118021</v>
      </c>
      <c r="K772">
        <v>-0.13212566000000001</v>
      </c>
      <c r="L772">
        <v>-4.9467769000000002E-2</v>
      </c>
      <c r="M772">
        <v>0.23820127999999999</v>
      </c>
      <c r="N772">
        <v>-0.39851248</v>
      </c>
      <c r="O772">
        <v>7.4893363000000004E-2</v>
      </c>
      <c r="P772">
        <v>8.3518937000000001E-2</v>
      </c>
      <c r="Q772">
        <v>2.7696496000000001E-2</v>
      </c>
      <c r="R772">
        <v>-0.11817084</v>
      </c>
      <c r="S772">
        <v>0.16357637999999999</v>
      </c>
      <c r="T772">
        <v>-0.23068488000000001</v>
      </c>
      <c r="U772">
        <v>0.11271193</v>
      </c>
      <c r="V772">
        <v>0.37126413000000003</v>
      </c>
      <c r="W772">
        <v>-2.7975595999999998E-2</v>
      </c>
      <c r="X772">
        <v>-5.5010061999999998E-2</v>
      </c>
      <c r="Y772">
        <v>0.1359252</v>
      </c>
      <c r="Z772">
        <v>9.2935339000000006E-2</v>
      </c>
      <c r="AA772">
        <v>2.8887422999999999E-2</v>
      </c>
      <c r="AB772">
        <v>0.28233248</v>
      </c>
      <c r="AC772">
        <v>-0.10930243000000001</v>
      </c>
      <c r="AD772">
        <v>-4.7334395000000001E-2</v>
      </c>
      <c r="AE772">
        <v>-1.5259399</v>
      </c>
    </row>
    <row r="773" spans="1:31" x14ac:dyDescent="0.2">
      <c r="A773">
        <f>22.589344</f>
        <v>22.589344000000001</v>
      </c>
      <c r="B773">
        <v>4.6119914</v>
      </c>
      <c r="C773">
        <v>1.2462838000000001</v>
      </c>
      <c r="D773">
        <v>-97.719734000000003</v>
      </c>
      <c r="E773">
        <v>-2.849005</v>
      </c>
      <c r="F773">
        <v>-8.4573212000000009</v>
      </c>
      <c r="G773">
        <v>127.2439</v>
      </c>
      <c r="H773">
        <v>-74.462272999999996</v>
      </c>
      <c r="I773">
        <v>-6.4466108999999996</v>
      </c>
      <c r="J773">
        <v>0.28875989000000002</v>
      </c>
      <c r="K773">
        <v>-5.9225294999999997E-2</v>
      </c>
      <c r="L773">
        <v>-4.4197607999999999E-2</v>
      </c>
      <c r="M773">
        <v>0.22724976</v>
      </c>
      <c r="N773">
        <v>-0.33908769</v>
      </c>
      <c r="O773">
        <v>8.2708344000000003E-2</v>
      </c>
      <c r="P773">
        <v>7.2608665000000003E-2</v>
      </c>
      <c r="Q773">
        <v>1.0603789000000001E-2</v>
      </c>
      <c r="R773">
        <v>-0.10573531999999999</v>
      </c>
      <c r="S773">
        <v>0.14949587</v>
      </c>
      <c r="T773">
        <v>-0.21042205</v>
      </c>
      <c r="U773">
        <v>0.11582315999999999</v>
      </c>
      <c r="V773">
        <v>0.40537848999999998</v>
      </c>
      <c r="W773">
        <v>-2.3309428E-2</v>
      </c>
      <c r="X773">
        <v>-4.7244906000000003E-2</v>
      </c>
      <c r="Y773">
        <v>0.12350273000000001</v>
      </c>
      <c r="Z773">
        <v>-0.18600263</v>
      </c>
      <c r="AA773">
        <v>-0.39323627999999999</v>
      </c>
      <c r="AB773">
        <v>0.27489626</v>
      </c>
      <c r="AC773">
        <v>-0.10930243000000001</v>
      </c>
      <c r="AD773">
        <v>-3.6784987999999998E-2</v>
      </c>
      <c r="AE773">
        <v>-1.5259399</v>
      </c>
    </row>
    <row r="774" spans="1:31" x14ac:dyDescent="0.2">
      <c r="A774">
        <f>25.550503</f>
        <v>25.550502999999999</v>
      </c>
      <c r="B774">
        <v>4.1503572000000002</v>
      </c>
      <c r="C774">
        <v>1.2462838000000001</v>
      </c>
      <c r="D774">
        <v>-96.521202000000002</v>
      </c>
      <c r="E774">
        <v>-2.849005</v>
      </c>
      <c r="F774">
        <v>-8.2734442000000001</v>
      </c>
      <c r="G774">
        <v>119.31441</v>
      </c>
      <c r="H774">
        <v>-75.566924999999998</v>
      </c>
      <c r="I774">
        <v>-6.6311111</v>
      </c>
      <c r="J774">
        <v>0.27292395000000003</v>
      </c>
      <c r="K774">
        <v>2.7324529E-2</v>
      </c>
      <c r="L774">
        <v>-4.1717536999999999E-2</v>
      </c>
      <c r="M774">
        <v>0.21160465000000001</v>
      </c>
      <c r="N774">
        <v>-0.25307813000000001</v>
      </c>
      <c r="O774">
        <v>8.4271334000000003E-2</v>
      </c>
      <c r="P774">
        <v>4.9229499000000003E-2</v>
      </c>
      <c r="Q774">
        <v>1.2157673000000001E-2</v>
      </c>
      <c r="R774">
        <v>-8.5527614000000002E-2</v>
      </c>
      <c r="S774">
        <v>0.12915735</v>
      </c>
      <c r="T774">
        <v>-0.20106995</v>
      </c>
      <c r="U774">
        <v>0.11737879</v>
      </c>
      <c r="V774">
        <v>0.44569545999999999</v>
      </c>
      <c r="W774">
        <v>-4.3529498999999999E-2</v>
      </c>
      <c r="X774">
        <v>-3.7926722000000003E-2</v>
      </c>
      <c r="Y774">
        <v>0.10642181000000001</v>
      </c>
      <c r="Z774">
        <v>-0.45714903000000001</v>
      </c>
      <c r="AA774">
        <v>-0.78443509</v>
      </c>
      <c r="AB774">
        <v>0.25661563999999998</v>
      </c>
      <c r="AC774">
        <v>-0.12010197</v>
      </c>
      <c r="AD774">
        <v>-1.6927278E-2</v>
      </c>
      <c r="AE774">
        <v>-1.5259399</v>
      </c>
    </row>
    <row r="775" spans="1:31" x14ac:dyDescent="0.2">
      <c r="A775">
        <f>28.511662</f>
        <v>28.511662000000001</v>
      </c>
      <c r="B775">
        <v>3.3194151000000001</v>
      </c>
      <c r="C775">
        <v>1.3383396000000001</v>
      </c>
      <c r="D775">
        <v>-95.875832000000003</v>
      </c>
      <c r="E775">
        <v>-2.7569596999999999</v>
      </c>
      <c r="F775">
        <v>-8.6411981999999998</v>
      </c>
      <c r="G775">
        <v>108.80323</v>
      </c>
      <c r="H775">
        <v>-76.027198999999996</v>
      </c>
      <c r="I775">
        <v>-6.6311111</v>
      </c>
      <c r="J775">
        <v>0.25367247999999998</v>
      </c>
      <c r="K775">
        <v>0.11387435</v>
      </c>
      <c r="L775">
        <v>-4.2337554999999999E-2</v>
      </c>
      <c r="M775">
        <v>0.19126607000000001</v>
      </c>
      <c r="N775">
        <v>-0.15924953</v>
      </c>
      <c r="O775">
        <v>7.9582341000000001E-2</v>
      </c>
      <c r="P775">
        <v>1.338145E-2</v>
      </c>
      <c r="Q775">
        <v>1.5265437999999999E-2</v>
      </c>
      <c r="R775">
        <v>-6.5319902999999999E-2</v>
      </c>
      <c r="S775">
        <v>0.10412533</v>
      </c>
      <c r="T775">
        <v>-0.19483523</v>
      </c>
      <c r="U775">
        <v>0.11426755</v>
      </c>
      <c r="V775">
        <v>0.47670856</v>
      </c>
      <c r="W775">
        <v>-5.9083402E-2</v>
      </c>
      <c r="X775">
        <v>-3.3267636000000003E-2</v>
      </c>
      <c r="Y775">
        <v>9.2446505999999998E-2</v>
      </c>
      <c r="Z775">
        <v>-0.55688106999999998</v>
      </c>
      <c r="AA775">
        <v>-0.92514311999999999</v>
      </c>
      <c r="AB775">
        <v>0.22222323999999999</v>
      </c>
      <c r="AC775">
        <v>-0.14046678000000001</v>
      </c>
      <c r="AD775">
        <v>8.2051372000000004E-3</v>
      </c>
      <c r="AE775">
        <v>-1.5259399</v>
      </c>
    </row>
    <row r="776" spans="1:31" x14ac:dyDescent="0.2">
      <c r="A776">
        <f>31.842962</f>
        <v>31.842962</v>
      </c>
      <c r="B776">
        <v>2.0268385000000002</v>
      </c>
      <c r="C776">
        <v>0.87806070000000003</v>
      </c>
      <c r="D776">
        <v>-95.691444000000004</v>
      </c>
      <c r="E776">
        <v>-2.7569596999999999</v>
      </c>
      <c r="F776">
        <v>-9.6525210999999995</v>
      </c>
      <c r="G776">
        <v>96.079170000000005</v>
      </c>
      <c r="H776">
        <v>-75.843093999999994</v>
      </c>
      <c r="I776">
        <v>-6.4466108999999996</v>
      </c>
      <c r="J776">
        <v>0.23193691999999999</v>
      </c>
      <c r="K776">
        <v>0.19918332</v>
      </c>
      <c r="L776">
        <v>-4.5747660000000002E-2</v>
      </c>
      <c r="M776">
        <v>0.17092747999999999</v>
      </c>
      <c r="N776">
        <v>-7.7931403999999996E-2</v>
      </c>
      <c r="O776">
        <v>6.7078382000000006E-2</v>
      </c>
      <c r="P776">
        <v>-2.4025208999999999E-2</v>
      </c>
      <c r="Q776">
        <v>1.2804966000000001E-3</v>
      </c>
      <c r="R776">
        <v>-5.9102148E-2</v>
      </c>
      <c r="S776">
        <v>7.9093321999999994E-2</v>
      </c>
      <c r="T776">
        <v>-0.17768976</v>
      </c>
      <c r="U776">
        <v>0.10648947</v>
      </c>
      <c r="V776">
        <v>0.46585396000000001</v>
      </c>
      <c r="W776">
        <v>-1.7087867E-2</v>
      </c>
      <c r="X776">
        <v>-4.4138849000000001E-2</v>
      </c>
      <c r="Y776">
        <v>8.6235270000000003E-2</v>
      </c>
      <c r="Z776">
        <v>-0.47740706999999999</v>
      </c>
      <c r="AA776">
        <v>-0.81535994999999994</v>
      </c>
      <c r="AB776">
        <v>0.17636669999999999</v>
      </c>
      <c r="AC776">
        <v>-0.14787218999999999</v>
      </c>
      <c r="AD776">
        <v>3.0234784000000001E-2</v>
      </c>
      <c r="AE776">
        <v>-1.5259399</v>
      </c>
    </row>
    <row r="777" spans="1:31" x14ac:dyDescent="0.2">
      <c r="A777">
        <f>35.544411</f>
        <v>35.544410999999997</v>
      </c>
      <c r="B777">
        <v>0.45728155999999998</v>
      </c>
      <c r="C777">
        <v>-1.1471665</v>
      </c>
      <c r="D777">
        <v>-95.691444000000004</v>
      </c>
      <c r="E777">
        <v>-2.7569596999999999</v>
      </c>
      <c r="F777">
        <v>-10.571904999999999</v>
      </c>
      <c r="G777">
        <v>82.248665000000003</v>
      </c>
      <c r="H777">
        <v>-75.382819999999995</v>
      </c>
      <c r="I777">
        <v>-6.2621107</v>
      </c>
      <c r="J777">
        <v>0.20554374</v>
      </c>
      <c r="K777">
        <v>0.28635356000000001</v>
      </c>
      <c r="L777">
        <v>-5.2257857999999997E-2</v>
      </c>
      <c r="M777">
        <v>0.15684691000000001</v>
      </c>
      <c r="N777">
        <v>-7.5599485999999997E-3</v>
      </c>
      <c r="O777">
        <v>5.1448435000000001E-2</v>
      </c>
      <c r="P777">
        <v>-4.8962984000000001E-2</v>
      </c>
      <c r="Q777">
        <v>-4.0674324999999997E-2</v>
      </c>
      <c r="R777">
        <v>-7.1537659000000003E-2</v>
      </c>
      <c r="S777">
        <v>5.7190306000000003E-2</v>
      </c>
      <c r="T777">
        <v>-0.12937066999999999</v>
      </c>
      <c r="U777">
        <v>0.10026699</v>
      </c>
      <c r="V777">
        <v>0.37901738000000001</v>
      </c>
      <c r="W777">
        <v>0.11045413</v>
      </c>
      <c r="X777">
        <v>-7.3646419000000005E-2</v>
      </c>
      <c r="Y777">
        <v>8.4682464999999998E-2</v>
      </c>
      <c r="Z777">
        <v>-0.33248401</v>
      </c>
      <c r="AA777">
        <v>-0.62207990999999996</v>
      </c>
      <c r="AB777">
        <v>0.13082002000000001</v>
      </c>
      <c r="AC777">
        <v>-0.11794206</v>
      </c>
      <c r="AD777">
        <v>4.5128066000000001E-2</v>
      </c>
      <c r="AE777">
        <v>-1.5259399</v>
      </c>
    </row>
    <row r="778" spans="1:31" x14ac:dyDescent="0.2">
      <c r="A778">
        <f>39.523468</f>
        <v>39.523468000000001</v>
      </c>
      <c r="B778">
        <v>-1.1122755</v>
      </c>
      <c r="C778">
        <v>-5.1055650999999997</v>
      </c>
      <c r="D778">
        <v>-96.060226</v>
      </c>
      <c r="E778">
        <v>-2.849005</v>
      </c>
      <c r="F778">
        <v>-10.663843999999999</v>
      </c>
      <c r="G778">
        <v>68.325965999999994</v>
      </c>
      <c r="H778">
        <v>-74.830489999999998</v>
      </c>
      <c r="I778">
        <v>-6.0776104999999996</v>
      </c>
      <c r="J778">
        <v>0.17262989000000001</v>
      </c>
      <c r="K778">
        <v>0.36887056000000001</v>
      </c>
      <c r="L778">
        <v>-5.9698082999999999E-2</v>
      </c>
      <c r="M778">
        <v>0.14745985</v>
      </c>
      <c r="N778">
        <v>7.2194367999999995E-2</v>
      </c>
      <c r="O778">
        <v>3.7381473999999998E-2</v>
      </c>
      <c r="P778">
        <v>-5.8314647999999997E-2</v>
      </c>
      <c r="Q778">
        <v>-0.11059903</v>
      </c>
      <c r="R778">
        <v>-9.6408688000000006E-2</v>
      </c>
      <c r="S778">
        <v>3.9980792000000001E-2</v>
      </c>
      <c r="T778">
        <v>-5.1436669999999997E-2</v>
      </c>
      <c r="U778">
        <v>9.4044529000000002E-2</v>
      </c>
      <c r="V778">
        <v>0.23170536999999999</v>
      </c>
      <c r="W778">
        <v>0.28776859999999999</v>
      </c>
      <c r="X778">
        <v>-0.10781308000000001</v>
      </c>
      <c r="Y778">
        <v>8.0024033999999994E-2</v>
      </c>
      <c r="Z778">
        <v>-0.24833515</v>
      </c>
      <c r="AA778">
        <v>-0.51693546999999995</v>
      </c>
      <c r="AB778">
        <v>9.4878412999999995E-2</v>
      </c>
      <c r="AC778">
        <v>-4.2962443000000003E-2</v>
      </c>
      <c r="AD778">
        <v>5.4436370999999997E-2</v>
      </c>
      <c r="AE778">
        <v>-1.5259399</v>
      </c>
    </row>
    <row r="779" spans="1:31" x14ac:dyDescent="0.2">
      <c r="A779">
        <f>43.224915</f>
        <v>43.224915000000003</v>
      </c>
      <c r="B779">
        <v>-2.9588131999999998</v>
      </c>
      <c r="C779">
        <v>-10.352745000000001</v>
      </c>
      <c r="D779">
        <v>-96.889983999999998</v>
      </c>
      <c r="E779">
        <v>-2.9410501</v>
      </c>
      <c r="F779">
        <v>-9.8363981000000003</v>
      </c>
      <c r="G779">
        <v>54.864277000000001</v>
      </c>
      <c r="H779">
        <v>-74.094054999999997</v>
      </c>
      <c r="I779">
        <v>-5.8931103</v>
      </c>
      <c r="J779">
        <v>0.13381641999999999</v>
      </c>
      <c r="K779">
        <v>0.41633341000000001</v>
      </c>
      <c r="L779">
        <v>-6.3728198E-2</v>
      </c>
      <c r="M779">
        <v>0.13650831999999999</v>
      </c>
      <c r="N779">
        <v>0.18948013</v>
      </c>
      <c r="O779">
        <v>2.6440505E-2</v>
      </c>
      <c r="P779">
        <v>-5.9873256999999999E-2</v>
      </c>
      <c r="Q779">
        <v>-0.19606255</v>
      </c>
      <c r="R779">
        <v>-0.12749748</v>
      </c>
      <c r="S779">
        <v>2.4335783E-2</v>
      </c>
      <c r="T779">
        <v>4.0525455000000002E-2</v>
      </c>
      <c r="U779">
        <v>8.6266442999999998E-2</v>
      </c>
      <c r="V779">
        <v>8.1292062999999998E-2</v>
      </c>
      <c r="W779">
        <v>0.43241990000000002</v>
      </c>
      <c r="X779">
        <v>-0.12334339</v>
      </c>
      <c r="Y779">
        <v>6.6048740999999994E-2</v>
      </c>
      <c r="Z779">
        <v>-0.26547658000000002</v>
      </c>
      <c r="AA779">
        <v>-0.55868404999999999</v>
      </c>
      <c r="AB779">
        <v>6.8851724000000003E-2</v>
      </c>
      <c r="AC779">
        <v>5.9170282999999997E-2</v>
      </c>
      <c r="AD779">
        <v>6.0331627999999998E-2</v>
      </c>
      <c r="AE779">
        <v>-1.5259399</v>
      </c>
    </row>
    <row r="780" spans="1:31" x14ac:dyDescent="0.2">
      <c r="A780">
        <f>46.27861</f>
        <v>46.27861</v>
      </c>
      <c r="B780">
        <v>-5.1746587999999996</v>
      </c>
      <c r="C780">
        <v>-15.047589</v>
      </c>
      <c r="D780">
        <v>-98.365105</v>
      </c>
      <c r="E780">
        <v>-3.0330951000000002</v>
      </c>
      <c r="F780">
        <v>-8.2734442000000001</v>
      </c>
      <c r="G780">
        <v>41.863605</v>
      </c>
      <c r="H780">
        <v>-73.173507999999998</v>
      </c>
      <c r="I780">
        <v>-5.7086100999999996</v>
      </c>
      <c r="J780">
        <v>9.5313430000000005E-2</v>
      </c>
      <c r="K780">
        <v>0.38189957000000002</v>
      </c>
      <c r="L780">
        <v>-6.0628108999999999E-2</v>
      </c>
      <c r="M780">
        <v>0.11616971</v>
      </c>
      <c r="N780">
        <v>0.33804211000000001</v>
      </c>
      <c r="O780">
        <v>1.8625526E-2</v>
      </c>
      <c r="P780">
        <v>-6.2990479000000002E-2</v>
      </c>
      <c r="Q780">
        <v>-0.27531054999999999</v>
      </c>
      <c r="R780">
        <v>-0.15081406999999999</v>
      </c>
      <c r="S780">
        <v>3.9972690999999999E-3</v>
      </c>
      <c r="T780">
        <v>0.11378343</v>
      </c>
      <c r="U780">
        <v>7.3821515000000004E-2</v>
      </c>
      <c r="V780">
        <v>5.3100767999999998E-3</v>
      </c>
      <c r="W780">
        <v>0.46974927</v>
      </c>
      <c r="X780">
        <v>-0.10781308000000001</v>
      </c>
      <c r="Y780">
        <v>4.4309393000000002E-2</v>
      </c>
      <c r="Z780">
        <v>-0.34339218999999999</v>
      </c>
      <c r="AA780">
        <v>-0.68083704</v>
      </c>
      <c r="AB780">
        <v>4.5613628000000003E-2</v>
      </c>
      <c r="AC780">
        <v>0.15142915000000001</v>
      </c>
      <c r="AD780">
        <v>5.9400796999999998E-2</v>
      </c>
      <c r="AE780">
        <v>-9.8943710000000003E-6</v>
      </c>
    </row>
    <row r="781" spans="1:31" x14ac:dyDescent="0.2">
      <c r="A781">
        <f>48.777088</f>
        <v>48.777087999999999</v>
      </c>
      <c r="B781">
        <v>-7.6674842999999999</v>
      </c>
      <c r="C781">
        <v>-17.625153000000001</v>
      </c>
      <c r="D781">
        <v>-100.30119999999999</v>
      </c>
      <c r="E781">
        <v>-3.1251402000000001</v>
      </c>
      <c r="F781">
        <v>-6.4346747000000004</v>
      </c>
      <c r="G781">
        <v>28.955141000000001</v>
      </c>
      <c r="H781">
        <v>-71.884735000000006</v>
      </c>
      <c r="I781">
        <v>-5.4318594999999998</v>
      </c>
      <c r="J781">
        <v>6.7678228000000007E-2</v>
      </c>
      <c r="K781">
        <v>0.24013161999999999</v>
      </c>
      <c r="L781">
        <v>-5.3807902999999997E-2</v>
      </c>
      <c r="M781">
        <v>8.8008583000000001E-2</v>
      </c>
      <c r="N781">
        <v>0.48191266999999999</v>
      </c>
      <c r="O781">
        <v>1.0810548999999999E-2</v>
      </c>
      <c r="P781">
        <v>-7.2342141999999998E-2</v>
      </c>
      <c r="Q781">
        <v>-0.32503476999999997</v>
      </c>
      <c r="R781">
        <v>-0.16169513999999999</v>
      </c>
      <c r="S781">
        <v>-1.9470247E-2</v>
      </c>
      <c r="T781">
        <v>0.14963308</v>
      </c>
      <c r="U781">
        <v>5.5154108E-2</v>
      </c>
      <c r="V781">
        <v>3.7873786E-2</v>
      </c>
      <c r="W781">
        <v>0.39509049000000002</v>
      </c>
      <c r="X781">
        <v>-7.9858541000000005E-2</v>
      </c>
      <c r="Y781">
        <v>1.9464424000000001E-2</v>
      </c>
      <c r="Z781">
        <v>-0.40728303999999999</v>
      </c>
      <c r="AA781">
        <v>-0.78288888999999995</v>
      </c>
      <c r="AB781">
        <v>1.7727900000000001E-2</v>
      </c>
      <c r="AC781">
        <v>0.19678719</v>
      </c>
      <c r="AD781">
        <v>4.6989728000000001E-2</v>
      </c>
      <c r="AE781">
        <v>-9.8943710000000003E-6</v>
      </c>
    </row>
    <row r="782" spans="1:31" x14ac:dyDescent="0.2">
      <c r="A782">
        <f>50.997955</f>
        <v>50.997954999999997</v>
      </c>
      <c r="B782">
        <v>-10.067983999999999</v>
      </c>
      <c r="C782">
        <v>-17.809263000000001</v>
      </c>
      <c r="D782">
        <v>-102.42167999999999</v>
      </c>
      <c r="E782">
        <v>-3.1251402000000001</v>
      </c>
      <c r="F782">
        <v>-4.6878437999999996</v>
      </c>
      <c r="G782">
        <v>16.415486999999999</v>
      </c>
      <c r="H782">
        <v>-70.319809000000006</v>
      </c>
      <c r="I782">
        <v>-5.1551093999999997</v>
      </c>
      <c r="J782">
        <v>5.7741969999999997E-2</v>
      </c>
      <c r="K782">
        <v>2.6393887000000001E-2</v>
      </c>
      <c r="L782">
        <v>-5.2567865999999998E-2</v>
      </c>
      <c r="M782">
        <v>5.5153924999999999E-2</v>
      </c>
      <c r="N782">
        <v>0.56635838999999999</v>
      </c>
      <c r="O782">
        <v>1.4325778E-3</v>
      </c>
      <c r="P782">
        <v>-8.4811031999999995E-2</v>
      </c>
      <c r="Q782">
        <v>-0.33280419999999999</v>
      </c>
      <c r="R782">
        <v>-0.16169513999999999</v>
      </c>
      <c r="S782">
        <v>-3.9808758E-2</v>
      </c>
      <c r="T782">
        <v>0.14495704000000001</v>
      </c>
      <c r="U782">
        <v>2.7153010000000002E-2</v>
      </c>
      <c r="V782">
        <v>0.14021686999999999</v>
      </c>
      <c r="W782">
        <v>0.27532548000000001</v>
      </c>
      <c r="X782">
        <v>-6.2775209999999998E-2</v>
      </c>
      <c r="Y782">
        <v>-3.8277314000000002E-3</v>
      </c>
      <c r="Z782">
        <v>-0.41819125000000001</v>
      </c>
      <c r="AA782">
        <v>-0.80298996</v>
      </c>
      <c r="AB782">
        <v>-1.5425131E-2</v>
      </c>
      <c r="AC782">
        <v>0.18444485999999999</v>
      </c>
      <c r="AD782">
        <v>2.4960079999999999E-2</v>
      </c>
      <c r="AE782">
        <v>-9.8943710000000003E-6</v>
      </c>
    </row>
    <row r="783" spans="1:31" x14ac:dyDescent="0.2">
      <c r="A783">
        <f>53.126286</f>
        <v>53.126286</v>
      </c>
      <c r="B783">
        <v>-11.914521000000001</v>
      </c>
      <c r="C783">
        <v>-16.704594</v>
      </c>
      <c r="D783">
        <v>-104.63437</v>
      </c>
      <c r="E783">
        <v>-3.1251402000000001</v>
      </c>
      <c r="F783">
        <v>-3.3087670999999999</v>
      </c>
      <c r="G783">
        <v>5.0744767</v>
      </c>
      <c r="H783">
        <v>-68.570769999999996</v>
      </c>
      <c r="I783">
        <v>-4.8783588</v>
      </c>
      <c r="J783">
        <v>6.2710099000000005E-2</v>
      </c>
      <c r="K783">
        <v>-0.15849389</v>
      </c>
      <c r="L783">
        <v>-6.0628108999999999E-2</v>
      </c>
      <c r="M783">
        <v>2.3863774000000001E-2</v>
      </c>
      <c r="N783">
        <v>0.55853933</v>
      </c>
      <c r="O783">
        <v>-1.1071386000000001E-2</v>
      </c>
      <c r="P783">
        <v>-8.6369640999999997E-2</v>
      </c>
      <c r="Q783">
        <v>-0.29861879000000002</v>
      </c>
      <c r="R783">
        <v>-0.15236849999999999</v>
      </c>
      <c r="S783">
        <v>-4.9195766000000002E-2</v>
      </c>
      <c r="T783">
        <v>0.11845947</v>
      </c>
      <c r="U783">
        <v>-2.4037077E-3</v>
      </c>
      <c r="V783">
        <v>0.23790797999999999</v>
      </c>
      <c r="W783">
        <v>0.19444518999999999</v>
      </c>
      <c r="X783">
        <v>-6.7434296000000005E-2</v>
      </c>
      <c r="Y783">
        <v>-2.0908645999999999E-2</v>
      </c>
      <c r="Z783">
        <v>-0.39169990999999998</v>
      </c>
      <c r="AA783">
        <v>-0.75041789000000003</v>
      </c>
      <c r="AB783">
        <v>-4.7958475E-2</v>
      </c>
      <c r="AC783">
        <v>0.13908682999999999</v>
      </c>
      <c r="AD783">
        <v>6.0332003000000004E-3</v>
      </c>
      <c r="AE783">
        <v>-9.8943710000000003E-6</v>
      </c>
    </row>
    <row r="784" spans="1:31" x14ac:dyDescent="0.2">
      <c r="A784">
        <f>55.162083</f>
        <v>55.162083000000003</v>
      </c>
      <c r="B784">
        <v>-12.930116999999999</v>
      </c>
      <c r="C784">
        <v>-15.876092</v>
      </c>
      <c r="D784">
        <v>-106.93925</v>
      </c>
      <c r="E784">
        <v>-3.0330951000000002</v>
      </c>
      <c r="F784">
        <v>-2.1135671</v>
      </c>
      <c r="G784">
        <v>-3.2238232999999998</v>
      </c>
      <c r="H784">
        <v>-66.913780000000003</v>
      </c>
      <c r="I784">
        <v>-4.6938586000000004</v>
      </c>
      <c r="J784">
        <v>7.1093813000000006E-2</v>
      </c>
      <c r="K784">
        <v>-0.19882178</v>
      </c>
      <c r="L784">
        <v>-7.0238404000000004E-2</v>
      </c>
      <c r="M784">
        <v>1.9606692E-3</v>
      </c>
      <c r="N784">
        <v>0.46471065</v>
      </c>
      <c r="O784">
        <v>-2.6701341999999999E-2</v>
      </c>
      <c r="P784">
        <v>-7.2342141999999998E-2</v>
      </c>
      <c r="Q784">
        <v>-0.23335575</v>
      </c>
      <c r="R784">
        <v>-0.13526967000000001</v>
      </c>
      <c r="S784">
        <v>-4.2937762999999997E-2</v>
      </c>
      <c r="T784">
        <v>9.6637949000000001E-2</v>
      </c>
      <c r="U784">
        <v>-3.3516042000000003E-2</v>
      </c>
      <c r="V784">
        <v>0.27047168999999999</v>
      </c>
      <c r="W784">
        <v>0.18511285999999999</v>
      </c>
      <c r="X784">
        <v>-7.8305512999999993E-2</v>
      </c>
      <c r="Y784">
        <v>-3.0225508000000002E-2</v>
      </c>
      <c r="Z784">
        <v>-0.37455844999999999</v>
      </c>
      <c r="AA784">
        <v>-0.69166070000000002</v>
      </c>
      <c r="AB784">
        <v>-7.1816266000000004E-2</v>
      </c>
      <c r="AC784">
        <v>0.10144274</v>
      </c>
      <c r="AD784">
        <v>2.9304330000000001E-3</v>
      </c>
      <c r="AE784">
        <v>-9.8943710000000003E-6</v>
      </c>
    </row>
    <row r="785" spans="1:31" x14ac:dyDescent="0.2">
      <c r="A785">
        <f>57.012806</f>
        <v>57.012805999999998</v>
      </c>
      <c r="B785">
        <v>-13.114770999999999</v>
      </c>
      <c r="C785">
        <v>-15.876092</v>
      </c>
      <c r="D785">
        <v>-109.24412</v>
      </c>
      <c r="E785">
        <v>-3.0330951000000002</v>
      </c>
      <c r="F785">
        <v>-1.1022441000000001</v>
      </c>
      <c r="G785">
        <v>-7.5573801999999999</v>
      </c>
      <c r="H785">
        <v>-65.625015000000005</v>
      </c>
      <c r="I785">
        <v>-4.6938586000000004</v>
      </c>
      <c r="J785">
        <v>7.0783294999999996E-2</v>
      </c>
      <c r="K785">
        <v>-4.0612426E-2</v>
      </c>
      <c r="L785">
        <v>-7.0238404000000004E-2</v>
      </c>
      <c r="M785">
        <v>3.9616188999999998E-4</v>
      </c>
      <c r="N785">
        <v>0.33178687000000001</v>
      </c>
      <c r="O785">
        <v>-4.5457288999999998E-2</v>
      </c>
      <c r="P785">
        <v>-4.2728540000000002E-2</v>
      </c>
      <c r="Q785">
        <v>-0.15255384</v>
      </c>
      <c r="R785">
        <v>-0.11195309000000001</v>
      </c>
      <c r="S785">
        <v>-2.4163751000000001E-2</v>
      </c>
      <c r="T785">
        <v>9.1961904999999997E-2</v>
      </c>
      <c r="U785">
        <v>-5.9961524000000002E-2</v>
      </c>
      <c r="V785">
        <v>0.23790797999999999</v>
      </c>
      <c r="W785">
        <v>0.22088683000000001</v>
      </c>
      <c r="X785">
        <v>-7.6752483999999996E-2</v>
      </c>
      <c r="Y785">
        <v>-3.7989560999999998E-2</v>
      </c>
      <c r="Z785">
        <v>-0.40416639999999998</v>
      </c>
      <c r="AA785">
        <v>-0.68856823</v>
      </c>
      <c r="AB785">
        <v>-8.3900079000000002E-2</v>
      </c>
      <c r="AC785">
        <v>9.1568880000000005E-2</v>
      </c>
      <c r="AD785">
        <v>1.5651779000000001E-2</v>
      </c>
      <c r="AE785">
        <v>-9.8943710000000003E-6</v>
      </c>
    </row>
    <row r="786" spans="1:31" x14ac:dyDescent="0.2">
      <c r="A786">
        <f>58.123241</f>
        <v>58.123241</v>
      </c>
      <c r="B786">
        <v>-12.83779</v>
      </c>
      <c r="C786">
        <v>-16.612537</v>
      </c>
      <c r="D786">
        <v>-111.36461</v>
      </c>
      <c r="E786">
        <v>-3.1251402000000001</v>
      </c>
      <c r="F786">
        <v>9.2955835000000001E-2</v>
      </c>
      <c r="G786">
        <v>-8.2950067999999995</v>
      </c>
      <c r="H786">
        <v>-64.704468000000006</v>
      </c>
      <c r="I786">
        <v>-4.7861089999999997</v>
      </c>
      <c r="J786">
        <v>5.9605017000000003E-2</v>
      </c>
      <c r="K786">
        <v>0.2686713</v>
      </c>
      <c r="L786">
        <v>-5.9078067999999997E-2</v>
      </c>
      <c r="M786">
        <v>1.6041236E-2</v>
      </c>
      <c r="N786">
        <v>0.21919250000000001</v>
      </c>
      <c r="O786">
        <v>-6.8902217000000002E-2</v>
      </c>
      <c r="P786">
        <v>-1.3114933E-2</v>
      </c>
      <c r="Q786">
        <v>-7.0198089000000005E-2</v>
      </c>
      <c r="R786">
        <v>-7.7755421000000005E-2</v>
      </c>
      <c r="S786">
        <v>-6.9623411E-4</v>
      </c>
      <c r="T786">
        <v>0.10910739</v>
      </c>
      <c r="U786">
        <v>-8.3295770000000005E-2</v>
      </c>
      <c r="V786">
        <v>0.18208448999999999</v>
      </c>
      <c r="W786">
        <v>0.24888387000000001</v>
      </c>
      <c r="X786">
        <v>-5.5010061999999998E-2</v>
      </c>
      <c r="Y786">
        <v>-4.4200799999999998E-2</v>
      </c>
      <c r="Z786">
        <v>-0.46338224</v>
      </c>
      <c r="AA786">
        <v>-0.73804795999999995</v>
      </c>
      <c r="AB786">
        <v>-8.3590238999999997E-2</v>
      </c>
      <c r="AC786">
        <v>9.6197247999999999E-2</v>
      </c>
      <c r="AD786">
        <v>3.5819765000000003E-2</v>
      </c>
      <c r="AE786">
        <v>-9.8943710000000003E-6</v>
      </c>
    </row>
    <row r="787" spans="1:31" x14ac:dyDescent="0.2">
      <c r="A787">
        <f>58.863529</f>
        <v>58.863529</v>
      </c>
      <c r="B787">
        <v>-12.006848</v>
      </c>
      <c r="C787">
        <v>-17.164873</v>
      </c>
      <c r="D787">
        <v>-113.20851</v>
      </c>
      <c r="E787">
        <v>-3.2171854999999998</v>
      </c>
      <c r="F787">
        <v>1.1042789</v>
      </c>
      <c r="G787">
        <v>-8.0183964000000003</v>
      </c>
      <c r="H787">
        <v>-64.152137999999994</v>
      </c>
      <c r="I787">
        <v>-4.7861089999999997</v>
      </c>
      <c r="J787">
        <v>4.5321655000000002E-2</v>
      </c>
      <c r="K787">
        <v>0.60773569000000005</v>
      </c>
      <c r="L787">
        <v>-2.9627166999999999E-2</v>
      </c>
      <c r="M787">
        <v>4.1073355999999998E-2</v>
      </c>
      <c r="N787">
        <v>0.17384200999999999</v>
      </c>
      <c r="O787">
        <v>-8.9221156999999995E-2</v>
      </c>
      <c r="P787">
        <v>7.1470075999999997E-3</v>
      </c>
      <c r="Q787">
        <v>-1.2704442999999999E-2</v>
      </c>
      <c r="R787">
        <v>-2.4904481999999999E-2</v>
      </c>
      <c r="S787">
        <v>2.4335783E-2</v>
      </c>
      <c r="T787">
        <v>0.13404627</v>
      </c>
      <c r="U787">
        <v>-0.10040756000000001</v>
      </c>
      <c r="V787">
        <v>0.14176752000000001</v>
      </c>
      <c r="W787">
        <v>0.23955151</v>
      </c>
      <c r="X787">
        <v>-6.8661254E-3</v>
      </c>
      <c r="Y787">
        <v>-4.8859231000000003E-2</v>
      </c>
      <c r="Z787">
        <v>-0.46805719000000001</v>
      </c>
      <c r="AA787">
        <v>-0.73495542999999997</v>
      </c>
      <c r="AB787">
        <v>-6.6858806000000007E-2</v>
      </c>
      <c r="AC787">
        <v>9.8048604999999997E-2</v>
      </c>
      <c r="AD787">
        <v>6.8088546E-2</v>
      </c>
      <c r="AE787">
        <v>-9.8943710000000003E-6</v>
      </c>
    </row>
    <row r="788" spans="1:31" x14ac:dyDescent="0.2">
      <c r="A788">
        <f>59.511284</f>
        <v>59.511284000000003</v>
      </c>
      <c r="B788">
        <v>-10.898925999999999</v>
      </c>
      <c r="C788">
        <v>-16.79665</v>
      </c>
      <c r="D788">
        <v>-114.77583</v>
      </c>
      <c r="E788">
        <v>-3.2171854999999998</v>
      </c>
      <c r="F788">
        <v>2.0236635000000001</v>
      </c>
      <c r="G788">
        <v>-10.60009</v>
      </c>
      <c r="H788">
        <v>-63.783920000000002</v>
      </c>
      <c r="I788">
        <v>-4.6016088000000002</v>
      </c>
      <c r="J788">
        <v>3.4143366000000001E-2</v>
      </c>
      <c r="K788">
        <v>0.85342556000000003</v>
      </c>
      <c r="L788">
        <v>5.4075375000000002E-2</v>
      </c>
      <c r="M788">
        <v>6.9234489999999996E-2</v>
      </c>
      <c r="N788">
        <v>0.20980966000000001</v>
      </c>
      <c r="O788">
        <v>-8.1406184000000006E-2</v>
      </c>
      <c r="P788">
        <v>2.8967559E-2</v>
      </c>
      <c r="Q788">
        <v>-6.4889146000000003E-3</v>
      </c>
      <c r="R788">
        <v>8.2351826000000003E-2</v>
      </c>
      <c r="S788">
        <v>6.3448309999999994E-2</v>
      </c>
      <c r="T788">
        <v>0.15275042</v>
      </c>
      <c r="U788">
        <v>-0.10974125999999999</v>
      </c>
      <c r="V788">
        <v>0.11385576</v>
      </c>
      <c r="W788">
        <v>0.22244221</v>
      </c>
      <c r="X788">
        <v>9.5633863999999999E-2</v>
      </c>
      <c r="Y788">
        <v>-5.1964852999999998E-2</v>
      </c>
      <c r="Z788">
        <v>-0.34650882999999999</v>
      </c>
      <c r="AA788">
        <v>-0.53858291999999997</v>
      </c>
      <c r="AB788">
        <v>-2.2551483000000001E-2</v>
      </c>
      <c r="AC788">
        <v>0.11779632</v>
      </c>
      <c r="AD788">
        <v>0.14503716999999999</v>
      </c>
      <c r="AE788">
        <v>-9.8943710000000003E-6</v>
      </c>
    </row>
    <row r="789" spans="1:31" x14ac:dyDescent="0.2">
      <c r="A789">
        <f>60.714256</f>
        <v>60.714255999999999</v>
      </c>
      <c r="B789">
        <v>-9.5140218999999995</v>
      </c>
      <c r="C789">
        <v>-15.599924</v>
      </c>
      <c r="D789">
        <v>-116.61973</v>
      </c>
      <c r="E789">
        <v>-3.2171854999999998</v>
      </c>
      <c r="F789">
        <v>3.6785557</v>
      </c>
      <c r="G789">
        <v>-19.543814000000001</v>
      </c>
      <c r="H789">
        <v>-63.507750999999999</v>
      </c>
      <c r="I789">
        <v>-4.2326082999999999</v>
      </c>
      <c r="J789">
        <v>2.1723049000000001E-2</v>
      </c>
      <c r="K789">
        <v>0.94586939000000003</v>
      </c>
      <c r="L789">
        <v>0.25496149000000001</v>
      </c>
      <c r="M789">
        <v>9.7395628999999997E-2</v>
      </c>
      <c r="N789">
        <v>0.28956395000000001</v>
      </c>
      <c r="O789">
        <v>-9.5083909000000001E-3</v>
      </c>
      <c r="P789">
        <v>0.10845671</v>
      </c>
      <c r="Q789">
        <v>-5.7767025999999999E-2</v>
      </c>
      <c r="R789">
        <v>0.29375556000000003</v>
      </c>
      <c r="S789">
        <v>0.13541536000000001</v>
      </c>
      <c r="T789">
        <v>0.14807439</v>
      </c>
      <c r="U789">
        <v>-0.10040756000000001</v>
      </c>
      <c r="V789">
        <v>5.4930965999999998E-2</v>
      </c>
      <c r="W789">
        <v>0.26443776000000002</v>
      </c>
      <c r="X789">
        <v>0.30529293000000002</v>
      </c>
      <c r="Y789">
        <v>-4.5753612999999999E-2</v>
      </c>
      <c r="Z789">
        <v>-0.14860313</v>
      </c>
      <c r="AA789">
        <v>-0.14738402</v>
      </c>
      <c r="AB789">
        <v>5.5528555E-2</v>
      </c>
      <c r="AC789">
        <v>0.20666105000000001</v>
      </c>
      <c r="AD789">
        <v>0.31289687999999999</v>
      </c>
      <c r="AE789">
        <v>-9.8943710000000003E-6</v>
      </c>
    </row>
    <row r="790" spans="1:31" x14ac:dyDescent="0.2">
      <c r="A790">
        <f>61.917229</f>
        <v>61.917228999999999</v>
      </c>
      <c r="B790">
        <v>-8.0367917999999996</v>
      </c>
      <c r="C790">
        <v>-13.850864</v>
      </c>
      <c r="D790">
        <v>-119.10899000000001</v>
      </c>
      <c r="E790">
        <v>-3.2171854999999998</v>
      </c>
      <c r="F790">
        <v>8.7351712999999993</v>
      </c>
      <c r="G790">
        <v>-37.892277</v>
      </c>
      <c r="H790">
        <v>-63.231594000000001</v>
      </c>
      <c r="I790">
        <v>-4.0481081000000003</v>
      </c>
      <c r="J790">
        <v>-3.1175877E-3</v>
      </c>
      <c r="K790">
        <v>0.89902705000000005</v>
      </c>
      <c r="L790">
        <v>0.59876198000000003</v>
      </c>
      <c r="M790">
        <v>0.11147619</v>
      </c>
      <c r="N790">
        <v>0.35055259</v>
      </c>
      <c r="O790">
        <v>0.14679116</v>
      </c>
      <c r="P790">
        <v>0.32198641</v>
      </c>
      <c r="Q790">
        <v>-0.11526068</v>
      </c>
      <c r="R790">
        <v>0.63262337000000002</v>
      </c>
      <c r="S790">
        <v>0.23867245000000001</v>
      </c>
      <c r="T790">
        <v>0.12157683</v>
      </c>
      <c r="U790">
        <v>-5.5294674000000002E-2</v>
      </c>
      <c r="V790">
        <v>-6.1367996000000001E-2</v>
      </c>
      <c r="W790">
        <v>0.42308757000000002</v>
      </c>
      <c r="X790">
        <v>0.63142925999999999</v>
      </c>
      <c r="Y790">
        <v>-1.7803023000000001E-2</v>
      </c>
      <c r="Z790">
        <v>-7.6920740000000001E-2</v>
      </c>
      <c r="AA790">
        <v>0.19433518</v>
      </c>
      <c r="AB790">
        <v>0.15312859000000001</v>
      </c>
      <c r="AC790">
        <v>0.38377336000000001</v>
      </c>
      <c r="AD790">
        <v>0.57818347000000003</v>
      </c>
      <c r="AE790">
        <v>-9.8943710000000003E-6</v>
      </c>
    </row>
    <row r="791" spans="1:31" x14ac:dyDescent="0.2">
      <c r="A791">
        <f>62.379906</f>
        <v>62.379905999999998</v>
      </c>
      <c r="B791">
        <v>-6.3749079999999996</v>
      </c>
      <c r="C791">
        <v>-11.549469999999999</v>
      </c>
      <c r="D791">
        <v>-122.24363</v>
      </c>
      <c r="E791">
        <v>-3.4012756</v>
      </c>
      <c r="F791">
        <v>20.503294</v>
      </c>
      <c r="G791">
        <v>-67.581749000000002</v>
      </c>
      <c r="H791">
        <v>-62.955424999999998</v>
      </c>
      <c r="I791">
        <v>-4.2326082999999999</v>
      </c>
      <c r="J791">
        <v>-4.3173112E-2</v>
      </c>
      <c r="K791">
        <v>0.76625525999999999</v>
      </c>
      <c r="L791">
        <v>1.0089045000000001</v>
      </c>
      <c r="M791">
        <v>9.1137588000000005E-2</v>
      </c>
      <c r="N791">
        <v>0.34898877</v>
      </c>
      <c r="O791">
        <v>0.35779554000000002</v>
      </c>
      <c r="P791">
        <v>0.70228738000000002</v>
      </c>
      <c r="Q791">
        <v>-7.3305853000000004E-2</v>
      </c>
      <c r="R791">
        <v>1.0476586999999999</v>
      </c>
      <c r="S791">
        <v>0.34036498999999998</v>
      </c>
      <c r="T791">
        <v>0.1169008</v>
      </c>
      <c r="U791">
        <v>2.7153010000000002E-2</v>
      </c>
      <c r="V791">
        <v>-0.21023068</v>
      </c>
      <c r="W791">
        <v>0.68750387000000002</v>
      </c>
      <c r="X791">
        <v>0.98862623999999999</v>
      </c>
      <c r="Y791">
        <v>3.8098148999999998E-2</v>
      </c>
      <c r="Z791">
        <v>-0.32313415000000001</v>
      </c>
      <c r="AA791">
        <v>0.18351148</v>
      </c>
      <c r="AB791">
        <v>0.23244801000000001</v>
      </c>
      <c r="AC791">
        <v>0.58649605999999999</v>
      </c>
      <c r="AD791">
        <v>0.87573886000000001</v>
      </c>
      <c r="AE791">
        <v>-9.8943710000000003E-6</v>
      </c>
    </row>
    <row r="792" spans="1:31" x14ac:dyDescent="0.2">
      <c r="A792">
        <f>61.26947</f>
        <v>61.269469999999998</v>
      </c>
      <c r="B792">
        <v>-3.6974285</v>
      </c>
      <c r="C792">
        <v>-8.6036853999999998</v>
      </c>
      <c r="D792">
        <v>-125.00948</v>
      </c>
      <c r="E792">
        <v>-3.6774111</v>
      </c>
      <c r="F792">
        <v>40.453938000000001</v>
      </c>
      <c r="G792">
        <v>-109.81086999999999</v>
      </c>
      <c r="H792">
        <v>-62.403103000000002</v>
      </c>
      <c r="I792">
        <v>-4.6938586000000004</v>
      </c>
      <c r="J792">
        <v>-8.3228632999999996E-2</v>
      </c>
      <c r="K792">
        <v>0.60525399000000002</v>
      </c>
      <c r="L792">
        <v>1.3204639</v>
      </c>
      <c r="M792">
        <v>3.325082E-2</v>
      </c>
      <c r="N792">
        <v>0.28643632000000002</v>
      </c>
      <c r="O792">
        <v>0.53754002000000001</v>
      </c>
      <c r="P792">
        <v>1.1761051</v>
      </c>
      <c r="Q792">
        <v>0.15666872000000001</v>
      </c>
      <c r="R792">
        <v>1.4113975000000001</v>
      </c>
      <c r="S792">
        <v>0.40763854999999999</v>
      </c>
      <c r="T792">
        <v>0.24003653</v>
      </c>
      <c r="U792">
        <v>0.12515686000000001</v>
      </c>
      <c r="V792">
        <v>-0.34823876999999998</v>
      </c>
      <c r="W792">
        <v>0.97836184999999998</v>
      </c>
      <c r="X792">
        <v>1.2293457999999999</v>
      </c>
      <c r="Y792">
        <v>0.12039711</v>
      </c>
      <c r="Z792">
        <v>-0.82179427000000005</v>
      </c>
      <c r="AA792">
        <v>-0.17367009999999999</v>
      </c>
      <c r="AB792">
        <v>0.25382706999999999</v>
      </c>
      <c r="AC792">
        <v>0.70745080999999999</v>
      </c>
      <c r="AD792">
        <v>1.0907606000000001</v>
      </c>
      <c r="AE792">
        <v>-9.8943710000000003E-6</v>
      </c>
    </row>
    <row r="793" spans="1:31" x14ac:dyDescent="0.2">
      <c r="A793">
        <f>59.048603</f>
        <v>59.048603</v>
      </c>
      <c r="B793">
        <v>0.64193535000000002</v>
      </c>
      <c r="C793">
        <v>-5.0135092999999999</v>
      </c>
      <c r="D793">
        <v>-125.28606000000001</v>
      </c>
      <c r="E793">
        <v>-3.9535464999999999</v>
      </c>
      <c r="F793">
        <v>65.645072999999996</v>
      </c>
      <c r="G793">
        <v>-164.11864</v>
      </c>
      <c r="H793">
        <v>-61.390498999999998</v>
      </c>
      <c r="I793">
        <v>-5.2473593000000003</v>
      </c>
      <c r="J793">
        <v>-0.10558521</v>
      </c>
      <c r="K793">
        <v>0.47651496999999998</v>
      </c>
      <c r="L793">
        <v>1.3880459999999999</v>
      </c>
      <c r="M793">
        <v>-2.4635956000000001E-2</v>
      </c>
      <c r="N793">
        <v>0.24108587000000001</v>
      </c>
      <c r="O793">
        <v>0.59693384000000005</v>
      </c>
      <c r="P793">
        <v>1.5797852999999999</v>
      </c>
      <c r="Q793">
        <v>0.53426211999999995</v>
      </c>
      <c r="R793">
        <v>1.5886035000000001</v>
      </c>
      <c r="S793">
        <v>0.43736401000000003</v>
      </c>
      <c r="T793">
        <v>0.63438260999999996</v>
      </c>
      <c r="U793">
        <v>0.20293770999999999</v>
      </c>
      <c r="V793">
        <v>-0.47384164000000001</v>
      </c>
      <c r="W793">
        <v>1.2116703</v>
      </c>
      <c r="X793">
        <v>1.2262398000000001</v>
      </c>
      <c r="Y793">
        <v>0.19648482</v>
      </c>
      <c r="Z793">
        <v>-1.2207222</v>
      </c>
      <c r="AA793">
        <v>-0.43653101</v>
      </c>
      <c r="AB793">
        <v>0.18752099999999999</v>
      </c>
      <c r="AC793">
        <v>0.70868503999999999</v>
      </c>
      <c r="AD793">
        <v>1.1388533999999999</v>
      </c>
      <c r="AE793">
        <v>-9.8943710000000003E-6</v>
      </c>
    </row>
    <row r="794" spans="1:31" x14ac:dyDescent="0.2">
      <c r="A794">
        <f>57.105343</f>
        <v>57.105342999999998</v>
      </c>
      <c r="B794">
        <v>6.6431827999999999</v>
      </c>
      <c r="C794">
        <v>-1.2392223</v>
      </c>
      <c r="D794">
        <v>-121.41387</v>
      </c>
      <c r="E794">
        <v>-3.9535464999999999</v>
      </c>
      <c r="F794">
        <v>91.112030000000004</v>
      </c>
      <c r="G794">
        <v>-227.55453</v>
      </c>
      <c r="H794">
        <v>-59.825569000000002</v>
      </c>
      <c r="I794">
        <v>-5.6163597000000003</v>
      </c>
      <c r="J794">
        <v>-0.10651673</v>
      </c>
      <c r="K794">
        <v>0.44332202999999998</v>
      </c>
      <c r="L794">
        <v>1.1883998</v>
      </c>
      <c r="M794">
        <v>-2.7764974000000001E-2</v>
      </c>
      <c r="N794">
        <v>0.33804211000000001</v>
      </c>
      <c r="O794">
        <v>0.50159109000000002</v>
      </c>
      <c r="P794">
        <v>1.749674</v>
      </c>
      <c r="Q794">
        <v>0.87145459999999997</v>
      </c>
      <c r="R794">
        <v>1.4813472000000001</v>
      </c>
      <c r="S794">
        <v>0.46083158000000002</v>
      </c>
      <c r="T794">
        <v>1.3981357999999999</v>
      </c>
      <c r="U794">
        <v>0.23249441000000001</v>
      </c>
      <c r="V794">
        <v>-0.61029904999999995</v>
      </c>
      <c r="W794">
        <v>1.3345461000000001</v>
      </c>
      <c r="X794">
        <v>0.96998983999999999</v>
      </c>
      <c r="Y794">
        <v>0.22909383</v>
      </c>
      <c r="Z794">
        <v>-1.1490397000000001</v>
      </c>
      <c r="AA794">
        <v>-6.8525739000000002E-2</v>
      </c>
      <c r="AB794">
        <v>1.0291708E-2</v>
      </c>
      <c r="AC794">
        <v>0.70745080999999999</v>
      </c>
      <c r="AD794">
        <v>1.0156736</v>
      </c>
      <c r="AE794">
        <v>-9.8943710000000003E-6</v>
      </c>
    </row>
    <row r="795" spans="1:31" x14ac:dyDescent="0.2">
      <c r="A795">
        <f>56.920273</f>
        <v>56.920273000000002</v>
      </c>
      <c r="B795">
        <v>12.921412</v>
      </c>
      <c r="C795">
        <v>1.8906742000000001</v>
      </c>
      <c r="D795">
        <v>-113.02412</v>
      </c>
      <c r="E795">
        <v>-3.7694561000000002</v>
      </c>
      <c r="F795">
        <v>112.99339000000001</v>
      </c>
      <c r="G795">
        <v>-293.66433999999998</v>
      </c>
      <c r="H795">
        <v>-58.168582999999998</v>
      </c>
      <c r="I795">
        <v>-5.5241097999999997</v>
      </c>
      <c r="J795">
        <v>-9.2543877999999996E-2</v>
      </c>
      <c r="K795">
        <v>0.52490835999999996</v>
      </c>
      <c r="L795">
        <v>0.81917870000000004</v>
      </c>
      <c r="M795">
        <v>5.2024908000000002E-2</v>
      </c>
      <c r="N795">
        <v>0.71961176000000004</v>
      </c>
      <c r="O795">
        <v>0.27651977999999999</v>
      </c>
      <c r="P795">
        <v>1.6390126</v>
      </c>
      <c r="Q795">
        <v>0.93050211999999999</v>
      </c>
      <c r="R795">
        <v>1.0771930000000001</v>
      </c>
      <c r="S795">
        <v>0.50776659999999996</v>
      </c>
      <c r="T795">
        <v>2.4892120000000002</v>
      </c>
      <c r="U795">
        <v>0.19049276000000001</v>
      </c>
      <c r="V795">
        <v>-0.70333827000000004</v>
      </c>
      <c r="W795">
        <v>1.2909952</v>
      </c>
      <c r="X795">
        <v>0.56775498000000002</v>
      </c>
      <c r="Y795">
        <v>0.19648482</v>
      </c>
      <c r="Z795">
        <v>-0.54908948999999996</v>
      </c>
      <c r="AA795">
        <v>1.0169352</v>
      </c>
      <c r="AB795">
        <v>-0.28064939</v>
      </c>
      <c r="AC795">
        <v>0.93640089000000004</v>
      </c>
      <c r="AD795">
        <v>0.76621114999999995</v>
      </c>
      <c r="AE795">
        <v>-9.8943710000000003E-6</v>
      </c>
    </row>
    <row r="796" spans="1:31" x14ac:dyDescent="0.2">
      <c r="A796">
        <f>58.678459</f>
        <v>58.678458999999997</v>
      </c>
      <c r="B796">
        <v>17.72241</v>
      </c>
      <c r="C796">
        <v>4.5602917999999999</v>
      </c>
      <c r="D796">
        <v>-101.86852</v>
      </c>
      <c r="E796">
        <v>-3.4012756</v>
      </c>
      <c r="F796">
        <v>130.55363</v>
      </c>
      <c r="G796">
        <v>-353.59649999999999</v>
      </c>
      <c r="H796">
        <v>-57.063927</v>
      </c>
      <c r="I796">
        <v>-5.2473593000000003</v>
      </c>
      <c r="J796">
        <v>-5.4351401000000001E-2</v>
      </c>
      <c r="K796">
        <v>0.62262600999999995</v>
      </c>
      <c r="L796">
        <v>0.39663579999999998</v>
      </c>
      <c r="M796">
        <v>0.19126607000000001</v>
      </c>
      <c r="N796">
        <v>1.4827509999999999</v>
      </c>
      <c r="O796">
        <v>-3.9205301999999997E-2</v>
      </c>
      <c r="P796">
        <v>1.3397592</v>
      </c>
      <c r="Q796">
        <v>0.62904894</v>
      </c>
      <c r="R796">
        <v>0.45541727999999998</v>
      </c>
      <c r="S796">
        <v>0.58286267999999997</v>
      </c>
      <c r="T796">
        <v>3.6753678000000001</v>
      </c>
      <c r="U796">
        <v>5.3598492999999997E-2</v>
      </c>
      <c r="V796">
        <v>-0.56533014999999998</v>
      </c>
      <c r="W796">
        <v>0.98147255</v>
      </c>
      <c r="X796">
        <v>0.15930809000000001</v>
      </c>
      <c r="Y796">
        <v>9.8657756999999999E-2</v>
      </c>
      <c r="Z796">
        <v>0.25811647999999998</v>
      </c>
      <c r="AA796">
        <v>2.3111386</v>
      </c>
      <c r="AB796">
        <v>-0.61961591000000005</v>
      </c>
      <c r="AC796">
        <v>1.5482715</v>
      </c>
      <c r="AD796">
        <v>0.40846210999999999</v>
      </c>
      <c r="AE796">
        <v>-9.8943710000000003E-6</v>
      </c>
    </row>
    <row r="797" spans="1:31" x14ac:dyDescent="0.2">
      <c r="A797">
        <f>60.714256</f>
        <v>60.714255999999999</v>
      </c>
      <c r="B797">
        <v>20.215235</v>
      </c>
      <c r="C797">
        <v>7.6901888999999999</v>
      </c>
      <c r="D797">
        <v>-90.805107000000007</v>
      </c>
      <c r="E797">
        <v>-2.849005</v>
      </c>
      <c r="F797">
        <v>144.62020999999999</v>
      </c>
      <c r="G797">
        <v>-397.85410000000002</v>
      </c>
      <c r="H797">
        <v>-56.971870000000003</v>
      </c>
      <c r="I797">
        <v>-5.0628590999999998</v>
      </c>
      <c r="J797">
        <v>4.8426729000000002E-2</v>
      </c>
      <c r="K797">
        <v>0.54321109999999995</v>
      </c>
      <c r="L797">
        <v>-3.3037271E-2</v>
      </c>
      <c r="M797">
        <v>0.35553934999999998</v>
      </c>
      <c r="N797">
        <v>2.5883647999999999</v>
      </c>
      <c r="O797">
        <v>-0.44714713</v>
      </c>
      <c r="P797">
        <v>1.0233612000000001</v>
      </c>
      <c r="Q797">
        <v>0.15511484</v>
      </c>
      <c r="R797">
        <v>-0.21143719999999999</v>
      </c>
      <c r="S797">
        <v>0.67986166000000003</v>
      </c>
      <c r="T797">
        <v>4.6339560000000004</v>
      </c>
      <c r="U797">
        <v>-0.23107937000000001</v>
      </c>
      <c r="V797">
        <v>-3.8108200000000002E-2</v>
      </c>
      <c r="W797">
        <v>0.35465037999999999</v>
      </c>
      <c r="X797">
        <v>-0.15129793</v>
      </c>
      <c r="Y797">
        <v>-5.9728902E-2</v>
      </c>
      <c r="Z797">
        <v>0.85495030999999999</v>
      </c>
      <c r="AA797">
        <v>3.1461085999999998</v>
      </c>
      <c r="AB797">
        <v>-0.84394108999999995</v>
      </c>
      <c r="AC797">
        <v>2.4076059000000001</v>
      </c>
      <c r="AD797">
        <v>-7.9603172999999999E-2</v>
      </c>
      <c r="AE797">
        <v>-9.8943710000000003E-6</v>
      </c>
    </row>
    <row r="798" spans="1:31" x14ac:dyDescent="0.2">
      <c r="A798">
        <f>60.344109</f>
        <v>60.344109000000003</v>
      </c>
      <c r="B798">
        <v>21.415485</v>
      </c>
      <c r="C798">
        <v>11.648586999999999</v>
      </c>
      <c r="D798">
        <v>-82.138771000000006</v>
      </c>
      <c r="E798">
        <v>-2.3887792000000001</v>
      </c>
      <c r="F798">
        <v>153.81406000000001</v>
      </c>
      <c r="G798">
        <v>-418.87646000000001</v>
      </c>
      <c r="H798">
        <v>-57.708309</v>
      </c>
      <c r="I798">
        <v>-5.0628590999999998</v>
      </c>
      <c r="J798">
        <v>0.25677755000000002</v>
      </c>
      <c r="K798">
        <v>0.18367258</v>
      </c>
      <c r="L798">
        <v>-0.48844114</v>
      </c>
      <c r="M798">
        <v>0.53545772999999997</v>
      </c>
      <c r="N798">
        <v>3.8206471999999998</v>
      </c>
      <c r="O798">
        <v>-0.96449863999999996</v>
      </c>
      <c r="P798">
        <v>0.85970718000000002</v>
      </c>
      <c r="Q798">
        <v>-0.12613785</v>
      </c>
      <c r="R798">
        <v>-0.73683768999999999</v>
      </c>
      <c r="S798">
        <v>0.82536036000000002</v>
      </c>
      <c r="T798">
        <v>5.1529965000000004</v>
      </c>
      <c r="U798">
        <v>-0.68687505000000004</v>
      </c>
      <c r="V798">
        <v>0.74497139000000001</v>
      </c>
      <c r="W798">
        <v>-0.40438002000000001</v>
      </c>
      <c r="X798">
        <v>-0.3376615</v>
      </c>
      <c r="Y798">
        <v>-0.27867517000000003</v>
      </c>
      <c r="Z798">
        <v>1.0590892000000001</v>
      </c>
      <c r="AA798">
        <v>3.3192875000000002</v>
      </c>
      <c r="AB798">
        <v>-0.76183307</v>
      </c>
      <c r="AC798">
        <v>3.0987759000000001</v>
      </c>
      <c r="AD798">
        <v>-0.68091946999999997</v>
      </c>
      <c r="AE798">
        <v>-9.8943710000000003E-6</v>
      </c>
    </row>
    <row r="799" spans="1:31" x14ac:dyDescent="0.2">
      <c r="A799">
        <f>56.457588</f>
        <v>56.457588000000001</v>
      </c>
      <c r="B799">
        <v>22.800388000000002</v>
      </c>
      <c r="C799">
        <v>15.51493</v>
      </c>
      <c r="D799">
        <v>-76.238281000000001</v>
      </c>
      <c r="E799">
        <v>-2.112644</v>
      </c>
      <c r="F799">
        <v>153.26241999999999</v>
      </c>
      <c r="G799">
        <v>-412.79104999999998</v>
      </c>
      <c r="H799">
        <v>-59.549404000000003</v>
      </c>
      <c r="I799">
        <v>-5.2473593000000003</v>
      </c>
      <c r="J799">
        <v>0.56480145000000004</v>
      </c>
      <c r="K799">
        <v>-0.25838295</v>
      </c>
      <c r="L799">
        <v>-0.95872544999999998</v>
      </c>
      <c r="M799">
        <v>0.75605321000000003</v>
      </c>
      <c r="N799">
        <v>4.8418155</v>
      </c>
      <c r="O799">
        <v>-1.5334289999999999</v>
      </c>
      <c r="P799">
        <v>0.93763768999999997</v>
      </c>
      <c r="Q799">
        <v>8.0528482999999998E-2</v>
      </c>
      <c r="R799">
        <v>-1.0244088</v>
      </c>
      <c r="S799">
        <v>1.064729</v>
      </c>
      <c r="T799">
        <v>5.2932772999999997</v>
      </c>
      <c r="U799">
        <v>-1.226674</v>
      </c>
      <c r="V799">
        <v>1.3373208000000001</v>
      </c>
      <c r="W799">
        <v>-0.83366770000000001</v>
      </c>
      <c r="X799">
        <v>-0.44326757999999999</v>
      </c>
      <c r="Y799">
        <v>-0.54110013999999995</v>
      </c>
      <c r="Z799">
        <v>1.0372728</v>
      </c>
      <c r="AA799">
        <v>3.2729002999999999</v>
      </c>
      <c r="AB799">
        <v>-0.29397255</v>
      </c>
      <c r="AC799">
        <v>3.2154109000000002</v>
      </c>
      <c r="AD799">
        <v>-1.2661013999999999</v>
      </c>
      <c r="AE799">
        <v>-9.8943710000000003E-6</v>
      </c>
    </row>
    <row r="800" spans="1:31" x14ac:dyDescent="0.2">
      <c r="A800">
        <f>50.072594</f>
        <v>50.072594000000002</v>
      </c>
      <c r="B800">
        <v>25.939502999999998</v>
      </c>
      <c r="C800">
        <v>18.368659999999998</v>
      </c>
      <c r="D800">
        <v>-72.366089000000002</v>
      </c>
      <c r="E800">
        <v>-1.8365085000000001</v>
      </c>
      <c r="F800">
        <v>137.54095000000001</v>
      </c>
      <c r="G800">
        <v>-379.13681000000003</v>
      </c>
      <c r="H800">
        <v>-62.771324</v>
      </c>
      <c r="I800">
        <v>-5.4318594999999998</v>
      </c>
      <c r="J800">
        <v>0.89890802000000003</v>
      </c>
      <c r="K800">
        <v>-0.34027954999999999</v>
      </c>
      <c r="L800">
        <v>-1.3310468</v>
      </c>
      <c r="M800">
        <v>1.023584</v>
      </c>
      <c r="N800">
        <v>5.3922768000000003</v>
      </c>
      <c r="O800">
        <v>-1.9632529000000001</v>
      </c>
      <c r="P800">
        <v>1.2353324000000001</v>
      </c>
      <c r="Q800">
        <v>0.78132939000000001</v>
      </c>
      <c r="R800">
        <v>-1.123893</v>
      </c>
      <c r="S800">
        <v>1.4010966</v>
      </c>
      <c r="T800">
        <v>5.3618598000000004</v>
      </c>
      <c r="U800">
        <v>-1.6093557000000001</v>
      </c>
      <c r="V800">
        <v>1.3729857999999999</v>
      </c>
      <c r="W800">
        <v>-0.47903875000000001</v>
      </c>
      <c r="X800">
        <v>-0.52868426000000002</v>
      </c>
      <c r="Y800">
        <v>-0.76159924000000001</v>
      </c>
      <c r="Z800">
        <v>1.0996052999999999</v>
      </c>
      <c r="AA800">
        <v>3.6872926000000001</v>
      </c>
      <c r="AB800">
        <v>0.43167605999999997</v>
      </c>
      <c r="AC800">
        <v>2.7149298000000002</v>
      </c>
      <c r="AD800">
        <v>-1.6458801000000001</v>
      </c>
      <c r="AE800">
        <v>-9.8943710000000003E-6</v>
      </c>
    </row>
    <row r="801" spans="1:31" x14ac:dyDescent="0.2">
      <c r="A801">
        <f>43.780132</f>
        <v>43.780132000000002</v>
      </c>
      <c r="B801">
        <v>31.940752</v>
      </c>
      <c r="C801">
        <v>21.774723000000002</v>
      </c>
      <c r="D801">
        <v>-69.784630000000007</v>
      </c>
      <c r="E801">
        <v>-1.7444633000000001</v>
      </c>
      <c r="F801">
        <v>106.28188</v>
      </c>
      <c r="G801">
        <v>-320.40329000000003</v>
      </c>
      <c r="H801">
        <v>-68.110496999999995</v>
      </c>
      <c r="I801">
        <v>-5.5241097999999997</v>
      </c>
      <c r="J801">
        <v>1.1774336000000001</v>
      </c>
      <c r="K801">
        <v>0.24075204</v>
      </c>
      <c r="L801">
        <v>-1.4370700000000001</v>
      </c>
      <c r="M801">
        <v>1.3005019</v>
      </c>
      <c r="N801">
        <v>5.4344992999999997</v>
      </c>
      <c r="O801">
        <v>-2.0195205000000001</v>
      </c>
      <c r="P801">
        <v>1.6234264</v>
      </c>
      <c r="Q801">
        <v>1.7152126000000001</v>
      </c>
      <c r="R801">
        <v>-1.1456553</v>
      </c>
      <c r="S801">
        <v>1.7640610000000001</v>
      </c>
      <c r="T801">
        <v>5.6642437000000001</v>
      </c>
      <c r="U801">
        <v>-1.5626872999999999</v>
      </c>
      <c r="V801">
        <v>0.99617719999999998</v>
      </c>
      <c r="W801">
        <v>0.64706372999999995</v>
      </c>
      <c r="X801">
        <v>-0.61875999000000004</v>
      </c>
      <c r="Y801">
        <v>-0.80041951</v>
      </c>
      <c r="Z801">
        <v>1.4019178999999999</v>
      </c>
      <c r="AA801">
        <v>4.8036785000000002</v>
      </c>
      <c r="AB801">
        <v>1.1430719</v>
      </c>
      <c r="AC801">
        <v>1.9916697000000001</v>
      </c>
      <c r="AD801">
        <v>-1.7147616000000001</v>
      </c>
      <c r="AE801">
        <v>-9.8943710000000003E-6</v>
      </c>
    </row>
    <row r="802" spans="1:31" x14ac:dyDescent="0.2">
      <c r="A802">
        <f>39.616005</f>
        <v>39.616005000000001</v>
      </c>
      <c r="B802">
        <v>41.358092999999997</v>
      </c>
      <c r="C802">
        <v>29.323298000000001</v>
      </c>
      <c r="D802">
        <v>-68.678291000000002</v>
      </c>
      <c r="E802">
        <v>-1.6524182999999999</v>
      </c>
      <c r="F802">
        <v>66.840278999999995</v>
      </c>
      <c r="G802">
        <v>-242.76808</v>
      </c>
      <c r="H802">
        <v>-75.843093999999994</v>
      </c>
      <c r="I802">
        <v>-5.8008598999999998</v>
      </c>
      <c r="J802">
        <v>1.3966521999999999</v>
      </c>
      <c r="K802">
        <v>1.2787294</v>
      </c>
      <c r="L802">
        <v>-1.2082828999999999</v>
      </c>
      <c r="M802">
        <v>1.5414361000000001</v>
      </c>
      <c r="N802">
        <v>5.099844</v>
      </c>
      <c r="O802">
        <v>-1.6100156999999999</v>
      </c>
      <c r="P802">
        <v>1.9382657999999999</v>
      </c>
      <c r="Q802">
        <v>2.5341086000000002</v>
      </c>
      <c r="R802">
        <v>-1.1394373</v>
      </c>
      <c r="S802">
        <v>2.0456712000000001</v>
      </c>
      <c r="T802">
        <v>6.2082229</v>
      </c>
      <c r="U802">
        <v>-0.99955404000000003</v>
      </c>
      <c r="V802">
        <v>0.81630152</v>
      </c>
      <c r="W802">
        <v>1.9318157</v>
      </c>
      <c r="X802">
        <v>-0.68864632000000003</v>
      </c>
      <c r="Y802">
        <v>-0.55196982999999999</v>
      </c>
      <c r="Z802">
        <v>1.7883794</v>
      </c>
      <c r="AA802">
        <v>6.1303524999999999</v>
      </c>
      <c r="AB802">
        <v>1.6044258</v>
      </c>
      <c r="AC802">
        <v>1.5908526000000001</v>
      </c>
      <c r="AD802">
        <v>-1.5360419999999999</v>
      </c>
      <c r="AE802">
        <v>1.5259202000000001</v>
      </c>
    </row>
    <row r="803" spans="1:31" x14ac:dyDescent="0.2">
      <c r="A803">
        <f>38.135426</f>
        <v>38.135426000000002</v>
      </c>
      <c r="B803">
        <v>53.914551000000003</v>
      </c>
      <c r="C803">
        <v>43.315776999999997</v>
      </c>
      <c r="D803">
        <v>-69.784630000000007</v>
      </c>
      <c r="E803">
        <v>-1.6524182999999999</v>
      </c>
      <c r="F803">
        <v>30.984276000000001</v>
      </c>
      <c r="G803">
        <v>-156.46575999999999</v>
      </c>
      <c r="H803">
        <v>-85.232674000000003</v>
      </c>
      <c r="I803">
        <v>-6.1698604000000001</v>
      </c>
      <c r="J803">
        <v>1.6537527999999999</v>
      </c>
      <c r="K803">
        <v>2.1938620000000002</v>
      </c>
      <c r="L803">
        <v>-0.78108995999999997</v>
      </c>
      <c r="M803">
        <v>1.7635961</v>
      </c>
      <c r="N803">
        <v>4.5165429000000001</v>
      </c>
      <c r="O803">
        <v>-0.90354173999999998</v>
      </c>
      <c r="P803">
        <v>2.0660720000000001</v>
      </c>
      <c r="Q803">
        <v>3.0080426</v>
      </c>
      <c r="R803">
        <v>-1.0648242999999999</v>
      </c>
      <c r="S803">
        <v>2.1911697000000001</v>
      </c>
      <c r="T803">
        <v>6.6025691000000002</v>
      </c>
      <c r="U803">
        <v>-0.13929797999999999</v>
      </c>
      <c r="V803">
        <v>1.3373208000000001</v>
      </c>
      <c r="W803">
        <v>2.5586383000000001</v>
      </c>
      <c r="X803">
        <v>-0.68554020000000004</v>
      </c>
      <c r="Y803">
        <v>-6.1281717999999999E-2</v>
      </c>
      <c r="Z803">
        <v>1.9208361</v>
      </c>
      <c r="AA803">
        <v>6.7890515000000002</v>
      </c>
      <c r="AB803">
        <v>1.7630645</v>
      </c>
      <c r="AC803">
        <v>1.8194941</v>
      </c>
      <c r="AD803">
        <v>-1.2710657999999999</v>
      </c>
      <c r="AE803">
        <v>1.5259202000000001</v>
      </c>
    </row>
    <row r="804" spans="1:31" x14ac:dyDescent="0.2">
      <c r="A804">
        <f>37.857815</f>
        <v>37.857815000000002</v>
      </c>
      <c r="B804">
        <v>68.132889000000006</v>
      </c>
      <c r="C804">
        <v>61.174599000000001</v>
      </c>
      <c r="D804">
        <v>-73.288039999999995</v>
      </c>
      <c r="E804">
        <v>-1.7444633000000001</v>
      </c>
      <c r="F804">
        <v>8.7351712999999993</v>
      </c>
      <c r="G804">
        <v>-75.695640999999995</v>
      </c>
      <c r="H804">
        <v>-94.714316999999994</v>
      </c>
      <c r="I804">
        <v>-6.9078612000000001</v>
      </c>
      <c r="J804">
        <v>2.0518241000000002</v>
      </c>
      <c r="K804">
        <v>2.6179252000000002</v>
      </c>
      <c r="L804">
        <v>-0.41186884000000001</v>
      </c>
      <c r="M804">
        <v>2.0514654999999999</v>
      </c>
      <c r="N804">
        <v>3.7846791999999998</v>
      </c>
      <c r="O804">
        <v>-0.25489866999999999</v>
      </c>
      <c r="P804">
        <v>1.9912586000000001</v>
      </c>
      <c r="Q804">
        <v>3.0733055999999999</v>
      </c>
      <c r="R804">
        <v>-0.87362837999999998</v>
      </c>
      <c r="S804">
        <v>2.2490562999999999</v>
      </c>
      <c r="T804">
        <v>6.3422688999999997</v>
      </c>
      <c r="U804">
        <v>0.61206490000000002</v>
      </c>
      <c r="V804">
        <v>2.4429362000000001</v>
      </c>
      <c r="W804">
        <v>2.1542368000000001</v>
      </c>
      <c r="X804">
        <v>-0.58614635000000004</v>
      </c>
      <c r="Y804">
        <v>0.46201539000000003</v>
      </c>
      <c r="Z804">
        <v>1.5483993</v>
      </c>
      <c r="AA804">
        <v>6.2277655999999997</v>
      </c>
      <c r="AB804">
        <v>1.756248</v>
      </c>
      <c r="AC804">
        <v>2.5621934</v>
      </c>
      <c r="AD804">
        <v>-1.026878</v>
      </c>
      <c r="AE804">
        <v>1.5259202000000001</v>
      </c>
    </row>
    <row r="805" spans="1:31" x14ac:dyDescent="0.2">
      <c r="A805">
        <f>37.580208</f>
        <v>37.580207999999999</v>
      </c>
      <c r="B805">
        <v>81.058655000000002</v>
      </c>
      <c r="C805">
        <v>77.100250000000003</v>
      </c>
      <c r="D805">
        <v>-77.897796999999997</v>
      </c>
      <c r="E805">
        <v>-1.9285535</v>
      </c>
      <c r="F805">
        <v>2.5752942999999999</v>
      </c>
      <c r="G805">
        <v>-13.919409999999999</v>
      </c>
      <c r="H805">
        <v>-102.53896</v>
      </c>
      <c r="I805">
        <v>-7.8303618000000004</v>
      </c>
      <c r="J805">
        <v>2.5734775000000001</v>
      </c>
      <c r="K805">
        <v>2.8052945</v>
      </c>
      <c r="L805">
        <v>-0.25469397999999999</v>
      </c>
      <c r="M805">
        <v>2.4785756999999999</v>
      </c>
      <c r="N805">
        <v>3.1356986</v>
      </c>
      <c r="O805">
        <v>5.1448435000000001E-2</v>
      </c>
      <c r="P805">
        <v>1.7808461</v>
      </c>
      <c r="Q805">
        <v>2.7765143000000001</v>
      </c>
      <c r="R805">
        <v>-0.61092806</v>
      </c>
      <c r="S805">
        <v>2.3288457</v>
      </c>
      <c r="T805">
        <v>5.2246956999999998</v>
      </c>
      <c r="U805">
        <v>0.93874449000000004</v>
      </c>
      <c r="V805">
        <v>3.4989309</v>
      </c>
      <c r="W805">
        <v>1.0856838</v>
      </c>
      <c r="X805">
        <v>-0.42929032</v>
      </c>
      <c r="Y805">
        <v>0.77102457999999996</v>
      </c>
      <c r="Z805">
        <v>0.69911897000000001</v>
      </c>
      <c r="AA805">
        <v>4.6521467999999997</v>
      </c>
      <c r="AB805">
        <v>1.7869223000000001</v>
      </c>
      <c r="AC805">
        <v>3.3919063</v>
      </c>
      <c r="AD805">
        <v>-0.77865653999999995</v>
      </c>
      <c r="AE805">
        <v>1.5259202000000001</v>
      </c>
    </row>
    <row r="806" spans="1:31" x14ac:dyDescent="0.2">
      <c r="A806">
        <f>37.117527</f>
        <v>37.117527000000003</v>
      </c>
      <c r="B806">
        <v>89.922034999999994</v>
      </c>
      <c r="C806">
        <v>85.845551</v>
      </c>
      <c r="D806">
        <v>-81.769988999999995</v>
      </c>
      <c r="E806">
        <v>-2.112644</v>
      </c>
      <c r="F806">
        <v>6.5286479000000002</v>
      </c>
      <c r="G806">
        <v>24.437177999999999</v>
      </c>
      <c r="H806">
        <v>-107.78609</v>
      </c>
      <c r="I806">
        <v>-8.5683632000000003</v>
      </c>
      <c r="J806">
        <v>3.0538332000000001</v>
      </c>
      <c r="K806">
        <v>3.3360717000000002</v>
      </c>
      <c r="L806">
        <v>-0.23454340000000001</v>
      </c>
      <c r="M806">
        <v>2.9979922999999999</v>
      </c>
      <c r="N806">
        <v>2.9511688</v>
      </c>
      <c r="O806">
        <v>-1.1071386000000001E-2</v>
      </c>
      <c r="P806">
        <v>1.5423785000000001</v>
      </c>
      <c r="Q806">
        <v>2.2124549999999998</v>
      </c>
      <c r="R806">
        <v>-0.39330661</v>
      </c>
      <c r="S806">
        <v>2.4884248000000002</v>
      </c>
      <c r="T806">
        <v>3.5724947</v>
      </c>
      <c r="U806">
        <v>0.83918493999999999</v>
      </c>
      <c r="V806">
        <v>3.9160561999999999</v>
      </c>
      <c r="W806">
        <v>0.13378498</v>
      </c>
      <c r="X806">
        <v>-0.29572973000000002</v>
      </c>
      <c r="Y806">
        <v>0.76170771999999998</v>
      </c>
      <c r="Z806">
        <v>-0.32001749000000002</v>
      </c>
      <c r="AA806">
        <v>2.8832474000000001</v>
      </c>
      <c r="AB806">
        <v>1.9833620000000001</v>
      </c>
      <c r="AC806">
        <v>3.8269730000000002</v>
      </c>
      <c r="AD806">
        <v>-0.43549058000000002</v>
      </c>
      <c r="AE806">
        <v>1.5259202000000001</v>
      </c>
    </row>
    <row r="807" spans="1:31" x14ac:dyDescent="0.2">
      <c r="A807">
        <f>37.117527</f>
        <v>37.117527000000003</v>
      </c>
      <c r="B807">
        <v>93.338127</v>
      </c>
      <c r="C807">
        <v>86.950218000000007</v>
      </c>
      <c r="D807">
        <v>-83.152916000000005</v>
      </c>
      <c r="E807">
        <v>-2.2046890000000001</v>
      </c>
      <c r="F807">
        <v>9.4706782999999994</v>
      </c>
      <c r="G807">
        <v>48.963264000000002</v>
      </c>
      <c r="H807">
        <v>-110.63979</v>
      </c>
      <c r="I807">
        <v>-8.9373635999999994</v>
      </c>
      <c r="J807">
        <v>3.2988243000000002</v>
      </c>
      <c r="K807">
        <v>4.4022784000000001</v>
      </c>
      <c r="L807">
        <v>-0.15022083999999999</v>
      </c>
      <c r="M807">
        <v>3.4344901999999999</v>
      </c>
      <c r="N807">
        <v>3.4296947000000002</v>
      </c>
      <c r="O807">
        <v>-0.21426081999999999</v>
      </c>
      <c r="P807">
        <v>1.3865174</v>
      </c>
      <c r="Q807">
        <v>1.5396240000000001</v>
      </c>
      <c r="R807">
        <v>-0.30470355999999998</v>
      </c>
      <c r="S807">
        <v>2.6792940999999999</v>
      </c>
      <c r="T807">
        <v>2.0029037000000001</v>
      </c>
      <c r="U807">
        <v>0.58873063000000003</v>
      </c>
      <c r="V807">
        <v>3.6245337000000002</v>
      </c>
      <c r="W807">
        <v>-0.11507745</v>
      </c>
      <c r="X807">
        <v>-0.22894943000000001</v>
      </c>
      <c r="Y807">
        <v>0.56450087000000004</v>
      </c>
      <c r="Z807">
        <v>-1.0508660999999999</v>
      </c>
      <c r="AA807">
        <v>1.8410815</v>
      </c>
      <c r="AB807">
        <v>2.3313138000000002</v>
      </c>
      <c r="AC807">
        <v>3.5514304999999999</v>
      </c>
      <c r="AD807">
        <v>2.9924507999999999E-2</v>
      </c>
      <c r="AE807">
        <v>1.5259202000000001</v>
      </c>
    </row>
    <row r="808" spans="1:31" x14ac:dyDescent="0.2">
      <c r="A808">
        <f>38.135426</f>
        <v>38.135426000000002</v>
      </c>
      <c r="B808">
        <v>92.322533000000007</v>
      </c>
      <c r="C808">
        <v>83.912375999999995</v>
      </c>
      <c r="D808">
        <v>-81.585601999999994</v>
      </c>
      <c r="E808">
        <v>-2.112644</v>
      </c>
      <c r="F808">
        <v>0.92040199</v>
      </c>
      <c r="G808">
        <v>78.652739999999994</v>
      </c>
      <c r="H808">
        <v>-112.02061</v>
      </c>
      <c r="I808">
        <v>-8.8451138</v>
      </c>
      <c r="J808">
        <v>3.2348591999999998</v>
      </c>
      <c r="K808">
        <v>5.4808941000000004</v>
      </c>
      <c r="L808">
        <v>0.10398689999999999</v>
      </c>
      <c r="M808">
        <v>3.5815537000000002</v>
      </c>
      <c r="N808">
        <v>4.2225460999999997</v>
      </c>
      <c r="O808">
        <v>-0.27052861</v>
      </c>
      <c r="P808">
        <v>1.3911933000000001</v>
      </c>
      <c r="Q808">
        <v>0.97711848999999995</v>
      </c>
      <c r="R808">
        <v>-0.31247571000000002</v>
      </c>
      <c r="S808">
        <v>2.7762932999999999</v>
      </c>
      <c r="T808">
        <v>0.97573357999999999</v>
      </c>
      <c r="U808">
        <v>0.49850482000000002</v>
      </c>
      <c r="V808">
        <v>3.0290827999999999</v>
      </c>
      <c r="W808">
        <v>0.36553812000000002</v>
      </c>
      <c r="X808">
        <v>-0.19167671</v>
      </c>
      <c r="Y808">
        <v>0.42319511999999998</v>
      </c>
      <c r="Z808">
        <v>-1.119432</v>
      </c>
      <c r="AA808">
        <v>1.9987980000000001</v>
      </c>
      <c r="AB808">
        <v>2.6975462000000001</v>
      </c>
      <c r="AC808">
        <v>2.5347316000000002</v>
      </c>
      <c r="AD808">
        <v>0.51457666999999996</v>
      </c>
      <c r="AE808">
        <v>1.5259202000000001</v>
      </c>
    </row>
    <row r="809" spans="1:31" x14ac:dyDescent="0.2">
      <c r="A809">
        <f>39.616005</f>
        <v>39.616005000000001</v>
      </c>
      <c r="B809">
        <v>89.275749000000005</v>
      </c>
      <c r="C809">
        <v>81.426872000000003</v>
      </c>
      <c r="D809">
        <v>-78.174377000000007</v>
      </c>
      <c r="E809">
        <v>-1.9285535</v>
      </c>
      <c r="F809">
        <v>-23.167475</v>
      </c>
      <c r="G809">
        <v>129.18016</v>
      </c>
      <c r="H809">
        <v>-112.84910000000001</v>
      </c>
      <c r="I809">
        <v>-8.1993627999999994</v>
      </c>
      <c r="J809">
        <v>2.9485709999999998</v>
      </c>
      <c r="K809">
        <v>5.7777691000000004</v>
      </c>
      <c r="L809">
        <v>0.43817705000000001</v>
      </c>
      <c r="M809">
        <v>3.3547003000000002</v>
      </c>
      <c r="N809">
        <v>4.5462550999999998</v>
      </c>
      <c r="O809">
        <v>-5.3272269999999997E-2</v>
      </c>
      <c r="P809">
        <v>1.5377027000000001</v>
      </c>
      <c r="Q809">
        <v>0.73160517000000003</v>
      </c>
      <c r="R809">
        <v>-0.29848582000000001</v>
      </c>
      <c r="S809">
        <v>2.6902455999999999</v>
      </c>
      <c r="T809">
        <v>0.51436424000000003</v>
      </c>
      <c r="U809">
        <v>0.67428958000000006</v>
      </c>
      <c r="V809">
        <v>2.6104069000000001</v>
      </c>
      <c r="W809">
        <v>1.1478994</v>
      </c>
      <c r="X809">
        <v>-0.10004792999999999</v>
      </c>
      <c r="Y809">
        <v>0.48841318</v>
      </c>
      <c r="Z809">
        <v>-0.50234007999999997</v>
      </c>
      <c r="AA809">
        <v>3.0904438000000001</v>
      </c>
      <c r="AB809">
        <v>2.9125760000000001</v>
      </c>
      <c r="AC809">
        <v>1.0835831</v>
      </c>
      <c r="AD809">
        <v>0.83974676999999998</v>
      </c>
      <c r="AE809">
        <v>1.5259202000000001</v>
      </c>
    </row>
    <row r="810" spans="1:31" x14ac:dyDescent="0.2">
      <c r="A810">
        <f>40.44883</f>
        <v>40.448830000000001</v>
      </c>
      <c r="B810">
        <v>86.044303999999997</v>
      </c>
      <c r="C810">
        <v>81.518929</v>
      </c>
      <c r="D810">
        <v>-74.394385999999997</v>
      </c>
      <c r="E810">
        <v>-1.6524182999999999</v>
      </c>
      <c r="F810">
        <v>-58.104087999999997</v>
      </c>
      <c r="G810">
        <v>201.65198000000001</v>
      </c>
      <c r="H810">
        <v>-113.40143</v>
      </c>
      <c r="I810">
        <v>-7.0923615</v>
      </c>
      <c r="J810">
        <v>2.5933499000000002</v>
      </c>
      <c r="K810">
        <v>4.9733824999999996</v>
      </c>
      <c r="L810">
        <v>0.66200382000000002</v>
      </c>
      <c r="M810">
        <v>2.8415414999999999</v>
      </c>
      <c r="N810">
        <v>3.7940624000000001</v>
      </c>
      <c r="O810">
        <v>0.33278763</v>
      </c>
      <c r="P810">
        <v>1.7200605</v>
      </c>
      <c r="Q810">
        <v>0.85125410999999995</v>
      </c>
      <c r="R810">
        <v>-0.1679129</v>
      </c>
      <c r="S810">
        <v>2.4258449</v>
      </c>
      <c r="T810">
        <v>0.31952921000000001</v>
      </c>
      <c r="U810">
        <v>0.95585613999999997</v>
      </c>
      <c r="V810">
        <v>2.5592351</v>
      </c>
      <c r="W810">
        <v>1.7498354</v>
      </c>
      <c r="X810">
        <v>8.3209618999999999E-2</v>
      </c>
      <c r="Y810">
        <v>0.70114821000000005</v>
      </c>
      <c r="Z810">
        <v>0.36719837999999999</v>
      </c>
      <c r="AA810">
        <v>4.2346615999999999</v>
      </c>
      <c r="AB810">
        <v>2.8688883999999999</v>
      </c>
      <c r="AC810">
        <v>-0.22501172</v>
      </c>
      <c r="AD810">
        <v>0.87449776999999995</v>
      </c>
      <c r="AE810">
        <v>1.5259202000000001</v>
      </c>
    </row>
    <row r="811" spans="1:31" x14ac:dyDescent="0.2">
      <c r="A811">
        <f>39.616005</f>
        <v>39.616005000000001</v>
      </c>
      <c r="B811">
        <v>82.720534999999998</v>
      </c>
      <c r="C811">
        <v>83.267982000000003</v>
      </c>
      <c r="D811">
        <v>-71.075362999999996</v>
      </c>
      <c r="E811">
        <v>-1.4683280000000001</v>
      </c>
      <c r="F811">
        <v>-92.948761000000005</v>
      </c>
      <c r="G811">
        <v>281.40787</v>
      </c>
      <c r="H811">
        <v>-113.40143</v>
      </c>
      <c r="I811">
        <v>-5.8008598999999998</v>
      </c>
      <c r="J811">
        <v>2.2648323000000001</v>
      </c>
      <c r="K811">
        <v>3.4834231999999998</v>
      </c>
      <c r="L811">
        <v>0.65177357000000002</v>
      </c>
      <c r="M811">
        <v>2.2313838000000001</v>
      </c>
      <c r="N811">
        <v>2.0597970000000001</v>
      </c>
      <c r="O811">
        <v>0.64694971000000001</v>
      </c>
      <c r="P811">
        <v>1.8011079999999999</v>
      </c>
      <c r="Q811">
        <v>1.1651384</v>
      </c>
      <c r="R811">
        <v>5.7480805000000003E-2</v>
      </c>
      <c r="S811">
        <v>2.0597517000000001</v>
      </c>
      <c r="T811">
        <v>6.2346980000000003E-2</v>
      </c>
      <c r="U811">
        <v>1.0725273</v>
      </c>
      <c r="V811">
        <v>2.7158508000000001</v>
      </c>
      <c r="W811">
        <v>1.9567022000000001</v>
      </c>
      <c r="X811">
        <v>0.29597473000000002</v>
      </c>
      <c r="Y811">
        <v>0.85021800000000003</v>
      </c>
      <c r="Z811">
        <v>0.86585844000000001</v>
      </c>
      <c r="AA811">
        <v>4.4882454999999997</v>
      </c>
      <c r="AB811">
        <v>2.5739195000000001</v>
      </c>
      <c r="AC811">
        <v>-0.81250632</v>
      </c>
      <c r="AD811">
        <v>0.62255305000000005</v>
      </c>
      <c r="AE811">
        <v>1.5259202000000001</v>
      </c>
    </row>
    <row r="812" spans="1:31" x14ac:dyDescent="0.2">
      <c r="A812">
        <f>37.302597</f>
        <v>37.302596999999999</v>
      </c>
      <c r="B812">
        <v>78.658157000000003</v>
      </c>
      <c r="C812">
        <v>83.728263999999996</v>
      </c>
      <c r="D812">
        <v>-68.125122000000005</v>
      </c>
      <c r="E812">
        <v>-1.2842377</v>
      </c>
      <c r="F812">
        <v>-117.68021</v>
      </c>
      <c r="G812">
        <v>348.71631000000002</v>
      </c>
      <c r="H812">
        <v>-112.02061</v>
      </c>
      <c r="I812">
        <v>-4.5093584</v>
      </c>
      <c r="J812">
        <v>1.9611558</v>
      </c>
      <c r="K812">
        <v>2.0378242000000002</v>
      </c>
      <c r="L812">
        <v>0.43352689999999999</v>
      </c>
      <c r="M812">
        <v>1.6869352</v>
      </c>
      <c r="N812">
        <v>6.9066747999999997E-2</v>
      </c>
      <c r="O812">
        <v>0.69852859</v>
      </c>
      <c r="P812">
        <v>1.701357</v>
      </c>
      <c r="Q812">
        <v>1.3842357000000001</v>
      </c>
      <c r="R812">
        <v>0.26577568000000001</v>
      </c>
      <c r="S812">
        <v>1.6654974</v>
      </c>
      <c r="T812">
        <v>-0.40681577000000002</v>
      </c>
      <c r="U812">
        <v>0.86251915000000001</v>
      </c>
      <c r="V812">
        <v>2.7592694999999998</v>
      </c>
      <c r="W812">
        <v>1.844714</v>
      </c>
      <c r="X812">
        <v>0.41711110000000001</v>
      </c>
      <c r="Y812">
        <v>0.77413027999999995</v>
      </c>
      <c r="Z812">
        <v>0.66483610999999998</v>
      </c>
      <c r="AA812">
        <v>3.51566</v>
      </c>
      <c r="AB812">
        <v>2.1299169</v>
      </c>
      <c r="AC812">
        <v>-0.48389193000000003</v>
      </c>
      <c r="AD812">
        <v>0.21205695999999999</v>
      </c>
      <c r="AE812">
        <v>1.5259202000000001</v>
      </c>
    </row>
    <row r="813" spans="1:31" x14ac:dyDescent="0.2">
      <c r="A813">
        <f>34.89666</f>
        <v>34.896659999999997</v>
      </c>
      <c r="B813">
        <v>73.395522999999997</v>
      </c>
      <c r="C813">
        <v>80.690421999999998</v>
      </c>
      <c r="D813">
        <v>-64.713898</v>
      </c>
      <c r="E813">
        <v>-1.1921926</v>
      </c>
      <c r="F813">
        <v>-128.89670000000001</v>
      </c>
      <c r="G813">
        <v>390.94542999999999</v>
      </c>
      <c r="H813">
        <v>-108.79868999999999</v>
      </c>
      <c r="I813">
        <v>-3.5868576000000001</v>
      </c>
      <c r="J813">
        <v>1.6345012999999999</v>
      </c>
      <c r="K813">
        <v>1.0922905999999999</v>
      </c>
      <c r="L813">
        <v>0.14211805</v>
      </c>
      <c r="M813">
        <v>1.2645183</v>
      </c>
      <c r="N813">
        <v>-1.3837128000000001</v>
      </c>
      <c r="O813">
        <v>0.46720519999999999</v>
      </c>
      <c r="P813">
        <v>1.4332758999999999</v>
      </c>
      <c r="Q813">
        <v>1.3174188</v>
      </c>
      <c r="R813">
        <v>0.35437869999999999</v>
      </c>
      <c r="S813">
        <v>1.2821946</v>
      </c>
      <c r="T813">
        <v>-1.0489919999999999</v>
      </c>
      <c r="U813">
        <v>0.38961171999999999</v>
      </c>
      <c r="V813">
        <v>2.4630945</v>
      </c>
      <c r="W813">
        <v>1.5911856</v>
      </c>
      <c r="X813">
        <v>0.37983837999999998</v>
      </c>
      <c r="Y813">
        <v>0.47754350000000001</v>
      </c>
      <c r="Z813">
        <v>-1.6146546000000001E-2</v>
      </c>
      <c r="AA813">
        <v>1.8194338999999999</v>
      </c>
      <c r="AB813">
        <v>1.6564791000000001</v>
      </c>
      <c r="AC813">
        <v>0.38253914999999999</v>
      </c>
      <c r="AD813">
        <v>-0.17951228</v>
      </c>
      <c r="AE813">
        <v>1.5259202000000001</v>
      </c>
    </row>
    <row r="814" spans="1:31" x14ac:dyDescent="0.2">
      <c r="A814">
        <f>33.693687</f>
        <v>33.693686999999997</v>
      </c>
      <c r="B814">
        <v>67.301948999999993</v>
      </c>
      <c r="C814">
        <v>73.602126999999996</v>
      </c>
      <c r="D814">
        <v>-60.657317999999997</v>
      </c>
      <c r="E814">
        <v>-1.1001475000000001</v>
      </c>
      <c r="F814">
        <v>-130.27576999999999</v>
      </c>
      <c r="G814">
        <v>406.89661000000001</v>
      </c>
      <c r="H814">
        <v>-103.91978</v>
      </c>
      <c r="I814">
        <v>-3.125607</v>
      </c>
      <c r="J814">
        <v>1.2618917000000001</v>
      </c>
      <c r="K814">
        <v>0.64434099</v>
      </c>
      <c r="L814">
        <v>-8.2638785000000006E-2</v>
      </c>
      <c r="M814">
        <v>0.93753618000000005</v>
      </c>
      <c r="N814">
        <v>-1.9591951000000001</v>
      </c>
      <c r="O814">
        <v>9.0523317000000006E-2</v>
      </c>
      <c r="P814">
        <v>1.0576506999999999</v>
      </c>
      <c r="Q814">
        <v>1.0004268000000001</v>
      </c>
      <c r="R814">
        <v>0.31240879999999999</v>
      </c>
      <c r="S814">
        <v>0.92705296999999998</v>
      </c>
      <c r="T814">
        <v>-1.6974028000000001</v>
      </c>
      <c r="U814">
        <v>-0.11907495999999999</v>
      </c>
      <c r="V814">
        <v>1.8350804000000001</v>
      </c>
      <c r="W814">
        <v>1.3003275000000001</v>
      </c>
      <c r="X814">
        <v>0.21677019</v>
      </c>
      <c r="Y814">
        <v>0.12039711</v>
      </c>
      <c r="Z814">
        <v>-0.63479668</v>
      </c>
      <c r="AA814">
        <v>0.30721073999999998</v>
      </c>
      <c r="AB814">
        <v>1.2276586</v>
      </c>
      <c r="AC814">
        <v>1.0551957999999999</v>
      </c>
      <c r="AD814">
        <v>-0.39298265999999998</v>
      </c>
      <c r="AE814">
        <v>1.5259202000000001</v>
      </c>
    </row>
    <row r="815" spans="1:31" x14ac:dyDescent="0.2">
      <c r="A815">
        <f>34.248905</f>
        <v>34.248905000000001</v>
      </c>
      <c r="B815">
        <v>61.946987</v>
      </c>
      <c r="C815">
        <v>64.212440000000001</v>
      </c>
      <c r="D815">
        <v>-56.139758999999998</v>
      </c>
      <c r="E815">
        <v>-1.0081023</v>
      </c>
      <c r="F815">
        <v>-127.42570000000001</v>
      </c>
      <c r="G815">
        <v>402.83965999999998</v>
      </c>
      <c r="H815">
        <v>-97.936226000000005</v>
      </c>
      <c r="I815">
        <v>-3.2178570999999998</v>
      </c>
      <c r="J815">
        <v>0.86785721999999998</v>
      </c>
      <c r="K815">
        <v>0.46689835000000002</v>
      </c>
      <c r="L815">
        <v>-0.17874169000000001</v>
      </c>
      <c r="M815">
        <v>0.67313438999999997</v>
      </c>
      <c r="N815">
        <v>-1.8544195999999999</v>
      </c>
      <c r="O815">
        <v>-0.24239472000000001</v>
      </c>
      <c r="P815">
        <v>0.63370848000000002</v>
      </c>
      <c r="Q815">
        <v>0.63215666999999998</v>
      </c>
      <c r="R815">
        <v>0.20981585999999999</v>
      </c>
      <c r="S815">
        <v>0.61884618000000002</v>
      </c>
      <c r="T815">
        <v>-2.1275987999999999</v>
      </c>
      <c r="U815">
        <v>-0.44419881999999999</v>
      </c>
      <c r="V815">
        <v>1.0737097</v>
      </c>
      <c r="W815">
        <v>0.98458343999999998</v>
      </c>
      <c r="X815">
        <v>1.7982356000000001E-2</v>
      </c>
      <c r="Y815">
        <v>-0.12494694000000001</v>
      </c>
      <c r="Z815">
        <v>-0.80465275000000003</v>
      </c>
      <c r="AA815">
        <v>-0.41952236999999998</v>
      </c>
      <c r="AB815">
        <v>0.86762291000000002</v>
      </c>
      <c r="AC815">
        <v>0.93763512000000004</v>
      </c>
      <c r="AD815">
        <v>-0.33651229999999999</v>
      </c>
      <c r="AE815">
        <v>1.5259202000000001</v>
      </c>
    </row>
    <row r="816" spans="1:31" x14ac:dyDescent="0.2">
      <c r="A816">
        <f>36.377235</f>
        <v>36.377234999999999</v>
      </c>
      <c r="B816">
        <v>58.438567999999997</v>
      </c>
      <c r="C816">
        <v>54.822749999999999</v>
      </c>
      <c r="D816">
        <v>-51.990982000000002</v>
      </c>
      <c r="E816">
        <v>-0.91605722999999994</v>
      </c>
      <c r="F816">
        <v>-123.28845</v>
      </c>
      <c r="G816">
        <v>384.86002000000002</v>
      </c>
      <c r="H816">
        <v>-91.952674999999999</v>
      </c>
      <c r="I816">
        <v>-3.5868576000000001</v>
      </c>
      <c r="J816">
        <v>0.49773174999999997</v>
      </c>
      <c r="K816">
        <v>0.32885294999999998</v>
      </c>
      <c r="L816">
        <v>-0.18587192999999999</v>
      </c>
      <c r="M816">
        <v>0.47131290999999997</v>
      </c>
      <c r="N816">
        <v>-1.5369663</v>
      </c>
      <c r="O816">
        <v>-0.40963525000000001</v>
      </c>
      <c r="P816">
        <v>0.21288364000000001</v>
      </c>
      <c r="Q816">
        <v>0.38042775000000001</v>
      </c>
      <c r="R816">
        <v>0.11810394</v>
      </c>
      <c r="S816">
        <v>0.37947753000000001</v>
      </c>
      <c r="T816">
        <v>-2.1494200000000001</v>
      </c>
      <c r="U816">
        <v>-0.50020105000000004</v>
      </c>
      <c r="V816">
        <v>0.41933438000000001</v>
      </c>
      <c r="W816">
        <v>0.64861911999999999</v>
      </c>
      <c r="X816">
        <v>-0.15285096000000001</v>
      </c>
      <c r="Y816">
        <v>-0.19482341</v>
      </c>
      <c r="Z816">
        <v>-0.56155591999999999</v>
      </c>
      <c r="AA816">
        <v>-0.43498473999999998</v>
      </c>
      <c r="AB816">
        <v>0.58318846999999996</v>
      </c>
      <c r="AC816">
        <v>-2.9077325000000001E-2</v>
      </c>
      <c r="AD816">
        <v>-4.1128858999999997E-2</v>
      </c>
      <c r="AE816">
        <v>1.5259202000000001</v>
      </c>
    </row>
    <row r="817" spans="1:31" x14ac:dyDescent="0.2">
      <c r="A817">
        <f>39.616005</f>
        <v>39.616005000000001</v>
      </c>
      <c r="B817">
        <v>57.145988000000003</v>
      </c>
      <c r="C817">
        <v>47.734454999999997</v>
      </c>
      <c r="D817">
        <v>-48.948543999999998</v>
      </c>
      <c r="E817">
        <v>-0.91605722999999994</v>
      </c>
      <c r="F817">
        <v>-117.12858</v>
      </c>
      <c r="G817">
        <v>355.44713999999999</v>
      </c>
      <c r="H817">
        <v>-86.613495</v>
      </c>
      <c r="I817">
        <v>-3.7713578000000001</v>
      </c>
      <c r="J817">
        <v>0.18722379</v>
      </c>
      <c r="K817">
        <v>-3.4718353E-2</v>
      </c>
      <c r="L817">
        <v>-0.20354246000000001</v>
      </c>
      <c r="M817">
        <v>0.32737821</v>
      </c>
      <c r="N817">
        <v>-1.3868404999999999</v>
      </c>
      <c r="O817">
        <v>-0.39713123</v>
      </c>
      <c r="P817">
        <v>-0.15806574000000001</v>
      </c>
      <c r="Q817">
        <v>0.24524002</v>
      </c>
      <c r="R817">
        <v>3.7273090000000002E-2</v>
      </c>
      <c r="S817">
        <v>0.19017290000000001</v>
      </c>
      <c r="T817">
        <v>-1.7691022000000001</v>
      </c>
      <c r="U817">
        <v>-0.36641803000000001</v>
      </c>
      <c r="V817">
        <v>2.2367258000000001E-2</v>
      </c>
      <c r="W817">
        <v>0.35153958000000002</v>
      </c>
      <c r="X817">
        <v>-0.28951760999999998</v>
      </c>
      <c r="Y817">
        <v>-0.15445033999999999</v>
      </c>
      <c r="Z817">
        <v>-0.24210187999999999</v>
      </c>
      <c r="AA817">
        <v>-0.27726823</v>
      </c>
      <c r="AB817">
        <v>0.38334077999999999</v>
      </c>
      <c r="AC817">
        <v>-1.2966340000000001</v>
      </c>
      <c r="AD817">
        <v>0.29924466999999999</v>
      </c>
      <c r="AE817">
        <v>1.5259202000000001</v>
      </c>
    </row>
    <row r="818" spans="1:31" x14ac:dyDescent="0.2">
      <c r="A818">
        <f>44.057739</f>
        <v>44.057738999999998</v>
      </c>
      <c r="B818">
        <v>57.607624000000001</v>
      </c>
      <c r="C818">
        <v>44.144278999999997</v>
      </c>
      <c r="D818">
        <v>-47.842201000000003</v>
      </c>
      <c r="E818">
        <v>-0.91605722999999994</v>
      </c>
      <c r="F818">
        <v>-106.46371000000001</v>
      </c>
      <c r="G818">
        <v>314.78546</v>
      </c>
      <c r="H818">
        <v>-82.471030999999996</v>
      </c>
      <c r="I818">
        <v>-3.5868576000000001</v>
      </c>
      <c r="J818">
        <v>-4.3173112E-2</v>
      </c>
      <c r="K818">
        <v>-0.95760626000000004</v>
      </c>
      <c r="L818">
        <v>-0.30863564999999998</v>
      </c>
      <c r="M818">
        <v>0.19126607000000001</v>
      </c>
      <c r="N818">
        <v>-1.4931795999999999</v>
      </c>
      <c r="O818">
        <v>-0.26896563000000001</v>
      </c>
      <c r="P818">
        <v>-0.44017434</v>
      </c>
      <c r="Q818">
        <v>7.4312962999999996E-2</v>
      </c>
      <c r="R818">
        <v>-8.5527614000000002E-2</v>
      </c>
      <c r="S818">
        <v>1.1819774E-2</v>
      </c>
      <c r="T818">
        <v>-1.2547375999999999</v>
      </c>
      <c r="U818">
        <v>-0.19685578000000001</v>
      </c>
      <c r="V818">
        <v>-0.13269800000000001</v>
      </c>
      <c r="W818">
        <v>0.16644816000000001</v>
      </c>
      <c r="X818">
        <v>-0.38891152000000001</v>
      </c>
      <c r="Y818">
        <v>-0.11097165000000001</v>
      </c>
      <c r="Z818">
        <v>-0.14860313</v>
      </c>
      <c r="AA818">
        <v>-0.44271593999999997</v>
      </c>
      <c r="AB818">
        <v>0.2640518</v>
      </c>
      <c r="AC818">
        <v>-2.0235968</v>
      </c>
      <c r="AD818">
        <v>0.41156489000000002</v>
      </c>
      <c r="AE818">
        <v>1.5259202000000001</v>
      </c>
    </row>
    <row r="819" spans="1:31" x14ac:dyDescent="0.2">
      <c r="A819">
        <f>50.072594</f>
        <v>50.072594000000002</v>
      </c>
      <c r="B819">
        <v>59.269508000000002</v>
      </c>
      <c r="C819">
        <v>44.144278999999997</v>
      </c>
      <c r="D819">
        <v>-49.132935000000003</v>
      </c>
      <c r="E819">
        <v>-0.91605722999999994</v>
      </c>
      <c r="F819">
        <v>-90.190612999999999</v>
      </c>
      <c r="G819">
        <v>263.70483000000002</v>
      </c>
      <c r="H819">
        <v>-79.525283999999999</v>
      </c>
      <c r="I819">
        <v>-3.125607</v>
      </c>
      <c r="J819">
        <v>-0.17979661</v>
      </c>
      <c r="K819">
        <v>-2.5815787000000001</v>
      </c>
      <c r="L819">
        <v>-0.48782110000000001</v>
      </c>
      <c r="M819">
        <v>1.9606692E-3</v>
      </c>
      <c r="N819">
        <v>-1.6698902</v>
      </c>
      <c r="O819">
        <v>-0.11579208000000001</v>
      </c>
      <c r="P819">
        <v>-0.61473869999999997</v>
      </c>
      <c r="Q819">
        <v>-0.30017265999999998</v>
      </c>
      <c r="R819">
        <v>-0.29537692999999998</v>
      </c>
      <c r="S819">
        <v>-0.19156535</v>
      </c>
      <c r="T819">
        <v>-0.99443811000000004</v>
      </c>
      <c r="U819">
        <v>-0.11285249999999999</v>
      </c>
      <c r="V819">
        <v>-0.17146433999999999</v>
      </c>
      <c r="W819">
        <v>0.11823106999999999</v>
      </c>
      <c r="X819">
        <v>-0.42463124000000002</v>
      </c>
      <c r="Y819">
        <v>-0.13426381000000001</v>
      </c>
      <c r="Z819">
        <v>-0.33404231000000001</v>
      </c>
      <c r="AA819">
        <v>-1.0225561000000001</v>
      </c>
      <c r="AB819">
        <v>0.18380289999999999</v>
      </c>
      <c r="AC819">
        <v>-1.6375906</v>
      </c>
      <c r="AD819">
        <v>0.14596801000000001</v>
      </c>
      <c r="AE819">
        <v>1.5259202000000001</v>
      </c>
    </row>
    <row r="820" spans="1:31" x14ac:dyDescent="0.2">
      <c r="A820">
        <f>57.382954</f>
        <v>57.382953999999998</v>
      </c>
      <c r="B820">
        <v>62.03931</v>
      </c>
      <c r="C820">
        <v>46.905951999999999</v>
      </c>
      <c r="D820">
        <v>-52.267567</v>
      </c>
      <c r="E820">
        <v>-1.1001475000000001</v>
      </c>
      <c r="F820">
        <v>-69.780272999999994</v>
      </c>
      <c r="G820">
        <v>204.87909999999999</v>
      </c>
      <c r="H820">
        <v>-77.500076000000007</v>
      </c>
      <c r="I820">
        <v>-2.6643564999999998</v>
      </c>
      <c r="J820">
        <v>-0.22823584</v>
      </c>
      <c r="K820">
        <v>-4.4707847000000003</v>
      </c>
      <c r="L820">
        <v>-0.63972569000000001</v>
      </c>
      <c r="M820">
        <v>-0.240538</v>
      </c>
      <c r="N820">
        <v>-1.6949112</v>
      </c>
      <c r="O820">
        <v>-6.3823997000000002E-3</v>
      </c>
      <c r="P820">
        <v>-0.68799341000000003</v>
      </c>
      <c r="Q820">
        <v>-0.92017168000000005</v>
      </c>
      <c r="R820">
        <v>-0.57362157000000003</v>
      </c>
      <c r="S820">
        <v>-0.39964399</v>
      </c>
      <c r="T820">
        <v>-1.1908319000000001</v>
      </c>
      <c r="U820">
        <v>-0.13774237</v>
      </c>
      <c r="V820">
        <v>-0.22883849000000001</v>
      </c>
      <c r="W820">
        <v>0.14467271000000001</v>
      </c>
      <c r="X820">
        <v>-0.39046457000000001</v>
      </c>
      <c r="Y820">
        <v>-0.2103515</v>
      </c>
      <c r="Z820">
        <v>-0.63479668</v>
      </c>
      <c r="AA820">
        <v>-1.7183645000000001</v>
      </c>
      <c r="AB820">
        <v>7.2259991999999995E-2</v>
      </c>
      <c r="AC820">
        <v>-0.31295075999999999</v>
      </c>
      <c r="AD820">
        <v>-0.36660915999999999</v>
      </c>
      <c r="AE820">
        <v>1.5259202000000001</v>
      </c>
    </row>
    <row r="821" spans="1:31" x14ac:dyDescent="0.2">
      <c r="A821">
        <f>65.063454</f>
        <v>65.063453999999993</v>
      </c>
      <c r="B821">
        <v>66.471007999999998</v>
      </c>
      <c r="C821">
        <v>51.508738999999998</v>
      </c>
      <c r="D821">
        <v>-56.877319</v>
      </c>
      <c r="E821">
        <v>-1.2842377</v>
      </c>
      <c r="F821">
        <v>-48.082797999999997</v>
      </c>
      <c r="G821">
        <v>142.45743999999999</v>
      </c>
      <c r="H821">
        <v>-76.303368000000006</v>
      </c>
      <c r="I821">
        <v>-2.4798562999999998</v>
      </c>
      <c r="J821">
        <v>-0.2372406</v>
      </c>
      <c r="K821">
        <v>-5.6437049000000004</v>
      </c>
      <c r="L821">
        <v>-0.65150607000000005</v>
      </c>
      <c r="M821">
        <v>-0.45487549999999999</v>
      </c>
      <c r="N821">
        <v>-1.5854444999999999</v>
      </c>
      <c r="O821">
        <v>3.4255481999999997E-2</v>
      </c>
      <c r="P821">
        <v>-0.67864173999999999</v>
      </c>
      <c r="Q821">
        <v>-1.6442806999999999</v>
      </c>
      <c r="R821">
        <v>-0.83632183000000004</v>
      </c>
      <c r="S821">
        <v>-0.55452961000000001</v>
      </c>
      <c r="T821">
        <v>-1.6802576</v>
      </c>
      <c r="U821">
        <v>-0.20774512000000001</v>
      </c>
      <c r="V821">
        <v>-0.36219463000000002</v>
      </c>
      <c r="W821">
        <v>0.10889873999999999</v>
      </c>
      <c r="X821">
        <v>-0.34697971</v>
      </c>
      <c r="Y821">
        <v>-0.27867517000000003</v>
      </c>
      <c r="Z821">
        <v>-0.84361063999999997</v>
      </c>
      <c r="AA821">
        <v>-2.1281183000000001</v>
      </c>
      <c r="AB821">
        <v>-0.12232042999999999</v>
      </c>
      <c r="AC821">
        <v>1.0453219</v>
      </c>
      <c r="AD821">
        <v>-0.78331070999999997</v>
      </c>
      <c r="AE821">
        <v>1.5259202000000001</v>
      </c>
    </row>
    <row r="822" spans="1:31" x14ac:dyDescent="0.2">
      <c r="A822">
        <f>71.263382</f>
        <v>71.263382000000007</v>
      </c>
      <c r="B822">
        <v>73.580177000000006</v>
      </c>
      <c r="C822">
        <v>57.676479</v>
      </c>
      <c r="D822">
        <v>-62.224628000000003</v>
      </c>
      <c r="E822">
        <v>-1.5603731000000001</v>
      </c>
      <c r="F822">
        <v>-28.224088999999999</v>
      </c>
      <c r="G822">
        <v>82.248665000000003</v>
      </c>
      <c r="H822">
        <v>-75.566924999999998</v>
      </c>
      <c r="I822">
        <v>-2.6643564999999998</v>
      </c>
      <c r="J822">
        <v>-0.28133269999999999</v>
      </c>
      <c r="K822">
        <v>-5.2416672999999996</v>
      </c>
      <c r="L822">
        <v>-0.49619134999999998</v>
      </c>
      <c r="M822">
        <v>-0.55656850000000002</v>
      </c>
      <c r="N822">
        <v>-1.679273</v>
      </c>
      <c r="O822">
        <v>3.2692487999999999E-2</v>
      </c>
      <c r="P822">
        <v>-0.61473869999999997</v>
      </c>
      <c r="Q822">
        <v>-2.2067861999999998</v>
      </c>
      <c r="R822">
        <v>-0.98243910000000001</v>
      </c>
      <c r="S822">
        <v>-0.61085164999999997</v>
      </c>
      <c r="T822">
        <v>-2.0543407999999999</v>
      </c>
      <c r="U822">
        <v>-0.23885745999999999</v>
      </c>
      <c r="V822">
        <v>-0.53121578999999997</v>
      </c>
      <c r="W822">
        <v>-0.12907595999999999</v>
      </c>
      <c r="X822">
        <v>-0.38269940000000002</v>
      </c>
      <c r="Y822">
        <v>-0.29109766999999998</v>
      </c>
      <c r="Z822">
        <v>-0.86075210999999996</v>
      </c>
      <c r="AA822">
        <v>-2.0647223000000001</v>
      </c>
      <c r="AB822">
        <v>-0.38630526999999998</v>
      </c>
      <c r="AC822">
        <v>1.4134317999999999</v>
      </c>
      <c r="AD822">
        <v>-0.81216644999999998</v>
      </c>
      <c r="AE822">
        <v>1.5259202000000001</v>
      </c>
    </row>
    <row r="823" spans="1:31" x14ac:dyDescent="0.2">
      <c r="A823">
        <f>74.687218</f>
        <v>74.687218000000001</v>
      </c>
      <c r="B823">
        <v>83.459152000000003</v>
      </c>
      <c r="C823">
        <v>65.225052000000005</v>
      </c>
      <c r="D823">
        <v>-68.493896000000007</v>
      </c>
      <c r="E823">
        <v>-1.8365085000000001</v>
      </c>
      <c r="F823">
        <v>-12.318735999999999</v>
      </c>
      <c r="G823">
        <v>31.44463</v>
      </c>
      <c r="H823">
        <v>-75.382819999999995</v>
      </c>
      <c r="I823">
        <v>-3.0333568999999998</v>
      </c>
      <c r="J823">
        <v>-0.4014993</v>
      </c>
      <c r="K823">
        <v>-3.2987943</v>
      </c>
      <c r="L823">
        <v>-0.26337427000000002</v>
      </c>
      <c r="M823">
        <v>-0.55031048999999999</v>
      </c>
      <c r="N823">
        <v>-2.3392010000000001</v>
      </c>
      <c r="O823">
        <v>3.581848E-2</v>
      </c>
      <c r="P823">
        <v>-0.5399254</v>
      </c>
      <c r="Q823">
        <v>-2.3497431</v>
      </c>
      <c r="R823">
        <v>-0.93580591999999996</v>
      </c>
      <c r="S823">
        <v>-0.57956165000000004</v>
      </c>
      <c r="T823">
        <v>-1.9982279999999999</v>
      </c>
      <c r="U823">
        <v>-0.19218895</v>
      </c>
      <c r="V823">
        <v>-0.66922389999999998</v>
      </c>
      <c r="W823">
        <v>-0.61435770999999995</v>
      </c>
      <c r="X823">
        <v>-0.49296454000000001</v>
      </c>
      <c r="Y823">
        <v>-0.24451333</v>
      </c>
      <c r="Z823">
        <v>-0.69868748999999997</v>
      </c>
      <c r="AA823">
        <v>-1.6410525</v>
      </c>
      <c r="AB823">
        <v>-0.63634729000000001</v>
      </c>
      <c r="AC823">
        <v>0.44332510000000003</v>
      </c>
      <c r="AD823">
        <v>-0.44200637999999998</v>
      </c>
      <c r="AE823">
        <v>1.5259202000000001</v>
      </c>
    </row>
    <row r="824" spans="1:31" x14ac:dyDescent="0.2">
      <c r="A824">
        <f>74.872292</f>
        <v>74.872292000000002</v>
      </c>
      <c r="B824">
        <v>94.907684000000003</v>
      </c>
      <c r="C824">
        <v>73.786240000000006</v>
      </c>
      <c r="D824">
        <v>-75.869506999999999</v>
      </c>
      <c r="E824">
        <v>-2.112644</v>
      </c>
      <c r="F824">
        <v>-2.1135671</v>
      </c>
      <c r="G824">
        <v>-4.0536532000000003</v>
      </c>
      <c r="H824">
        <v>-76.027198999999996</v>
      </c>
      <c r="I824">
        <v>-3.3101072</v>
      </c>
      <c r="J824">
        <v>-0.56389493000000002</v>
      </c>
      <c r="K824">
        <v>-0.83103883000000001</v>
      </c>
      <c r="L824">
        <v>-8.0158702999999998E-2</v>
      </c>
      <c r="M824">
        <v>-0.52997190000000005</v>
      </c>
      <c r="N824">
        <v>-3.4995482</v>
      </c>
      <c r="O824">
        <v>6.5515392000000006E-2</v>
      </c>
      <c r="P824">
        <v>-0.49316710000000002</v>
      </c>
      <c r="Q824">
        <v>-1.9752575999999999</v>
      </c>
      <c r="R824">
        <v>-0.67466002999999997</v>
      </c>
      <c r="S824">
        <v>-0.51228808999999997</v>
      </c>
      <c r="T824">
        <v>-1.5243894</v>
      </c>
      <c r="U824">
        <v>-0.10818566</v>
      </c>
      <c r="V824">
        <v>-0.75916176999999996</v>
      </c>
      <c r="W824">
        <v>-1.2380690999999999</v>
      </c>
      <c r="X824">
        <v>-0.54576754999999999</v>
      </c>
      <c r="Y824">
        <v>-0.16997844000000001</v>
      </c>
      <c r="Z824">
        <v>-0.41351631</v>
      </c>
      <c r="AA824">
        <v>-1.1137843999999999</v>
      </c>
      <c r="AB824">
        <v>-0.78197276999999998</v>
      </c>
      <c r="AC824">
        <v>-1.2293681999999999</v>
      </c>
      <c r="AD824">
        <v>6.1883014E-2</v>
      </c>
      <c r="AE824">
        <v>1.5259202000000001</v>
      </c>
    </row>
    <row r="825" spans="1:31" x14ac:dyDescent="0.2">
      <c r="A825">
        <f>72.929031</f>
        <v>72.929030999999995</v>
      </c>
      <c r="B825">
        <v>105.61761</v>
      </c>
      <c r="C825">
        <v>81.979202000000001</v>
      </c>
      <c r="D825">
        <v>-83.429496999999998</v>
      </c>
      <c r="E825">
        <v>-2.3887792000000001</v>
      </c>
      <c r="F825">
        <v>2.3914173000000001</v>
      </c>
      <c r="G825">
        <v>-23.416353000000001</v>
      </c>
      <c r="H825">
        <v>-77.592133000000004</v>
      </c>
      <c r="I825">
        <v>-3.3101072</v>
      </c>
      <c r="J825">
        <v>-0.69927638999999997</v>
      </c>
      <c r="K825">
        <v>0.91546839000000002</v>
      </c>
      <c r="L825">
        <v>5.0938874000000002E-3</v>
      </c>
      <c r="M825">
        <v>-0.57534253999999996</v>
      </c>
      <c r="N825">
        <v>-4.5441732000000004</v>
      </c>
      <c r="O825">
        <v>0.10927927</v>
      </c>
      <c r="P825">
        <v>-0.47913953999999997</v>
      </c>
      <c r="Q825">
        <v>-1.2200708</v>
      </c>
      <c r="R825">
        <v>-0.23009047999999999</v>
      </c>
      <c r="S825">
        <v>-0.46222410000000003</v>
      </c>
      <c r="T825">
        <v>-0.92118025000000003</v>
      </c>
      <c r="U825">
        <v>-5.5294674000000002E-2</v>
      </c>
      <c r="V825">
        <v>-0.84134631999999998</v>
      </c>
      <c r="W825">
        <v>-1.7793448999999999</v>
      </c>
      <c r="X825">
        <v>-0.40444180000000002</v>
      </c>
      <c r="Y825">
        <v>-0.10320759</v>
      </c>
      <c r="Z825">
        <v>-5.9779301E-2</v>
      </c>
      <c r="AA825">
        <v>-0.67929077000000004</v>
      </c>
      <c r="AB825">
        <v>-0.7946763</v>
      </c>
      <c r="AC825">
        <v>-2.465452</v>
      </c>
      <c r="AD825">
        <v>0.38736325999999999</v>
      </c>
      <c r="AE825">
        <v>1.5259202000000001</v>
      </c>
    </row>
    <row r="826" spans="1:31" x14ac:dyDescent="0.2">
      <c r="A826">
        <f>70.615623</f>
        <v>70.615622999999999</v>
      </c>
      <c r="B826">
        <v>112.72678000000001</v>
      </c>
      <c r="C826">
        <v>88.331055000000006</v>
      </c>
      <c r="D826">
        <v>-89.237792999999996</v>
      </c>
      <c r="E826">
        <v>-2.5728694999999999</v>
      </c>
      <c r="F826">
        <v>4.1382479999999999</v>
      </c>
      <c r="G826">
        <v>-34.849567</v>
      </c>
      <c r="H826">
        <v>-80.077606000000003</v>
      </c>
      <c r="I826">
        <v>-3.125607</v>
      </c>
      <c r="J826">
        <v>-0.77845591000000003</v>
      </c>
      <c r="K826">
        <v>1.3420132</v>
      </c>
      <c r="L826">
        <v>6.7715786E-2</v>
      </c>
      <c r="M826">
        <v>-0.68485814</v>
      </c>
      <c r="N826">
        <v>-4.7005543999999997</v>
      </c>
      <c r="O826">
        <v>0.13585019000000001</v>
      </c>
      <c r="P826">
        <v>-0.45108461</v>
      </c>
      <c r="Q826">
        <v>-0.38874391000000003</v>
      </c>
      <c r="R826">
        <v>0.30463666</v>
      </c>
      <c r="S826">
        <v>-0.44970807000000002</v>
      </c>
      <c r="T826">
        <v>-0.48942584</v>
      </c>
      <c r="U826">
        <v>-7.8628927000000001E-2</v>
      </c>
      <c r="V826">
        <v>-0.96849989999999997</v>
      </c>
      <c r="W826">
        <v>-2.0313181999999999</v>
      </c>
      <c r="X826">
        <v>-7.5199448000000002E-2</v>
      </c>
      <c r="Y826">
        <v>-6.9045766999999994E-2</v>
      </c>
      <c r="Z826">
        <v>0.27214131000000003</v>
      </c>
      <c r="AA826">
        <v>-0.41179112000000001</v>
      </c>
      <c r="AB826">
        <v>-0.73053913999999998</v>
      </c>
      <c r="AC826">
        <v>-2.5148212999999999</v>
      </c>
      <c r="AD826">
        <v>0.42025258999999998</v>
      </c>
      <c r="AE826">
        <v>1.5259202000000001</v>
      </c>
    </row>
    <row r="827" spans="1:31" x14ac:dyDescent="0.2">
      <c r="A827">
        <f>69.042511</f>
        <v>69.042511000000005</v>
      </c>
      <c r="B827">
        <v>114.8503</v>
      </c>
      <c r="C827">
        <v>91.368896000000007</v>
      </c>
      <c r="D827">
        <v>-91.266082999999995</v>
      </c>
      <c r="E827">
        <v>-2.5728694999999999</v>
      </c>
      <c r="F827">
        <v>8.8271093</v>
      </c>
      <c r="G827">
        <v>-53.013621999999998</v>
      </c>
      <c r="H827">
        <v>-83.207474000000005</v>
      </c>
      <c r="I827">
        <v>-2.9411068</v>
      </c>
      <c r="J827">
        <v>-0.83652084999999998</v>
      </c>
      <c r="K827">
        <v>0.70079999999999998</v>
      </c>
      <c r="L827">
        <v>0.22024042999999999</v>
      </c>
      <c r="M827">
        <v>-0.79906708000000004</v>
      </c>
      <c r="N827">
        <v>-3.6606201999999999</v>
      </c>
      <c r="O827">
        <v>0.13897619</v>
      </c>
      <c r="P827">
        <v>-0.33886459000000002</v>
      </c>
      <c r="Q827">
        <v>0.19862353999999999</v>
      </c>
      <c r="R827">
        <v>0.80205720999999996</v>
      </c>
      <c r="S827">
        <v>-0.47943356999999998</v>
      </c>
      <c r="T827">
        <v>-0.32420569999999999</v>
      </c>
      <c r="U827">
        <v>-0.16107662</v>
      </c>
      <c r="V827">
        <v>-1.1499263</v>
      </c>
      <c r="W827">
        <v>-1.9208856000000001</v>
      </c>
      <c r="X827">
        <v>0.27733838999999999</v>
      </c>
      <c r="Y827">
        <v>-7.3704197999999999E-2</v>
      </c>
      <c r="Z827">
        <v>0.41083114999999998</v>
      </c>
      <c r="AA827">
        <v>-0.38241258</v>
      </c>
      <c r="AB827">
        <v>-0.68158417999999998</v>
      </c>
      <c r="AC827">
        <v>-1.5789645999999999</v>
      </c>
      <c r="AD827">
        <v>0.30389884</v>
      </c>
      <c r="AE827">
        <v>1.5259202000000001</v>
      </c>
    </row>
    <row r="828" spans="1:31" x14ac:dyDescent="0.2">
      <c r="A828">
        <f>68.579834</f>
        <v>68.579834000000005</v>
      </c>
      <c r="B828">
        <v>112.26514</v>
      </c>
      <c r="C828">
        <v>90.816558999999998</v>
      </c>
      <c r="D828">
        <v>-88.869011</v>
      </c>
      <c r="E828">
        <v>-2.4808245000000002</v>
      </c>
      <c r="F828">
        <v>22.893694</v>
      </c>
      <c r="G828">
        <v>-91.185805999999999</v>
      </c>
      <c r="H828">
        <v>-86.521439000000001</v>
      </c>
      <c r="I828">
        <v>-3.0333568999999998</v>
      </c>
      <c r="J828">
        <v>-0.916632</v>
      </c>
      <c r="K828">
        <v>-0.41814336000000002</v>
      </c>
      <c r="L828">
        <v>0.48126840999999998</v>
      </c>
      <c r="M828">
        <v>-0.88824409000000004</v>
      </c>
      <c r="N828">
        <v>-1.8184521</v>
      </c>
      <c r="O828">
        <v>0.15304312</v>
      </c>
      <c r="P828">
        <v>-0.11754183999999999</v>
      </c>
      <c r="Q828">
        <v>0.37421220999999999</v>
      </c>
      <c r="R828">
        <v>1.1315983999999999</v>
      </c>
      <c r="S828">
        <v>-0.54357803000000005</v>
      </c>
      <c r="T828">
        <v>-0.27432793</v>
      </c>
      <c r="U828">
        <v>-0.23885745999999999</v>
      </c>
      <c r="V828">
        <v>-1.3499603</v>
      </c>
      <c r="W828">
        <v>-1.5320379</v>
      </c>
      <c r="X828">
        <v>0.49320960000000003</v>
      </c>
      <c r="Y828">
        <v>-9.6996360000000004E-2</v>
      </c>
      <c r="Z828">
        <v>0.19578397</v>
      </c>
      <c r="AA828">
        <v>-0.67774456999999999</v>
      </c>
      <c r="AB828">
        <v>-0.70637148999999999</v>
      </c>
      <c r="AC828">
        <v>-0.57399087999999998</v>
      </c>
      <c r="AD828">
        <v>0.2644937</v>
      </c>
      <c r="AE828">
        <v>1.5259202000000001</v>
      </c>
    </row>
    <row r="829" spans="1:31" x14ac:dyDescent="0.2">
      <c r="A829">
        <f>68.672363</f>
        <v>68.672363000000004</v>
      </c>
      <c r="B829">
        <v>106.81786</v>
      </c>
      <c r="C829">
        <v>87.134331000000003</v>
      </c>
      <c r="D829">
        <v>-83.890472000000003</v>
      </c>
      <c r="E829">
        <v>-2.3887792000000001</v>
      </c>
      <c r="F829">
        <v>48.084831000000001</v>
      </c>
      <c r="G829">
        <v>-151.85559000000001</v>
      </c>
      <c r="H829">
        <v>-89.283080999999996</v>
      </c>
      <c r="I829">
        <v>-3.4946074</v>
      </c>
      <c r="J829">
        <v>-1.0094738999999999</v>
      </c>
      <c r="K829">
        <v>-1.6223955999999999</v>
      </c>
      <c r="L829">
        <v>0.73361604999999996</v>
      </c>
      <c r="M829">
        <v>-0.98055011000000003</v>
      </c>
      <c r="N829">
        <v>3.9354357999999999E-2</v>
      </c>
      <c r="O829">
        <v>0.21087396</v>
      </c>
      <c r="P829">
        <v>0.14118752000000001</v>
      </c>
      <c r="Q829">
        <v>0.17065366000000001</v>
      </c>
      <c r="R829">
        <v>1.2077659000000001</v>
      </c>
      <c r="S829">
        <v>-0.62649666999999998</v>
      </c>
      <c r="T829">
        <v>-9.9755757E-2</v>
      </c>
      <c r="U829">
        <v>-0.25130238999999999</v>
      </c>
      <c r="V829">
        <v>-1.5267347</v>
      </c>
      <c r="W829">
        <v>-1.0436453999999999</v>
      </c>
      <c r="X829">
        <v>0.56309593000000002</v>
      </c>
      <c r="Y829">
        <v>-0.10786603</v>
      </c>
      <c r="Z829">
        <v>-0.30910933000000002</v>
      </c>
      <c r="AA829">
        <v>-1.2003739</v>
      </c>
      <c r="AB829">
        <v>-0.79839431999999999</v>
      </c>
      <c r="AC829">
        <v>-0.32097328000000003</v>
      </c>
      <c r="AD829">
        <v>0.38270915</v>
      </c>
      <c r="AE829">
        <v>1.5259202000000001</v>
      </c>
    </row>
    <row r="830" spans="1:31" x14ac:dyDescent="0.2">
      <c r="A830">
        <f>68.39476</f>
        <v>68.394760000000005</v>
      </c>
      <c r="B830">
        <v>100.90894</v>
      </c>
      <c r="C830">
        <v>81.610984999999999</v>
      </c>
      <c r="D830">
        <v>-79.372917000000001</v>
      </c>
      <c r="E830">
        <v>-2.2046890000000001</v>
      </c>
      <c r="F830">
        <v>78.148705000000007</v>
      </c>
      <c r="G830">
        <v>-223.68199000000001</v>
      </c>
      <c r="H830">
        <v>-90.848015000000004</v>
      </c>
      <c r="I830">
        <v>-4.2326082999999999</v>
      </c>
      <c r="J830">
        <v>-1.0622602999999999</v>
      </c>
      <c r="K830">
        <v>-2.7373064</v>
      </c>
      <c r="L830">
        <v>0.81762862000000003</v>
      </c>
      <c r="M830">
        <v>-1.0900656</v>
      </c>
      <c r="N830">
        <v>1.3185511000000001</v>
      </c>
      <c r="O830">
        <v>0.29996473000000001</v>
      </c>
      <c r="P830">
        <v>0.30172446000000003</v>
      </c>
      <c r="Q830">
        <v>-0.22092465999999999</v>
      </c>
      <c r="R830">
        <v>1.0352231000000001</v>
      </c>
      <c r="S830">
        <v>-0.70941520000000002</v>
      </c>
      <c r="T830">
        <v>0.34758544000000002</v>
      </c>
      <c r="U830">
        <v>-0.17663277999999999</v>
      </c>
      <c r="V830">
        <v>-1.6445844999999999</v>
      </c>
      <c r="W830">
        <v>-0.63302236999999995</v>
      </c>
      <c r="X830">
        <v>0.58483832999999996</v>
      </c>
      <c r="Y830">
        <v>-7.2151392999999994E-2</v>
      </c>
      <c r="Z830">
        <v>-0.71427065000000001</v>
      </c>
      <c r="AA830">
        <v>-1.5359080000000001</v>
      </c>
      <c r="AB830">
        <v>-0.90436017999999996</v>
      </c>
      <c r="AC830">
        <v>-0.87792057000000001</v>
      </c>
      <c r="AD830">
        <v>0.52233368000000002</v>
      </c>
      <c r="AE830">
        <v>1.5259202000000001</v>
      </c>
    </row>
    <row r="831" spans="1:31" x14ac:dyDescent="0.2">
      <c r="A831">
        <f>66.82164</f>
        <v>66.821640000000002</v>
      </c>
      <c r="B831">
        <v>95.646300999999994</v>
      </c>
      <c r="C831">
        <v>75.075019999999995</v>
      </c>
      <c r="D831">
        <v>-77.252433999999994</v>
      </c>
      <c r="E831">
        <v>-2.2046890000000001</v>
      </c>
      <c r="F831">
        <v>102.32852</v>
      </c>
      <c r="G831">
        <v>-288.13211000000001</v>
      </c>
      <c r="H831">
        <v>-91.216232000000005</v>
      </c>
      <c r="I831">
        <v>-4.7861089999999997</v>
      </c>
      <c r="J831">
        <v>-1.0414562000000001</v>
      </c>
      <c r="K831">
        <v>-3.5004333999999999</v>
      </c>
      <c r="L831">
        <v>0.67595428000000002</v>
      </c>
      <c r="M831">
        <v>-1.1620330000000001</v>
      </c>
      <c r="N831">
        <v>1.9503303999999999</v>
      </c>
      <c r="O831">
        <v>0.36404753000000001</v>
      </c>
      <c r="P831">
        <v>0.25652473999999997</v>
      </c>
      <c r="Q831">
        <v>-0.55967093000000001</v>
      </c>
      <c r="R831">
        <v>0.71034527000000003</v>
      </c>
      <c r="S831">
        <v>-0.75947927999999998</v>
      </c>
      <c r="T831">
        <v>1.0240526000000001</v>
      </c>
      <c r="U831">
        <v>-3.9738509999999998E-2</v>
      </c>
      <c r="V831">
        <v>-1.6724962000000001</v>
      </c>
      <c r="W831">
        <v>-0.42148935999999998</v>
      </c>
      <c r="X831">
        <v>0.61279291000000002</v>
      </c>
      <c r="Y831">
        <v>1.0147562000000001E-2</v>
      </c>
      <c r="Z831">
        <v>-0.56778925999999996</v>
      </c>
      <c r="AA831">
        <v>-1.1972814000000001</v>
      </c>
      <c r="AB831">
        <v>-0.97407447999999996</v>
      </c>
      <c r="AC831">
        <v>-1.5305209</v>
      </c>
      <c r="AD831">
        <v>0.48758267999999999</v>
      </c>
      <c r="AE831">
        <v>1.5259202000000001</v>
      </c>
    </row>
    <row r="832" spans="1:31" x14ac:dyDescent="0.2">
      <c r="A832">
        <f>63.767948</f>
        <v>63.767947999999997</v>
      </c>
      <c r="B832">
        <v>91.306938000000002</v>
      </c>
      <c r="C832">
        <v>68.170837000000006</v>
      </c>
      <c r="D832">
        <v>-77.436820999999995</v>
      </c>
      <c r="E832">
        <v>-2.2046890000000001</v>
      </c>
      <c r="F832">
        <v>112.90143999999999</v>
      </c>
      <c r="G832">
        <v>-329.80804000000001</v>
      </c>
      <c r="H832">
        <v>-90.848015000000004</v>
      </c>
      <c r="I832">
        <v>-5.0628590999999998</v>
      </c>
      <c r="J832">
        <v>-0.96010309000000005</v>
      </c>
      <c r="K832">
        <v>-3.5100501</v>
      </c>
      <c r="L832">
        <v>0.40128595</v>
      </c>
      <c r="M832">
        <v>-1.1010171</v>
      </c>
      <c r="N832">
        <v>2.2662201</v>
      </c>
      <c r="O832">
        <v>0.34685456999999997</v>
      </c>
      <c r="P832">
        <v>7.1470075999999997E-3</v>
      </c>
      <c r="Q832">
        <v>-0.66533494000000004</v>
      </c>
      <c r="R832">
        <v>0.39013081999999999</v>
      </c>
      <c r="S832">
        <v>-0.75635028000000004</v>
      </c>
      <c r="T832">
        <v>1.7239002000000001</v>
      </c>
      <c r="U832">
        <v>9.8711379000000002E-2</v>
      </c>
      <c r="V832">
        <v>-1.5763558</v>
      </c>
      <c r="W832">
        <v>-0.44015401999999998</v>
      </c>
      <c r="X832">
        <v>0.59415649999999998</v>
      </c>
      <c r="Y832">
        <v>0.10952743</v>
      </c>
      <c r="Z832">
        <v>0.21760038000000001</v>
      </c>
      <c r="AA832">
        <v>-0.12109792</v>
      </c>
      <c r="AB832">
        <v>-1.0004109000000001</v>
      </c>
      <c r="AC832">
        <v>-1.4006178</v>
      </c>
      <c r="AD832">
        <v>0.23470711999999999</v>
      </c>
      <c r="AE832">
        <v>1.5259202000000001</v>
      </c>
    </row>
    <row r="833" spans="1:31" x14ac:dyDescent="0.2">
      <c r="A833">
        <f>59.696358</f>
        <v>59.696357999999996</v>
      </c>
      <c r="B833">
        <v>86.690597999999994</v>
      </c>
      <c r="C833">
        <v>61.174599000000001</v>
      </c>
      <c r="D833">
        <v>-78.727553999999998</v>
      </c>
      <c r="E833">
        <v>-2.3887792000000001</v>
      </c>
      <c r="F833">
        <v>110.78686</v>
      </c>
      <c r="G833">
        <v>-344.83719000000002</v>
      </c>
      <c r="H833">
        <v>-90.755959000000004</v>
      </c>
      <c r="I833">
        <v>-4.8783588</v>
      </c>
      <c r="J833">
        <v>-0.85266726999999998</v>
      </c>
      <c r="K833">
        <v>-2.5831295999999999</v>
      </c>
      <c r="L833">
        <v>0.15017829999999999</v>
      </c>
      <c r="M833">
        <v>-0.87259900999999995</v>
      </c>
      <c r="N833">
        <v>2.596184</v>
      </c>
      <c r="O833">
        <v>0.23588189000000001</v>
      </c>
      <c r="P833">
        <v>-0.31548542000000002</v>
      </c>
      <c r="Q833">
        <v>-0.50994676000000005</v>
      </c>
      <c r="R833">
        <v>0.18805369999999999</v>
      </c>
      <c r="S833">
        <v>-0.69846374</v>
      </c>
      <c r="T833">
        <v>2.2102084</v>
      </c>
      <c r="U833">
        <v>0.18271469000000001</v>
      </c>
      <c r="V833">
        <v>-1.3546125</v>
      </c>
      <c r="W833">
        <v>-0.62057923999999998</v>
      </c>
      <c r="X833">
        <v>0.45127779000000001</v>
      </c>
      <c r="Y833">
        <v>0.18250953</v>
      </c>
      <c r="Z833">
        <v>1.2149204</v>
      </c>
      <c r="AA833">
        <v>1.1483656</v>
      </c>
      <c r="AB833">
        <v>-1.0106356999999999</v>
      </c>
      <c r="AC833">
        <v>-0.19508158</v>
      </c>
      <c r="AD833">
        <v>-7.4018194999999995E-2</v>
      </c>
      <c r="AE833">
        <v>1.5259202000000001</v>
      </c>
    </row>
    <row r="834" spans="1:31" x14ac:dyDescent="0.2">
      <c r="A834">
        <f>55.532227</f>
        <v>55.532226999999999</v>
      </c>
      <c r="B834">
        <v>80.597022999999993</v>
      </c>
      <c r="C834">
        <v>53.902191000000002</v>
      </c>
      <c r="D834">
        <v>-79.649506000000002</v>
      </c>
      <c r="E834">
        <v>-2.4808245000000002</v>
      </c>
      <c r="F834">
        <v>104.25923</v>
      </c>
      <c r="G834">
        <v>-339.21276999999998</v>
      </c>
      <c r="H834">
        <v>-91.308289000000002</v>
      </c>
      <c r="I834">
        <v>-4.5093584</v>
      </c>
      <c r="J834">
        <v>-0.73715836000000001</v>
      </c>
      <c r="K834">
        <v>-1.0671117999999999</v>
      </c>
      <c r="L834">
        <v>1.6254227999999999E-2</v>
      </c>
      <c r="M834">
        <v>-0.56282650999999995</v>
      </c>
      <c r="N834">
        <v>2.9558601000000002</v>
      </c>
      <c r="O834">
        <v>6.7078382000000006E-2</v>
      </c>
      <c r="P834">
        <v>-0.53680813000000005</v>
      </c>
      <c r="Q834">
        <v>-0.22247855</v>
      </c>
      <c r="R834">
        <v>0.11965837</v>
      </c>
      <c r="S834">
        <v>-0.60302913000000002</v>
      </c>
      <c r="T834">
        <v>2.3349025000000001</v>
      </c>
      <c r="U834">
        <v>0.18115906000000001</v>
      </c>
      <c r="V834">
        <v>-1.0723936999999999</v>
      </c>
      <c r="W834">
        <v>-0.83833385000000005</v>
      </c>
      <c r="X834">
        <v>0.20900505999999999</v>
      </c>
      <c r="Y834">
        <v>0.19648482</v>
      </c>
      <c r="Z834">
        <v>1.8117543</v>
      </c>
      <c r="AA834">
        <v>1.8627288</v>
      </c>
      <c r="AB834">
        <v>-1.0137342</v>
      </c>
      <c r="AC834">
        <v>1.4433619</v>
      </c>
      <c r="AD834">
        <v>-0.21891741000000001</v>
      </c>
      <c r="AE834">
        <v>1.5259202000000001</v>
      </c>
    </row>
    <row r="835" spans="1:31" x14ac:dyDescent="0.2">
      <c r="A835">
        <f>52.015854</f>
        <v>52.015853999999997</v>
      </c>
      <c r="B835">
        <v>72.379929000000004</v>
      </c>
      <c r="C835">
        <v>46.353619000000002</v>
      </c>
      <c r="D835">
        <v>-80.018280000000004</v>
      </c>
      <c r="E835">
        <v>-2.5728694999999999</v>
      </c>
      <c r="F835">
        <v>100.94945</v>
      </c>
      <c r="G835">
        <v>-322.80056999999999</v>
      </c>
      <c r="H835">
        <v>-92.044724000000002</v>
      </c>
      <c r="I835">
        <v>-4.2326082999999999</v>
      </c>
      <c r="J835">
        <v>-0.61574978000000002</v>
      </c>
      <c r="K835">
        <v>0.33288571</v>
      </c>
      <c r="L835">
        <v>-1.9396856000000001E-2</v>
      </c>
      <c r="M835">
        <v>-0.31563434000000001</v>
      </c>
      <c r="N835">
        <v>3.0590717999999999</v>
      </c>
      <c r="O835">
        <v>-9.8599136000000004E-2</v>
      </c>
      <c r="P835">
        <v>-0.54927707000000003</v>
      </c>
      <c r="Q835">
        <v>1.3711554000000001E-2</v>
      </c>
      <c r="R835">
        <v>0.1010051</v>
      </c>
      <c r="S835">
        <v>-0.50133656999999998</v>
      </c>
      <c r="T835">
        <v>2.1120114000000001</v>
      </c>
      <c r="U835">
        <v>9.8711379000000002E-2</v>
      </c>
      <c r="V835">
        <v>-0.82583987999999997</v>
      </c>
      <c r="W835">
        <v>-0.95654362000000004</v>
      </c>
      <c r="X835">
        <v>-9.9721858E-3</v>
      </c>
      <c r="Y835">
        <v>0.14990049999999999</v>
      </c>
      <c r="Z835">
        <v>1.6995557999999999</v>
      </c>
      <c r="AA835">
        <v>1.6787262000000001</v>
      </c>
      <c r="AB835">
        <v>-0.96570873000000002</v>
      </c>
      <c r="AC835">
        <v>2.3338603999999998</v>
      </c>
      <c r="AD835">
        <v>-0.12335218000000001</v>
      </c>
      <c r="AE835">
        <v>-9.8943710000000003E-6</v>
      </c>
    </row>
    <row r="836" spans="1:31" x14ac:dyDescent="0.2">
      <c r="A836">
        <f>49.147232</f>
        <v>49.147232000000002</v>
      </c>
      <c r="B836">
        <v>61.946987</v>
      </c>
      <c r="C836">
        <v>38.436821000000002</v>
      </c>
      <c r="D836">
        <v>-80.479256000000007</v>
      </c>
      <c r="E836">
        <v>-2.6649145999999999</v>
      </c>
      <c r="F836">
        <v>102.69627</v>
      </c>
      <c r="G836">
        <v>-301.96262000000002</v>
      </c>
      <c r="H836">
        <v>-92.136780000000002</v>
      </c>
      <c r="I836">
        <v>-4.4171085000000003</v>
      </c>
      <c r="J836">
        <v>-0.49837777</v>
      </c>
      <c r="K836">
        <v>1.0774003000000001</v>
      </c>
      <c r="L836">
        <v>-3.2107245E-2</v>
      </c>
      <c r="M836">
        <v>-0.2170704</v>
      </c>
      <c r="N836">
        <v>2.6180772999999999</v>
      </c>
      <c r="O836">
        <v>-0.21894978000000001</v>
      </c>
      <c r="P836">
        <v>-0.37782988000000001</v>
      </c>
      <c r="Q836">
        <v>0.11160612</v>
      </c>
      <c r="R836">
        <v>4.3490846E-2</v>
      </c>
      <c r="S836">
        <v>-0.41685351999999998</v>
      </c>
      <c r="T836">
        <v>1.6755811</v>
      </c>
      <c r="U836">
        <v>-3.1960424000000001E-2</v>
      </c>
      <c r="V836">
        <v>-0.6769771</v>
      </c>
      <c r="W836">
        <v>-0.86010938999999997</v>
      </c>
      <c r="X836">
        <v>-8.9176722E-2</v>
      </c>
      <c r="Y836">
        <v>6.1390306999999998E-2</v>
      </c>
      <c r="Z836">
        <v>1.0762305999999999</v>
      </c>
      <c r="AA836">
        <v>0.88086604999999996</v>
      </c>
      <c r="AB836">
        <v>-0.79808449999999997</v>
      </c>
      <c r="AC836">
        <v>1.7244581999999999</v>
      </c>
      <c r="AD836">
        <v>7.6776287999999998E-2</v>
      </c>
      <c r="AE836">
        <v>-9.8943710000000003E-6</v>
      </c>
    </row>
    <row r="837" spans="1:31" x14ac:dyDescent="0.2">
      <c r="A837">
        <f>45.908466</f>
        <v>45.908465999999997</v>
      </c>
      <c r="B837">
        <v>50.129147000000003</v>
      </c>
      <c r="C837">
        <v>30.612078</v>
      </c>
      <c r="D837">
        <v>-81.769988999999995</v>
      </c>
      <c r="E837">
        <v>-2.6649145999999999</v>
      </c>
      <c r="F837">
        <v>104.99473999999999</v>
      </c>
      <c r="G837">
        <v>-277.52875</v>
      </c>
      <c r="H837">
        <v>-91.032127000000003</v>
      </c>
      <c r="I837">
        <v>-4.9706092000000002</v>
      </c>
      <c r="J837">
        <v>-0.40180980999999999</v>
      </c>
      <c r="K837">
        <v>1.1444067</v>
      </c>
      <c r="L837">
        <v>-6.9928393000000005E-2</v>
      </c>
      <c r="M837">
        <v>-0.25774755999999999</v>
      </c>
      <c r="N837">
        <v>1.6469511999999999</v>
      </c>
      <c r="O837">
        <v>-0.27209162999999997</v>
      </c>
      <c r="P837">
        <v>-0.1518313</v>
      </c>
      <c r="Q837">
        <v>0.14889932</v>
      </c>
      <c r="R837">
        <v>-7.7755421000000005E-2</v>
      </c>
      <c r="S837">
        <v>-0.35740247000000003</v>
      </c>
      <c r="T837">
        <v>1.1768034000000001</v>
      </c>
      <c r="U837">
        <v>-0.17196592999999999</v>
      </c>
      <c r="V837">
        <v>-0.60099511999999999</v>
      </c>
      <c r="W837">
        <v>-0.48370491999999998</v>
      </c>
      <c r="X837">
        <v>-2.5502488E-2</v>
      </c>
      <c r="Y837">
        <v>-3.4883939000000003E-2</v>
      </c>
      <c r="Z837">
        <v>0.40148124000000002</v>
      </c>
      <c r="AA837">
        <v>7.3728404999999997E-2</v>
      </c>
      <c r="AB837">
        <v>-0.49351043</v>
      </c>
      <c r="AC837">
        <v>5.1764893999999999E-2</v>
      </c>
      <c r="AD837">
        <v>0.15744825000000001</v>
      </c>
      <c r="AE837">
        <v>-9.8943710000000003E-6</v>
      </c>
    </row>
    <row r="838" spans="1:31" x14ac:dyDescent="0.2">
      <c r="A838">
        <f>41.559265</f>
        <v>41.559265000000003</v>
      </c>
      <c r="B838">
        <v>38.588287000000001</v>
      </c>
      <c r="C838">
        <v>23.892005999999999</v>
      </c>
      <c r="D838">
        <v>-84.351448000000005</v>
      </c>
      <c r="E838">
        <v>-2.6649145999999999</v>
      </c>
      <c r="F838">
        <v>101.96077</v>
      </c>
      <c r="G838">
        <v>-247.56264999999999</v>
      </c>
      <c r="H838">
        <v>-88.730759000000006</v>
      </c>
      <c r="I838">
        <v>-5.6163597000000003</v>
      </c>
      <c r="J838">
        <v>-0.32915094</v>
      </c>
      <c r="K838">
        <v>0.92167270000000001</v>
      </c>
      <c r="L838">
        <v>-0.12200998</v>
      </c>
      <c r="M838">
        <v>-0.35474703000000002</v>
      </c>
      <c r="N838">
        <v>0.49598688000000002</v>
      </c>
      <c r="O838">
        <v>-0.26583963999999999</v>
      </c>
      <c r="P838">
        <v>-6.8804901E-3</v>
      </c>
      <c r="Q838">
        <v>0.27631766000000002</v>
      </c>
      <c r="R838">
        <v>-0.21765496000000001</v>
      </c>
      <c r="S838">
        <v>-0.29795139999999998</v>
      </c>
      <c r="T838">
        <v>0.70452314999999999</v>
      </c>
      <c r="U838">
        <v>-0.28085911000000002</v>
      </c>
      <c r="V838">
        <v>-0.48469624</v>
      </c>
      <c r="W838">
        <v>0.15867123</v>
      </c>
      <c r="X838">
        <v>9.4080820999999995E-2</v>
      </c>
      <c r="Y838">
        <v>-0.11252446000000001</v>
      </c>
      <c r="Z838">
        <v>2.4369583E-2</v>
      </c>
      <c r="AA838">
        <v>-0.31901671999999998</v>
      </c>
      <c r="AB838">
        <v>-0.13099595999999999</v>
      </c>
      <c r="AC838">
        <v>-1.2920054999999999</v>
      </c>
      <c r="AD838">
        <v>9.7565212999999994E-3</v>
      </c>
      <c r="AE838">
        <v>-9.8943710000000003E-6</v>
      </c>
    </row>
    <row r="839" spans="1:31" x14ac:dyDescent="0.2">
      <c r="A839">
        <f>36.284702</f>
        <v>36.284702000000003</v>
      </c>
      <c r="B839">
        <v>29.170943999999999</v>
      </c>
      <c r="C839">
        <v>19.473330000000001</v>
      </c>
      <c r="D839">
        <v>-88.315842000000004</v>
      </c>
      <c r="E839">
        <v>-2.7569596999999999</v>
      </c>
      <c r="F839">
        <v>91.203971999999993</v>
      </c>
      <c r="G839">
        <v>-210.49691999999999</v>
      </c>
      <c r="H839">
        <v>-86.061165000000003</v>
      </c>
      <c r="I839">
        <v>-6.1698604000000001</v>
      </c>
      <c r="J839">
        <v>-0.25649205000000003</v>
      </c>
      <c r="K839">
        <v>0.84908253</v>
      </c>
      <c r="L839">
        <v>-0.14960082</v>
      </c>
      <c r="M839">
        <v>-0.40481126000000001</v>
      </c>
      <c r="N839">
        <v>-0.41571437999999999</v>
      </c>
      <c r="O839">
        <v>-0.22051277999999999</v>
      </c>
      <c r="P839">
        <v>7.1470075999999997E-3</v>
      </c>
      <c r="Q839">
        <v>0.57777076999999999</v>
      </c>
      <c r="R839">
        <v>-0.30470355999999998</v>
      </c>
      <c r="S839">
        <v>-0.21190389000000001</v>
      </c>
      <c r="T839">
        <v>0.27588617999999998</v>
      </c>
      <c r="U839">
        <v>-0.33530568999999999</v>
      </c>
      <c r="V839">
        <v>-0.21178131</v>
      </c>
      <c r="W839">
        <v>0.92703396000000005</v>
      </c>
      <c r="X839">
        <v>0.17017931</v>
      </c>
      <c r="Y839">
        <v>-0.14979191</v>
      </c>
      <c r="Z839">
        <v>-3.1729672E-2</v>
      </c>
      <c r="AA839">
        <v>-0.28809187000000003</v>
      </c>
      <c r="AB839">
        <v>0.15870574000000001</v>
      </c>
      <c r="AC839">
        <v>-1.0966883000000001</v>
      </c>
      <c r="AD839">
        <v>-0.27290555999999999</v>
      </c>
      <c r="AE839">
        <v>-9.8943710000000003E-6</v>
      </c>
    </row>
    <row r="840" spans="1:31" x14ac:dyDescent="0.2">
      <c r="A840">
        <f>31.287746</f>
        <v>31.287745999999999</v>
      </c>
      <c r="B840">
        <v>23.90831</v>
      </c>
      <c r="C840">
        <v>18.460713999999999</v>
      </c>
      <c r="D840">
        <v>-93.570960999999997</v>
      </c>
      <c r="E840">
        <v>-2.849005</v>
      </c>
      <c r="F840">
        <v>74.746986000000007</v>
      </c>
      <c r="G840">
        <v>-167.71457000000001</v>
      </c>
      <c r="H840">
        <v>-83.851851999999994</v>
      </c>
      <c r="I840">
        <v>-6.4466108999999996</v>
      </c>
      <c r="J840">
        <v>-0.15247189999999999</v>
      </c>
      <c r="K840">
        <v>1.1810118999999999</v>
      </c>
      <c r="L840">
        <v>-0.13348033000000001</v>
      </c>
      <c r="M840">
        <v>-0.34379547999999999</v>
      </c>
      <c r="N840">
        <v>-0.92708038999999998</v>
      </c>
      <c r="O840">
        <v>-0.15642996000000001</v>
      </c>
      <c r="P840">
        <v>-6.6107698000000006E-2</v>
      </c>
      <c r="Q840">
        <v>0.98644184999999995</v>
      </c>
      <c r="R840">
        <v>-0.29537692999999998</v>
      </c>
      <c r="S840">
        <v>-8.9872784999999997E-2</v>
      </c>
      <c r="T840">
        <v>-0.12001858999999999</v>
      </c>
      <c r="U840">
        <v>-0.32286071999999999</v>
      </c>
      <c r="V840">
        <v>0.23325604</v>
      </c>
      <c r="W840">
        <v>1.5740763</v>
      </c>
      <c r="X840">
        <v>0.17017931</v>
      </c>
      <c r="Y840">
        <v>-0.14358067999999999</v>
      </c>
      <c r="Z840">
        <v>2.2811268999999999E-2</v>
      </c>
      <c r="AA840">
        <v>-0.12728289000000001</v>
      </c>
      <c r="AB840">
        <v>0.28759973999999999</v>
      </c>
      <c r="AC840">
        <v>0.61951171999999999</v>
      </c>
      <c r="AD840">
        <v>-0.49351233</v>
      </c>
      <c r="AE840">
        <v>-9.8943710000000003E-6</v>
      </c>
    </row>
    <row r="841" spans="1:31" x14ac:dyDescent="0.2">
      <c r="A841">
        <f>28.234053</f>
        <v>28.234052999999999</v>
      </c>
      <c r="B841">
        <v>23.262022000000002</v>
      </c>
      <c r="C841">
        <v>20.670052999999999</v>
      </c>
      <c r="D841">
        <v>-99.010468000000003</v>
      </c>
      <c r="E841">
        <v>-3.0330951000000002</v>
      </c>
      <c r="F841">
        <v>57.186737000000001</v>
      </c>
      <c r="G841">
        <v>-122.53494000000001</v>
      </c>
      <c r="H841">
        <v>-82.931304999999995</v>
      </c>
      <c r="I841">
        <v>-6.6311111</v>
      </c>
      <c r="J841">
        <v>-8.0857146999999997E-3</v>
      </c>
      <c r="K841">
        <v>1.9667851000000001</v>
      </c>
      <c r="L841">
        <v>-8.7288924000000004E-2</v>
      </c>
      <c r="M841">
        <v>-0.17482866</v>
      </c>
      <c r="N841">
        <v>-1.1757261999999999</v>
      </c>
      <c r="O841">
        <v>-9.3910149999999998E-2</v>
      </c>
      <c r="P841">
        <v>-0.14247961000000001</v>
      </c>
      <c r="Q841">
        <v>1.3484963999999999</v>
      </c>
      <c r="R841">
        <v>-0.19589281</v>
      </c>
      <c r="S841">
        <v>5.0932302999999998E-2</v>
      </c>
      <c r="T841">
        <v>-0.46292826999999998</v>
      </c>
      <c r="U841">
        <v>-0.25285801000000002</v>
      </c>
      <c r="V841">
        <v>0.72171163999999999</v>
      </c>
      <c r="W841">
        <v>1.8633789000000001</v>
      </c>
      <c r="X841">
        <v>0.12203537</v>
      </c>
      <c r="Y841">
        <v>-0.10476041</v>
      </c>
      <c r="Z841">
        <v>-2.7054735E-2</v>
      </c>
      <c r="AA841">
        <v>-0.11800542999999999</v>
      </c>
      <c r="AB841">
        <v>0.27613562000000003</v>
      </c>
      <c r="AC841">
        <v>2.5992202999999998</v>
      </c>
      <c r="AD841">
        <v>-0.52298862000000002</v>
      </c>
      <c r="AE841">
        <v>-9.8943710000000003E-6</v>
      </c>
    </row>
    <row r="842" spans="1:31" x14ac:dyDescent="0.2">
      <c r="A842">
        <f>28.696733</f>
        <v>28.696732999999998</v>
      </c>
      <c r="B842">
        <v>26.678118000000001</v>
      </c>
      <c r="C842">
        <v>24.628451999999999</v>
      </c>
      <c r="D842">
        <v>-103.25144</v>
      </c>
      <c r="E842">
        <v>-3.1251402000000001</v>
      </c>
      <c r="F842">
        <v>42.292709000000002</v>
      </c>
      <c r="G842">
        <v>-79.383774000000003</v>
      </c>
      <c r="H842">
        <v>-83.207474000000005</v>
      </c>
      <c r="I842">
        <v>-6.6311111</v>
      </c>
      <c r="J842">
        <v>0.15524146999999999</v>
      </c>
      <c r="K842">
        <v>3.0903816000000002</v>
      </c>
      <c r="L842">
        <v>-3.6137369000000003E-2</v>
      </c>
      <c r="M842">
        <v>5.5153924999999999E-2</v>
      </c>
      <c r="N842">
        <v>-1.3446176000000001</v>
      </c>
      <c r="O842">
        <v>-5.1709268000000003E-2</v>
      </c>
      <c r="P842">
        <v>-0.16585879000000001</v>
      </c>
      <c r="Q842">
        <v>1.5303005999999999</v>
      </c>
      <c r="R842">
        <v>-4.5112188999999997E-2</v>
      </c>
      <c r="S842">
        <v>0.18391489999999999</v>
      </c>
      <c r="T842">
        <v>-0.68893689000000002</v>
      </c>
      <c r="U842">
        <v>-0.14552045</v>
      </c>
      <c r="V842">
        <v>1.0644058999999999</v>
      </c>
      <c r="W842">
        <v>1.7000628</v>
      </c>
      <c r="X842">
        <v>6.6126287000000006E-2</v>
      </c>
      <c r="Y842">
        <v>-4.5753612999999999E-2</v>
      </c>
      <c r="Z842">
        <v>-0.23275201000000001</v>
      </c>
      <c r="AA842">
        <v>-0.32674792000000003</v>
      </c>
      <c r="AB842">
        <v>0.22965942</v>
      </c>
      <c r="AC842">
        <v>3.3570389999999999</v>
      </c>
      <c r="AD842">
        <v>-0.37653800999999998</v>
      </c>
      <c r="AE842">
        <v>-9.8943710000000003E-6</v>
      </c>
    </row>
    <row r="843" spans="1:31" x14ac:dyDescent="0.2">
      <c r="A843">
        <f>32.583252</f>
        <v>32.583252000000002</v>
      </c>
      <c r="B843">
        <v>32.402386</v>
      </c>
      <c r="C843">
        <v>28.863018</v>
      </c>
      <c r="D843">
        <v>-104.35778000000001</v>
      </c>
      <c r="E843">
        <v>-3.1251402000000001</v>
      </c>
      <c r="F843">
        <v>31.443971999999999</v>
      </c>
      <c r="G843">
        <v>-42.594645999999997</v>
      </c>
      <c r="H843">
        <v>-84.035965000000004</v>
      </c>
      <c r="I843">
        <v>-6.5388608000000001</v>
      </c>
      <c r="J843">
        <v>0.30583780999999999</v>
      </c>
      <c r="K843">
        <v>4.2508936000000004</v>
      </c>
      <c r="L843">
        <v>4.1638589000000002E-3</v>
      </c>
      <c r="M843">
        <v>0.29452353999999997</v>
      </c>
      <c r="N843">
        <v>-1.3680747</v>
      </c>
      <c r="O843">
        <v>-4.0768299000000001E-2</v>
      </c>
      <c r="P843">
        <v>-0.14247961000000001</v>
      </c>
      <c r="Q843">
        <v>1.4821302999999999</v>
      </c>
      <c r="R843">
        <v>9.9450662999999995E-2</v>
      </c>
      <c r="S843">
        <v>0.28091395000000002</v>
      </c>
      <c r="T843">
        <v>-0.74349069999999995</v>
      </c>
      <c r="U843">
        <v>-2.8849191999999999E-2</v>
      </c>
      <c r="V843">
        <v>1.1543437999999999</v>
      </c>
      <c r="W843">
        <v>1.1898949000000001</v>
      </c>
      <c r="X843">
        <v>1.9535387000000001E-2</v>
      </c>
      <c r="Y843">
        <v>1.9464424000000001E-2</v>
      </c>
      <c r="Z843">
        <v>-0.47740706999999999</v>
      </c>
      <c r="AA843">
        <v>-0.59888624999999995</v>
      </c>
      <c r="AB843">
        <v>0.2482499</v>
      </c>
      <c r="AC843">
        <v>2.3341688999999999</v>
      </c>
      <c r="AD843">
        <v>-0.15562097999999999</v>
      </c>
      <c r="AE843">
        <v>-9.8943710000000003E-6</v>
      </c>
    </row>
    <row r="844" spans="1:31" x14ac:dyDescent="0.2">
      <c r="A844">
        <f>39.338394</f>
        <v>39.338394000000001</v>
      </c>
      <c r="B844">
        <v>38.772938000000003</v>
      </c>
      <c r="C844">
        <v>32.177028999999997</v>
      </c>
      <c r="D844">
        <v>-101.68413</v>
      </c>
      <c r="E844">
        <v>-2.9410501</v>
      </c>
      <c r="F844">
        <v>24.272770000000001</v>
      </c>
      <c r="G844">
        <v>-15.763476000000001</v>
      </c>
      <c r="H844">
        <v>-84.956512000000004</v>
      </c>
      <c r="I844">
        <v>-6.5388608000000001</v>
      </c>
      <c r="J844">
        <v>0.42414134999999997</v>
      </c>
      <c r="K844">
        <v>4.9758649000000004</v>
      </c>
      <c r="L844">
        <v>2.9894644000000001E-2</v>
      </c>
      <c r="M844">
        <v>0.51355463000000001</v>
      </c>
      <c r="N844">
        <v>-0.98024988000000002</v>
      </c>
      <c r="O844">
        <v>-5.9524246000000003E-2</v>
      </c>
      <c r="P844">
        <v>-0.1081902</v>
      </c>
      <c r="Q844">
        <v>1.2241858000000001</v>
      </c>
      <c r="R844">
        <v>0.18494480999999999</v>
      </c>
      <c r="S844">
        <v>0.33567151000000001</v>
      </c>
      <c r="T844">
        <v>-0.64996988</v>
      </c>
      <c r="U844">
        <v>7.5377129000000001E-2</v>
      </c>
      <c r="V844">
        <v>1.0395954999999999</v>
      </c>
      <c r="W844">
        <v>0.56618345000000003</v>
      </c>
      <c r="X844">
        <v>-2.5502488E-2</v>
      </c>
      <c r="Y844">
        <v>7.6918407999999994E-2</v>
      </c>
      <c r="Z844">
        <v>-0.60207211999999999</v>
      </c>
      <c r="AA844">
        <v>-0.72413176000000001</v>
      </c>
      <c r="AB844">
        <v>0.35080742999999998</v>
      </c>
      <c r="AC844">
        <v>0.26929834000000002</v>
      </c>
      <c r="AD844">
        <v>5.0092496E-2</v>
      </c>
      <c r="AE844">
        <v>-9.8943710000000003E-6</v>
      </c>
    </row>
    <row r="845" spans="1:31" x14ac:dyDescent="0.2">
      <c r="A845">
        <f>47.75919</f>
        <v>47.759189999999997</v>
      </c>
      <c r="B845">
        <v>44.127898999999999</v>
      </c>
      <c r="C845">
        <v>34.110199000000001</v>
      </c>
      <c r="D845">
        <v>-95.875832000000003</v>
      </c>
      <c r="E845">
        <v>-2.6649145999999999</v>
      </c>
      <c r="F845">
        <v>19.491969999999998</v>
      </c>
      <c r="G845">
        <v>-1.0109433999999999</v>
      </c>
      <c r="H845">
        <v>-85.140617000000006</v>
      </c>
      <c r="I845">
        <v>-6.5388608000000001</v>
      </c>
      <c r="J845">
        <v>0.51232557999999995</v>
      </c>
      <c r="K845">
        <v>4.7990421999999997</v>
      </c>
      <c r="L845">
        <v>3.4544780999999997E-2</v>
      </c>
      <c r="M845">
        <v>0.69816648999999997</v>
      </c>
      <c r="N845">
        <v>-2.6325670999999998E-2</v>
      </c>
      <c r="O845">
        <v>-7.9843178000000001E-2</v>
      </c>
      <c r="P845">
        <v>-7.5459368999999998E-2</v>
      </c>
      <c r="Q845">
        <v>0.77666776999999998</v>
      </c>
      <c r="R845">
        <v>0.17717263</v>
      </c>
      <c r="S845">
        <v>0.35757452000000001</v>
      </c>
      <c r="T845">
        <v>-0.4987779</v>
      </c>
      <c r="U845">
        <v>0.15160234</v>
      </c>
      <c r="V845">
        <v>0.86902367999999997</v>
      </c>
      <c r="W845">
        <v>8.5567883999999997E-2</v>
      </c>
      <c r="X845">
        <v>-7.8305512999999993E-2</v>
      </c>
      <c r="Y845">
        <v>0.12039711</v>
      </c>
      <c r="Z845">
        <v>-0.53818129999999997</v>
      </c>
      <c r="AA845">
        <v>-0.58960884999999996</v>
      </c>
      <c r="AB845">
        <v>0.47846212999999999</v>
      </c>
      <c r="AC845">
        <v>-1.4444330999999999</v>
      </c>
      <c r="AD845">
        <v>0.20647198</v>
      </c>
      <c r="AE845">
        <v>-9.8943710000000003E-6</v>
      </c>
    </row>
    <row r="846" spans="1:31" x14ac:dyDescent="0.2">
      <c r="A846">
        <f>56.272518</f>
        <v>56.272517999999998</v>
      </c>
      <c r="B846">
        <v>47.267014000000003</v>
      </c>
      <c r="C846">
        <v>34.938701999999999</v>
      </c>
      <c r="D846">
        <v>-88.776816999999994</v>
      </c>
      <c r="E846">
        <v>-2.4808245000000002</v>
      </c>
      <c r="F846">
        <v>16.366061999999999</v>
      </c>
      <c r="G846">
        <v>2.6771900999999998</v>
      </c>
      <c r="H846">
        <v>-84.680344000000005</v>
      </c>
      <c r="I846">
        <v>-6.5388608000000001</v>
      </c>
      <c r="J846">
        <v>0.58653699999999998</v>
      </c>
      <c r="K846">
        <v>3.5395718</v>
      </c>
      <c r="L846">
        <v>7.8839724999999992E-3</v>
      </c>
      <c r="M846">
        <v>0.81863350000000001</v>
      </c>
      <c r="N846">
        <v>1.2763282</v>
      </c>
      <c r="O846">
        <v>-7.8280188000000001E-2</v>
      </c>
      <c r="P846">
        <v>-6.8804901E-3</v>
      </c>
      <c r="Q846">
        <v>0.13336048</v>
      </c>
      <c r="R846">
        <v>5.2817482999999998E-2</v>
      </c>
      <c r="S846">
        <v>0.36696150999999999</v>
      </c>
      <c r="T846">
        <v>-0.38187685999999998</v>
      </c>
      <c r="U846">
        <v>0.19204839000000001</v>
      </c>
      <c r="V846">
        <v>0.76047796000000001</v>
      </c>
      <c r="W846">
        <v>-9.0191207999999995E-2</v>
      </c>
      <c r="X846">
        <v>-0.13421458999999999</v>
      </c>
      <c r="Y846">
        <v>0.14213645</v>
      </c>
      <c r="Z846">
        <v>-0.34027559000000002</v>
      </c>
      <c r="AA846">
        <v>-0.23397349000000001</v>
      </c>
      <c r="AB846">
        <v>0.55809127999999997</v>
      </c>
      <c r="AC846">
        <v>-1.8359932999999999</v>
      </c>
      <c r="AD846">
        <v>0.31630993000000002</v>
      </c>
      <c r="AE846">
        <v>-9.8943710000000003E-6</v>
      </c>
    </row>
    <row r="847" spans="1:31" x14ac:dyDescent="0.2">
      <c r="A847">
        <f>63.397804</f>
        <v>63.397804000000001</v>
      </c>
      <c r="B847">
        <v>47.9133</v>
      </c>
      <c r="C847">
        <v>34.846645000000002</v>
      </c>
      <c r="D847">
        <v>-82.415351999999999</v>
      </c>
      <c r="E847">
        <v>-2.2967341000000001</v>
      </c>
      <c r="F847">
        <v>14.527293999999999</v>
      </c>
      <c r="G847">
        <v>-0.45772341</v>
      </c>
      <c r="H847">
        <v>-83.851851999999994</v>
      </c>
      <c r="I847">
        <v>-6.4466108999999996</v>
      </c>
      <c r="J847">
        <v>0.66136943999999998</v>
      </c>
      <c r="K847">
        <v>1.4636172000000001</v>
      </c>
      <c r="L847">
        <v>-5.1947846999999998E-2</v>
      </c>
      <c r="M847">
        <v>0.84523015999999995</v>
      </c>
      <c r="N847">
        <v>2.4241647999999998</v>
      </c>
      <c r="O847">
        <v>-4.7020283000000003E-2</v>
      </c>
      <c r="P847">
        <v>0.14118752000000001</v>
      </c>
      <c r="Q847">
        <v>-0.65756552999999995</v>
      </c>
      <c r="R847">
        <v>-0.17102176999999999</v>
      </c>
      <c r="S847">
        <v>0.39042905</v>
      </c>
      <c r="T847">
        <v>-0.31173625999999999</v>
      </c>
      <c r="U847">
        <v>0.19049276000000001</v>
      </c>
      <c r="V847">
        <v>0.74187011000000003</v>
      </c>
      <c r="W847">
        <v>5.7570860000000001E-2</v>
      </c>
      <c r="X847">
        <v>-0.18546459000000001</v>
      </c>
      <c r="Y847">
        <v>0.14368926000000001</v>
      </c>
      <c r="Z847">
        <v>-0.13769493999999999</v>
      </c>
      <c r="AA847">
        <v>0.21134381999999999</v>
      </c>
      <c r="AB847">
        <v>0.56552749999999996</v>
      </c>
      <c r="AC847">
        <v>-0.98252189000000001</v>
      </c>
      <c r="AD847">
        <v>0.3752625</v>
      </c>
      <c r="AE847">
        <v>-9.8943710000000003E-6</v>
      </c>
    </row>
    <row r="848" spans="1:31" x14ac:dyDescent="0.2">
      <c r="A848">
        <f>67.747002</f>
        <v>67.747001999999995</v>
      </c>
      <c r="B848">
        <v>46.805377999999997</v>
      </c>
      <c r="C848">
        <v>34.018143000000002</v>
      </c>
      <c r="D848">
        <v>-78.174377000000007</v>
      </c>
      <c r="E848">
        <v>-2.112644</v>
      </c>
      <c r="F848">
        <v>13.607908999999999</v>
      </c>
      <c r="G848">
        <v>-5.1600932999999998</v>
      </c>
      <c r="H848">
        <v>-83.023360999999994</v>
      </c>
      <c r="I848">
        <v>-6.4466108999999996</v>
      </c>
      <c r="J848">
        <v>0.73464929999999995</v>
      </c>
      <c r="K848">
        <v>-0.81831997999999995</v>
      </c>
      <c r="L848">
        <v>-0.12697012999999999</v>
      </c>
      <c r="M848">
        <v>0.77482735999999997</v>
      </c>
      <c r="N848">
        <v>2.9558601000000002</v>
      </c>
      <c r="O848">
        <v>-9.5083909000000001E-3</v>
      </c>
      <c r="P848">
        <v>0.35783442999999998</v>
      </c>
      <c r="Q848">
        <v>-1.4003211</v>
      </c>
      <c r="R848">
        <v>-0.41817763000000002</v>
      </c>
      <c r="S848">
        <v>0.44362211000000001</v>
      </c>
      <c r="T848">
        <v>-0.22289149</v>
      </c>
      <c r="U848">
        <v>0.14693548000000001</v>
      </c>
      <c r="V848">
        <v>0.75892735</v>
      </c>
      <c r="W848">
        <v>0.38575816000000002</v>
      </c>
      <c r="X848">
        <v>-0.22429033000000001</v>
      </c>
      <c r="Y848">
        <v>0.12660834000000001</v>
      </c>
      <c r="Z848">
        <v>-1.6146546000000001E-2</v>
      </c>
      <c r="AA848">
        <v>0.61491262999999996</v>
      </c>
      <c r="AB848">
        <v>0.53237449999999997</v>
      </c>
      <c r="AC848">
        <v>0.21622635000000001</v>
      </c>
      <c r="AD848">
        <v>0.35478425000000002</v>
      </c>
      <c r="AE848">
        <v>-9.8943710000000003E-6</v>
      </c>
    </row>
    <row r="849" spans="1:31" x14ac:dyDescent="0.2">
      <c r="A849">
        <f>68.7649</f>
        <v>68.764899999999997</v>
      </c>
      <c r="B849">
        <v>45.143493999999997</v>
      </c>
      <c r="C849">
        <v>33.097583999999998</v>
      </c>
      <c r="D849">
        <v>-76.238281000000001</v>
      </c>
      <c r="E849">
        <v>-2.112644</v>
      </c>
      <c r="F849">
        <v>12.96434</v>
      </c>
      <c r="G849">
        <v>-7.3729734000000002</v>
      </c>
      <c r="H849">
        <v>-82.378974999999997</v>
      </c>
      <c r="I849">
        <v>-6.3543605999999997</v>
      </c>
      <c r="J849">
        <v>0.77967291999999999</v>
      </c>
      <c r="K849">
        <v>-2.6402092000000001</v>
      </c>
      <c r="L849">
        <v>-0.18649192000000001</v>
      </c>
      <c r="M849">
        <v>0.64810228000000003</v>
      </c>
      <c r="N849">
        <v>2.7103419</v>
      </c>
      <c r="O849">
        <v>6.1215636999999998E-3</v>
      </c>
      <c r="P849">
        <v>0.55577803000000003</v>
      </c>
      <c r="Q849">
        <v>-1.7965614000000001</v>
      </c>
      <c r="R849">
        <v>-0.57362157000000003</v>
      </c>
      <c r="S849">
        <v>0.51402462000000004</v>
      </c>
      <c r="T849">
        <v>-4.9877985999999999E-2</v>
      </c>
      <c r="U849">
        <v>6.9154656999999994E-2</v>
      </c>
      <c r="V849">
        <v>0.73721820000000005</v>
      </c>
      <c r="W849">
        <v>0.67039459999999995</v>
      </c>
      <c r="X849">
        <v>-0.23982064</v>
      </c>
      <c r="Y849">
        <v>9.3999325999999994E-2</v>
      </c>
      <c r="Z849">
        <v>2.2811268999999999E-2</v>
      </c>
      <c r="AA849">
        <v>0.89168972000000002</v>
      </c>
      <c r="AB849">
        <v>0.50293951999999997</v>
      </c>
      <c r="AC849">
        <v>0.80310373999999995</v>
      </c>
      <c r="AD849">
        <v>0.23098378999999999</v>
      </c>
      <c r="AE849">
        <v>-9.8943710000000003E-6</v>
      </c>
    </row>
    <row r="850" spans="1:31" x14ac:dyDescent="0.2">
      <c r="A850">
        <f>66.544037</f>
        <v>66.544037000000003</v>
      </c>
      <c r="B850">
        <v>44.312553000000001</v>
      </c>
      <c r="C850">
        <v>32.637306000000002</v>
      </c>
      <c r="D850">
        <v>-75.777305999999996</v>
      </c>
      <c r="E850">
        <v>-2.0205986</v>
      </c>
      <c r="F850">
        <v>11.76914</v>
      </c>
      <c r="G850">
        <v>-6.2665334000000001</v>
      </c>
      <c r="H850">
        <v>-81.826652999999993</v>
      </c>
      <c r="I850">
        <v>-6.1698604000000001</v>
      </c>
      <c r="J850">
        <v>0.75731634999999997</v>
      </c>
      <c r="K850">
        <v>-3.5556519</v>
      </c>
      <c r="L850">
        <v>-0.20571250999999999</v>
      </c>
      <c r="M850">
        <v>0.51355463000000001</v>
      </c>
      <c r="N850">
        <v>1.8611930999999999</v>
      </c>
      <c r="O850">
        <v>-7.9453951000000005E-3</v>
      </c>
      <c r="P850">
        <v>0.62903273000000004</v>
      </c>
      <c r="Q850">
        <v>-1.6287419999999999</v>
      </c>
      <c r="R850">
        <v>-0.53942387999999997</v>
      </c>
      <c r="S850">
        <v>0.56565315000000005</v>
      </c>
      <c r="T850">
        <v>0.20262820000000001</v>
      </c>
      <c r="U850">
        <v>-1.6404258000000001E-2</v>
      </c>
      <c r="V850">
        <v>0.62557112999999998</v>
      </c>
      <c r="W850">
        <v>0.72016703999999998</v>
      </c>
      <c r="X850">
        <v>-0.22584338000000001</v>
      </c>
      <c r="Y850">
        <v>5.2073449000000001E-2</v>
      </c>
      <c r="Z850">
        <v>2.7486211E-2</v>
      </c>
      <c r="AA850">
        <v>0.99683403999999998</v>
      </c>
      <c r="AB850">
        <v>0.4827998</v>
      </c>
      <c r="AC850">
        <v>0.41432065000000001</v>
      </c>
      <c r="AD850">
        <v>4.1404745999999999E-2</v>
      </c>
      <c r="AE850">
        <v>1.5259202000000001</v>
      </c>
    </row>
    <row r="851" spans="1:31" x14ac:dyDescent="0.2">
      <c r="A851">
        <f>62.379906</f>
        <v>62.379905999999998</v>
      </c>
      <c r="B851">
        <v>45.051167</v>
      </c>
      <c r="C851">
        <v>32.821418999999999</v>
      </c>
      <c r="D851">
        <v>-75.777305999999996</v>
      </c>
      <c r="E851">
        <v>-2.0205986</v>
      </c>
      <c r="F851">
        <v>9.8384322999999991</v>
      </c>
      <c r="G851">
        <v>-3.5004333999999999</v>
      </c>
      <c r="H851">
        <v>-81.182265999999998</v>
      </c>
      <c r="I851">
        <v>-5.8931103</v>
      </c>
      <c r="J851">
        <v>0.64118642000000003</v>
      </c>
      <c r="K851">
        <v>-3.4700327</v>
      </c>
      <c r="L851">
        <v>-0.18122178</v>
      </c>
      <c r="M851">
        <v>0.40403906000000001</v>
      </c>
      <c r="N851">
        <v>0.75088798999999995</v>
      </c>
      <c r="O851">
        <v>-3.7642307999999999E-2</v>
      </c>
      <c r="P851">
        <v>0.53084021999999997</v>
      </c>
      <c r="Q851">
        <v>-0.94503378999999998</v>
      </c>
      <c r="R851">
        <v>-0.31869352000000001</v>
      </c>
      <c r="S851">
        <v>0.55157261999999996</v>
      </c>
      <c r="T851">
        <v>0.44422363999999998</v>
      </c>
      <c r="U851">
        <v>-8.1740163000000005E-2</v>
      </c>
      <c r="V851">
        <v>0.42088500000000001</v>
      </c>
      <c r="W851">
        <v>0.4790816</v>
      </c>
      <c r="X851">
        <v>-0.18701762</v>
      </c>
      <c r="Y851">
        <v>1.4805993999999999E-2</v>
      </c>
      <c r="Z851">
        <v>3.2161146000000002E-2</v>
      </c>
      <c r="AA851">
        <v>0.91179091000000001</v>
      </c>
      <c r="AB851">
        <v>0.43136621000000003</v>
      </c>
      <c r="AC851">
        <v>-0.57429945000000004</v>
      </c>
      <c r="AD851">
        <v>-0.10845892</v>
      </c>
      <c r="AE851">
        <v>1.5259202000000001</v>
      </c>
    </row>
    <row r="852" spans="1:31" x14ac:dyDescent="0.2">
      <c r="A852">
        <f>57.660561</f>
        <v>57.660561000000001</v>
      </c>
      <c r="B852">
        <v>47.174686000000001</v>
      </c>
      <c r="C852">
        <v>33.649918</v>
      </c>
      <c r="D852">
        <v>-75.777305999999996</v>
      </c>
      <c r="E852">
        <v>-2.0205986</v>
      </c>
      <c r="F852">
        <v>7.4480323999999998</v>
      </c>
      <c r="G852">
        <v>-1.4719601</v>
      </c>
      <c r="H852">
        <v>-80.353774999999999</v>
      </c>
      <c r="I852">
        <v>-5.6163597000000003</v>
      </c>
      <c r="J852">
        <v>0.43997725999999998</v>
      </c>
      <c r="K852">
        <v>-2.6281108999999998</v>
      </c>
      <c r="L852">
        <v>-0.13100025000000001</v>
      </c>
      <c r="M852">
        <v>0.32424921000000001</v>
      </c>
      <c r="N852">
        <v>-0.27497148999999999</v>
      </c>
      <c r="O852">
        <v>-6.4213230999999996E-2</v>
      </c>
      <c r="P852">
        <v>0.30484167000000001</v>
      </c>
      <c r="Q852">
        <v>-7.1751967E-2</v>
      </c>
      <c r="R852">
        <v>-1.7132286E-2</v>
      </c>
      <c r="S852">
        <v>0.45144456999999999</v>
      </c>
      <c r="T852">
        <v>0.54397916999999996</v>
      </c>
      <c r="U852">
        <v>-0.10974125999999999</v>
      </c>
      <c r="V852">
        <v>0.15882470000000001</v>
      </c>
      <c r="W852">
        <v>5.7570860000000001E-2</v>
      </c>
      <c r="X852">
        <v>-0.14042671000000001</v>
      </c>
      <c r="Y852">
        <v>-6.9333509999999999E-3</v>
      </c>
      <c r="Z852">
        <v>3.3719458000000001E-2</v>
      </c>
      <c r="AA852">
        <v>0.65356862999999998</v>
      </c>
      <c r="AB852">
        <v>0.30123275999999999</v>
      </c>
      <c r="AC852">
        <v>-1.3904356</v>
      </c>
      <c r="AD852">
        <v>-0.12614468000000001</v>
      </c>
      <c r="AE852">
        <v>1.5259202000000001</v>
      </c>
    </row>
    <row r="853" spans="1:31" x14ac:dyDescent="0.2">
      <c r="A853">
        <f>53.77404</f>
        <v>53.774039999999999</v>
      </c>
      <c r="B853">
        <v>50.129147000000003</v>
      </c>
      <c r="C853">
        <v>34.846645000000002</v>
      </c>
      <c r="D853">
        <v>-75.961699999999993</v>
      </c>
      <c r="E853">
        <v>-2.0205986</v>
      </c>
      <c r="F853">
        <v>5.1495708999999996</v>
      </c>
      <c r="G853">
        <v>-1.3797566999999999</v>
      </c>
      <c r="H853">
        <v>-79.525283999999999</v>
      </c>
      <c r="I853">
        <v>-5.3396096000000002</v>
      </c>
      <c r="J853">
        <v>0.19840208000000001</v>
      </c>
      <c r="K853">
        <v>-1.5063755999999999</v>
      </c>
      <c r="L853">
        <v>-8.4498838000000007E-2</v>
      </c>
      <c r="M853">
        <v>0.24602383</v>
      </c>
      <c r="N853">
        <v>-0.99432414999999996</v>
      </c>
      <c r="O853">
        <v>-8.2969181000000003E-2</v>
      </c>
      <c r="P853">
        <v>5.8581165999999997E-2</v>
      </c>
      <c r="Q853">
        <v>0.58709412999999999</v>
      </c>
      <c r="R853">
        <v>0.21603360999999999</v>
      </c>
      <c r="S853">
        <v>0.27309147</v>
      </c>
      <c r="T853">
        <v>0.41928472999999999</v>
      </c>
      <c r="U853">
        <v>-0.10818566</v>
      </c>
      <c r="V853">
        <v>-9.5482348999999994E-2</v>
      </c>
      <c r="W853">
        <v>-0.34683058</v>
      </c>
      <c r="X853">
        <v>-0.10781308000000001</v>
      </c>
      <c r="Y853">
        <v>-8.4861610000000007E-3</v>
      </c>
      <c r="Z853">
        <v>1.9694645E-2</v>
      </c>
      <c r="AA853">
        <v>0.30257201</v>
      </c>
      <c r="AB853">
        <v>9.1470159999999995E-2</v>
      </c>
      <c r="AC853">
        <v>-1.4212912</v>
      </c>
      <c r="AD853">
        <v>-3.5543880999999999E-2</v>
      </c>
      <c r="AE853">
        <v>1.5259202000000001</v>
      </c>
    </row>
    <row r="854" spans="1:31" x14ac:dyDescent="0.2">
      <c r="A854">
        <f>51.460636</f>
        <v>51.460636000000001</v>
      </c>
      <c r="B854">
        <v>52.991280000000003</v>
      </c>
      <c r="C854">
        <v>35.859256999999999</v>
      </c>
      <c r="D854">
        <v>-76.699257000000003</v>
      </c>
      <c r="E854">
        <v>-2.112644</v>
      </c>
      <c r="F854">
        <v>3.4946787000000001</v>
      </c>
      <c r="G854">
        <v>-2.4861968000000001</v>
      </c>
      <c r="H854">
        <v>-79.249115000000003</v>
      </c>
      <c r="I854">
        <v>-5.1551093999999997</v>
      </c>
      <c r="J854">
        <v>-2.7958224E-2</v>
      </c>
      <c r="K854">
        <v>-0.61668049999999996</v>
      </c>
      <c r="L854">
        <v>-6.4658231999999996E-2</v>
      </c>
      <c r="M854">
        <v>0.12242775</v>
      </c>
      <c r="N854">
        <v>-1.3586917999999999</v>
      </c>
      <c r="O854">
        <v>-8.9221156999999995E-2</v>
      </c>
      <c r="P854">
        <v>-0.12065908</v>
      </c>
      <c r="Q854">
        <v>0.78599101000000005</v>
      </c>
      <c r="R854">
        <v>0.28132006999999998</v>
      </c>
      <c r="S854">
        <v>5.7190306000000003E-2</v>
      </c>
      <c r="T854">
        <v>8.4168501000000007E-2</v>
      </c>
      <c r="U854">
        <v>-9.8851948999999995E-2</v>
      </c>
      <c r="V854">
        <v>-0.28311132999999999</v>
      </c>
      <c r="W854">
        <v>-0.57236218000000005</v>
      </c>
      <c r="X854">
        <v>-8.9176722E-2</v>
      </c>
      <c r="Y854">
        <v>-7.2211015999999999E-4</v>
      </c>
      <c r="Z854">
        <v>4.1115186E-3</v>
      </c>
      <c r="AA854">
        <v>-2.6777241E-2</v>
      </c>
      <c r="AB854">
        <v>-0.13533376</v>
      </c>
      <c r="AC854">
        <v>-0.61873180000000005</v>
      </c>
      <c r="AD854">
        <v>2.8683402E-2</v>
      </c>
      <c r="AE854">
        <v>1.5259202000000001</v>
      </c>
    </row>
    <row r="855" spans="1:31" x14ac:dyDescent="0.2">
      <c r="A855">
        <f>50.720345</f>
        <v>50.720345000000002</v>
      </c>
      <c r="B855">
        <v>55.299453999999997</v>
      </c>
      <c r="C855">
        <v>36.503647000000001</v>
      </c>
      <c r="D855">
        <v>-78.174377000000007</v>
      </c>
      <c r="E855">
        <v>-2.2967341000000001</v>
      </c>
      <c r="F855">
        <v>2.7591711999999999</v>
      </c>
      <c r="G855">
        <v>-3.6848402</v>
      </c>
      <c r="H855">
        <v>-79.893501000000001</v>
      </c>
      <c r="I855">
        <v>-5.1551093999999997</v>
      </c>
      <c r="J855">
        <v>-0.20029014000000001</v>
      </c>
      <c r="K855">
        <v>-0.25683184999999997</v>
      </c>
      <c r="L855">
        <v>-7.2098464000000001E-2</v>
      </c>
      <c r="M855">
        <v>-7.3135680999999994E-2</v>
      </c>
      <c r="N855">
        <v>-1.4759777000000001</v>
      </c>
      <c r="O855">
        <v>-7.2028211999999994E-2</v>
      </c>
      <c r="P855">
        <v>-0.19703101000000001</v>
      </c>
      <c r="Q855">
        <v>0.55290866000000005</v>
      </c>
      <c r="R855">
        <v>0.18649925000000001</v>
      </c>
      <c r="S855">
        <v>-0.14619482</v>
      </c>
      <c r="T855">
        <v>-0.33044040000000002</v>
      </c>
      <c r="U855">
        <v>-9.7296327000000002E-2</v>
      </c>
      <c r="V855">
        <v>-0.38080245000000001</v>
      </c>
      <c r="W855">
        <v>-0.57858366000000006</v>
      </c>
      <c r="X855">
        <v>-6.7434296000000005E-2</v>
      </c>
      <c r="Y855">
        <v>2.3835105999999999E-3</v>
      </c>
      <c r="Z855">
        <v>7.2281430000000002E-3</v>
      </c>
      <c r="AA855">
        <v>-0.24325094</v>
      </c>
      <c r="AB855">
        <v>-0.29025446999999999</v>
      </c>
      <c r="AC855">
        <v>0.51059072999999999</v>
      </c>
      <c r="AD855">
        <v>-4.9506333E-2</v>
      </c>
      <c r="AE855">
        <v>1.5259202000000001</v>
      </c>
    </row>
    <row r="856" spans="1:31" x14ac:dyDescent="0.2">
      <c r="A856">
        <f>51.183025</f>
        <v>51.183025000000001</v>
      </c>
      <c r="B856">
        <v>56.869011</v>
      </c>
      <c r="C856">
        <v>36.687759</v>
      </c>
      <c r="D856">
        <v>-80.018280000000004</v>
      </c>
      <c r="E856">
        <v>-2.3887792000000001</v>
      </c>
      <c r="F856">
        <v>2.8511095000000002</v>
      </c>
      <c r="G856">
        <v>-4.1458569000000001</v>
      </c>
      <c r="H856">
        <v>-81.366378999999995</v>
      </c>
      <c r="I856">
        <v>-5.1551093999999997</v>
      </c>
      <c r="J856">
        <v>-0.31455707999999999</v>
      </c>
      <c r="K856">
        <v>-0.34865531</v>
      </c>
      <c r="L856">
        <v>-8.1708751999999996E-2</v>
      </c>
      <c r="M856">
        <v>-0.30468278999999998</v>
      </c>
      <c r="N856">
        <v>-1.5244557999999999</v>
      </c>
      <c r="O856">
        <v>-1.8886363E-2</v>
      </c>
      <c r="P856">
        <v>-0.18923794999999999</v>
      </c>
      <c r="Q856">
        <v>0.1240372</v>
      </c>
      <c r="R856">
        <v>2.3283135E-2</v>
      </c>
      <c r="S856">
        <v>-0.28856443999999998</v>
      </c>
      <c r="T856">
        <v>-0.64373511000000005</v>
      </c>
      <c r="U856">
        <v>-9.8851948999999995E-2</v>
      </c>
      <c r="V856">
        <v>-0.40716355999999998</v>
      </c>
      <c r="W856">
        <v>-0.45259707999999998</v>
      </c>
      <c r="X856">
        <v>-2.2396427E-2</v>
      </c>
      <c r="Y856">
        <v>-2.2749207E-3</v>
      </c>
      <c r="Z856">
        <v>3.0602831E-2</v>
      </c>
      <c r="AA856">
        <v>-0.32674792000000003</v>
      </c>
      <c r="AB856">
        <v>-0.32030906999999997</v>
      </c>
      <c r="AC856">
        <v>1.2887743</v>
      </c>
      <c r="AD856">
        <v>-0.23908541</v>
      </c>
      <c r="AE856">
        <v>1.5259202000000001</v>
      </c>
    </row>
    <row r="857" spans="1:31" x14ac:dyDescent="0.2">
      <c r="A857">
        <f>52.015854</f>
        <v>52.015853999999997</v>
      </c>
      <c r="B857">
        <v>57.699950999999999</v>
      </c>
      <c r="C857">
        <v>36.411594000000001</v>
      </c>
      <c r="D857">
        <v>-81.493401000000006</v>
      </c>
      <c r="E857">
        <v>-2.4808245000000002</v>
      </c>
      <c r="F857">
        <v>3.4027402000000002</v>
      </c>
      <c r="G857">
        <v>-4.0536532000000003</v>
      </c>
      <c r="H857">
        <v>-83.207474000000005</v>
      </c>
      <c r="I857">
        <v>-5.3396096000000002</v>
      </c>
      <c r="J857">
        <v>-0.38969999999999999</v>
      </c>
      <c r="K857">
        <v>-0.52020389</v>
      </c>
      <c r="L857">
        <v>-5.5977966999999997E-2</v>
      </c>
      <c r="M857">
        <v>-0.48303664000000002</v>
      </c>
      <c r="N857">
        <v>-1.6182844999999999</v>
      </c>
      <c r="O857">
        <v>5.9263415999999999E-2</v>
      </c>
      <c r="P857">
        <v>-0.14092101000000001</v>
      </c>
      <c r="Q857">
        <v>-0.22869407999999999</v>
      </c>
      <c r="R857">
        <v>-9.7963131999999994E-2</v>
      </c>
      <c r="S857">
        <v>-0.34801548999999998</v>
      </c>
      <c r="T857">
        <v>-0.72634518000000003</v>
      </c>
      <c r="U857">
        <v>-8.7962627000000002E-2</v>
      </c>
      <c r="V857">
        <v>-0.41026488</v>
      </c>
      <c r="W857">
        <v>-0.31883356000000002</v>
      </c>
      <c r="X857">
        <v>4.1277807E-2</v>
      </c>
      <c r="Y857">
        <v>-1.1591783E-2</v>
      </c>
      <c r="Z857">
        <v>4.7744274000000003E-2</v>
      </c>
      <c r="AA857">
        <v>-0.30973929</v>
      </c>
      <c r="AB857">
        <v>-0.24470778000000001</v>
      </c>
      <c r="AC857">
        <v>1.311299</v>
      </c>
      <c r="AD857">
        <v>-0.37591743</v>
      </c>
      <c r="AE857">
        <v>1.5259202000000001</v>
      </c>
    </row>
    <row r="858" spans="1:31" x14ac:dyDescent="0.2">
      <c r="A858">
        <f>52.571072</f>
        <v>52.571072000000001</v>
      </c>
      <c r="B858">
        <v>57.884605000000001</v>
      </c>
      <c r="C858">
        <v>35.951312999999999</v>
      </c>
      <c r="D858">
        <v>-82.046576999999999</v>
      </c>
      <c r="E858">
        <v>-2.4808245000000002</v>
      </c>
      <c r="F858">
        <v>3.7704941999999999</v>
      </c>
      <c r="G858">
        <v>-4.2380599999999999</v>
      </c>
      <c r="H858">
        <v>-84.772400000000005</v>
      </c>
      <c r="I858">
        <v>-5.4318594999999998</v>
      </c>
      <c r="J858">
        <v>-0.44186532000000001</v>
      </c>
      <c r="K858">
        <v>-0.41504120999999999</v>
      </c>
      <c r="L858">
        <v>2.5554508E-2</v>
      </c>
      <c r="M858">
        <v>-0.53779440999999994</v>
      </c>
      <c r="N858">
        <v>-1.7480806</v>
      </c>
      <c r="O858">
        <v>0.13272419999999999</v>
      </c>
      <c r="P858">
        <v>-8.9486866999999998E-2</v>
      </c>
      <c r="Q858">
        <v>-0.34212746999999999</v>
      </c>
      <c r="R858">
        <v>-0.10884421</v>
      </c>
      <c r="S858">
        <v>-0.32767695000000002</v>
      </c>
      <c r="T858">
        <v>-0.58138794000000005</v>
      </c>
      <c r="U858">
        <v>-5.9961524000000002E-2</v>
      </c>
      <c r="V858">
        <v>-0.42732206</v>
      </c>
      <c r="W858">
        <v>-0.26750568000000002</v>
      </c>
      <c r="X858">
        <v>9.7186892999999996E-2</v>
      </c>
      <c r="Y858">
        <v>-1.4697403E-2</v>
      </c>
      <c r="Z858">
        <v>4.3069336999999999E-2</v>
      </c>
      <c r="AA858">
        <v>-0.24479719</v>
      </c>
      <c r="AB858">
        <v>-0.14091091</v>
      </c>
      <c r="AC858">
        <v>0.65561305999999997</v>
      </c>
      <c r="AD858">
        <v>-0.31200044999999998</v>
      </c>
      <c r="AE858">
        <v>1.5259202000000001</v>
      </c>
    </row>
    <row r="859" spans="1:31" x14ac:dyDescent="0.2">
      <c r="A859">
        <f>52.478535</f>
        <v>52.478535000000001</v>
      </c>
      <c r="B859">
        <v>57.607624000000001</v>
      </c>
      <c r="C859">
        <v>35.214866999999998</v>
      </c>
      <c r="D859">
        <v>-81.493401000000006</v>
      </c>
      <c r="E859">
        <v>-2.3887792000000001</v>
      </c>
      <c r="F859">
        <v>3.9543712000000002</v>
      </c>
      <c r="G859">
        <v>-5.4367032000000002</v>
      </c>
      <c r="H859">
        <v>-85.785004000000001</v>
      </c>
      <c r="I859">
        <v>-5.4318594999999998</v>
      </c>
      <c r="J859">
        <v>-0.46639543999999999</v>
      </c>
      <c r="K859">
        <v>1.1813808E-2</v>
      </c>
      <c r="L859">
        <v>0.14273806999999999</v>
      </c>
      <c r="M859">
        <v>-0.47208508999999999</v>
      </c>
      <c r="N859">
        <v>-1.8231434</v>
      </c>
      <c r="O859">
        <v>0.17023608000000001</v>
      </c>
      <c r="P859">
        <v>-4.7404371000000001E-2</v>
      </c>
      <c r="Q859">
        <v>-0.22558631000000001</v>
      </c>
      <c r="R859">
        <v>-1.7132286E-2</v>
      </c>
      <c r="S859">
        <v>-0.25883891999999997</v>
      </c>
      <c r="T859">
        <v>-0.33511647999999999</v>
      </c>
      <c r="U859">
        <v>-2.4182341999999999E-2</v>
      </c>
      <c r="V859">
        <v>-0.46763903000000001</v>
      </c>
      <c r="W859">
        <v>-0.31572275999999999</v>
      </c>
      <c r="X859">
        <v>0.12980053</v>
      </c>
      <c r="Y859">
        <v>-6.9333509999999999E-3</v>
      </c>
      <c r="Z859">
        <v>1.5019707E-2</v>
      </c>
      <c r="AA859">
        <v>-0.17830883</v>
      </c>
      <c r="AB859">
        <v>-8.7308332000000002E-2</v>
      </c>
      <c r="AC859">
        <v>-0.22532025999999999</v>
      </c>
      <c r="AD859">
        <v>-6.0366019999999999E-2</v>
      </c>
      <c r="AE859">
        <v>1.5259202000000001</v>
      </c>
    </row>
    <row r="860" spans="1:31" x14ac:dyDescent="0.2">
      <c r="A860">
        <f>51.923317</f>
        <v>51.923316999999997</v>
      </c>
      <c r="B860">
        <v>56.961337999999998</v>
      </c>
      <c r="C860">
        <v>34.386364</v>
      </c>
      <c r="D860">
        <v>-80.387062</v>
      </c>
      <c r="E860">
        <v>-2.2967341000000001</v>
      </c>
      <c r="F860">
        <v>3.8624325000000002</v>
      </c>
      <c r="G860">
        <v>-7.5573801999999999</v>
      </c>
      <c r="H860">
        <v>-86.153221000000002</v>
      </c>
      <c r="I860">
        <v>-5.4318594999999998</v>
      </c>
      <c r="J860">
        <v>-0.44186532000000001</v>
      </c>
      <c r="K860">
        <v>0.46782901999999998</v>
      </c>
      <c r="L860">
        <v>0.24504118999999999</v>
      </c>
      <c r="M860">
        <v>-0.35944057000000001</v>
      </c>
      <c r="N860">
        <v>-1.7668465</v>
      </c>
      <c r="O860">
        <v>0.16711010000000001</v>
      </c>
      <c r="P860">
        <v>-1.4673544E-2</v>
      </c>
      <c r="Q860">
        <v>-1.2704442999999999E-2</v>
      </c>
      <c r="R860">
        <v>0.11499506</v>
      </c>
      <c r="S860">
        <v>-0.17904935999999999</v>
      </c>
      <c r="T860">
        <v>-0.12781197999999999</v>
      </c>
      <c r="U860">
        <v>7.0752575999999997E-4</v>
      </c>
      <c r="V860">
        <v>-0.51570921999999997</v>
      </c>
      <c r="W860">
        <v>-0.41682314999999998</v>
      </c>
      <c r="X860">
        <v>0.13756567</v>
      </c>
      <c r="Y860">
        <v>7.0419419000000002E-3</v>
      </c>
      <c r="Z860">
        <v>-1.7704859E-2</v>
      </c>
      <c r="AA860">
        <v>-0.13346784</v>
      </c>
      <c r="AB860">
        <v>-0.10713818999999999</v>
      </c>
      <c r="AC860">
        <v>-0.81250632</v>
      </c>
      <c r="AD860">
        <v>0.20585141000000001</v>
      </c>
      <c r="AE860">
        <v>1.5259202000000001</v>
      </c>
    </row>
    <row r="861" spans="1:31" x14ac:dyDescent="0.2">
      <c r="A861">
        <f>51.275562</f>
        <v>51.275562000000001</v>
      </c>
      <c r="B861">
        <v>56.038066999999998</v>
      </c>
      <c r="C861">
        <v>33.557865</v>
      </c>
      <c r="D861">
        <v>-79.096328999999997</v>
      </c>
      <c r="E861">
        <v>-2.2046890000000001</v>
      </c>
      <c r="F861">
        <v>3.6785557</v>
      </c>
      <c r="G861">
        <v>-10.04687</v>
      </c>
      <c r="H861">
        <v>-86.245277000000002</v>
      </c>
      <c r="I861">
        <v>-5.3396096000000002</v>
      </c>
      <c r="J861">
        <v>-0.35523360999999998</v>
      </c>
      <c r="K861">
        <v>0.58602071</v>
      </c>
      <c r="L861">
        <v>0.28472238999999999</v>
      </c>
      <c r="M861">
        <v>-0.25931209</v>
      </c>
      <c r="N861">
        <v>-1.5619873</v>
      </c>
      <c r="O861">
        <v>0.14366515999999999</v>
      </c>
      <c r="P861">
        <v>1.1822839E-2</v>
      </c>
      <c r="Q861">
        <v>0.13957600000000001</v>
      </c>
      <c r="R861">
        <v>0.20670696999999999</v>
      </c>
      <c r="S861">
        <v>-0.11646931000000001</v>
      </c>
      <c r="T861">
        <v>-2.3380426999999999E-2</v>
      </c>
      <c r="U861">
        <v>1.3152461000000001E-2</v>
      </c>
      <c r="V861">
        <v>-0.53741837000000003</v>
      </c>
      <c r="W861">
        <v>-0.49303724999999998</v>
      </c>
      <c r="X861">
        <v>0.14377777</v>
      </c>
      <c r="Y861">
        <v>2.4122857000000001E-2</v>
      </c>
      <c r="Z861">
        <v>-3.1729672E-2</v>
      </c>
      <c r="AA861">
        <v>-0.10099679</v>
      </c>
      <c r="AB861">
        <v>-0.15268488</v>
      </c>
      <c r="AC861">
        <v>-0.84706473000000004</v>
      </c>
      <c r="AD861">
        <v>0.29800357999999999</v>
      </c>
      <c r="AE861">
        <v>-9.8943710000000003E-6</v>
      </c>
    </row>
    <row r="862" spans="1:31" x14ac:dyDescent="0.2">
      <c r="A862">
        <f>50.905418</f>
        <v>50.905417999999997</v>
      </c>
      <c r="B862">
        <v>54.837817999999999</v>
      </c>
      <c r="C862">
        <v>33.005527000000001</v>
      </c>
      <c r="D862">
        <v>-77.989990000000006</v>
      </c>
      <c r="E862">
        <v>-2.2046890000000001</v>
      </c>
      <c r="F862">
        <v>3.6785557</v>
      </c>
      <c r="G862">
        <v>-12.167547000000001</v>
      </c>
      <c r="H862">
        <v>-86.337333999999998</v>
      </c>
      <c r="I862">
        <v>-5.3396096000000002</v>
      </c>
      <c r="J862">
        <v>-0.21643656</v>
      </c>
      <c r="K862">
        <v>0.22834346999999999</v>
      </c>
      <c r="L862">
        <v>0.24845128999999999</v>
      </c>
      <c r="M862">
        <v>-0.1779577</v>
      </c>
      <c r="N862">
        <v>-1.2116937999999999</v>
      </c>
      <c r="O862">
        <v>0.11865724</v>
      </c>
      <c r="P862">
        <v>3.3643391000000002E-2</v>
      </c>
      <c r="Q862">
        <v>0.15045318999999999</v>
      </c>
      <c r="R862">
        <v>0.21292472000000001</v>
      </c>
      <c r="S862">
        <v>-7.2663284999999994E-2</v>
      </c>
      <c r="T862">
        <v>9.3518561E-3</v>
      </c>
      <c r="U862">
        <v>1.3152461000000001E-2</v>
      </c>
      <c r="V862">
        <v>-0.50330406000000005</v>
      </c>
      <c r="W862">
        <v>-0.48370491999999998</v>
      </c>
      <c r="X862">
        <v>0.15930809000000001</v>
      </c>
      <c r="Y862">
        <v>3.6545340000000003E-2</v>
      </c>
      <c r="Z862">
        <v>-1.6146546000000001E-2</v>
      </c>
      <c r="AA862">
        <v>-5.7702053000000003E-2</v>
      </c>
      <c r="AB862">
        <v>-0.15020615000000001</v>
      </c>
      <c r="AC862">
        <v>-0.46044152999999999</v>
      </c>
      <c r="AD862">
        <v>0.17203125</v>
      </c>
      <c r="AE862">
        <v>-9.8943710000000003E-6</v>
      </c>
    </row>
    <row r="863" spans="1:31" x14ac:dyDescent="0.2">
      <c r="A863">
        <f>50.720345</f>
        <v>50.720345000000002</v>
      </c>
      <c r="B863">
        <v>53.175933999999998</v>
      </c>
      <c r="C863">
        <v>32.913471000000001</v>
      </c>
      <c r="D863">
        <v>-77.344627000000003</v>
      </c>
      <c r="E863">
        <v>-2.112644</v>
      </c>
      <c r="F863">
        <v>3.7704941999999999</v>
      </c>
      <c r="G863">
        <v>-13.273987</v>
      </c>
      <c r="H863">
        <v>-86.521439000000001</v>
      </c>
      <c r="I863">
        <v>-5.3396096000000002</v>
      </c>
      <c r="J863">
        <v>-5.6835469E-2</v>
      </c>
      <c r="K863">
        <v>-0.42031488</v>
      </c>
      <c r="L863">
        <v>0.15668850000000001</v>
      </c>
      <c r="M863">
        <v>-8.8780767999999996E-2</v>
      </c>
      <c r="N863">
        <v>-0.68938118000000004</v>
      </c>
      <c r="O863">
        <v>9.6775292999999998E-2</v>
      </c>
      <c r="P863">
        <v>4.4553666999999998E-2</v>
      </c>
      <c r="Q863">
        <v>5.4112493999999997E-2</v>
      </c>
      <c r="R863">
        <v>0.14142052999999999</v>
      </c>
      <c r="S863">
        <v>-3.9808758E-2</v>
      </c>
      <c r="T863">
        <v>2.9614702E-2</v>
      </c>
      <c r="U863">
        <v>1.0041226E-2</v>
      </c>
      <c r="V863">
        <v>-0.39785963000000002</v>
      </c>
      <c r="W863">
        <v>-0.36705061999999999</v>
      </c>
      <c r="X863">
        <v>0.17017931</v>
      </c>
      <c r="Y863">
        <v>4.2756584E-2</v>
      </c>
      <c r="Z863">
        <v>2.4369583E-2</v>
      </c>
      <c r="AA863">
        <v>1.1878776000000001E-2</v>
      </c>
      <c r="AB863">
        <v>-6.5619439000000002E-2</v>
      </c>
      <c r="AC863">
        <v>-3.2471466999999997E-2</v>
      </c>
      <c r="AD863">
        <v>-5.0126888000000001E-2</v>
      </c>
      <c r="AE863">
        <v>-9.8943710000000003E-6</v>
      </c>
    </row>
    <row r="864" spans="1:31" x14ac:dyDescent="0.2">
      <c r="A864">
        <f>50.627811</f>
        <v>50.627811000000001</v>
      </c>
      <c r="B864">
        <v>51.144741000000003</v>
      </c>
      <c r="C864">
        <v>33.281695999999997</v>
      </c>
      <c r="D864">
        <v>-76.883651999999998</v>
      </c>
      <c r="E864">
        <v>-2.0205986</v>
      </c>
      <c r="F864">
        <v>3.9543712000000002</v>
      </c>
      <c r="G864">
        <v>-13.458392999999999</v>
      </c>
      <c r="H864">
        <v>-86.797606999999999</v>
      </c>
      <c r="I864">
        <v>-5.4318594999999998</v>
      </c>
      <c r="J864">
        <v>8.9724287E-2</v>
      </c>
      <c r="K864">
        <v>-1.0140652999999999</v>
      </c>
      <c r="L864">
        <v>4.4155076000000001E-2</v>
      </c>
      <c r="M864">
        <v>1.447673E-2</v>
      </c>
      <c r="N864">
        <v>3.1535305E-2</v>
      </c>
      <c r="O864">
        <v>6.5515392000000006E-2</v>
      </c>
      <c r="P864">
        <v>4.4553666999999998E-2</v>
      </c>
      <c r="Q864">
        <v>-3.9120442999999998E-2</v>
      </c>
      <c r="R864">
        <v>3.5718646E-2</v>
      </c>
      <c r="S864">
        <v>-3.8252363000000002E-3</v>
      </c>
      <c r="T864">
        <v>6.2346980000000003E-2</v>
      </c>
      <c r="U864">
        <v>-2.4037077E-3</v>
      </c>
      <c r="V864">
        <v>-0.23193975999999999</v>
      </c>
      <c r="W864">
        <v>-0.17262688000000001</v>
      </c>
      <c r="X864">
        <v>0.14533082999999999</v>
      </c>
      <c r="Y864">
        <v>3.4992531E-2</v>
      </c>
      <c r="Z864">
        <v>6.4885712999999998E-2</v>
      </c>
      <c r="AA864">
        <v>9.382952E-2</v>
      </c>
      <c r="AB864">
        <v>6.7922211999999996E-2</v>
      </c>
      <c r="AC864">
        <v>0.11008236</v>
      </c>
      <c r="AD864">
        <v>-0.19968026999999999</v>
      </c>
      <c r="AE864">
        <v>-9.8943710000000003E-6</v>
      </c>
    </row>
    <row r="865" spans="1:31" x14ac:dyDescent="0.2">
      <c r="A865">
        <f>50.350201</f>
        <v>50.350200999999998</v>
      </c>
      <c r="B865">
        <v>48.928897999999997</v>
      </c>
      <c r="C865">
        <v>34.018143000000002</v>
      </c>
      <c r="D865">
        <v>-76.791458000000006</v>
      </c>
      <c r="E865">
        <v>-2.0205986</v>
      </c>
      <c r="F865">
        <v>4.0463094999999996</v>
      </c>
      <c r="G865">
        <v>-12.81297</v>
      </c>
      <c r="H865">
        <v>-86.981712000000002</v>
      </c>
      <c r="I865">
        <v>-5.4318594999999998</v>
      </c>
      <c r="J865">
        <v>0.20150715</v>
      </c>
      <c r="K865">
        <v>-1.2845721999999999</v>
      </c>
      <c r="L865">
        <v>-6.3108182999999998E-2</v>
      </c>
      <c r="M865">
        <v>0.10208916</v>
      </c>
      <c r="N865">
        <v>0.87912040999999996</v>
      </c>
      <c r="O865">
        <v>1.5499537000000001E-2</v>
      </c>
      <c r="P865">
        <v>3.6760609999999999E-2</v>
      </c>
      <c r="Q865">
        <v>-2.9797146E-2</v>
      </c>
      <c r="R865">
        <v>-5.2884388999999997E-2</v>
      </c>
      <c r="S865">
        <v>3.3722787999999997E-2</v>
      </c>
      <c r="T865">
        <v>8.4168501000000007E-2</v>
      </c>
      <c r="U865">
        <v>-2.5737957999999998E-2</v>
      </c>
      <c r="V865">
        <v>-3.6557548000000002E-2</v>
      </c>
      <c r="W865">
        <v>3.8906178999999999E-2</v>
      </c>
      <c r="X865">
        <v>6.4573250999999998E-2</v>
      </c>
      <c r="Y865">
        <v>1.7911614999999999E-2</v>
      </c>
      <c r="Z865">
        <v>8.3585462999999999E-2</v>
      </c>
      <c r="AA865">
        <v>0.15413289999999999</v>
      </c>
      <c r="AB865">
        <v>0.18039464999999999</v>
      </c>
      <c r="AC865">
        <v>-9.1097503999999996E-2</v>
      </c>
      <c r="AD865">
        <v>-0.20867827999999999</v>
      </c>
      <c r="AE865">
        <v>-9.8943710000000003E-6</v>
      </c>
    </row>
    <row r="866" spans="1:31" x14ac:dyDescent="0.2">
      <c r="A866">
        <f>49.88752</f>
        <v>49.887520000000002</v>
      </c>
      <c r="B866">
        <v>46.990031999999999</v>
      </c>
      <c r="C866">
        <v>34.846645000000002</v>
      </c>
      <c r="D866">
        <v>-76.883651999999998</v>
      </c>
      <c r="E866">
        <v>-2.0205986</v>
      </c>
      <c r="F866">
        <v>4.0463094999999996</v>
      </c>
      <c r="G866">
        <v>-11.706531</v>
      </c>
      <c r="H866">
        <v>-86.889663999999996</v>
      </c>
      <c r="I866">
        <v>-5.4318594999999998</v>
      </c>
      <c r="J866">
        <v>0.26950836</v>
      </c>
      <c r="K866">
        <v>-1.1632783</v>
      </c>
      <c r="L866">
        <v>-0.15208088</v>
      </c>
      <c r="M866">
        <v>0.14902436999999999</v>
      </c>
      <c r="N866">
        <v>1.6406959000000001</v>
      </c>
      <c r="O866">
        <v>-5.9524246000000003E-2</v>
      </c>
      <c r="P866">
        <v>2.7408946E-2</v>
      </c>
      <c r="Q866">
        <v>8.6744018000000006E-2</v>
      </c>
      <c r="R866">
        <v>-9.9517569E-2</v>
      </c>
      <c r="S866">
        <v>6.9706313000000006E-2</v>
      </c>
      <c r="T866">
        <v>7.4816428000000004E-2</v>
      </c>
      <c r="U866">
        <v>-6.3072763000000004E-2</v>
      </c>
      <c r="V866">
        <v>0.14331817999999999</v>
      </c>
      <c r="W866">
        <v>0.19911135999999999</v>
      </c>
      <c r="X866">
        <v>-5.5010061999999998E-2</v>
      </c>
      <c r="Y866">
        <v>-6.9333509999999999E-3</v>
      </c>
      <c r="Z866">
        <v>7.2677276999999998E-2</v>
      </c>
      <c r="AA866">
        <v>0.16804907999999999</v>
      </c>
      <c r="AB866">
        <v>0.22005433999999999</v>
      </c>
      <c r="AC866">
        <v>-0.41168937</v>
      </c>
      <c r="AD866">
        <v>-0.13669408999999999</v>
      </c>
      <c r="AE866">
        <v>-9.8943710000000003E-6</v>
      </c>
    </row>
    <row r="867" spans="1:31" x14ac:dyDescent="0.2">
      <c r="A867">
        <f>49.609913</f>
        <v>49.609912999999999</v>
      </c>
      <c r="B867">
        <v>45.882111000000002</v>
      </c>
      <c r="C867">
        <v>35.675148</v>
      </c>
      <c r="D867">
        <v>-77.252433999999994</v>
      </c>
      <c r="E867">
        <v>-2.0205986</v>
      </c>
      <c r="F867">
        <v>4.0463094999999996</v>
      </c>
      <c r="G867">
        <v>-10.323480999999999</v>
      </c>
      <c r="H867">
        <v>-86.705551</v>
      </c>
      <c r="I867">
        <v>-5.3396096000000002</v>
      </c>
      <c r="J867">
        <v>0.29341750999999999</v>
      </c>
      <c r="K867">
        <v>-0.7457298</v>
      </c>
      <c r="L867">
        <v>-0.21315275</v>
      </c>
      <c r="M867">
        <v>0.16310494</v>
      </c>
      <c r="N867">
        <v>2.0379035000000001</v>
      </c>
      <c r="O867">
        <v>-0.14236301000000001</v>
      </c>
      <c r="P867">
        <v>1.9615893999999998E-2</v>
      </c>
      <c r="Q867">
        <v>0.22503952999999999</v>
      </c>
      <c r="R867">
        <v>-0.11195309000000001</v>
      </c>
      <c r="S867">
        <v>9.9431828E-2</v>
      </c>
      <c r="T867">
        <v>4.8318858999999999E-2</v>
      </c>
      <c r="U867">
        <v>-0.10507442</v>
      </c>
      <c r="V867">
        <v>0.27202233999999997</v>
      </c>
      <c r="W867">
        <v>0.27221471000000003</v>
      </c>
      <c r="X867">
        <v>-0.16993427</v>
      </c>
      <c r="Y867">
        <v>-3.0225508000000002E-2</v>
      </c>
      <c r="Z867">
        <v>4.3069336999999999E-2</v>
      </c>
      <c r="AA867">
        <v>0.14021675</v>
      </c>
      <c r="AB867">
        <v>0.18411274</v>
      </c>
      <c r="AC867">
        <v>-0.52739859</v>
      </c>
      <c r="AD867">
        <v>-7.8362070000000006E-2</v>
      </c>
      <c r="AE867">
        <v>-9.8943710000000003E-6</v>
      </c>
    </row>
    <row r="868" spans="1:31" x14ac:dyDescent="0.2">
      <c r="A868">
        <f>49.794983</f>
        <v>49.794983000000002</v>
      </c>
      <c r="B868">
        <v>45.605128999999998</v>
      </c>
      <c r="C868">
        <v>36.135426000000002</v>
      </c>
      <c r="D868">
        <v>-77.713408999999999</v>
      </c>
      <c r="E868">
        <v>-2.0205986</v>
      </c>
      <c r="F868">
        <v>3.9543712000000002</v>
      </c>
      <c r="G868">
        <v>-9.0326337999999993</v>
      </c>
      <c r="H868">
        <v>-86.337333999999998</v>
      </c>
      <c r="I868">
        <v>-5.2473593000000003</v>
      </c>
      <c r="J868">
        <v>0.27540806000000001</v>
      </c>
      <c r="K868">
        <v>-0.18362127</v>
      </c>
      <c r="L868">
        <v>-0.23795351000000001</v>
      </c>
      <c r="M868">
        <v>0.17092747999999999</v>
      </c>
      <c r="N868">
        <v>1.9018523000000001</v>
      </c>
      <c r="O868">
        <v>-0.20488282999999999</v>
      </c>
      <c r="P868">
        <v>1.0264229E-2</v>
      </c>
      <c r="Q868">
        <v>0.27942540999999999</v>
      </c>
      <c r="R868">
        <v>-0.10728977000000001</v>
      </c>
      <c r="S868">
        <v>0.12446385</v>
      </c>
      <c r="T868">
        <v>4.8318858999999999E-2</v>
      </c>
      <c r="U868">
        <v>-0.13929797999999999</v>
      </c>
      <c r="V868">
        <v>0.33249778000000002</v>
      </c>
      <c r="W868">
        <v>0.26132696999999999</v>
      </c>
      <c r="X868">
        <v>-0.23360850999999999</v>
      </c>
      <c r="Y868">
        <v>-4.5753612999999999E-2</v>
      </c>
      <c r="Z868">
        <v>1.9694645E-2</v>
      </c>
      <c r="AA868">
        <v>0.10774570999999999</v>
      </c>
      <c r="AB868">
        <v>0.10851143000000001</v>
      </c>
      <c r="AC868">
        <v>-0.26697560999999997</v>
      </c>
      <c r="AD868">
        <v>-5.4470762999999998E-2</v>
      </c>
      <c r="AE868">
        <v>-9.8943710000000003E-6</v>
      </c>
    </row>
    <row r="869" spans="1:31" x14ac:dyDescent="0.2">
      <c r="A869">
        <f>50.627811</f>
        <v>50.627811000000001</v>
      </c>
      <c r="B869">
        <v>45.882111000000002</v>
      </c>
      <c r="C869">
        <v>36.411594000000001</v>
      </c>
      <c r="D869">
        <v>-78.266578999999993</v>
      </c>
      <c r="E869">
        <v>-2.112644</v>
      </c>
      <c r="F869">
        <v>3.9543712000000002</v>
      </c>
      <c r="G869">
        <v>-7.9261936999999998</v>
      </c>
      <c r="H869">
        <v>-85.969116</v>
      </c>
      <c r="I869">
        <v>-5.1551093999999997</v>
      </c>
      <c r="J869">
        <v>0.22106914</v>
      </c>
      <c r="K869">
        <v>0.39616941999999999</v>
      </c>
      <c r="L869">
        <v>-0.21966292000000001</v>
      </c>
      <c r="M869">
        <v>0.18813704000000001</v>
      </c>
      <c r="N869">
        <v>1.302913</v>
      </c>
      <c r="O869">
        <v>-0.22363876999999999</v>
      </c>
      <c r="P869">
        <v>9.1256376000000002E-4</v>
      </c>
      <c r="Q869">
        <v>0.20017742999999999</v>
      </c>
      <c r="R869">
        <v>-9.9517569E-2</v>
      </c>
      <c r="S869">
        <v>0.14323785999999999</v>
      </c>
      <c r="T869">
        <v>0.10910739</v>
      </c>
      <c r="U869">
        <v>-0.15174292</v>
      </c>
      <c r="V869">
        <v>0.32784586999999998</v>
      </c>
      <c r="W869">
        <v>0.20688831999999999</v>
      </c>
      <c r="X869">
        <v>-0.22273730999999999</v>
      </c>
      <c r="Y869">
        <v>-5.0412039999999998E-2</v>
      </c>
      <c r="Z869">
        <v>2.1252957999999999E-2</v>
      </c>
      <c r="AA869">
        <v>0.10774570999999999</v>
      </c>
      <c r="AB869">
        <v>3.6938071000000003E-2</v>
      </c>
      <c r="AC869">
        <v>0.23967677000000001</v>
      </c>
      <c r="AD869">
        <v>-6.0675913000000003E-3</v>
      </c>
      <c r="AE869">
        <v>-9.8943710000000003E-6</v>
      </c>
    </row>
    <row r="870" spans="1:31" x14ac:dyDescent="0.2">
      <c r="A870">
        <f>51.738243</f>
        <v>51.738242999999997</v>
      </c>
      <c r="B870">
        <v>46.251418999999999</v>
      </c>
      <c r="C870">
        <v>36.411594000000001</v>
      </c>
      <c r="D870">
        <v>-78.635352999999995</v>
      </c>
      <c r="E870">
        <v>-2.112644</v>
      </c>
      <c r="F870">
        <v>4.0463094999999996</v>
      </c>
      <c r="G870">
        <v>-7.0041599000000003</v>
      </c>
      <c r="H870">
        <v>-85.416786000000002</v>
      </c>
      <c r="I870">
        <v>-5.0628590999999998</v>
      </c>
      <c r="J870">
        <v>0.14033708</v>
      </c>
      <c r="K870">
        <v>0.91205597000000005</v>
      </c>
      <c r="L870">
        <v>-0.15983111999999999</v>
      </c>
      <c r="M870">
        <v>0.19595957999999999</v>
      </c>
      <c r="N870">
        <v>0.54133743000000001</v>
      </c>
      <c r="O870">
        <v>-0.19550486</v>
      </c>
      <c r="P870">
        <v>-2.204658E-3</v>
      </c>
      <c r="Q870">
        <v>2.3034846000000001E-2</v>
      </c>
      <c r="R870">
        <v>-8.8636494999999996E-2</v>
      </c>
      <c r="S870">
        <v>0.14949587</v>
      </c>
      <c r="T870">
        <v>0.21821497000000001</v>
      </c>
      <c r="U870">
        <v>-0.14240921000000001</v>
      </c>
      <c r="V870">
        <v>0.27822497000000002</v>
      </c>
      <c r="W870">
        <v>0.16022660999999999</v>
      </c>
      <c r="X870">
        <v>-0.14663883</v>
      </c>
      <c r="Y870">
        <v>-4.5753612999999999E-2</v>
      </c>
      <c r="Z870">
        <v>5.0860897000000002E-2</v>
      </c>
      <c r="AA870">
        <v>0.15258664999999999</v>
      </c>
      <c r="AB870">
        <v>-8.2987761000000004E-3</v>
      </c>
      <c r="AC870">
        <v>0.66517835999999997</v>
      </c>
      <c r="AD870">
        <v>0.10935535</v>
      </c>
      <c r="AE870">
        <v>-9.8943710000000003E-6</v>
      </c>
    </row>
    <row r="871" spans="1:31" x14ac:dyDescent="0.2">
      <c r="A871">
        <f>53.033752</f>
        <v>53.033752</v>
      </c>
      <c r="B871">
        <v>46.251418999999999</v>
      </c>
      <c r="C871">
        <v>36.411594000000001</v>
      </c>
      <c r="D871">
        <v>-78.819748000000004</v>
      </c>
      <c r="E871">
        <v>-2.0205986</v>
      </c>
      <c r="F871">
        <v>4.0463094999999996</v>
      </c>
      <c r="G871">
        <v>-6.4509401000000004</v>
      </c>
      <c r="H871">
        <v>-84.772400000000005</v>
      </c>
      <c r="I871">
        <v>-4.9706092000000002</v>
      </c>
      <c r="J871">
        <v>4.6874192000000002E-2</v>
      </c>
      <c r="K871">
        <v>1.3181267000000001</v>
      </c>
      <c r="L871">
        <v>-7.3648505000000003E-2</v>
      </c>
      <c r="M871">
        <v>0.1740565</v>
      </c>
      <c r="N871">
        <v>-1.3815189E-2</v>
      </c>
      <c r="O871">
        <v>-0.14080000000000001</v>
      </c>
      <c r="P871">
        <v>8.7056179000000004E-3</v>
      </c>
      <c r="Q871">
        <v>-0.15566161000000001</v>
      </c>
      <c r="R871">
        <v>-7.4646539999999997E-2</v>
      </c>
      <c r="S871">
        <v>0.13072185</v>
      </c>
      <c r="T871">
        <v>0.32576393999999997</v>
      </c>
      <c r="U871">
        <v>-0.11751934</v>
      </c>
      <c r="V871">
        <v>0.20999624</v>
      </c>
      <c r="W871">
        <v>0.16644816000000001</v>
      </c>
      <c r="X871">
        <v>-4.4138849000000001E-2</v>
      </c>
      <c r="Y871">
        <v>-3.6436747999999998E-2</v>
      </c>
      <c r="Z871">
        <v>9.4493649999999998E-2</v>
      </c>
      <c r="AA871">
        <v>0.21134381999999999</v>
      </c>
      <c r="AB871">
        <v>-3.2156568000000003E-2</v>
      </c>
      <c r="AC871">
        <v>0.76021426999999997</v>
      </c>
      <c r="AD871">
        <v>0.24122293</v>
      </c>
      <c r="AE871">
        <v>-9.8943710000000003E-6</v>
      </c>
    </row>
    <row r="872" spans="1:31" x14ac:dyDescent="0.2">
      <c r="A872">
        <f>53.959114</f>
        <v>53.959114</v>
      </c>
      <c r="B872">
        <v>45.697456000000003</v>
      </c>
      <c r="C872">
        <v>36.319538000000001</v>
      </c>
      <c r="D872">
        <v>-78.635352999999995</v>
      </c>
      <c r="E872">
        <v>-1.9285535</v>
      </c>
      <c r="F872">
        <v>4.1382479999999999</v>
      </c>
      <c r="G872">
        <v>-6.0821265999999996</v>
      </c>
      <c r="H872">
        <v>-84.035965000000004</v>
      </c>
      <c r="I872">
        <v>-4.7861089999999997</v>
      </c>
      <c r="J872">
        <v>-4.4725652999999997E-2</v>
      </c>
      <c r="K872">
        <v>1.5849111</v>
      </c>
      <c r="L872">
        <v>1.5014189000000001E-2</v>
      </c>
      <c r="M872">
        <v>0.10834718</v>
      </c>
      <c r="N872">
        <v>-0.14517522999999999</v>
      </c>
      <c r="O872">
        <v>-8.7658166999999995E-2</v>
      </c>
      <c r="P872">
        <v>2.7408946E-2</v>
      </c>
      <c r="Q872">
        <v>-0.25200230000000001</v>
      </c>
      <c r="R872">
        <v>-5.5993269999999998E-2</v>
      </c>
      <c r="S872">
        <v>8.0657825000000002E-2</v>
      </c>
      <c r="T872">
        <v>0.37252435</v>
      </c>
      <c r="U872">
        <v>-9.4185091999999998E-2</v>
      </c>
      <c r="V872">
        <v>0.15262208999999999</v>
      </c>
      <c r="W872">
        <v>0.24110687</v>
      </c>
      <c r="X872">
        <v>4.5936896999999997E-2</v>
      </c>
      <c r="Y872">
        <v>-2.8672695000000002E-2</v>
      </c>
      <c r="Z872">
        <v>0.12721821999999999</v>
      </c>
      <c r="AA872">
        <v>0.23453742</v>
      </c>
      <c r="AB872">
        <v>-5.2296258999999998E-2</v>
      </c>
      <c r="AC872">
        <v>0.53897810000000002</v>
      </c>
      <c r="AD872">
        <v>0.27442255999999998</v>
      </c>
      <c r="AE872">
        <v>-9.8943710000000003E-6</v>
      </c>
    </row>
    <row r="873" spans="1:31" x14ac:dyDescent="0.2">
      <c r="A873">
        <f>54.514332</f>
        <v>54.514332000000003</v>
      </c>
      <c r="B873">
        <v>44.958838999999998</v>
      </c>
      <c r="C873">
        <v>36.411594000000001</v>
      </c>
      <c r="D873">
        <v>-78.174377000000007</v>
      </c>
      <c r="E873">
        <v>-1.8365085000000001</v>
      </c>
      <c r="F873">
        <v>4.1382479999999999</v>
      </c>
      <c r="G873">
        <v>-6.0821265999999996</v>
      </c>
      <c r="H873">
        <v>-83.299521999999996</v>
      </c>
      <c r="I873">
        <v>-4.5093584</v>
      </c>
      <c r="J873">
        <v>-0.11955807</v>
      </c>
      <c r="K873">
        <v>1.6913145999999999</v>
      </c>
      <c r="L873">
        <v>8.0736189999999999E-2</v>
      </c>
      <c r="M873">
        <v>1.6041236E-2</v>
      </c>
      <c r="N873">
        <v>9.0960093000000006E-2</v>
      </c>
      <c r="O873">
        <v>-5.6398254000000002E-2</v>
      </c>
      <c r="P873">
        <v>3.9877836E-2</v>
      </c>
      <c r="Q873">
        <v>-0.24267902999999999</v>
      </c>
      <c r="R873">
        <v>-3.1122237000000001E-2</v>
      </c>
      <c r="S873">
        <v>8.6907726000000005E-3</v>
      </c>
      <c r="T873">
        <v>0.32264656000000003</v>
      </c>
      <c r="U873">
        <v>-8.0184541999999998E-2</v>
      </c>
      <c r="V873">
        <v>0.12315967999999999</v>
      </c>
      <c r="W873">
        <v>0.36398274000000003</v>
      </c>
      <c r="X873">
        <v>0.10029294</v>
      </c>
      <c r="Y873">
        <v>-2.5567077000000001E-2</v>
      </c>
      <c r="Z873">
        <v>0.13345148000000001</v>
      </c>
      <c r="AA873">
        <v>0.18505770999999999</v>
      </c>
      <c r="AB873">
        <v>-7.7393404999999998E-2</v>
      </c>
      <c r="AC873">
        <v>0.20480970000000001</v>
      </c>
      <c r="AD873">
        <v>0.14751938000000001</v>
      </c>
      <c r="AE873">
        <v>-9.8943710000000003E-6</v>
      </c>
    </row>
    <row r="874" spans="1:31" x14ac:dyDescent="0.2">
      <c r="A874">
        <f>54.606865</f>
        <v>54.606864999999999</v>
      </c>
      <c r="B874">
        <v>44.404881000000003</v>
      </c>
      <c r="C874">
        <v>36.503647000000001</v>
      </c>
      <c r="D874">
        <v>-77.897796999999997</v>
      </c>
      <c r="E874">
        <v>-1.8365085000000001</v>
      </c>
      <c r="F874">
        <v>4.0463094999999996</v>
      </c>
      <c r="G874">
        <v>-6.3587369999999996</v>
      </c>
      <c r="H874">
        <v>-82.747200000000007</v>
      </c>
      <c r="I874">
        <v>-4.3248582000000004</v>
      </c>
      <c r="J874">
        <v>-0.16551323000000001</v>
      </c>
      <c r="K874">
        <v>1.6292716</v>
      </c>
      <c r="L874">
        <v>0.10925706</v>
      </c>
      <c r="M874">
        <v>-7.4700198999999995E-2</v>
      </c>
      <c r="N874">
        <v>0.41779640000000001</v>
      </c>
      <c r="O874">
        <v>-3.9205301999999997E-2</v>
      </c>
      <c r="P874">
        <v>3.0526167E-2</v>
      </c>
      <c r="Q874">
        <v>-0.16498489999999999</v>
      </c>
      <c r="R874">
        <v>-6.2512108000000004E-3</v>
      </c>
      <c r="S874">
        <v>-6.9534279000000004E-2</v>
      </c>
      <c r="T874">
        <v>0.18860008</v>
      </c>
      <c r="U874">
        <v>-7.0850834000000001E-2</v>
      </c>
      <c r="V874">
        <v>0.12005838000000001</v>
      </c>
      <c r="W874">
        <v>0.48374771999999999</v>
      </c>
      <c r="X874">
        <v>0.11892931</v>
      </c>
      <c r="Y874">
        <v>-2.5567077000000001E-2</v>
      </c>
      <c r="Z874">
        <v>0.10384353</v>
      </c>
      <c r="AA874">
        <v>6.1358478000000001E-2</v>
      </c>
      <c r="AB874">
        <v>-9.9701993000000003E-2</v>
      </c>
      <c r="AC874">
        <v>-5.4070531999999998E-2</v>
      </c>
      <c r="AD874">
        <v>-7.0605143999999995E-2</v>
      </c>
      <c r="AE874">
        <v>-9.8943710000000003E-6</v>
      </c>
    </row>
    <row r="875" spans="1:31" x14ac:dyDescent="0.2">
      <c r="A875">
        <f>54.514332</f>
        <v>54.514332000000003</v>
      </c>
      <c r="B875">
        <v>44.497208000000001</v>
      </c>
      <c r="C875">
        <v>36.411594000000001</v>
      </c>
      <c r="D875">
        <v>-77.897796999999997</v>
      </c>
      <c r="E875">
        <v>-1.9285535</v>
      </c>
      <c r="F875">
        <v>4.0463094999999996</v>
      </c>
      <c r="G875">
        <v>-6.8197536000000003</v>
      </c>
      <c r="H875">
        <v>-82.563086999999996</v>
      </c>
      <c r="I875">
        <v>-4.140358</v>
      </c>
      <c r="J875">
        <v>-0.17576001999999999</v>
      </c>
      <c r="K875">
        <v>1.4226688999999999</v>
      </c>
      <c r="L875">
        <v>0.10243684</v>
      </c>
      <c r="M875">
        <v>-0.13571599000000001</v>
      </c>
      <c r="N875">
        <v>0.53508215999999997</v>
      </c>
      <c r="O875">
        <v>-1.8886363E-2</v>
      </c>
      <c r="P875">
        <v>-2.204658E-3</v>
      </c>
      <c r="Q875">
        <v>-7.1751967E-2</v>
      </c>
      <c r="R875">
        <v>2.0174257000000001E-2</v>
      </c>
      <c r="S875">
        <v>-0.12585632999999999</v>
      </c>
      <c r="T875">
        <v>2.0262618E-2</v>
      </c>
      <c r="U875">
        <v>-5.8405909999999998E-2</v>
      </c>
      <c r="V875">
        <v>0.12936230000000001</v>
      </c>
      <c r="W875">
        <v>0.53818642999999999</v>
      </c>
      <c r="X875">
        <v>0.11737628</v>
      </c>
      <c r="Y875">
        <v>-1.9355834999999998E-2</v>
      </c>
      <c r="Z875">
        <v>4.7744274000000003E-2</v>
      </c>
      <c r="AA875">
        <v>-0.10099679</v>
      </c>
      <c r="AB875">
        <v>-0.10342009000000001</v>
      </c>
      <c r="AC875">
        <v>-0.17625952</v>
      </c>
      <c r="AD875">
        <v>-0.22822571999999999</v>
      </c>
      <c r="AE875">
        <v>-9.8943710000000003E-6</v>
      </c>
    </row>
    <row r="876" spans="1:31" x14ac:dyDescent="0.2">
      <c r="A876">
        <f>54.051651</f>
        <v>54.051651</v>
      </c>
      <c r="B876">
        <v>45.420475000000003</v>
      </c>
      <c r="C876">
        <v>36.043368999999998</v>
      </c>
      <c r="D876">
        <v>-78.450965999999994</v>
      </c>
      <c r="E876">
        <v>-1.9285535</v>
      </c>
      <c r="F876">
        <v>3.9543712000000002</v>
      </c>
      <c r="G876">
        <v>-7.2807703000000004</v>
      </c>
      <c r="H876">
        <v>-82.839248999999995</v>
      </c>
      <c r="I876">
        <v>-4.2326082999999999</v>
      </c>
      <c r="J876">
        <v>-0.15029834</v>
      </c>
      <c r="K876">
        <v>1.1261038999999999</v>
      </c>
      <c r="L876">
        <v>7.7016078000000002E-2</v>
      </c>
      <c r="M876">
        <v>-0.14823204000000001</v>
      </c>
      <c r="N876">
        <v>0.31771254999999998</v>
      </c>
      <c r="O876">
        <v>1.3936541E-2</v>
      </c>
      <c r="P876">
        <v>-4.1169927000000002E-2</v>
      </c>
      <c r="Q876">
        <v>7.4960258999999998E-3</v>
      </c>
      <c r="R876">
        <v>4.3490846E-2</v>
      </c>
      <c r="S876">
        <v>-0.14619482</v>
      </c>
      <c r="T876">
        <v>-0.12157729</v>
      </c>
      <c r="U876">
        <v>-3.3516042000000003E-2</v>
      </c>
      <c r="V876">
        <v>0.12315967999999999</v>
      </c>
      <c r="W876">
        <v>0.4790816</v>
      </c>
      <c r="X876">
        <v>0.11582326</v>
      </c>
      <c r="Y876">
        <v>-2.2749207E-3</v>
      </c>
      <c r="Z876">
        <v>-1.4588235E-2</v>
      </c>
      <c r="AA876">
        <v>-0.23242724000000001</v>
      </c>
      <c r="AB876">
        <v>-7.9252458999999997E-2</v>
      </c>
      <c r="AC876">
        <v>-0.18551628000000001</v>
      </c>
      <c r="AD876">
        <v>-0.21798658000000001</v>
      </c>
      <c r="AE876">
        <v>-9.8943710000000003E-6</v>
      </c>
    </row>
    <row r="877" spans="1:31" x14ac:dyDescent="0.2">
      <c r="A877">
        <f>53.588966</f>
        <v>53.588965999999999</v>
      </c>
      <c r="B877">
        <v>46.897705000000002</v>
      </c>
      <c r="C877">
        <v>35.122810000000001</v>
      </c>
      <c r="D877">
        <v>-79.280724000000006</v>
      </c>
      <c r="E877">
        <v>-2.0205986</v>
      </c>
      <c r="F877">
        <v>3.9543712000000002</v>
      </c>
      <c r="G877">
        <v>-7.6495832999999998</v>
      </c>
      <c r="H877">
        <v>-83.299521999999996</v>
      </c>
      <c r="I877">
        <v>-4.5093584</v>
      </c>
      <c r="J877">
        <v>-9.7511999000000002E-2</v>
      </c>
      <c r="K877">
        <v>0.80037886000000003</v>
      </c>
      <c r="L877">
        <v>5.3145349000000001E-2</v>
      </c>
      <c r="M877">
        <v>-0.1169419</v>
      </c>
      <c r="N877">
        <v>-0.10607999</v>
      </c>
      <c r="O877">
        <v>5.1448435000000001E-2</v>
      </c>
      <c r="P877">
        <v>-5.9873256999999999E-2</v>
      </c>
      <c r="Q877">
        <v>7.1205198999999997E-2</v>
      </c>
      <c r="R877">
        <v>6.3698560000000001E-2</v>
      </c>
      <c r="S877">
        <v>-0.12116282</v>
      </c>
      <c r="T877">
        <v>-0.19171789</v>
      </c>
      <c r="U877">
        <v>-3.9593242000000002E-3</v>
      </c>
      <c r="V877">
        <v>8.1292062999999998E-2</v>
      </c>
      <c r="W877">
        <v>0.30954406000000001</v>
      </c>
      <c r="X877">
        <v>0.11116415</v>
      </c>
      <c r="Y877">
        <v>2.4122857000000001E-2</v>
      </c>
      <c r="Z877">
        <v>-6.4454242999999994E-2</v>
      </c>
      <c r="AA877">
        <v>-0.27726823</v>
      </c>
      <c r="AB877">
        <v>-3.3395930999999997E-2</v>
      </c>
      <c r="AC877">
        <v>-0.11393080999999999</v>
      </c>
      <c r="AD877">
        <v>-6.3468784E-2</v>
      </c>
      <c r="AE877">
        <v>-9.8943710000000003E-6</v>
      </c>
    </row>
    <row r="878" spans="1:31" x14ac:dyDescent="0.2">
      <c r="A878">
        <f>53.218822</f>
        <v>53.218822000000003</v>
      </c>
      <c r="B878">
        <v>48.651916999999997</v>
      </c>
      <c r="C878">
        <v>33.926085999999998</v>
      </c>
      <c r="D878">
        <v>-79.833893000000003</v>
      </c>
      <c r="E878">
        <v>-2.0205986</v>
      </c>
      <c r="F878">
        <v>4.0463094999999996</v>
      </c>
      <c r="G878">
        <v>-7.9261936999999998</v>
      </c>
      <c r="H878">
        <v>-83.851851999999994</v>
      </c>
      <c r="I878">
        <v>-4.8783588</v>
      </c>
      <c r="J878">
        <v>-2.9510763999999998E-2</v>
      </c>
      <c r="K878">
        <v>0.47341281000000002</v>
      </c>
      <c r="L878">
        <v>4.1675001000000003E-2</v>
      </c>
      <c r="M878">
        <v>-5.9055123000000001E-2</v>
      </c>
      <c r="N878">
        <v>-0.46732013999999999</v>
      </c>
      <c r="O878">
        <v>7.3330364999999995E-2</v>
      </c>
      <c r="P878">
        <v>-3.9611317E-2</v>
      </c>
      <c r="Q878">
        <v>0.13180660999999999</v>
      </c>
      <c r="R878">
        <v>7.3025189000000004E-2</v>
      </c>
      <c r="S878">
        <v>-6.0147274000000001E-2</v>
      </c>
      <c r="T878">
        <v>-0.17613108</v>
      </c>
      <c r="U878">
        <v>1.6263692E-2</v>
      </c>
      <c r="V878">
        <v>5.3100767999999998E-3</v>
      </c>
      <c r="W878">
        <v>7.9346321999999997E-2</v>
      </c>
      <c r="X878">
        <v>9.8739921999999994E-2</v>
      </c>
      <c r="Y878">
        <v>4.8967823000000001E-2</v>
      </c>
      <c r="Z878">
        <v>-8.7828927000000001E-2</v>
      </c>
      <c r="AA878">
        <v>-0.21541858999999999</v>
      </c>
      <c r="AB878">
        <v>1.5249169E-2</v>
      </c>
      <c r="AC878">
        <v>2.1834752999999998E-2</v>
      </c>
      <c r="AD878">
        <v>0.11245811999999999</v>
      </c>
      <c r="AE878">
        <v>-9.8943710000000003E-6</v>
      </c>
    </row>
    <row r="879" spans="1:31" x14ac:dyDescent="0.2">
      <c r="A879">
        <f>52.941216</f>
        <v>52.941215999999997</v>
      </c>
      <c r="B879">
        <v>50.129147000000003</v>
      </c>
      <c r="C879">
        <v>32.545250000000003</v>
      </c>
      <c r="D879">
        <v>-79.833893000000003</v>
      </c>
      <c r="E879">
        <v>-2.0205986</v>
      </c>
      <c r="F879">
        <v>4.0463094999999996</v>
      </c>
      <c r="G879">
        <v>-8.2028035999999993</v>
      </c>
      <c r="H879">
        <v>-84.496239000000003</v>
      </c>
      <c r="I879">
        <v>-5.2473593000000003</v>
      </c>
      <c r="J879">
        <v>4.3148097000000003E-2</v>
      </c>
      <c r="K879">
        <v>0.12287057</v>
      </c>
      <c r="L879">
        <v>4.0744970999999998E-2</v>
      </c>
      <c r="M879">
        <v>5.0896843999999998E-3</v>
      </c>
      <c r="N879">
        <v>-0.54551059000000002</v>
      </c>
      <c r="O879">
        <v>6.8641386999999998E-2</v>
      </c>
      <c r="P879">
        <v>1.338145E-2</v>
      </c>
      <c r="Q879">
        <v>0.17997695999999999</v>
      </c>
      <c r="R879">
        <v>6.8361878000000001E-2</v>
      </c>
      <c r="S879">
        <v>2.4335783E-2</v>
      </c>
      <c r="T879">
        <v>-9.5079712999999996E-2</v>
      </c>
      <c r="U879">
        <v>1.7819310000000001E-2</v>
      </c>
      <c r="V879">
        <v>-7.3773213000000004E-2</v>
      </c>
      <c r="W879">
        <v>-0.13063136</v>
      </c>
      <c r="X879">
        <v>6.6126287000000006E-2</v>
      </c>
      <c r="Y879">
        <v>6.1390306999999998E-2</v>
      </c>
      <c r="Z879">
        <v>-8.1595682000000003E-2</v>
      </c>
      <c r="AA879">
        <v>-7.4710697000000006E-2</v>
      </c>
      <c r="AB879">
        <v>5.0880935000000002E-2</v>
      </c>
      <c r="AC879">
        <v>0.18969035000000001</v>
      </c>
      <c r="AD879">
        <v>0.19499172000000001</v>
      </c>
      <c r="AE879">
        <v>-9.8943710000000003E-6</v>
      </c>
    </row>
    <row r="880" spans="1:31" x14ac:dyDescent="0.2">
      <c r="A880">
        <f>53.033752</f>
        <v>53.033752</v>
      </c>
      <c r="B880">
        <v>50.867764000000001</v>
      </c>
      <c r="C880">
        <v>31.532637000000001</v>
      </c>
      <c r="D880">
        <v>-79.372917000000001</v>
      </c>
      <c r="E880">
        <v>-2.112644</v>
      </c>
      <c r="F880">
        <v>4.0463094999999996</v>
      </c>
      <c r="G880">
        <v>-8.4794129999999992</v>
      </c>
      <c r="H880">
        <v>-84.956512000000004</v>
      </c>
      <c r="I880">
        <v>-5.6163597000000003</v>
      </c>
      <c r="J880">
        <v>0.11301239</v>
      </c>
      <c r="K880">
        <v>-0.29653931</v>
      </c>
      <c r="L880">
        <v>3.8884914999999999E-2</v>
      </c>
      <c r="M880">
        <v>6.9234489999999996E-2</v>
      </c>
      <c r="N880">
        <v>-0.30468389000000001</v>
      </c>
      <c r="O880">
        <v>3.8944468000000003E-2</v>
      </c>
      <c r="P880">
        <v>7.2608665000000003E-2</v>
      </c>
      <c r="Q880">
        <v>0.20017742999999999</v>
      </c>
      <c r="R880">
        <v>4.5045282999999998E-2</v>
      </c>
      <c r="S880">
        <v>0.10725432999999999</v>
      </c>
      <c r="T880">
        <v>1.7145257000000001E-2</v>
      </c>
      <c r="U880">
        <v>3.8187594999999999E-3</v>
      </c>
      <c r="V880">
        <v>-0.11719149</v>
      </c>
      <c r="W880">
        <v>-0.25506257999999998</v>
      </c>
      <c r="X880">
        <v>1.6429326000000001E-2</v>
      </c>
      <c r="Y880">
        <v>6.1390306999999998E-2</v>
      </c>
      <c r="Z880">
        <v>-5.1987736999999999E-2</v>
      </c>
      <c r="AA880">
        <v>9.5375768999999999E-2</v>
      </c>
      <c r="AB880">
        <v>7.0091099000000004E-2</v>
      </c>
      <c r="AC880">
        <v>0.32514733000000001</v>
      </c>
      <c r="AD880">
        <v>0.16427432</v>
      </c>
      <c r="AE880">
        <v>-9.8943710000000003E-6</v>
      </c>
    </row>
    <row r="881" spans="1:31" x14ac:dyDescent="0.2">
      <c r="A881">
        <f>53.403896</f>
        <v>53.403896000000003</v>
      </c>
      <c r="B881">
        <v>51.052413999999999</v>
      </c>
      <c r="C881">
        <v>31.072358999999999</v>
      </c>
      <c r="D881">
        <v>-78.819748000000004</v>
      </c>
      <c r="E881">
        <v>-2.2046890000000001</v>
      </c>
      <c r="F881">
        <v>4.0463094999999996</v>
      </c>
      <c r="G881">
        <v>-8.9404296999999993</v>
      </c>
      <c r="H881">
        <v>-85.416786000000002</v>
      </c>
      <c r="I881">
        <v>-5.8931103</v>
      </c>
      <c r="J881">
        <v>0.17511398</v>
      </c>
      <c r="K881">
        <v>-0.79567432000000005</v>
      </c>
      <c r="L881">
        <v>2.4934489000000001E-2</v>
      </c>
      <c r="M881">
        <v>0.14276633999999999</v>
      </c>
      <c r="N881">
        <v>0.11910867999999999</v>
      </c>
      <c r="O881">
        <v>4.5585688000000001E-3</v>
      </c>
      <c r="P881">
        <v>0.11313254</v>
      </c>
      <c r="Q881">
        <v>0.17997695999999999</v>
      </c>
      <c r="R881">
        <v>1.0847621999999999E-2</v>
      </c>
      <c r="S881">
        <v>0.17139888</v>
      </c>
      <c r="T881">
        <v>0.12001816</v>
      </c>
      <c r="U881">
        <v>-1.1737408E-2</v>
      </c>
      <c r="V881">
        <v>-0.10478628</v>
      </c>
      <c r="W881">
        <v>-0.26595025999999999</v>
      </c>
      <c r="X881">
        <v>-3.4820667999999999E-2</v>
      </c>
      <c r="Y881">
        <v>5.9837498000000003E-2</v>
      </c>
      <c r="Z881">
        <v>-8.3549833000000004E-3</v>
      </c>
      <c r="AA881">
        <v>0.24381489000000001</v>
      </c>
      <c r="AB881">
        <v>8.3104439000000002E-2</v>
      </c>
      <c r="AC881">
        <v>0.36155722000000001</v>
      </c>
      <c r="AD881">
        <v>8.5153766000000006E-2</v>
      </c>
      <c r="AE881">
        <v>-9.8943710000000003E-6</v>
      </c>
    </row>
    <row r="882" spans="1:31" x14ac:dyDescent="0.2">
      <c r="A882">
        <f>53.959114</f>
        <v>53.959114</v>
      </c>
      <c r="B882">
        <v>50.867764000000001</v>
      </c>
      <c r="C882">
        <v>31.164413</v>
      </c>
      <c r="D882">
        <v>-78.358772000000002</v>
      </c>
      <c r="E882">
        <v>-2.2046890000000001</v>
      </c>
      <c r="F882">
        <v>4.0463094999999996</v>
      </c>
      <c r="G882">
        <v>-9.4014462999999999</v>
      </c>
      <c r="H882">
        <v>-85.692947000000004</v>
      </c>
      <c r="I882">
        <v>-5.9853601000000003</v>
      </c>
      <c r="J882">
        <v>0.22106914</v>
      </c>
      <c r="K882">
        <v>-1.3007032999999999</v>
      </c>
      <c r="L882">
        <v>-5.1364237E-3</v>
      </c>
      <c r="M882">
        <v>0.21316919000000001</v>
      </c>
      <c r="N882">
        <v>0.52569931999999997</v>
      </c>
      <c r="O882">
        <v>-1.5760373000000001E-2</v>
      </c>
      <c r="P882">
        <v>0.12404282</v>
      </c>
      <c r="Q882">
        <v>0.12869884000000001</v>
      </c>
      <c r="R882">
        <v>-2.3350040999999998E-2</v>
      </c>
      <c r="S882">
        <v>0.19799541000000001</v>
      </c>
      <c r="T882">
        <v>0.1870414</v>
      </c>
      <c r="U882">
        <v>-1.1737408E-2</v>
      </c>
      <c r="V882">
        <v>-4.2760159999999998E-2</v>
      </c>
      <c r="W882">
        <v>-0.18818077</v>
      </c>
      <c r="X882">
        <v>-7.5199448000000002E-2</v>
      </c>
      <c r="Y882">
        <v>6.6048740999999994E-2</v>
      </c>
      <c r="Z882">
        <v>4.1511017999999997E-2</v>
      </c>
      <c r="AA882">
        <v>0.34277426999999999</v>
      </c>
      <c r="AB882">
        <v>0.10169493</v>
      </c>
      <c r="AC882">
        <v>0.27948073000000001</v>
      </c>
      <c r="AD882">
        <v>2.4649803000000001E-2</v>
      </c>
      <c r="AE882">
        <v>-9.8943710000000003E-6</v>
      </c>
    </row>
    <row r="883" spans="1:31" x14ac:dyDescent="0.2">
      <c r="A883">
        <f>54.514332</f>
        <v>54.514332000000003</v>
      </c>
      <c r="B883">
        <v>50.775435999999999</v>
      </c>
      <c r="C883">
        <v>31.624690999999999</v>
      </c>
      <c r="D883">
        <v>-78.266578999999993</v>
      </c>
      <c r="E883">
        <v>-2.2046890000000001</v>
      </c>
      <c r="F883">
        <v>4.0463094999999996</v>
      </c>
      <c r="G883">
        <v>-10.04687</v>
      </c>
      <c r="H883">
        <v>-85.785004000000001</v>
      </c>
      <c r="I883">
        <v>-6.0776104999999996</v>
      </c>
      <c r="J883">
        <v>0.23814709000000001</v>
      </c>
      <c r="K883">
        <v>-1.6552784</v>
      </c>
      <c r="L883">
        <v>-4.6367674999999997E-2</v>
      </c>
      <c r="M883">
        <v>0.25071736999999999</v>
      </c>
      <c r="N883">
        <v>0.74932414000000003</v>
      </c>
      <c r="O883">
        <v>-9.5083909000000001E-3</v>
      </c>
      <c r="P883">
        <v>0.11157393</v>
      </c>
      <c r="Q883">
        <v>6.6543548999999994E-2</v>
      </c>
      <c r="R883">
        <v>-4.8221069999999998E-2</v>
      </c>
      <c r="S883">
        <v>0.18547939999999999</v>
      </c>
      <c r="T883">
        <v>0.20886289999999999</v>
      </c>
      <c r="U883">
        <v>8.4856086999999993E-3</v>
      </c>
      <c r="V883">
        <v>3.3221826000000003E-2</v>
      </c>
      <c r="W883">
        <v>-8.8635817000000006E-2</v>
      </c>
      <c r="X883">
        <v>-9.3835808000000007E-2</v>
      </c>
      <c r="Y883">
        <v>8.4682464999999998E-2</v>
      </c>
      <c r="Z883">
        <v>8.3585462999999999E-2</v>
      </c>
      <c r="AA883">
        <v>0.38297652999999998</v>
      </c>
      <c r="AB883">
        <v>0.12710193</v>
      </c>
      <c r="AC883">
        <v>0.11841343999999999</v>
      </c>
      <c r="AD883">
        <v>-1.0411465999999999E-2</v>
      </c>
      <c r="AE883">
        <v>-9.8943710000000003E-6</v>
      </c>
    </row>
    <row r="884" spans="1:31" x14ac:dyDescent="0.2">
      <c r="A884">
        <f>54.791939</f>
        <v>54.791938999999999</v>
      </c>
      <c r="B884">
        <v>50.960087000000001</v>
      </c>
      <c r="C884">
        <v>32.084972</v>
      </c>
      <c r="D884">
        <v>-78.635352999999995</v>
      </c>
      <c r="E884">
        <v>-2.2046890000000001</v>
      </c>
      <c r="F884">
        <v>4.0463094999999996</v>
      </c>
      <c r="G884">
        <v>-10.692292999999999</v>
      </c>
      <c r="H884">
        <v>-85.692947000000004</v>
      </c>
      <c r="I884">
        <v>-5.9853601000000003</v>
      </c>
      <c r="J884">
        <v>0.21330644000000001</v>
      </c>
      <c r="K884">
        <v>-1.6962267</v>
      </c>
      <c r="L884">
        <v>-8.4808840999999996E-2</v>
      </c>
      <c r="M884">
        <v>0.22724976</v>
      </c>
      <c r="N884">
        <v>0.69146317000000002</v>
      </c>
      <c r="O884">
        <v>2.0188523E-2</v>
      </c>
      <c r="P884">
        <v>8.8194773000000004E-2</v>
      </c>
      <c r="Q884">
        <v>1.5265437999999999E-2</v>
      </c>
      <c r="R884">
        <v>-5.9102148E-2</v>
      </c>
      <c r="S884">
        <v>0.14167336</v>
      </c>
      <c r="T884">
        <v>0.19639346999999999</v>
      </c>
      <c r="U884">
        <v>3.6486710999999998E-2</v>
      </c>
      <c r="V884">
        <v>7.8190751000000003E-2</v>
      </c>
      <c r="W884">
        <v>-3.1086378000000001E-2</v>
      </c>
      <c r="X884">
        <v>-9.5388845E-2</v>
      </c>
      <c r="Y884">
        <v>0.10797461</v>
      </c>
      <c r="Z884">
        <v>0.11475172</v>
      </c>
      <c r="AA884">
        <v>0.36906033999999999</v>
      </c>
      <c r="AB884">
        <v>0.14693176999999999</v>
      </c>
      <c r="AC884">
        <v>-6.8881317999999997E-2</v>
      </c>
      <c r="AD884">
        <v>-5.8194085999999999E-2</v>
      </c>
      <c r="AE884">
        <v>-9.8943710000000003E-6</v>
      </c>
    </row>
    <row r="885" spans="1:31" x14ac:dyDescent="0.2">
      <c r="A885">
        <f>54.791939</f>
        <v>54.791938999999999</v>
      </c>
      <c r="B885">
        <v>51.329394999999998</v>
      </c>
      <c r="C885">
        <v>32.361136999999999</v>
      </c>
      <c r="D885">
        <v>-79.18853</v>
      </c>
      <c r="E885">
        <v>-2.2046890000000001</v>
      </c>
      <c r="F885">
        <v>4.1382479999999999</v>
      </c>
      <c r="G885">
        <v>-11.245514</v>
      </c>
      <c r="H885">
        <v>-85.324730000000002</v>
      </c>
      <c r="I885">
        <v>-5.8931103</v>
      </c>
      <c r="J885">
        <v>0.14530522000000001</v>
      </c>
      <c r="K885">
        <v>-1.3528192999999999</v>
      </c>
      <c r="L885">
        <v>-0.10340942</v>
      </c>
      <c r="M885">
        <v>0.14276633999999999</v>
      </c>
      <c r="N885">
        <v>0.32240400000000002</v>
      </c>
      <c r="O885">
        <v>5.3011425000000001E-2</v>
      </c>
      <c r="P885">
        <v>6.0139768000000003E-2</v>
      </c>
      <c r="Q885">
        <v>-1.5812207000000002E-2</v>
      </c>
      <c r="R885">
        <v>-5.9102148E-2</v>
      </c>
      <c r="S885">
        <v>8.5351326000000005E-2</v>
      </c>
      <c r="T885">
        <v>0.16521986999999999</v>
      </c>
      <c r="U885">
        <v>5.5154108E-2</v>
      </c>
      <c r="V885">
        <v>6.1133578000000001E-2</v>
      </c>
      <c r="W885">
        <v>-5.4417234000000002E-2</v>
      </c>
      <c r="X885">
        <v>-8.6070664000000005E-2</v>
      </c>
      <c r="Y885">
        <v>0.12350273000000001</v>
      </c>
      <c r="Z885">
        <v>0.13033484000000001</v>
      </c>
      <c r="AA885">
        <v>0.31803440999999999</v>
      </c>
      <c r="AB885">
        <v>0.14197431999999999</v>
      </c>
      <c r="AC885">
        <v>-0.25339904000000002</v>
      </c>
      <c r="AD885">
        <v>-0.13824548</v>
      </c>
      <c r="AE885">
        <v>-9.8943710000000003E-6</v>
      </c>
    </row>
    <row r="886" spans="1:31" x14ac:dyDescent="0.2">
      <c r="A886">
        <f>54.514332</f>
        <v>54.514332000000003</v>
      </c>
      <c r="B886">
        <v>51.791030999999997</v>
      </c>
      <c r="C886">
        <v>32.361136999999999</v>
      </c>
      <c r="D886">
        <v>-79.741698999999997</v>
      </c>
      <c r="E886">
        <v>-2.2046890000000001</v>
      </c>
      <c r="F886">
        <v>4.1382479999999999</v>
      </c>
      <c r="G886">
        <v>-11.522123000000001</v>
      </c>
      <c r="H886">
        <v>-84.864456000000004</v>
      </c>
      <c r="I886">
        <v>-5.7086100999999996</v>
      </c>
      <c r="J886">
        <v>4.9979269999999999E-2</v>
      </c>
      <c r="K886">
        <v>-0.71036535999999995</v>
      </c>
      <c r="L886">
        <v>-9.3179092000000005E-2</v>
      </c>
      <c r="M886">
        <v>3.0121802999999999E-2</v>
      </c>
      <c r="N886">
        <v>-0.29373719999999998</v>
      </c>
      <c r="O886">
        <v>6.8641386999999998E-2</v>
      </c>
      <c r="P886">
        <v>3.0526167E-2</v>
      </c>
      <c r="Q886">
        <v>-2.5135500000000002E-2</v>
      </c>
      <c r="R886">
        <v>-5.1329951999999998E-2</v>
      </c>
      <c r="S886">
        <v>3.5287290999999998E-2</v>
      </c>
      <c r="T886">
        <v>0.12781155</v>
      </c>
      <c r="U886">
        <v>5.0487260999999999E-2</v>
      </c>
      <c r="V886">
        <v>-1.3297754E-2</v>
      </c>
      <c r="W886">
        <v>-0.14929603</v>
      </c>
      <c r="X886">
        <v>-6.7434296000000005E-2</v>
      </c>
      <c r="Y886">
        <v>0.12039711</v>
      </c>
      <c r="Z886">
        <v>0.13500978</v>
      </c>
      <c r="AA886">
        <v>0.25618479</v>
      </c>
      <c r="AB886">
        <v>9.9216192999999994E-2</v>
      </c>
      <c r="AC886">
        <v>-0.40922087000000001</v>
      </c>
      <c r="AD886">
        <v>-0.21488383</v>
      </c>
      <c r="AE886">
        <v>-9.8943710000000003E-6</v>
      </c>
    </row>
    <row r="887" spans="1:31" x14ac:dyDescent="0.2">
      <c r="A887">
        <f>54.051651</f>
        <v>54.051651</v>
      </c>
      <c r="B887">
        <v>52.068012000000003</v>
      </c>
      <c r="C887">
        <v>32.269081</v>
      </c>
      <c r="D887">
        <v>-79.833893000000003</v>
      </c>
      <c r="E887">
        <v>-2.2046890000000001</v>
      </c>
      <c r="F887">
        <v>4.1382479999999999</v>
      </c>
      <c r="G887">
        <v>-11.337717</v>
      </c>
      <c r="H887">
        <v>-84.404182000000006</v>
      </c>
      <c r="I887">
        <v>-5.5241097999999997</v>
      </c>
      <c r="J887">
        <v>-4.5657177E-2</v>
      </c>
      <c r="K887">
        <v>7.1605923999999996E-3</v>
      </c>
      <c r="L887">
        <v>-5.7528015000000002E-2</v>
      </c>
      <c r="M887">
        <v>-7.1571185999999995E-2</v>
      </c>
      <c r="N887">
        <v>-0.98806899999999998</v>
      </c>
      <c r="O887">
        <v>5.6137417000000002E-2</v>
      </c>
      <c r="P887">
        <v>2.4711745999999998E-3</v>
      </c>
      <c r="Q887">
        <v>-1.8919973E-2</v>
      </c>
      <c r="R887">
        <v>-3.8894436999999997E-2</v>
      </c>
      <c r="S887">
        <v>-2.2607352999999999E-3</v>
      </c>
      <c r="T887">
        <v>8.5727184999999997E-2</v>
      </c>
      <c r="U887">
        <v>2.0930543999999999E-2</v>
      </c>
      <c r="V887">
        <v>-0.12029280000000001</v>
      </c>
      <c r="W887">
        <v>-0.26283952999999999</v>
      </c>
      <c r="X887">
        <v>-4.2585815999999999E-2</v>
      </c>
      <c r="Y887">
        <v>9.5552138999999994E-2</v>
      </c>
      <c r="Z887">
        <v>0.13500978</v>
      </c>
      <c r="AA887">
        <v>0.20052011</v>
      </c>
      <c r="AB887">
        <v>2.2375521999999998E-2</v>
      </c>
      <c r="AC887">
        <v>-0.47648653000000002</v>
      </c>
      <c r="AD887">
        <v>-0.23039766</v>
      </c>
      <c r="AE887">
        <v>-9.8943710000000003E-6</v>
      </c>
    </row>
    <row r="888" spans="1:31" x14ac:dyDescent="0.2">
      <c r="A888">
        <f>53.496433</f>
        <v>53.496433000000003</v>
      </c>
      <c r="B888">
        <v>51.791030999999997</v>
      </c>
      <c r="C888">
        <v>32.084972</v>
      </c>
      <c r="D888">
        <v>-79.465110999999993</v>
      </c>
      <c r="E888">
        <v>-2.2967341000000001</v>
      </c>
      <c r="F888">
        <v>4.1382479999999999</v>
      </c>
      <c r="G888">
        <v>-10.784497</v>
      </c>
      <c r="H888">
        <v>-84.128021000000004</v>
      </c>
      <c r="I888">
        <v>-5.3396096000000002</v>
      </c>
      <c r="J888">
        <v>-0.11769502</v>
      </c>
      <c r="K888">
        <v>0.53018206000000001</v>
      </c>
      <c r="L888">
        <v>-1.0406584E-2</v>
      </c>
      <c r="M888">
        <v>-0.13884500999999999</v>
      </c>
      <c r="N888">
        <v>-1.5088177</v>
      </c>
      <c r="O888">
        <v>2.6440505E-2</v>
      </c>
      <c r="P888">
        <v>-2.0907986999999999E-2</v>
      </c>
      <c r="Q888">
        <v>-1.8272678999999999E-3</v>
      </c>
      <c r="R888">
        <v>-2.4904481999999999E-2</v>
      </c>
      <c r="S888">
        <v>-2.5728252E-2</v>
      </c>
      <c r="T888">
        <v>3.5849418000000001E-2</v>
      </c>
      <c r="U888">
        <v>-2.4182341999999999E-2</v>
      </c>
      <c r="V888">
        <v>-0.21023068</v>
      </c>
      <c r="W888">
        <v>-0.32038894000000001</v>
      </c>
      <c r="X888">
        <v>-1.4631276E-2</v>
      </c>
      <c r="Y888">
        <v>5.6731876000000001E-2</v>
      </c>
      <c r="Z888">
        <v>0.12410159</v>
      </c>
      <c r="AA888">
        <v>0.15258664999999999</v>
      </c>
      <c r="AB888">
        <v>-6.3760391999999999E-2</v>
      </c>
      <c r="AC888">
        <v>-0.38731325</v>
      </c>
      <c r="AD888">
        <v>-0.16648066</v>
      </c>
      <c r="AE888">
        <v>-9.8943710000000003E-6</v>
      </c>
    </row>
    <row r="889" spans="1:31" x14ac:dyDescent="0.2">
      <c r="A889">
        <f>52.941216</f>
        <v>52.941215999999997</v>
      </c>
      <c r="B889">
        <v>51.052413999999999</v>
      </c>
      <c r="C889">
        <v>32.177028999999997</v>
      </c>
      <c r="D889">
        <v>-78.450965999999994</v>
      </c>
      <c r="E889">
        <v>-2.2967341000000001</v>
      </c>
      <c r="F889">
        <v>4.1382479999999999</v>
      </c>
      <c r="G889">
        <v>-10.139073</v>
      </c>
      <c r="H889">
        <v>-83.943909000000005</v>
      </c>
      <c r="I889">
        <v>-5.0628590999999998</v>
      </c>
      <c r="J889">
        <v>-0.15433495</v>
      </c>
      <c r="K889">
        <v>0.66202313000000002</v>
      </c>
      <c r="L889">
        <v>2.9274622E-2</v>
      </c>
      <c r="M889">
        <v>-0.16700613</v>
      </c>
      <c r="N889">
        <v>-1.6339224999999999</v>
      </c>
      <c r="O889">
        <v>-1.6934129999999999E-3</v>
      </c>
      <c r="P889">
        <v>-3.4935486000000002E-2</v>
      </c>
      <c r="Q889">
        <v>2.3034846000000001E-2</v>
      </c>
      <c r="R889">
        <v>-1.0914528999999999E-2</v>
      </c>
      <c r="S889">
        <v>-4.7631266999999998E-2</v>
      </c>
      <c r="T889">
        <v>-3.1173829E-2</v>
      </c>
      <c r="U889">
        <v>-6.4628378E-2</v>
      </c>
      <c r="V889">
        <v>-0.25054758999999999</v>
      </c>
      <c r="W889">
        <v>-0.26750568000000002</v>
      </c>
      <c r="X889">
        <v>1.6429326000000001E-2</v>
      </c>
      <c r="Y889">
        <v>1.6358804000000001E-2</v>
      </c>
      <c r="Z889">
        <v>9.9168584000000004E-2</v>
      </c>
      <c r="AA889">
        <v>9.2283286000000006E-2</v>
      </c>
      <c r="AB889">
        <v>-0.12139089</v>
      </c>
      <c r="AC889">
        <v>-0.13861544000000001</v>
      </c>
      <c r="AD889">
        <v>-6.3158512E-2</v>
      </c>
      <c r="AE889">
        <v>-9.8943710000000003E-6</v>
      </c>
    </row>
    <row r="890" spans="1:31" x14ac:dyDescent="0.2">
      <c r="A890">
        <f>52.663605</f>
        <v>52.663604999999997</v>
      </c>
      <c r="B890">
        <v>49.944491999999997</v>
      </c>
      <c r="C890">
        <v>32.453194000000003</v>
      </c>
      <c r="D890">
        <v>-77.344627000000003</v>
      </c>
      <c r="E890">
        <v>-2.2046890000000001</v>
      </c>
      <c r="F890">
        <v>4.1382479999999999</v>
      </c>
      <c r="G890">
        <v>-9.5858536000000001</v>
      </c>
      <c r="H890">
        <v>-83.943909000000005</v>
      </c>
      <c r="I890">
        <v>-4.8783588</v>
      </c>
      <c r="J890">
        <v>-0.15681903</v>
      </c>
      <c r="K890">
        <v>0.37879747000000002</v>
      </c>
      <c r="L890">
        <v>4.7565177E-2</v>
      </c>
      <c r="M890">
        <v>-0.16857064999999999</v>
      </c>
      <c r="N890">
        <v>-1.2992672000000001</v>
      </c>
      <c r="O890">
        <v>-1.4197377000000001E-2</v>
      </c>
      <c r="P890">
        <v>-4.1169927000000002E-2</v>
      </c>
      <c r="Q890">
        <v>4.6343081000000001E-2</v>
      </c>
      <c r="R890">
        <v>1.5209856000000001E-3</v>
      </c>
      <c r="S890">
        <v>-7.4227788000000003E-2</v>
      </c>
      <c r="T890">
        <v>-0.11378387</v>
      </c>
      <c r="U890">
        <v>-8.6407013000000005E-2</v>
      </c>
      <c r="V890">
        <v>-0.22263588000000001</v>
      </c>
      <c r="W890">
        <v>-0.10574511</v>
      </c>
      <c r="X890">
        <v>4.5936896999999997E-2</v>
      </c>
      <c r="Y890">
        <v>-1.6250213999999999E-2</v>
      </c>
      <c r="Z890">
        <v>5.5535837999999997E-2</v>
      </c>
      <c r="AA890">
        <v>4.1475729000000003E-3</v>
      </c>
      <c r="AB890">
        <v>-0.12263026</v>
      </c>
      <c r="AC890">
        <v>0.17025119</v>
      </c>
      <c r="AD890">
        <v>1.9064823000000002E-2</v>
      </c>
      <c r="AE890">
        <v>-9.8943710000000003E-6</v>
      </c>
    </row>
    <row r="891" spans="1:31" x14ac:dyDescent="0.2">
      <c r="A891">
        <f>52.478535</f>
        <v>52.478535000000001</v>
      </c>
      <c r="B891">
        <v>48.744244000000002</v>
      </c>
      <c r="C891">
        <v>32.913471000000001</v>
      </c>
      <c r="D891">
        <v>-76.514870000000002</v>
      </c>
      <c r="E891">
        <v>-2.112644</v>
      </c>
      <c r="F891">
        <v>4.1382479999999999</v>
      </c>
      <c r="G891">
        <v>-9.3092431999999992</v>
      </c>
      <c r="H891">
        <v>-83.943909000000005</v>
      </c>
      <c r="I891">
        <v>-4.6938586000000004</v>
      </c>
      <c r="J891">
        <v>-0.13228889999999999</v>
      </c>
      <c r="K891">
        <v>-0.14267297000000001</v>
      </c>
      <c r="L891">
        <v>4.1054983000000003E-2</v>
      </c>
      <c r="M891">
        <v>-0.14979656</v>
      </c>
      <c r="N891">
        <v>-0.65028589999999997</v>
      </c>
      <c r="O891">
        <v>-6.3823997000000002E-3</v>
      </c>
      <c r="P891">
        <v>-4.2728540000000002E-2</v>
      </c>
      <c r="Q891">
        <v>5.8774135999999998E-2</v>
      </c>
      <c r="R891">
        <v>1.39565E-2</v>
      </c>
      <c r="S891">
        <v>-0.10082430000000001</v>
      </c>
      <c r="T891">
        <v>-0.19483523</v>
      </c>
      <c r="U891">
        <v>-8.6407013000000005E-2</v>
      </c>
      <c r="V891">
        <v>-0.14665389000000001</v>
      </c>
      <c r="W891">
        <v>9.4900228000000003E-2</v>
      </c>
      <c r="X891">
        <v>6.9232351999999997E-2</v>
      </c>
      <c r="Y891">
        <v>-3.1778317E-2</v>
      </c>
      <c r="Z891">
        <v>-2.1217320999999999E-3</v>
      </c>
      <c r="AA891">
        <v>-0.10872799</v>
      </c>
      <c r="AB891">
        <v>-7.0886746E-2</v>
      </c>
      <c r="AC891">
        <v>0.38778463000000002</v>
      </c>
      <c r="AD891">
        <v>5.4436370999999997E-2</v>
      </c>
      <c r="AE891">
        <v>-9.8943710000000003E-6</v>
      </c>
    </row>
    <row r="892" spans="1:31" x14ac:dyDescent="0.2">
      <c r="A892">
        <f>52.571072</f>
        <v>52.571072000000001</v>
      </c>
      <c r="B892">
        <v>48.005626999999997</v>
      </c>
      <c r="C892">
        <v>33.373753000000001</v>
      </c>
      <c r="D892">
        <v>-76.422675999999996</v>
      </c>
      <c r="E892">
        <v>-2.0205986</v>
      </c>
      <c r="F892">
        <v>4.1382479999999999</v>
      </c>
      <c r="G892">
        <v>-9.1248369</v>
      </c>
      <c r="H892">
        <v>-83.943909000000005</v>
      </c>
      <c r="I892">
        <v>-4.6016088000000002</v>
      </c>
      <c r="J892">
        <v>-9.1612353999999993E-2</v>
      </c>
      <c r="K892">
        <v>-0.59434514999999999</v>
      </c>
      <c r="L892">
        <v>1.8424290999999999E-2</v>
      </c>
      <c r="M892">
        <v>-0.11537739</v>
      </c>
      <c r="N892">
        <v>3.7790544000000002E-2</v>
      </c>
      <c r="O892">
        <v>1.0810548999999999E-2</v>
      </c>
      <c r="P892">
        <v>-4.1169927000000002E-2</v>
      </c>
      <c r="Q892">
        <v>5.7220258000000003E-2</v>
      </c>
      <c r="R892">
        <v>2.3283135E-2</v>
      </c>
      <c r="S892">
        <v>-0.10864682000000001</v>
      </c>
      <c r="T892">
        <v>-0.24627170000000001</v>
      </c>
      <c r="U892">
        <v>-7.0850834000000001E-2</v>
      </c>
      <c r="V892">
        <v>-5.6716035999999997E-2</v>
      </c>
      <c r="W892">
        <v>0.23332995000000001</v>
      </c>
      <c r="X892">
        <v>7.5444467000000001E-2</v>
      </c>
      <c r="Y892">
        <v>-3.333113E-2</v>
      </c>
      <c r="Z892">
        <v>-5.8220993999999998E-2</v>
      </c>
      <c r="AA892">
        <v>-0.20614115999999999</v>
      </c>
      <c r="AB892">
        <v>-2.1019490000000001E-3</v>
      </c>
      <c r="AC892">
        <v>0.41432065000000001</v>
      </c>
      <c r="AD892">
        <v>6.0952183E-2</v>
      </c>
      <c r="AE892">
        <v>-9.8943710000000003E-6</v>
      </c>
    </row>
    <row r="893" spans="1:31" x14ac:dyDescent="0.2">
      <c r="A893">
        <f>52.848679</f>
        <v>52.848678999999997</v>
      </c>
      <c r="B893">
        <v>47.820976000000002</v>
      </c>
      <c r="C893">
        <v>33.926085999999998</v>
      </c>
      <c r="D893">
        <v>-76.883651999999998</v>
      </c>
      <c r="E893">
        <v>-2.0205986</v>
      </c>
      <c r="F893">
        <v>4.0463094999999996</v>
      </c>
      <c r="G893">
        <v>-9.0326337999999993</v>
      </c>
      <c r="H893">
        <v>-83.943909000000005</v>
      </c>
      <c r="I893">
        <v>-4.5093584</v>
      </c>
      <c r="J893">
        <v>-4.5657177E-2</v>
      </c>
      <c r="K893">
        <v>-0.69764656000000003</v>
      </c>
      <c r="L893">
        <v>-3.8963864000000001E-3</v>
      </c>
      <c r="M893">
        <v>-6.0619630000000001E-2</v>
      </c>
      <c r="N893">
        <v>0.51006119999999999</v>
      </c>
      <c r="O893">
        <v>2.1751519E-2</v>
      </c>
      <c r="P893">
        <v>-3.8052707999999998E-2</v>
      </c>
      <c r="Q893">
        <v>3.8573670999999997E-2</v>
      </c>
      <c r="R893">
        <v>2.7946453999999999E-2</v>
      </c>
      <c r="S893">
        <v>-8.5179292000000004E-2</v>
      </c>
      <c r="T893">
        <v>-0.23536093999999999</v>
      </c>
      <c r="U893">
        <v>-5.0627824000000002E-2</v>
      </c>
      <c r="V893">
        <v>9.9620352999999998E-3</v>
      </c>
      <c r="W893">
        <v>0.2364407</v>
      </c>
      <c r="X893">
        <v>6.1467193000000003E-2</v>
      </c>
      <c r="Y893">
        <v>-2.2461455000000002E-2</v>
      </c>
      <c r="Z893">
        <v>-9.4062178999999996E-2</v>
      </c>
      <c r="AA893">
        <v>-0.24634339</v>
      </c>
      <c r="AB893">
        <v>3.6318388E-2</v>
      </c>
      <c r="AC893">
        <v>0.27114969</v>
      </c>
      <c r="AD893">
        <v>6.7157716000000006E-2</v>
      </c>
      <c r="AE893">
        <v>-9.8943710000000003E-6</v>
      </c>
    </row>
    <row r="894" spans="1:31" x14ac:dyDescent="0.2">
      <c r="A894">
        <f>53.126286</f>
        <v>53.126286</v>
      </c>
      <c r="B894">
        <v>48.097954000000001</v>
      </c>
      <c r="C894">
        <v>34.294311999999998</v>
      </c>
      <c r="D894">
        <v>-77.713408999999999</v>
      </c>
      <c r="E894">
        <v>-2.112644</v>
      </c>
      <c r="F894">
        <v>4.0463094999999996</v>
      </c>
      <c r="G894">
        <v>-8.8482265000000009</v>
      </c>
      <c r="H894">
        <v>-83.943909000000005</v>
      </c>
      <c r="I894">
        <v>-4.6016088000000002</v>
      </c>
      <c r="J894">
        <v>-4.9806349000000001E-3</v>
      </c>
      <c r="K894">
        <v>-0.36664777999999998</v>
      </c>
      <c r="L894">
        <v>-1.0716593E-2</v>
      </c>
      <c r="M894">
        <v>9.7832065000000006E-3</v>
      </c>
      <c r="N894">
        <v>0.66175072999999995</v>
      </c>
      <c r="O894">
        <v>1.3936541E-2</v>
      </c>
      <c r="P894">
        <v>-3.4935486000000002E-2</v>
      </c>
      <c r="Q894">
        <v>1.2157673000000001E-2</v>
      </c>
      <c r="R894">
        <v>2.9500891000000001E-2</v>
      </c>
      <c r="S894">
        <v>-3.0421753999999999E-2</v>
      </c>
      <c r="T894">
        <v>-0.16054428000000001</v>
      </c>
      <c r="U894">
        <v>-3.6627274000000001E-2</v>
      </c>
      <c r="V894">
        <v>3.1671174000000003E-2</v>
      </c>
      <c r="W894">
        <v>0.11045413</v>
      </c>
      <c r="X894">
        <v>3.1959626999999997E-2</v>
      </c>
      <c r="Y894">
        <v>-1.0038973E-2</v>
      </c>
      <c r="Z894">
        <v>-9.8737120999999997E-2</v>
      </c>
      <c r="AA894">
        <v>-0.20614115999999999</v>
      </c>
      <c r="AB894">
        <v>2.2375521999999998E-2</v>
      </c>
      <c r="AC894">
        <v>7.7375210999999999E-2</v>
      </c>
      <c r="AD894">
        <v>7.4604354999999997E-2</v>
      </c>
      <c r="AE894">
        <v>-9.8943710000000003E-6</v>
      </c>
    </row>
    <row r="895" spans="1:31" x14ac:dyDescent="0.2">
      <c r="A895">
        <f>53.403896</f>
        <v>53.403896000000003</v>
      </c>
      <c r="B895">
        <v>48.374935000000001</v>
      </c>
      <c r="C895">
        <v>34.47842</v>
      </c>
      <c r="D895">
        <v>-78.358772000000002</v>
      </c>
      <c r="E895">
        <v>-2.2046890000000001</v>
      </c>
      <c r="F895">
        <v>4.0463094999999996</v>
      </c>
      <c r="G895">
        <v>-8.4794129999999992</v>
      </c>
      <c r="H895">
        <v>-83.851851999999994</v>
      </c>
      <c r="I895">
        <v>-4.6016088000000002</v>
      </c>
      <c r="J895">
        <v>2.2965080999999998E-2</v>
      </c>
      <c r="K895">
        <v>0.22989451999999999</v>
      </c>
      <c r="L895">
        <v>1.3737740999999999E-3</v>
      </c>
      <c r="M895">
        <v>7.5492515999999996E-2</v>
      </c>
      <c r="N895">
        <v>0.56166696999999999</v>
      </c>
      <c r="O895">
        <v>-9.5083909000000001E-3</v>
      </c>
      <c r="P895">
        <v>-3.1818262999999999E-2</v>
      </c>
      <c r="Q895">
        <v>-1.5812207000000002E-2</v>
      </c>
      <c r="R895">
        <v>2.9500891000000001E-2</v>
      </c>
      <c r="S895">
        <v>3.0593788E-2</v>
      </c>
      <c r="T895">
        <v>-4.0525909999999998E-2</v>
      </c>
      <c r="U895">
        <v>-3.6627274000000001E-2</v>
      </c>
      <c r="V895">
        <v>1.3063342E-2</v>
      </c>
      <c r="W895">
        <v>-5.5972617000000002E-2</v>
      </c>
      <c r="X895">
        <v>-2.2070352000000001E-3</v>
      </c>
      <c r="Y895">
        <v>-2.2749207E-3</v>
      </c>
      <c r="Z895">
        <v>-6.6012554000000001E-2</v>
      </c>
      <c r="AA895">
        <v>-0.10718175000000001</v>
      </c>
      <c r="AB895">
        <v>-2.8748313000000001E-2</v>
      </c>
      <c r="AC895">
        <v>-4.8825043999999998E-2</v>
      </c>
      <c r="AD895">
        <v>6.3124120000000006E-2</v>
      </c>
      <c r="AE895">
        <v>-9.8943710000000003E-6</v>
      </c>
    </row>
    <row r="896" spans="1:31" x14ac:dyDescent="0.2">
      <c r="A896">
        <f>53.588966</f>
        <v>53.588965999999999</v>
      </c>
      <c r="B896">
        <v>48.282608000000003</v>
      </c>
      <c r="C896">
        <v>34.570476999999997</v>
      </c>
      <c r="D896">
        <v>-78.543159000000003</v>
      </c>
      <c r="E896">
        <v>-2.2967341000000001</v>
      </c>
      <c r="F896">
        <v>4.1382479999999999</v>
      </c>
      <c r="G896">
        <v>-8.2028035999999993</v>
      </c>
      <c r="H896">
        <v>-83.759795999999994</v>
      </c>
      <c r="I896">
        <v>-4.6016088000000002</v>
      </c>
      <c r="J896">
        <v>3.6006413000000001E-2</v>
      </c>
      <c r="K896">
        <v>0.76594501999999998</v>
      </c>
      <c r="L896">
        <v>2.0594358E-2</v>
      </c>
      <c r="M896">
        <v>0.11147619</v>
      </c>
      <c r="N896">
        <v>0.38339259999999997</v>
      </c>
      <c r="O896">
        <v>-4.2331292999999999E-2</v>
      </c>
      <c r="P896">
        <v>-3.0259649999999999E-2</v>
      </c>
      <c r="Q896">
        <v>-3.9120442999999998E-2</v>
      </c>
      <c r="R896">
        <v>2.7946453999999999E-2</v>
      </c>
      <c r="S896">
        <v>7.1270816000000001E-2</v>
      </c>
      <c r="T896">
        <v>7.7933788000000004E-2</v>
      </c>
      <c r="U896">
        <v>-4.7516592000000003E-2</v>
      </c>
      <c r="V896">
        <v>-1.3297754E-2</v>
      </c>
      <c r="W896">
        <v>-0.15396220999999999</v>
      </c>
      <c r="X896">
        <v>-2.3949457E-2</v>
      </c>
      <c r="Y896">
        <v>-2.2749207E-3</v>
      </c>
      <c r="Z896">
        <v>-9.9132955000000005E-3</v>
      </c>
      <c r="AA896">
        <v>7.2400546999999999E-3</v>
      </c>
      <c r="AB896">
        <v>-7.5844205999999997E-2</v>
      </c>
      <c r="AC896">
        <v>-8.1223643999999998E-2</v>
      </c>
      <c r="AD896">
        <v>2.1236761E-2</v>
      </c>
      <c r="AE896">
        <v>-9.8943710000000003E-6</v>
      </c>
    </row>
    <row r="897" spans="1:31" x14ac:dyDescent="0.2">
      <c r="A897">
        <f>53.681503</f>
        <v>53.681502999999999</v>
      </c>
      <c r="B897">
        <v>47.728648999999997</v>
      </c>
      <c r="C897">
        <v>34.662533000000003</v>
      </c>
      <c r="D897">
        <v>-78.174377000000007</v>
      </c>
      <c r="E897">
        <v>-2.2967341000000001</v>
      </c>
      <c r="F897">
        <v>4.1382479999999999</v>
      </c>
      <c r="G897">
        <v>-8.2028035999999993</v>
      </c>
      <c r="H897">
        <v>-83.575691000000006</v>
      </c>
      <c r="I897">
        <v>-4.6016088000000002</v>
      </c>
      <c r="J897">
        <v>3.6937936999999997E-2</v>
      </c>
      <c r="K897">
        <v>0.96200054999999995</v>
      </c>
      <c r="L897">
        <v>2.7724577E-2</v>
      </c>
      <c r="M897">
        <v>9.8960131000000007E-2</v>
      </c>
      <c r="N897">
        <v>0.28174490000000002</v>
      </c>
      <c r="O897">
        <v>-7.2028211999999994E-2</v>
      </c>
      <c r="P897">
        <v>-2.8701036999999999E-2</v>
      </c>
      <c r="Q897">
        <v>-5.7767025999999999E-2</v>
      </c>
      <c r="R897">
        <v>1.8619818999999999E-2</v>
      </c>
      <c r="S897">
        <v>6.8141810999999997E-2</v>
      </c>
      <c r="T897">
        <v>0.15430911</v>
      </c>
      <c r="U897">
        <v>-6.3072763000000004E-2</v>
      </c>
      <c r="V897">
        <v>-1.6399060999999999E-2</v>
      </c>
      <c r="W897">
        <v>-0.11196667</v>
      </c>
      <c r="X897">
        <v>-2.7055519E-2</v>
      </c>
      <c r="Y897">
        <v>-1.0038973E-2</v>
      </c>
      <c r="Z897">
        <v>4.9302585000000003E-2</v>
      </c>
      <c r="AA897">
        <v>8.7644570000000005E-2</v>
      </c>
      <c r="AB897">
        <v>-8.3590238999999997E-2</v>
      </c>
      <c r="AC897">
        <v>-8.8011912999999997E-2</v>
      </c>
      <c r="AD897">
        <v>-3.2130837000000002E-2</v>
      </c>
      <c r="AE897">
        <v>-9.8943710000000003E-6</v>
      </c>
    </row>
    <row r="898" spans="1:31" x14ac:dyDescent="0.2">
      <c r="A898">
        <f>53.681503</f>
        <v>53.681502999999999</v>
      </c>
      <c r="B898">
        <v>46.805377999999997</v>
      </c>
      <c r="C898">
        <v>34.846645000000002</v>
      </c>
      <c r="D898">
        <v>-77.529015000000001</v>
      </c>
      <c r="E898">
        <v>-2.2046890000000001</v>
      </c>
      <c r="F898">
        <v>4.1382479999999999</v>
      </c>
      <c r="G898">
        <v>-8.4794129999999992</v>
      </c>
      <c r="H898">
        <v>-83.207474000000005</v>
      </c>
      <c r="I898">
        <v>-4.5093584</v>
      </c>
      <c r="J898">
        <v>3.1659301000000001E-2</v>
      </c>
      <c r="K898">
        <v>0.75725900999999995</v>
      </c>
      <c r="L898">
        <v>8.8140005000000004E-3</v>
      </c>
      <c r="M898">
        <v>4.5766879000000003E-2</v>
      </c>
      <c r="N898">
        <v>0.32240400000000002</v>
      </c>
      <c r="O898">
        <v>-8.7658166999999995E-2</v>
      </c>
      <c r="P898">
        <v>-2.8701036999999999E-2</v>
      </c>
      <c r="Q898">
        <v>-7.3305853000000004E-2</v>
      </c>
      <c r="R898">
        <v>-1.5878929999999999E-3</v>
      </c>
      <c r="S898">
        <v>2.7464784999999999E-2</v>
      </c>
      <c r="T898">
        <v>0.16210252</v>
      </c>
      <c r="U898">
        <v>-7.8628927000000001E-2</v>
      </c>
      <c r="V898">
        <v>1.4613994E-2</v>
      </c>
      <c r="W898">
        <v>4.9793906999999998E-2</v>
      </c>
      <c r="X898">
        <v>-1.4631276E-2</v>
      </c>
      <c r="Y898">
        <v>-2.0908645999999999E-2</v>
      </c>
      <c r="Z898">
        <v>9.1377027E-2</v>
      </c>
      <c r="AA898">
        <v>0.10310698</v>
      </c>
      <c r="AB898">
        <v>-4.7028954999999997E-2</v>
      </c>
      <c r="AC898">
        <v>-0.15003209000000001</v>
      </c>
      <c r="AD898">
        <v>-6.2848233000000003E-2</v>
      </c>
      <c r="AE898">
        <v>-9.8943710000000003E-6</v>
      </c>
    </row>
    <row r="899" spans="1:31" x14ac:dyDescent="0.2">
      <c r="A899">
        <f>53.588966</f>
        <v>53.588965999999999</v>
      </c>
      <c r="B899">
        <v>45.882111000000002</v>
      </c>
      <c r="C899">
        <v>35.030757999999999</v>
      </c>
      <c r="D899">
        <v>-76.975845000000007</v>
      </c>
      <c r="E899">
        <v>-2.112644</v>
      </c>
      <c r="F899">
        <v>4.1382479999999999</v>
      </c>
      <c r="G899">
        <v>-9.0326337999999993</v>
      </c>
      <c r="H899">
        <v>-82.839248999999995</v>
      </c>
      <c r="I899">
        <v>-4.5093584</v>
      </c>
      <c r="J899">
        <v>2.2344064E-2</v>
      </c>
      <c r="K899">
        <v>0.33288571</v>
      </c>
      <c r="L899">
        <v>-3.0247186999999998E-2</v>
      </c>
      <c r="M899">
        <v>-1.9942435000000001E-2</v>
      </c>
      <c r="N899">
        <v>0.47096598000000001</v>
      </c>
      <c r="O899">
        <v>-8.6095168999999999E-2</v>
      </c>
      <c r="P899">
        <v>-2.7142429999999999E-2</v>
      </c>
      <c r="Q899">
        <v>-8.2629137000000005E-2</v>
      </c>
      <c r="R899">
        <v>-2.6458921E-2</v>
      </c>
      <c r="S899">
        <v>-3.0421753999999999E-2</v>
      </c>
      <c r="T899">
        <v>0.10910739</v>
      </c>
      <c r="U899">
        <v>-8.7962627000000002E-2</v>
      </c>
      <c r="V899">
        <v>6.4234883000000007E-2</v>
      </c>
      <c r="W899">
        <v>0.24421767999999999</v>
      </c>
      <c r="X899">
        <v>8.9902495E-4</v>
      </c>
      <c r="Y899">
        <v>-3.0225508000000002E-2</v>
      </c>
      <c r="Z899">
        <v>0.10228521</v>
      </c>
      <c r="AA899">
        <v>5.9812236999999997E-2</v>
      </c>
      <c r="AB899">
        <v>8.7425009999999997E-3</v>
      </c>
      <c r="AC899">
        <v>-0.26913550000000003</v>
      </c>
      <c r="AD899">
        <v>-5.3229648999999997E-2</v>
      </c>
      <c r="AE899">
        <v>-9.8943710000000003E-6</v>
      </c>
    </row>
    <row r="900" spans="1:31" x14ac:dyDescent="0.2">
      <c r="A900">
        <f>53.403896</f>
        <v>53.403896000000003</v>
      </c>
      <c r="B900">
        <v>45.420475000000003</v>
      </c>
      <c r="C900">
        <v>35.214866999999998</v>
      </c>
      <c r="D900">
        <v>-76.883651999999998</v>
      </c>
      <c r="E900">
        <v>-2.112644</v>
      </c>
      <c r="F900">
        <v>4.1382479999999999</v>
      </c>
      <c r="G900">
        <v>-9.5858536000000001</v>
      </c>
      <c r="H900">
        <v>-82.563086999999996</v>
      </c>
      <c r="I900">
        <v>-4.5093584</v>
      </c>
      <c r="J900">
        <v>8.6817144999999998E-3</v>
      </c>
      <c r="K900">
        <v>-2.1999562E-2</v>
      </c>
      <c r="L900">
        <v>-6.9618389000000003E-2</v>
      </c>
      <c r="M900">
        <v>-7.1571185999999995E-2</v>
      </c>
      <c r="N900">
        <v>0.63203841000000005</v>
      </c>
      <c r="O900">
        <v>-7.3591194999999998E-2</v>
      </c>
      <c r="P900">
        <v>-2.8701036999999999E-2</v>
      </c>
      <c r="Q900">
        <v>-7.7967494999999998E-2</v>
      </c>
      <c r="R900">
        <v>-4.8221069999999998E-2</v>
      </c>
      <c r="S900">
        <v>-7.2663284999999994E-2</v>
      </c>
      <c r="T900">
        <v>3.4290738000000001E-2</v>
      </c>
      <c r="U900">
        <v>-9.4185091999999998E-2</v>
      </c>
      <c r="V900">
        <v>0.10300119000000001</v>
      </c>
      <c r="W900">
        <v>0.36553812000000002</v>
      </c>
      <c r="X900">
        <v>8.6641758999999995E-3</v>
      </c>
      <c r="Y900">
        <v>-3.6436747999999998E-2</v>
      </c>
      <c r="Z900">
        <v>8.5143775000000005E-2</v>
      </c>
      <c r="AA900">
        <v>-6.6761117999999996E-3</v>
      </c>
      <c r="AB900">
        <v>4.6852995000000001E-2</v>
      </c>
      <c r="AC900">
        <v>-0.34966919000000002</v>
      </c>
      <c r="AD900">
        <v>-1.2273124999999999E-2</v>
      </c>
      <c r="AE900">
        <v>-9.8943710000000003E-6</v>
      </c>
    </row>
    <row r="901" spans="1:31" x14ac:dyDescent="0.2">
      <c r="A901">
        <f>53.126286</f>
        <v>53.126286</v>
      </c>
      <c r="B901">
        <v>45.512802000000001</v>
      </c>
      <c r="C901">
        <v>35.214866999999998</v>
      </c>
      <c r="D901">
        <v>-77.160233000000005</v>
      </c>
      <c r="E901">
        <v>-2.112644</v>
      </c>
      <c r="F901">
        <v>4.1382479999999999</v>
      </c>
      <c r="G901">
        <v>-10.04687</v>
      </c>
      <c r="H901">
        <v>-82.378974999999997</v>
      </c>
      <c r="I901">
        <v>-4.6016088000000002</v>
      </c>
      <c r="J901">
        <v>-1.0259271E-2</v>
      </c>
      <c r="K901">
        <v>-0.10079402</v>
      </c>
      <c r="L901">
        <v>-8.5738875000000006E-2</v>
      </c>
      <c r="M901">
        <v>-8.7216250999999995E-2</v>
      </c>
      <c r="N901">
        <v>0.69771837999999997</v>
      </c>
      <c r="O901">
        <v>-5.6398254000000002E-2</v>
      </c>
      <c r="P901">
        <v>-3.4935486000000002E-2</v>
      </c>
      <c r="Q901">
        <v>-5.3105383999999999E-2</v>
      </c>
      <c r="R901">
        <v>-5.2884388999999997E-2</v>
      </c>
      <c r="S901">
        <v>-8.2050293999999996E-2</v>
      </c>
      <c r="T901">
        <v>-1.5587026E-2</v>
      </c>
      <c r="U901">
        <v>-9.7296327000000002E-2</v>
      </c>
      <c r="V901">
        <v>0.10610251</v>
      </c>
      <c r="W901">
        <v>0.35776117000000002</v>
      </c>
      <c r="X901">
        <v>5.5581153999999999E-3</v>
      </c>
      <c r="Y901">
        <v>-3.7989560999999998E-2</v>
      </c>
      <c r="Z901">
        <v>5.7094145999999998E-2</v>
      </c>
      <c r="AA901">
        <v>-5.3063332999999997E-2</v>
      </c>
      <c r="AB901">
        <v>4.1585691000000001E-2</v>
      </c>
      <c r="AC901">
        <v>-0.27129543</v>
      </c>
      <c r="AD901">
        <v>3.5819765000000003E-2</v>
      </c>
      <c r="AE901">
        <v>-9.8943710000000003E-6</v>
      </c>
    </row>
    <row r="902" spans="1:31" x14ac:dyDescent="0.2">
      <c r="A902">
        <f>52.941216</f>
        <v>52.941215999999997</v>
      </c>
      <c r="B902">
        <v>46.159092000000001</v>
      </c>
      <c r="C902">
        <v>35.214866999999998</v>
      </c>
      <c r="D902">
        <v>-77.713408999999999</v>
      </c>
      <c r="E902">
        <v>-2.2046890000000001</v>
      </c>
      <c r="F902">
        <v>4.1382479999999999</v>
      </c>
      <c r="G902">
        <v>-10.04687</v>
      </c>
      <c r="H902">
        <v>-82.378974999999997</v>
      </c>
      <c r="I902">
        <v>-4.7861089999999997</v>
      </c>
      <c r="J902">
        <v>-3.2615843999999998E-2</v>
      </c>
      <c r="K902">
        <v>0.10487813999999999</v>
      </c>
      <c r="L902">
        <v>-6.9618389000000003E-2</v>
      </c>
      <c r="M902">
        <v>-7.1571185999999995E-2</v>
      </c>
      <c r="N902">
        <v>0.60545360999999998</v>
      </c>
      <c r="O902">
        <v>-4.0768299000000001E-2</v>
      </c>
      <c r="P902">
        <v>-3.9611317E-2</v>
      </c>
      <c r="Q902">
        <v>-9.5966794000000005E-3</v>
      </c>
      <c r="R902">
        <v>-3.7339997E-2</v>
      </c>
      <c r="S902">
        <v>-5.8582779000000001E-2</v>
      </c>
      <c r="T902">
        <v>-1.5587026E-2</v>
      </c>
      <c r="U902">
        <v>-9.4185091999999998E-2</v>
      </c>
      <c r="V902">
        <v>7.0437491000000005E-2</v>
      </c>
      <c r="W902">
        <v>0.23021916000000001</v>
      </c>
      <c r="X902">
        <v>-2.2070352000000001E-3</v>
      </c>
      <c r="Y902">
        <v>-3.1778317E-2</v>
      </c>
      <c r="Z902">
        <v>3.5277772999999998E-2</v>
      </c>
      <c r="AA902">
        <v>-5.7702053000000003E-2</v>
      </c>
      <c r="AB902">
        <v>-5.5102045000000001E-3</v>
      </c>
      <c r="AC902">
        <v>-5.0097974E-3</v>
      </c>
      <c r="AD902">
        <v>7.2432420999999997E-2</v>
      </c>
      <c r="AE902">
        <v>-9.8943710000000003E-6</v>
      </c>
    </row>
    <row r="903" spans="1:31" x14ac:dyDescent="0.2">
      <c r="A903">
        <f>52.756142</f>
        <v>52.756141999999997</v>
      </c>
      <c r="B903">
        <v>47.174686000000001</v>
      </c>
      <c r="C903">
        <v>35.030757999999999</v>
      </c>
      <c r="D903">
        <v>-78.450965999999994</v>
      </c>
      <c r="E903">
        <v>-2.2046890000000001</v>
      </c>
      <c r="F903">
        <v>4.1382479999999999</v>
      </c>
      <c r="G903">
        <v>-9.7702598999999992</v>
      </c>
      <c r="H903">
        <v>-82.655144000000007</v>
      </c>
      <c r="I903">
        <v>-4.9706092000000002</v>
      </c>
      <c r="J903">
        <v>-5.0625301999999997E-2</v>
      </c>
      <c r="K903">
        <v>0.42843177999999998</v>
      </c>
      <c r="L903">
        <v>-2.9627166999999999E-2</v>
      </c>
      <c r="M903">
        <v>-3.4023001999999997E-2</v>
      </c>
      <c r="N903">
        <v>0.35211638000000001</v>
      </c>
      <c r="O903">
        <v>-3.1390328000000002E-2</v>
      </c>
      <c r="P903">
        <v>-4.1169927000000002E-2</v>
      </c>
      <c r="Q903">
        <v>3.5465906999999998E-2</v>
      </c>
      <c r="R903">
        <v>-6.2512108000000004E-3</v>
      </c>
      <c r="S903">
        <v>-2.1034746999999999E-2</v>
      </c>
      <c r="T903">
        <v>2.8056014000000001E-2</v>
      </c>
      <c r="U903">
        <v>-8.3295770000000005E-2</v>
      </c>
      <c r="V903">
        <v>9.9620352999999998E-3</v>
      </c>
      <c r="W903">
        <v>5.1349297000000002E-2</v>
      </c>
      <c r="X903">
        <v>-5.3130955999999997E-3</v>
      </c>
      <c r="Y903">
        <v>-1.9355834999999998E-2</v>
      </c>
      <c r="Z903">
        <v>3.0602831E-2</v>
      </c>
      <c r="AA903">
        <v>-1.7499794999999999E-2</v>
      </c>
      <c r="AB903">
        <v>-6.9027692000000002E-2</v>
      </c>
      <c r="AC903">
        <v>0.33070140999999997</v>
      </c>
      <c r="AD903">
        <v>9.0738743999999996E-2</v>
      </c>
      <c r="AE903">
        <v>-9.8943710000000003E-6</v>
      </c>
    </row>
    <row r="904" spans="1:31" x14ac:dyDescent="0.2">
      <c r="A904">
        <f>52.848679</f>
        <v>52.848678999999997</v>
      </c>
      <c r="B904">
        <v>48.097954000000001</v>
      </c>
      <c r="C904">
        <v>34.662533000000003</v>
      </c>
      <c r="D904">
        <v>-78.911941999999996</v>
      </c>
      <c r="E904">
        <v>-2.2967341000000001</v>
      </c>
      <c r="F904">
        <v>4.1382479999999999</v>
      </c>
      <c r="G904">
        <v>-9.3092431999999992</v>
      </c>
      <c r="H904">
        <v>-83.115416999999994</v>
      </c>
      <c r="I904">
        <v>-5.0628590999999998</v>
      </c>
      <c r="J904">
        <v>-5.7145972000000003E-2</v>
      </c>
      <c r="K904">
        <v>0.65426784999999998</v>
      </c>
      <c r="L904">
        <v>1.4704180000000001E-2</v>
      </c>
      <c r="M904">
        <v>5.0896843999999998E-3</v>
      </c>
      <c r="N904">
        <v>1.4333393999999999E-2</v>
      </c>
      <c r="O904">
        <v>-2.5138344999999999E-2</v>
      </c>
      <c r="P904">
        <v>-3.4935486000000002E-2</v>
      </c>
      <c r="Q904">
        <v>6.0328022000000002E-2</v>
      </c>
      <c r="R904">
        <v>2.0174257000000001E-2</v>
      </c>
      <c r="S904">
        <v>1.1819774E-2</v>
      </c>
      <c r="T904">
        <v>8.4168501000000007E-2</v>
      </c>
      <c r="U904">
        <v>-6.3072763000000004E-2</v>
      </c>
      <c r="V904">
        <v>-4.7412111999999999E-2</v>
      </c>
      <c r="W904">
        <v>-9.4857380000000005E-2</v>
      </c>
      <c r="X904">
        <v>8.9902495E-4</v>
      </c>
      <c r="Y904">
        <v>-3.8277314000000002E-3</v>
      </c>
      <c r="Z904">
        <v>4.1511017999999997E-2</v>
      </c>
      <c r="AA904">
        <v>4.5896072000000003E-2</v>
      </c>
      <c r="AB904">
        <v>-0.11457438</v>
      </c>
      <c r="AC904">
        <v>0.53928666999999997</v>
      </c>
      <c r="AD904">
        <v>8.825653E-2</v>
      </c>
      <c r="AE904">
        <v>-9.8943710000000003E-6</v>
      </c>
    </row>
    <row r="905" spans="1:31" x14ac:dyDescent="0.2">
      <c r="A905">
        <f>53.033752</f>
        <v>53.033752</v>
      </c>
      <c r="B905">
        <v>48.744244000000002</v>
      </c>
      <c r="C905">
        <v>34.294311999999998</v>
      </c>
      <c r="D905">
        <v>-79.004135000000005</v>
      </c>
      <c r="E905">
        <v>-2.2967341000000001</v>
      </c>
      <c r="F905">
        <v>4.1382479999999999</v>
      </c>
      <c r="G905">
        <v>-8.8482265000000009</v>
      </c>
      <c r="H905">
        <v>-83.667747000000006</v>
      </c>
      <c r="I905">
        <v>-5.1551093999999997</v>
      </c>
      <c r="J905">
        <v>-4.9693778000000001E-2</v>
      </c>
      <c r="K905">
        <v>0.65209627000000003</v>
      </c>
      <c r="L905">
        <v>4.4465084000000002E-2</v>
      </c>
      <c r="M905">
        <v>2.6992787000000001E-2</v>
      </c>
      <c r="N905">
        <v>-0.28122671999999999</v>
      </c>
      <c r="O905">
        <v>-2.0449359E-2</v>
      </c>
      <c r="P905">
        <v>-2.2466595999999998E-2</v>
      </c>
      <c r="Q905">
        <v>4.9450847999999999E-2</v>
      </c>
      <c r="R905">
        <v>2.9500891000000001E-2</v>
      </c>
      <c r="S905">
        <v>2.4335783E-2</v>
      </c>
      <c r="T905">
        <v>0.11845947</v>
      </c>
      <c r="U905">
        <v>-4.1294127999999999E-2</v>
      </c>
      <c r="V905">
        <v>-8.1526480999999998E-2</v>
      </c>
      <c r="W905">
        <v>-0.15862836999999999</v>
      </c>
      <c r="X905">
        <v>1.7982356000000001E-2</v>
      </c>
      <c r="Y905">
        <v>1.3253185000000001E-2</v>
      </c>
      <c r="Z905">
        <v>6.1769087E-2</v>
      </c>
      <c r="AA905">
        <v>0.10310698</v>
      </c>
      <c r="AB905">
        <v>-0.11860232</v>
      </c>
      <c r="AC905">
        <v>0.49917412</v>
      </c>
      <c r="AD905">
        <v>5.9711068999999999E-2</v>
      </c>
      <c r="AE905">
        <v>-9.8943710000000003E-6</v>
      </c>
    </row>
    <row r="906" spans="1:31" x14ac:dyDescent="0.2">
      <c r="A906">
        <f>53.311359</f>
        <v>53.311359000000003</v>
      </c>
      <c r="B906">
        <v>49.021225000000001</v>
      </c>
      <c r="C906">
        <v>33.926085999999998</v>
      </c>
      <c r="D906">
        <v>-78.635352999999995</v>
      </c>
      <c r="E906">
        <v>-2.2046890000000001</v>
      </c>
      <c r="F906">
        <v>4.1382479999999999</v>
      </c>
      <c r="G906">
        <v>-8.5716170999999992</v>
      </c>
      <c r="H906">
        <v>-84.128021000000004</v>
      </c>
      <c r="I906">
        <v>-5.2473593000000003</v>
      </c>
      <c r="J906">
        <v>-3.4168377999999999E-2</v>
      </c>
      <c r="K906">
        <v>0.43184409000000001</v>
      </c>
      <c r="L906">
        <v>4.8805217999999997E-2</v>
      </c>
      <c r="M906">
        <v>2.8557296999999999E-2</v>
      </c>
      <c r="N906">
        <v>-0.42822485999999998</v>
      </c>
      <c r="O906">
        <v>-1.5760373000000001E-2</v>
      </c>
      <c r="P906">
        <v>-5.3218794E-3</v>
      </c>
      <c r="Q906">
        <v>1.3711554000000001E-2</v>
      </c>
      <c r="R906">
        <v>1.39565E-2</v>
      </c>
      <c r="S906">
        <v>1.6513278999999999E-2</v>
      </c>
      <c r="T906">
        <v>0.11222475</v>
      </c>
      <c r="U906">
        <v>-2.5737957999999998E-2</v>
      </c>
      <c r="V906">
        <v>-8.6178429000000001E-2</v>
      </c>
      <c r="W906">
        <v>-0.13529752</v>
      </c>
      <c r="X906">
        <v>3.1959626999999997E-2</v>
      </c>
      <c r="Y906">
        <v>2.4122857000000001E-2</v>
      </c>
      <c r="Z906">
        <v>7.7352211000000004E-2</v>
      </c>
      <c r="AA906">
        <v>0.13093930000000001</v>
      </c>
      <c r="AB906">
        <v>-7.9872146000000005E-2</v>
      </c>
      <c r="AC906">
        <v>0.25788169999999999</v>
      </c>
      <c r="AD906">
        <v>1.6893260999999999E-3</v>
      </c>
      <c r="AE906">
        <v>-9.8943710000000003E-6</v>
      </c>
    </row>
    <row r="907" spans="1:31" x14ac:dyDescent="0.2">
      <c r="A907">
        <f>53.496433</f>
        <v>53.496433000000003</v>
      </c>
      <c r="B907">
        <v>48.836570999999999</v>
      </c>
      <c r="C907">
        <v>33.557865</v>
      </c>
      <c r="D907">
        <v>-78.082183999999998</v>
      </c>
      <c r="E907">
        <v>-2.112644</v>
      </c>
      <c r="F907">
        <v>4.1382479999999999</v>
      </c>
      <c r="G907">
        <v>-8.3872099000000002</v>
      </c>
      <c r="H907">
        <v>-84.404182000000006</v>
      </c>
      <c r="I907">
        <v>-5.2473593000000003</v>
      </c>
      <c r="J907">
        <v>-2.0506033999999999E-2</v>
      </c>
      <c r="K907">
        <v>0.10549857</v>
      </c>
      <c r="L907">
        <v>2.9274622E-2</v>
      </c>
      <c r="M907">
        <v>9.7832065000000006E-3</v>
      </c>
      <c r="N907">
        <v>-0.39694867</v>
      </c>
      <c r="O907">
        <v>-7.9453951000000005E-3</v>
      </c>
      <c r="P907">
        <v>1.0264229E-2</v>
      </c>
      <c r="Q907">
        <v>-2.0473854999999999E-2</v>
      </c>
      <c r="R907">
        <v>-1.8686725000000001E-2</v>
      </c>
      <c r="S907">
        <v>-6.9623411E-4</v>
      </c>
      <c r="T907">
        <v>7.1699068000000005E-2</v>
      </c>
      <c r="U907">
        <v>-2.2626726E-2</v>
      </c>
      <c r="V907">
        <v>-7.0671909000000005E-2</v>
      </c>
      <c r="W907">
        <v>-5.7528004000000001E-2</v>
      </c>
      <c r="X907">
        <v>3.1959626999999997E-2</v>
      </c>
      <c r="Y907">
        <v>2.7228478E-2</v>
      </c>
      <c r="Z907">
        <v>8.0468833000000003E-2</v>
      </c>
      <c r="AA907">
        <v>0.12166186</v>
      </c>
      <c r="AB907">
        <v>-1.8833386000000001E-2</v>
      </c>
      <c r="AC907">
        <v>-2.3214723999999999E-2</v>
      </c>
      <c r="AD907">
        <v>-7.4638747000000005E-2</v>
      </c>
      <c r="AE907">
        <v>-9.8943710000000003E-6</v>
      </c>
    </row>
    <row r="908" spans="1:31" x14ac:dyDescent="0.2">
      <c r="A908">
        <f>53.588966</f>
        <v>53.588965999999999</v>
      </c>
      <c r="B908">
        <v>48.559589000000003</v>
      </c>
      <c r="C908">
        <v>33.189639999999997</v>
      </c>
      <c r="D908">
        <v>-77.344627000000003</v>
      </c>
      <c r="E908">
        <v>-2.0205986</v>
      </c>
      <c r="F908">
        <v>4.1382479999999999</v>
      </c>
      <c r="G908">
        <v>-8.3872099000000002</v>
      </c>
      <c r="H908">
        <v>-84.588295000000002</v>
      </c>
      <c r="I908">
        <v>-5.3396096000000002</v>
      </c>
      <c r="J908">
        <v>-1.3053842E-2</v>
      </c>
      <c r="K908">
        <v>-0.19696048999999999</v>
      </c>
      <c r="L908">
        <v>-6.0664522E-3</v>
      </c>
      <c r="M908">
        <v>-1.3684405E-2</v>
      </c>
      <c r="N908">
        <v>-0.24838671000000001</v>
      </c>
      <c r="O908">
        <v>-1.6934129999999999E-3</v>
      </c>
      <c r="P908">
        <v>1.9615893999999998E-2</v>
      </c>
      <c r="Q908">
        <v>-2.9797146E-2</v>
      </c>
      <c r="R908">
        <v>-5.1329951999999998E-2</v>
      </c>
      <c r="S908">
        <v>-1.6341245000000001E-2</v>
      </c>
      <c r="T908">
        <v>1.7145257000000001E-2</v>
      </c>
      <c r="U908">
        <v>-3.1960424000000001E-2</v>
      </c>
      <c r="V908">
        <v>-4.7412111999999999E-2</v>
      </c>
      <c r="W908">
        <v>2.3352277000000001E-2</v>
      </c>
      <c r="X908">
        <v>1.0217206E-2</v>
      </c>
      <c r="Y908">
        <v>2.1017237000000001E-2</v>
      </c>
      <c r="Z908">
        <v>6.8002335999999997E-2</v>
      </c>
      <c r="AA908">
        <v>8.4552086999999998E-2</v>
      </c>
      <c r="AB908">
        <v>3.7557751E-2</v>
      </c>
      <c r="AC908">
        <v>-0.20989237999999999</v>
      </c>
      <c r="AD908">
        <v>-0.13948658</v>
      </c>
      <c r="AE908">
        <v>-9.8943710000000003E-6</v>
      </c>
    </row>
    <row r="909" spans="1:31" x14ac:dyDescent="0.2">
      <c r="A909">
        <f>53.496433</f>
        <v>53.496433000000003</v>
      </c>
      <c r="B909">
        <v>48.374935000000001</v>
      </c>
      <c r="C909">
        <v>32.821418999999999</v>
      </c>
      <c r="D909">
        <v>-76.975845000000007</v>
      </c>
      <c r="E909">
        <v>-2.112644</v>
      </c>
      <c r="F909">
        <v>4.1382479999999999</v>
      </c>
      <c r="G909">
        <v>-8.4794129999999992</v>
      </c>
      <c r="H909">
        <v>-84.680344000000005</v>
      </c>
      <c r="I909">
        <v>-5.3396096000000002</v>
      </c>
      <c r="J909">
        <v>-8.7067307999999996E-3</v>
      </c>
      <c r="K909">
        <v>-0.39673856000000002</v>
      </c>
      <c r="L909">
        <v>-4.4197607999999999E-2</v>
      </c>
      <c r="M909">
        <v>-2.7764974000000001E-2</v>
      </c>
      <c r="N909">
        <v>-9.8260939000000005E-2</v>
      </c>
      <c r="O909">
        <v>-3.256409E-3</v>
      </c>
      <c r="P909">
        <v>2.1174505E-2</v>
      </c>
      <c r="Q909">
        <v>-1.1150561E-2</v>
      </c>
      <c r="R909">
        <v>-7.1537659000000003E-2</v>
      </c>
      <c r="S909">
        <v>-1.9470247E-2</v>
      </c>
      <c r="T909">
        <v>-3.1173829E-2</v>
      </c>
      <c r="U909">
        <v>-4.9072209999999998E-2</v>
      </c>
      <c r="V909">
        <v>-2.7253632999999999E-2</v>
      </c>
      <c r="W909">
        <v>6.5347813000000005E-2</v>
      </c>
      <c r="X909">
        <v>-2.5502488E-2</v>
      </c>
      <c r="Y909">
        <v>1.0147562000000001E-2</v>
      </c>
      <c r="Z909">
        <v>4.4627647999999999E-2</v>
      </c>
      <c r="AA909">
        <v>3.9711107000000002E-2</v>
      </c>
      <c r="AB909">
        <v>7.1020626000000003E-2</v>
      </c>
      <c r="AC909">
        <v>-0.28116930000000001</v>
      </c>
      <c r="AD909">
        <v>-0.16461899999999999</v>
      </c>
      <c r="AE909">
        <v>-9.8943710000000003E-6</v>
      </c>
    </row>
    <row r="910" spans="1:31" x14ac:dyDescent="0.2">
      <c r="A910">
        <f>53.403896</f>
        <v>53.403896000000003</v>
      </c>
      <c r="B910">
        <v>48.559589000000003</v>
      </c>
      <c r="C910">
        <v>32.637306000000002</v>
      </c>
      <c r="D910">
        <v>-76.975845000000007</v>
      </c>
      <c r="E910">
        <v>-2.2046890000000001</v>
      </c>
      <c r="F910">
        <v>4.1382479999999999</v>
      </c>
      <c r="G910">
        <v>-8.3872099000000002</v>
      </c>
      <c r="H910">
        <v>-84.864456000000004</v>
      </c>
      <c r="I910">
        <v>-5.4318594999999998</v>
      </c>
      <c r="J910">
        <v>1.2295235999999999E-3</v>
      </c>
      <c r="K910">
        <v>-0.48359858999999999</v>
      </c>
      <c r="L910">
        <v>-7.3958516000000002E-2</v>
      </c>
      <c r="M910">
        <v>-2.6200464E-2</v>
      </c>
      <c r="N910">
        <v>-4.1963770999999997E-2</v>
      </c>
      <c r="O910">
        <v>-1.4197377000000001E-2</v>
      </c>
      <c r="P910">
        <v>1.9615893999999998E-2</v>
      </c>
      <c r="Q910">
        <v>2.3034846000000001E-2</v>
      </c>
      <c r="R910">
        <v>-7.3092095999999995E-2</v>
      </c>
      <c r="S910">
        <v>-6.9542383000000003E-3</v>
      </c>
      <c r="T910">
        <v>-6.0788757999999998E-2</v>
      </c>
      <c r="U910">
        <v>-6.3072763000000004E-2</v>
      </c>
      <c r="V910">
        <v>-1.4848409E-2</v>
      </c>
      <c r="W910">
        <v>5.2904692000000003E-2</v>
      </c>
      <c r="X910">
        <v>-6.1222177000000003E-2</v>
      </c>
      <c r="Y910">
        <v>8.3070026999999998E-4</v>
      </c>
      <c r="Z910">
        <v>1.8136332000000002E-2</v>
      </c>
      <c r="AA910">
        <v>1.0332535E-2</v>
      </c>
      <c r="AB910">
        <v>7.9696186000000002E-2</v>
      </c>
      <c r="AC910">
        <v>-0.28888323999999999</v>
      </c>
      <c r="AD910">
        <v>-0.14445100999999999</v>
      </c>
      <c r="AE910">
        <v>-9.8943710000000003E-6</v>
      </c>
    </row>
    <row r="911" spans="1:31" x14ac:dyDescent="0.2">
      <c r="A911">
        <f>53.403896</f>
        <v>53.403896000000003</v>
      </c>
      <c r="B911">
        <v>49.021225000000001</v>
      </c>
      <c r="C911">
        <v>32.453194000000003</v>
      </c>
      <c r="D911">
        <v>-77.436820999999995</v>
      </c>
      <c r="E911">
        <v>-2.2967341000000001</v>
      </c>
      <c r="F911">
        <v>4.1382479999999999</v>
      </c>
      <c r="G911">
        <v>-8.1106005000000003</v>
      </c>
      <c r="H911">
        <v>-85.048569000000001</v>
      </c>
      <c r="I911">
        <v>-5.4318594999999998</v>
      </c>
      <c r="J911">
        <v>2.1412540000000001E-2</v>
      </c>
      <c r="K911">
        <v>-0.49166417000000001</v>
      </c>
      <c r="L911">
        <v>-8.6358889999999994E-2</v>
      </c>
      <c r="M911">
        <v>-1.055539E-2</v>
      </c>
      <c r="N911">
        <v>-0.10295236000000001</v>
      </c>
      <c r="O911">
        <v>-2.6701341999999999E-2</v>
      </c>
      <c r="P911">
        <v>1.6498671999999999E-2</v>
      </c>
      <c r="Q911">
        <v>5.1004729999999998E-2</v>
      </c>
      <c r="R911">
        <v>-6.0656592000000002E-2</v>
      </c>
      <c r="S911">
        <v>1.6513278999999999E-2</v>
      </c>
      <c r="T911">
        <v>-6.7023471000000001E-2</v>
      </c>
      <c r="U911">
        <v>-6.9295228E-2</v>
      </c>
      <c r="V911">
        <v>-1.1747103E-2</v>
      </c>
      <c r="W911">
        <v>-7.7555259E-3</v>
      </c>
      <c r="X911">
        <v>-8.1411570000000003E-2</v>
      </c>
      <c r="Y911">
        <v>-7.2211015999999999E-4</v>
      </c>
      <c r="Z911">
        <v>-3.6800446000000001E-3</v>
      </c>
      <c r="AA911">
        <v>5.6938129000000002E-3</v>
      </c>
      <c r="AB911">
        <v>7.0400946000000006E-2</v>
      </c>
      <c r="AC911">
        <v>-0.26203868000000002</v>
      </c>
      <c r="AD911">
        <v>-9.8219774999999995E-2</v>
      </c>
      <c r="AE911">
        <v>-9.8943710000000003E-6</v>
      </c>
    </row>
    <row r="912" spans="1:31" x14ac:dyDescent="0.2">
      <c r="A912">
        <f>53.588966</f>
        <v>53.588965999999999</v>
      </c>
      <c r="B912">
        <v>49.667510999999998</v>
      </c>
      <c r="C912">
        <v>32.361136999999999</v>
      </c>
      <c r="D912">
        <v>-77.989990000000006</v>
      </c>
      <c r="E912">
        <v>-2.2967341000000001</v>
      </c>
      <c r="F912">
        <v>4.1382479999999999</v>
      </c>
      <c r="G912">
        <v>-7.8339901000000003</v>
      </c>
      <c r="H912">
        <v>-85.324730000000002</v>
      </c>
      <c r="I912">
        <v>-5.5241097999999997</v>
      </c>
      <c r="J912">
        <v>4.8116222E-2</v>
      </c>
      <c r="K912">
        <v>-0.46560615</v>
      </c>
      <c r="L912">
        <v>-7.8918665999999998E-2</v>
      </c>
      <c r="M912">
        <v>1.2912221999999999E-2</v>
      </c>
      <c r="N912">
        <v>-0.23431241999999999</v>
      </c>
      <c r="O912">
        <v>-2.9827334E-2</v>
      </c>
      <c r="P912">
        <v>1.8057283E-2</v>
      </c>
      <c r="Q912">
        <v>5.5666371999999999E-2</v>
      </c>
      <c r="R912">
        <v>-4.0448874000000003E-2</v>
      </c>
      <c r="S912">
        <v>4.3109796999999998E-2</v>
      </c>
      <c r="T912">
        <v>-4.9877985999999999E-2</v>
      </c>
      <c r="U912">
        <v>-5.9961524000000002E-2</v>
      </c>
      <c r="V912">
        <v>-1.9500367000000001E-2</v>
      </c>
      <c r="W912">
        <v>-8.8635817000000006E-2</v>
      </c>
      <c r="X912">
        <v>-7.6752483999999996E-2</v>
      </c>
      <c r="Y912">
        <v>5.4891313999999997E-3</v>
      </c>
      <c r="Z912">
        <v>-1.4588235E-2</v>
      </c>
      <c r="AA912">
        <v>2.4248701000000001E-2</v>
      </c>
      <c r="AB912">
        <v>5.1190771000000003E-2</v>
      </c>
      <c r="AC912">
        <v>-0.17224827000000001</v>
      </c>
      <c r="AD912">
        <v>-5.0126888000000001E-2</v>
      </c>
      <c r="AE912">
        <v>-9.8943710000000003E-6</v>
      </c>
    </row>
    <row r="913" spans="1:31" x14ac:dyDescent="0.2">
      <c r="A913">
        <f>54.051651</f>
        <v>54.051651</v>
      </c>
      <c r="B913">
        <v>50.221474000000001</v>
      </c>
      <c r="C913">
        <v>32.361136999999999</v>
      </c>
      <c r="D913">
        <v>-78.450965999999994</v>
      </c>
      <c r="E913">
        <v>-2.2967341000000001</v>
      </c>
      <c r="F913">
        <v>4.1382479999999999</v>
      </c>
      <c r="G913">
        <v>-7.5573801999999999</v>
      </c>
      <c r="H913">
        <v>-85.600891000000004</v>
      </c>
      <c r="I913">
        <v>-5.6163597000000003</v>
      </c>
      <c r="J913">
        <v>7.0162289000000003E-2</v>
      </c>
      <c r="K913">
        <v>-0.43799704</v>
      </c>
      <c r="L913">
        <v>-5.5047944000000001E-2</v>
      </c>
      <c r="M913">
        <v>3.4815326000000001E-2</v>
      </c>
      <c r="N913">
        <v>-0.35159816999999999</v>
      </c>
      <c r="O913">
        <v>-2.2012355000000001E-2</v>
      </c>
      <c r="P913">
        <v>2.1174505E-2</v>
      </c>
      <c r="Q913">
        <v>3.2358142999999999E-2</v>
      </c>
      <c r="R913">
        <v>-2.0241166000000001E-2</v>
      </c>
      <c r="S913">
        <v>6.1883810999999997E-2</v>
      </c>
      <c r="T913">
        <v>-2.1821746999999999E-2</v>
      </c>
      <c r="U913">
        <v>-4.1294127999999999E-2</v>
      </c>
      <c r="V913">
        <v>-3.8108200000000002E-2</v>
      </c>
      <c r="W913">
        <v>-0.15707299</v>
      </c>
      <c r="X913">
        <v>-5.3457024999999998E-2</v>
      </c>
      <c r="Y913">
        <v>2.1017237000000001E-2</v>
      </c>
      <c r="Z913">
        <v>-1.1471609000000001E-2</v>
      </c>
      <c r="AA913">
        <v>5.9812236999999997E-2</v>
      </c>
      <c r="AB913">
        <v>2.6093618999999998E-2</v>
      </c>
      <c r="AC913">
        <v>9.8009910000000002E-3</v>
      </c>
      <c r="AD913">
        <v>-8.8600824000000002E-3</v>
      </c>
      <c r="AE913">
        <v>-9.8943710000000003E-6</v>
      </c>
    </row>
    <row r="914" spans="1:31" x14ac:dyDescent="0.2">
      <c r="A914">
        <f>54.514332</f>
        <v>54.514332000000003</v>
      </c>
      <c r="B914">
        <v>50.498455</v>
      </c>
      <c r="C914">
        <v>32.361136999999999</v>
      </c>
      <c r="D914">
        <v>-78.543159000000003</v>
      </c>
      <c r="E914">
        <v>-2.2046890000000001</v>
      </c>
      <c r="F914">
        <v>4.1382479999999999</v>
      </c>
      <c r="G914">
        <v>-7.4651766000000004</v>
      </c>
      <c r="H914">
        <v>-85.692947000000004</v>
      </c>
      <c r="I914">
        <v>-5.6163597000000003</v>
      </c>
      <c r="J914">
        <v>7.6682954999999997E-2</v>
      </c>
      <c r="K914">
        <v>-0.42341699999999999</v>
      </c>
      <c r="L914">
        <v>-2.3426978000000001E-2</v>
      </c>
      <c r="M914">
        <v>4.7331381999999998E-2</v>
      </c>
      <c r="N914">
        <v>-0.37974676000000002</v>
      </c>
      <c r="O914">
        <v>-1.6934129999999999E-3</v>
      </c>
      <c r="P914">
        <v>2.5850337000000001E-2</v>
      </c>
      <c r="Q914">
        <v>-3.3811500999999999E-3</v>
      </c>
      <c r="R914">
        <v>-4.6967715000000004E-3</v>
      </c>
      <c r="S914">
        <v>6.8141810999999997E-2</v>
      </c>
      <c r="T914">
        <v>1.2469216E-2</v>
      </c>
      <c r="U914">
        <v>-1.9515491999999999E-2</v>
      </c>
      <c r="V914">
        <v>-5.8266687999999997E-2</v>
      </c>
      <c r="W914">
        <v>-0.18351460999999999</v>
      </c>
      <c r="X914">
        <v>-2.7055519E-2</v>
      </c>
      <c r="Y914">
        <v>3.8098148999999998E-2</v>
      </c>
      <c r="Z914">
        <v>9.9489325999999999E-4</v>
      </c>
      <c r="AA914">
        <v>9.6922010000000003E-2</v>
      </c>
      <c r="AB914">
        <v>-5.5274187000000003E-4</v>
      </c>
      <c r="AC914">
        <v>0.2393682</v>
      </c>
      <c r="AD914">
        <v>2.7132019E-2</v>
      </c>
      <c r="AE914">
        <v>-9.8943710000000003E-6</v>
      </c>
    </row>
    <row r="915" spans="1:31" x14ac:dyDescent="0.2">
      <c r="A915">
        <f>54.977013</f>
        <v>54.977012999999999</v>
      </c>
      <c r="B915">
        <v>50.406128000000002</v>
      </c>
      <c r="C915">
        <v>32.361136999999999</v>
      </c>
      <c r="D915">
        <v>-78.266578999999993</v>
      </c>
      <c r="E915">
        <v>-2.112644</v>
      </c>
      <c r="F915">
        <v>4.0463094999999996</v>
      </c>
      <c r="G915">
        <v>-7.5573801999999999</v>
      </c>
      <c r="H915">
        <v>-85.600891000000004</v>
      </c>
      <c r="I915">
        <v>-5.6163597000000003</v>
      </c>
      <c r="J915">
        <v>6.2710099000000005E-2</v>
      </c>
      <c r="K915">
        <v>-0.41969438999999997</v>
      </c>
      <c r="L915">
        <v>5.4038968000000003E-3</v>
      </c>
      <c r="M915">
        <v>5.0460402000000001E-2</v>
      </c>
      <c r="N915">
        <v>-0.29060960000000002</v>
      </c>
      <c r="O915">
        <v>1.8625526E-2</v>
      </c>
      <c r="P915">
        <v>2.8967559E-2</v>
      </c>
      <c r="Q915">
        <v>-3.2904907999999997E-2</v>
      </c>
      <c r="R915">
        <v>4.6298644000000002E-3</v>
      </c>
      <c r="S915">
        <v>5.8754802000000002E-2</v>
      </c>
      <c r="T915">
        <v>3.7408099E-2</v>
      </c>
      <c r="U915">
        <v>7.0752575999999997E-4</v>
      </c>
      <c r="V915">
        <v>-7.2222561000000005E-2</v>
      </c>
      <c r="W915">
        <v>-0.15396220999999999</v>
      </c>
      <c r="X915">
        <v>-6.8661254E-3</v>
      </c>
      <c r="Y915">
        <v>5.5179066999999998E-2</v>
      </c>
      <c r="Z915">
        <v>2.2811268999999999E-2</v>
      </c>
      <c r="AA915">
        <v>0.12475434000000001</v>
      </c>
      <c r="AB915">
        <v>-2.1931798999999998E-2</v>
      </c>
      <c r="AC915">
        <v>0.39981842000000001</v>
      </c>
      <c r="AD915">
        <v>5.4746646000000003E-2</v>
      </c>
      <c r="AE915">
        <v>-9.8943710000000003E-6</v>
      </c>
    </row>
    <row r="916" spans="1:31" x14ac:dyDescent="0.2">
      <c r="A916">
        <f>55.25462</f>
        <v>55.254620000000003</v>
      </c>
      <c r="B916">
        <v>50.036819000000001</v>
      </c>
      <c r="C916">
        <v>32.453194000000003</v>
      </c>
      <c r="D916">
        <v>-77.805603000000005</v>
      </c>
      <c r="E916">
        <v>-2.112644</v>
      </c>
      <c r="F916">
        <v>4.0463094999999996</v>
      </c>
      <c r="G916">
        <v>-7.8339901000000003</v>
      </c>
      <c r="H916">
        <v>-85.232674000000003</v>
      </c>
      <c r="I916">
        <v>-5.4318594999999998</v>
      </c>
      <c r="J916">
        <v>3.2280318000000002E-2</v>
      </c>
      <c r="K916">
        <v>-0.41162886999999998</v>
      </c>
      <c r="L916">
        <v>2.3074435000000001E-2</v>
      </c>
      <c r="M916">
        <v>4.2637861999999999E-2</v>
      </c>
      <c r="N916">
        <v>-0.12015428</v>
      </c>
      <c r="O916">
        <v>3.4255481999999997E-2</v>
      </c>
      <c r="P916">
        <v>2.7408946E-2</v>
      </c>
      <c r="Q916">
        <v>-3.7566560999999998E-2</v>
      </c>
      <c r="R916">
        <v>1.2402059999999999E-2</v>
      </c>
      <c r="S916">
        <v>3.5287290999999998E-2</v>
      </c>
      <c r="T916">
        <v>4.9877538999999999E-2</v>
      </c>
      <c r="U916">
        <v>1.1596843000000001E-2</v>
      </c>
      <c r="V916">
        <v>-7.2222561000000005E-2</v>
      </c>
      <c r="W916">
        <v>-8.0858864000000003E-2</v>
      </c>
      <c r="X916">
        <v>4.0050852000000003E-3</v>
      </c>
      <c r="Y916">
        <v>6.6048740999999994E-2</v>
      </c>
      <c r="Z916">
        <v>4.6185955000000001E-2</v>
      </c>
      <c r="AA916">
        <v>0.13403179000000001</v>
      </c>
      <c r="AB916">
        <v>-3.0297517999999999E-2</v>
      </c>
      <c r="AC916">
        <v>0.38655036999999998</v>
      </c>
      <c r="AD916">
        <v>6.0021352E-2</v>
      </c>
      <c r="AE916">
        <v>-9.8943710000000003E-6</v>
      </c>
    </row>
    <row r="917" spans="1:31" x14ac:dyDescent="0.2">
      <c r="A917">
        <f>55.347157</f>
        <v>55.347157000000003</v>
      </c>
      <c r="B917">
        <v>49.482857000000003</v>
      </c>
      <c r="C917">
        <v>32.729362000000002</v>
      </c>
      <c r="D917">
        <v>-77.529015000000001</v>
      </c>
      <c r="E917">
        <v>-2.2046890000000001</v>
      </c>
      <c r="F917">
        <v>4.1382479999999999</v>
      </c>
      <c r="G917">
        <v>-8.2028035999999993</v>
      </c>
      <c r="H917">
        <v>-84.772400000000005</v>
      </c>
      <c r="I917">
        <v>-5.3396096000000002</v>
      </c>
      <c r="J917">
        <v>-2.4965715000000001E-3</v>
      </c>
      <c r="K917">
        <v>-0.37440311999999998</v>
      </c>
      <c r="L917">
        <v>2.6794546999999998E-2</v>
      </c>
      <c r="M917">
        <v>2.2299267000000001E-2</v>
      </c>
      <c r="N917">
        <v>5.1864840000000002E-2</v>
      </c>
      <c r="O917">
        <v>4.3633457E-2</v>
      </c>
      <c r="P917">
        <v>2.4291726E-2</v>
      </c>
      <c r="Q917">
        <v>-1.7366091E-2</v>
      </c>
      <c r="R917">
        <v>1.8619818999999999E-2</v>
      </c>
      <c r="S917">
        <v>8.6907726000000005E-3</v>
      </c>
      <c r="T917">
        <v>4.9877538999999999E-2</v>
      </c>
      <c r="U917">
        <v>1.3152461000000001E-2</v>
      </c>
      <c r="V917">
        <v>-5.6716035999999997E-2</v>
      </c>
      <c r="W917">
        <v>3.1322055000000001E-3</v>
      </c>
      <c r="X917">
        <v>1.1770235E-2</v>
      </c>
      <c r="Y917">
        <v>6.9154358999999999E-2</v>
      </c>
      <c r="Z917">
        <v>6.3327402000000005E-2</v>
      </c>
      <c r="AA917">
        <v>0.12475434000000001</v>
      </c>
      <c r="AB917">
        <v>-2.1931798999999998E-2</v>
      </c>
      <c r="AC917">
        <v>0.18814755999999999</v>
      </c>
      <c r="AD917">
        <v>3.2406720999999999E-2</v>
      </c>
      <c r="AE917">
        <v>-9.8943710000000003E-6</v>
      </c>
    </row>
    <row r="918" spans="1:31" x14ac:dyDescent="0.2">
      <c r="A918">
        <f>55.162083</f>
        <v>55.162083000000003</v>
      </c>
      <c r="B918">
        <v>49.021225000000001</v>
      </c>
      <c r="C918">
        <v>33.097583999999998</v>
      </c>
      <c r="D918">
        <v>-77.621207999999996</v>
      </c>
      <c r="E918">
        <v>-2.2967341000000001</v>
      </c>
      <c r="F918">
        <v>4.1382479999999999</v>
      </c>
      <c r="G918">
        <v>-8.5716170999999992</v>
      </c>
      <c r="H918">
        <v>-84.312126000000006</v>
      </c>
      <c r="I918">
        <v>-5.1551093999999997</v>
      </c>
      <c r="J918">
        <v>-2.9200256000000001E-2</v>
      </c>
      <c r="K918">
        <v>-0.27978775</v>
      </c>
      <c r="L918">
        <v>1.9974338000000001E-2</v>
      </c>
      <c r="M918">
        <v>-7.4263760000000002E-3</v>
      </c>
      <c r="N918">
        <v>0.13787439000000001</v>
      </c>
      <c r="O918">
        <v>4.5196450999999999E-2</v>
      </c>
      <c r="P918">
        <v>1.9615893999999998E-2</v>
      </c>
      <c r="Q918">
        <v>1.6819318999999999E-2</v>
      </c>
      <c r="R918">
        <v>2.6392015000000001E-2</v>
      </c>
      <c r="S918">
        <v>-1.1647741E-2</v>
      </c>
      <c r="T918">
        <v>3.8966779E-2</v>
      </c>
      <c r="U918">
        <v>5.3743756999999996E-3</v>
      </c>
      <c r="V918">
        <v>-3.3456244000000003E-2</v>
      </c>
      <c r="W918">
        <v>5.9126254000000003E-2</v>
      </c>
      <c r="X918">
        <v>1.9535387000000001E-2</v>
      </c>
      <c r="Y918">
        <v>6.4495928999999994E-2</v>
      </c>
      <c r="Z918">
        <v>7.1118957999999996E-2</v>
      </c>
      <c r="AA918">
        <v>0.10156073</v>
      </c>
      <c r="AB918">
        <v>-1.4822660999999999E-3</v>
      </c>
      <c r="AC918">
        <v>-0.10498261</v>
      </c>
      <c r="AD918">
        <v>-1.5686169E-2</v>
      </c>
      <c r="AE918">
        <v>-9.8943710000000003E-6</v>
      </c>
    </row>
    <row r="919" spans="1:31" x14ac:dyDescent="0.2">
      <c r="A919">
        <f>54.884476</f>
        <v>54.884475999999999</v>
      </c>
      <c r="B919">
        <v>48.836570999999999</v>
      </c>
      <c r="C919">
        <v>33.465809</v>
      </c>
      <c r="D919">
        <v>-78.174377000000007</v>
      </c>
      <c r="E919">
        <v>-2.3887792000000001</v>
      </c>
      <c r="F919">
        <v>4.2301865000000003</v>
      </c>
      <c r="G919">
        <v>-8.8482265000000009</v>
      </c>
      <c r="H919">
        <v>-83.943909000000005</v>
      </c>
      <c r="I919">
        <v>-5.0628590999999998</v>
      </c>
      <c r="J919">
        <v>-4.0999557999999998E-2</v>
      </c>
      <c r="K919">
        <v>-0.11134131999999999</v>
      </c>
      <c r="L919">
        <v>1.0054038E-2</v>
      </c>
      <c r="M919">
        <v>-3.5587512000000002E-2</v>
      </c>
      <c r="N919">
        <v>9.4087712000000004E-2</v>
      </c>
      <c r="O919">
        <v>4.2070459999999997E-2</v>
      </c>
      <c r="P919">
        <v>1.4940060999999999E-2</v>
      </c>
      <c r="Q919">
        <v>4.7896963000000001E-2</v>
      </c>
      <c r="R919">
        <v>3.1055330999999999E-2</v>
      </c>
      <c r="S919">
        <v>-2.1034746999999999E-2</v>
      </c>
      <c r="T919">
        <v>2.6497337999999999E-2</v>
      </c>
      <c r="U919">
        <v>-3.9593242000000002E-3</v>
      </c>
      <c r="V919">
        <v>-1.1747103E-2</v>
      </c>
      <c r="W919">
        <v>6.6903195999999998E-2</v>
      </c>
      <c r="X919">
        <v>2.7300537E-2</v>
      </c>
      <c r="Y919">
        <v>5.6731876000000001E-2</v>
      </c>
      <c r="Z919">
        <v>6.8002335999999997E-2</v>
      </c>
      <c r="AA919">
        <v>7.2182163999999993E-2</v>
      </c>
      <c r="AB919">
        <v>1.9277109000000001E-2</v>
      </c>
      <c r="AC919">
        <v>-0.35769168000000001</v>
      </c>
      <c r="AD919">
        <v>-5.0126888000000001E-2</v>
      </c>
      <c r="AE919">
        <v>-9.8943710000000003E-6</v>
      </c>
    </row>
    <row r="920" spans="1:31" x14ac:dyDescent="0.2">
      <c r="A920">
        <f>54.514332</f>
        <v>54.514332000000003</v>
      </c>
      <c r="B920">
        <v>48.744244000000002</v>
      </c>
      <c r="C920">
        <v>33.834029999999998</v>
      </c>
      <c r="D920">
        <v>-78.727553999999998</v>
      </c>
      <c r="E920">
        <v>-2.3887792000000001</v>
      </c>
      <c r="F920">
        <v>4.2301865000000003</v>
      </c>
      <c r="G920">
        <v>-9.1248369</v>
      </c>
      <c r="H920">
        <v>-83.667747000000006</v>
      </c>
      <c r="I920">
        <v>-4.9706092000000002</v>
      </c>
      <c r="J920">
        <v>-3.8204987000000003E-2</v>
      </c>
      <c r="K920">
        <v>0.12038886</v>
      </c>
      <c r="L920">
        <v>3.2338306999999998E-3</v>
      </c>
      <c r="M920">
        <v>-5.2797089999999998E-2</v>
      </c>
      <c r="N920">
        <v>-5.6038059000000001E-2</v>
      </c>
      <c r="O920">
        <v>3.1129492000000002E-2</v>
      </c>
      <c r="P920">
        <v>1.0264229E-2</v>
      </c>
      <c r="Q920">
        <v>6.0328022000000002E-2</v>
      </c>
      <c r="R920">
        <v>2.9500891000000001E-2</v>
      </c>
      <c r="S920">
        <v>-1.6341245000000001E-2</v>
      </c>
      <c r="T920">
        <v>1.8703938E-2</v>
      </c>
      <c r="U920">
        <v>-1.4848640999999999E-2</v>
      </c>
      <c r="V920">
        <v>-3.9938394999999996E-3</v>
      </c>
      <c r="W920">
        <v>2.9573835E-2</v>
      </c>
      <c r="X920">
        <v>3.0406596000000001E-2</v>
      </c>
      <c r="Y920">
        <v>4.7415013999999998E-2</v>
      </c>
      <c r="Z920">
        <v>5.8652461000000003E-2</v>
      </c>
      <c r="AA920">
        <v>5.0534788999999997E-2</v>
      </c>
      <c r="AB920">
        <v>2.7952667E-2</v>
      </c>
      <c r="AC920">
        <v>-0.46290997</v>
      </c>
      <c r="AD920">
        <v>-4.2990516999999999E-2</v>
      </c>
      <c r="AE920">
        <v>-9.8943710000000003E-6</v>
      </c>
    </row>
    <row r="921" spans="1:31" x14ac:dyDescent="0.2">
      <c r="A921">
        <f>54.051651</f>
        <v>54.051651</v>
      </c>
      <c r="B921">
        <v>48.651916999999997</v>
      </c>
      <c r="C921">
        <v>34.110199000000001</v>
      </c>
      <c r="D921">
        <v>-79.004135000000005</v>
      </c>
      <c r="E921">
        <v>-2.2967341000000001</v>
      </c>
      <c r="F921">
        <v>4.1382479999999999</v>
      </c>
      <c r="G921">
        <v>-9.3092431999999992</v>
      </c>
      <c r="H921">
        <v>-83.483635000000007</v>
      </c>
      <c r="I921">
        <v>-4.9706092000000002</v>
      </c>
      <c r="J921">
        <v>-2.6095176000000001E-2</v>
      </c>
      <c r="K921">
        <v>0.36452758000000002</v>
      </c>
      <c r="L921">
        <v>4.4738683000000003E-3</v>
      </c>
      <c r="M921">
        <v>-5.1232583999999998E-2</v>
      </c>
      <c r="N921">
        <v>-0.22180194</v>
      </c>
      <c r="O921">
        <v>1.2373545999999999E-2</v>
      </c>
      <c r="P921">
        <v>7.1470075999999997E-3</v>
      </c>
      <c r="Q921">
        <v>5.2558608E-2</v>
      </c>
      <c r="R921">
        <v>2.0174257000000001E-2</v>
      </c>
      <c r="S921">
        <v>-3.8252363000000002E-3</v>
      </c>
      <c r="T921">
        <v>2.0262618E-2</v>
      </c>
      <c r="U921">
        <v>-2.1071108000000002E-2</v>
      </c>
      <c r="V921">
        <v>-7.0951445999999996E-3</v>
      </c>
      <c r="W921">
        <v>-1.8643257999999999E-2</v>
      </c>
      <c r="X921">
        <v>2.5747506E-2</v>
      </c>
      <c r="Y921">
        <v>3.9650958E-2</v>
      </c>
      <c r="Z921">
        <v>4.7744274000000003E-2</v>
      </c>
      <c r="AA921">
        <v>4.4349830999999999E-2</v>
      </c>
      <c r="AB921">
        <v>2.0516474E-2</v>
      </c>
      <c r="AC921">
        <v>-0.38361057999999998</v>
      </c>
      <c r="AD921">
        <v>-2.0339945000000001E-3</v>
      </c>
      <c r="AE921">
        <v>-9.8943710000000003E-6</v>
      </c>
    </row>
    <row r="922" spans="1:31" x14ac:dyDescent="0.2">
      <c r="A922">
        <f>53.496433</f>
        <v>53.496433000000003</v>
      </c>
      <c r="B922">
        <v>48.467261999999998</v>
      </c>
      <c r="C922">
        <v>34.294311999999998</v>
      </c>
      <c r="D922">
        <v>-79.004135000000005</v>
      </c>
      <c r="E922">
        <v>-2.2046890000000001</v>
      </c>
      <c r="F922">
        <v>4.1382479999999999</v>
      </c>
      <c r="G922">
        <v>-9.4936503999999999</v>
      </c>
      <c r="H922">
        <v>-83.391578999999993</v>
      </c>
      <c r="I922">
        <v>-4.9706092000000002</v>
      </c>
      <c r="J922">
        <v>-9.6382545000000003E-3</v>
      </c>
      <c r="K922">
        <v>0.53793745999999998</v>
      </c>
      <c r="L922">
        <v>1.1914095E-2</v>
      </c>
      <c r="M922">
        <v>-3.0893984999999999E-2</v>
      </c>
      <c r="N922">
        <v>-0.29217338999999998</v>
      </c>
      <c r="O922">
        <v>-9.5083909000000001E-3</v>
      </c>
      <c r="P922">
        <v>9.1256376000000002E-4</v>
      </c>
      <c r="Q922">
        <v>3.5465906999999998E-2</v>
      </c>
      <c r="R922">
        <v>3.0754248000000001E-3</v>
      </c>
      <c r="S922">
        <v>1.1819774E-2</v>
      </c>
      <c r="T922">
        <v>3.4290738000000001E-2</v>
      </c>
      <c r="U922">
        <v>-2.5737957999999998E-2</v>
      </c>
      <c r="V922">
        <v>-1.4848409E-2</v>
      </c>
      <c r="W922">
        <v>-4.5084885999999998E-2</v>
      </c>
      <c r="X922">
        <v>1.7982356000000001E-2</v>
      </c>
      <c r="Y922">
        <v>3.3439718E-2</v>
      </c>
      <c r="Z922">
        <v>4.3069336999999999E-2</v>
      </c>
      <c r="AA922">
        <v>5.2081033999999998E-2</v>
      </c>
      <c r="AB922">
        <v>4.4047208999999999E-3</v>
      </c>
      <c r="AC922">
        <v>-0.16453433000000001</v>
      </c>
      <c r="AD922">
        <v>3.3027276000000001E-2</v>
      </c>
      <c r="AE922">
        <v>-9.8943710000000003E-6</v>
      </c>
    </row>
    <row r="923" spans="1:31" x14ac:dyDescent="0.2">
      <c r="A923">
        <f>53.033752</f>
        <v>53.033752</v>
      </c>
      <c r="B923">
        <v>48.190280999999999</v>
      </c>
      <c r="C923">
        <v>34.386364</v>
      </c>
      <c r="D923">
        <v>-78.635352999999995</v>
      </c>
      <c r="E923">
        <v>-2.112644</v>
      </c>
      <c r="F923">
        <v>4.1382479999999999</v>
      </c>
      <c r="G923">
        <v>-9.862463</v>
      </c>
      <c r="H923">
        <v>-83.207474000000005</v>
      </c>
      <c r="I923">
        <v>-4.8783588</v>
      </c>
      <c r="J923">
        <v>8.3712069000000007E-3</v>
      </c>
      <c r="K923">
        <v>0.56709759999999998</v>
      </c>
      <c r="L923">
        <v>1.9354321000000001E-2</v>
      </c>
      <c r="M923">
        <v>3.9616188999999998E-4</v>
      </c>
      <c r="N923">
        <v>-0.20460004000000001</v>
      </c>
      <c r="O923">
        <v>-2.6701341999999999E-2</v>
      </c>
      <c r="P923">
        <v>-5.3218794E-3</v>
      </c>
      <c r="Q923">
        <v>2.4588728000000001E-2</v>
      </c>
      <c r="R923">
        <v>-1.2468969E-2</v>
      </c>
      <c r="S923">
        <v>1.9642280000000002E-2</v>
      </c>
      <c r="T923">
        <v>5.4553587000000001E-2</v>
      </c>
      <c r="U923">
        <v>-2.8849191999999999E-2</v>
      </c>
      <c r="V923">
        <v>-1.3297754E-2</v>
      </c>
      <c r="W923">
        <v>-2.6420208000000001E-2</v>
      </c>
      <c r="X923">
        <v>1.3323265000000001E-2</v>
      </c>
      <c r="Y923">
        <v>2.7228478E-2</v>
      </c>
      <c r="Z923">
        <v>4.7744274000000003E-2</v>
      </c>
      <c r="AA923">
        <v>7.0635922000000004E-2</v>
      </c>
      <c r="AB923">
        <v>-8.2987761000000004E-3</v>
      </c>
      <c r="AC923">
        <v>9.8357156000000001E-2</v>
      </c>
      <c r="AD923">
        <v>2.9924507999999999E-2</v>
      </c>
      <c r="AE923">
        <v>-9.8943710000000003E-6</v>
      </c>
    </row>
    <row r="924" spans="1:31" x14ac:dyDescent="0.2">
      <c r="A924">
        <f>52.663605</f>
        <v>52.663604999999997</v>
      </c>
      <c r="B924">
        <v>47.728648999999997</v>
      </c>
      <c r="C924">
        <v>34.47842</v>
      </c>
      <c r="D924">
        <v>-78.266578999999993</v>
      </c>
      <c r="E924">
        <v>-2.112644</v>
      </c>
      <c r="F924">
        <v>4.1382479999999999</v>
      </c>
      <c r="G924">
        <v>-10.231277</v>
      </c>
      <c r="H924">
        <v>-82.931304999999995</v>
      </c>
      <c r="I924">
        <v>-4.8783588</v>
      </c>
      <c r="J924">
        <v>2.451762E-2</v>
      </c>
      <c r="K924">
        <v>0.43680756999999998</v>
      </c>
      <c r="L924">
        <v>1.9044312000000001E-2</v>
      </c>
      <c r="M924">
        <v>3.0121802999999999E-2</v>
      </c>
      <c r="N924">
        <v>2.5280061999999999E-2</v>
      </c>
      <c r="O924">
        <v>-3.4516320000000003E-2</v>
      </c>
      <c r="P924">
        <v>-1.1556323E-2</v>
      </c>
      <c r="Q924">
        <v>3.2358142999999999E-2</v>
      </c>
      <c r="R924">
        <v>-2.4904481999999999E-2</v>
      </c>
      <c r="S924">
        <v>2.1206778999999999E-2</v>
      </c>
      <c r="T924">
        <v>7.9492464999999998E-2</v>
      </c>
      <c r="U924">
        <v>-3.1960424000000001E-2</v>
      </c>
      <c r="V924">
        <v>2.2087716000000002E-3</v>
      </c>
      <c r="W924">
        <v>2.801845E-2</v>
      </c>
      <c r="X924">
        <v>1.4876296000000001E-2</v>
      </c>
      <c r="Y924">
        <v>2.1017237000000001E-2</v>
      </c>
      <c r="Z924">
        <v>5.7094145999999998E-2</v>
      </c>
      <c r="AA924">
        <v>8.7644570000000005E-2</v>
      </c>
      <c r="AB924">
        <v>-1.0467667E-2</v>
      </c>
      <c r="AC924">
        <v>0.30786806</v>
      </c>
      <c r="AD924">
        <v>-4.2059313999999997E-3</v>
      </c>
      <c r="AE924">
        <v>-9.8943710000000003E-6</v>
      </c>
    </row>
    <row r="925" spans="1:31" x14ac:dyDescent="0.2">
      <c r="A925">
        <f>52.478535</f>
        <v>52.478535000000001</v>
      </c>
      <c r="B925">
        <v>47.359341000000001</v>
      </c>
      <c r="C925">
        <v>34.662533000000003</v>
      </c>
      <c r="D925">
        <v>-78.082183999999998</v>
      </c>
      <c r="E925">
        <v>-2.112644</v>
      </c>
      <c r="F925">
        <v>4.1382479999999999</v>
      </c>
      <c r="G925">
        <v>-10.692292999999999</v>
      </c>
      <c r="H925">
        <v>-82.747200000000007</v>
      </c>
      <c r="I925">
        <v>-4.8783588</v>
      </c>
      <c r="J925">
        <v>3.5074889999999997E-2</v>
      </c>
      <c r="K925">
        <v>0.21128167</v>
      </c>
      <c r="L925">
        <v>8.5039911999999999E-3</v>
      </c>
      <c r="M925">
        <v>4.5766879000000003E-2</v>
      </c>
      <c r="N925">
        <v>0.31458493999999998</v>
      </c>
      <c r="O925">
        <v>-3.2953322E-2</v>
      </c>
      <c r="P925">
        <v>-1.4673544E-2</v>
      </c>
      <c r="Q925">
        <v>5.8774135999999998E-2</v>
      </c>
      <c r="R925">
        <v>-2.6458921E-2</v>
      </c>
      <c r="S925">
        <v>1.4948777999999999E-2</v>
      </c>
      <c r="T925">
        <v>9.975531E-2</v>
      </c>
      <c r="U925">
        <v>-3.6627274000000001E-2</v>
      </c>
      <c r="V925">
        <v>3.0120523999999999E-2</v>
      </c>
      <c r="W925">
        <v>9.4900228000000003E-2</v>
      </c>
      <c r="X925">
        <v>2.1088415999999999E-2</v>
      </c>
      <c r="Y925">
        <v>1.4805993999999999E-2</v>
      </c>
      <c r="Z925">
        <v>6.6444016999999994E-2</v>
      </c>
      <c r="AA925">
        <v>9.6922010000000003E-2</v>
      </c>
      <c r="AB925">
        <v>-3.6511561000000001E-3</v>
      </c>
      <c r="AC925">
        <v>0.41092648999999998</v>
      </c>
      <c r="AD925">
        <v>-2.9648621999999999E-2</v>
      </c>
      <c r="AE925">
        <v>-9.8943710000000003E-6</v>
      </c>
    </row>
    <row r="926" spans="1:31" x14ac:dyDescent="0.2">
      <c r="A926">
        <f>52.293461</f>
        <v>52.293461000000001</v>
      </c>
      <c r="B926">
        <v>46.990031999999999</v>
      </c>
      <c r="C926">
        <v>34.846645000000002</v>
      </c>
      <c r="D926">
        <v>-77.989990000000006</v>
      </c>
      <c r="E926">
        <v>-2.112644</v>
      </c>
      <c r="F926">
        <v>4.1382479999999999</v>
      </c>
      <c r="G926">
        <v>-11.061107</v>
      </c>
      <c r="H926">
        <v>-82.563086999999996</v>
      </c>
      <c r="I926">
        <v>-4.8783588</v>
      </c>
      <c r="J926">
        <v>3.6316920000000003E-2</v>
      </c>
      <c r="K926">
        <v>3.7482339E-3</v>
      </c>
      <c r="L926">
        <v>-7.6164993999999998E-3</v>
      </c>
      <c r="M926">
        <v>4.4202371999999997E-2</v>
      </c>
      <c r="N926">
        <v>0.55853933</v>
      </c>
      <c r="O926">
        <v>-2.6701341999999999E-2</v>
      </c>
      <c r="P926">
        <v>-1.3114933E-2</v>
      </c>
      <c r="Q926">
        <v>8.8297903999999997E-2</v>
      </c>
      <c r="R926">
        <v>-2.0241166000000001E-2</v>
      </c>
      <c r="S926">
        <v>8.6907726000000005E-3</v>
      </c>
      <c r="T926">
        <v>0.11066607000000001</v>
      </c>
      <c r="U926">
        <v>-4.1294127999999999E-2</v>
      </c>
      <c r="V926">
        <v>5.4930965999999998E-2</v>
      </c>
      <c r="W926">
        <v>0.14467271000000001</v>
      </c>
      <c r="X926">
        <v>2.2641445E-2</v>
      </c>
      <c r="Y926">
        <v>1.0147562000000001E-2</v>
      </c>
      <c r="Z926">
        <v>7.1118957999999996E-2</v>
      </c>
      <c r="AA926">
        <v>9.382952E-2</v>
      </c>
      <c r="AB926">
        <v>3.1653552E-3</v>
      </c>
      <c r="AC926">
        <v>0.40938371000000001</v>
      </c>
      <c r="AD926">
        <v>-1.7547831E-2</v>
      </c>
      <c r="AE926">
        <v>-9.8943710000000003E-6</v>
      </c>
    </row>
    <row r="927" spans="1:31" x14ac:dyDescent="0.2">
      <c r="A927">
        <f>52.293461</f>
        <v>52.293461000000001</v>
      </c>
      <c r="B927">
        <v>46.805377999999997</v>
      </c>
      <c r="C927">
        <v>34.846645000000002</v>
      </c>
      <c r="D927">
        <v>-78.082183999999998</v>
      </c>
      <c r="E927">
        <v>-2.0205986</v>
      </c>
      <c r="F927">
        <v>4.1382479999999999</v>
      </c>
      <c r="G927">
        <v>-11.337717</v>
      </c>
      <c r="H927">
        <v>-82.471030999999996</v>
      </c>
      <c r="I927">
        <v>-4.8783588</v>
      </c>
      <c r="J927">
        <v>2.8554223E-2</v>
      </c>
      <c r="K927">
        <v>-8.7454802999999998E-2</v>
      </c>
      <c r="L927">
        <v>-2.0946902999999999E-2</v>
      </c>
      <c r="M927">
        <v>3.0121802999999999E-2</v>
      </c>
      <c r="N927">
        <v>0.67113358000000001</v>
      </c>
      <c r="O927">
        <v>-2.5138344999999999E-2</v>
      </c>
      <c r="P927">
        <v>-1.1556323E-2</v>
      </c>
      <c r="Q927">
        <v>9.7621194999999994E-2</v>
      </c>
      <c r="R927">
        <v>-1.0914528999999999E-2</v>
      </c>
      <c r="S927">
        <v>2.4327680000000001E-3</v>
      </c>
      <c r="T927">
        <v>0.11378343</v>
      </c>
      <c r="U927">
        <v>-4.4405356E-2</v>
      </c>
      <c r="V927">
        <v>6.2684231000000007E-2</v>
      </c>
      <c r="W927">
        <v>0.15244967000000001</v>
      </c>
      <c r="X927">
        <v>1.9535387000000001E-2</v>
      </c>
      <c r="Y927">
        <v>8.5947522999999994E-3</v>
      </c>
      <c r="Z927">
        <v>6.9560654E-2</v>
      </c>
      <c r="AA927">
        <v>8.1459604000000005E-2</v>
      </c>
      <c r="AB927">
        <v>2.5456722000000002E-3</v>
      </c>
      <c r="AC927">
        <v>0.33502120000000002</v>
      </c>
      <c r="AD927">
        <v>2.030593E-2</v>
      </c>
      <c r="AE927">
        <v>-9.8943710000000003E-6</v>
      </c>
    </row>
    <row r="928" spans="1:31" x14ac:dyDescent="0.2">
      <c r="A928">
        <f>52.478535</f>
        <v>52.478535000000001</v>
      </c>
      <c r="B928">
        <v>46.805377999999997</v>
      </c>
      <c r="C928">
        <v>34.846645000000002</v>
      </c>
      <c r="D928">
        <v>-78.082183999999998</v>
      </c>
      <c r="E928">
        <v>-2.0205986</v>
      </c>
      <c r="F928">
        <v>4.1382479999999999</v>
      </c>
      <c r="G928">
        <v>-11.245514</v>
      </c>
      <c r="H928">
        <v>-82.471030999999996</v>
      </c>
      <c r="I928">
        <v>-4.7861089999999997</v>
      </c>
      <c r="J928">
        <v>1.5823397999999999E-2</v>
      </c>
      <c r="K928">
        <v>-3.1305995000000003E-2</v>
      </c>
      <c r="L928">
        <v>-2.3426978000000001E-2</v>
      </c>
      <c r="M928">
        <v>9.7832065000000006E-3</v>
      </c>
      <c r="N928">
        <v>0.62734699000000005</v>
      </c>
      <c r="O928">
        <v>-2.6701341999999999E-2</v>
      </c>
      <c r="P928">
        <v>-9.9977124000000007E-3</v>
      </c>
      <c r="Q928">
        <v>7.1205198999999997E-2</v>
      </c>
      <c r="R928">
        <v>-1.5878929999999999E-3</v>
      </c>
      <c r="S928">
        <v>-6.9623411E-4</v>
      </c>
      <c r="T928">
        <v>0.10443135000000001</v>
      </c>
      <c r="U928">
        <v>-4.5960978E-2</v>
      </c>
      <c r="V928">
        <v>4.8728354000000002E-2</v>
      </c>
      <c r="W928">
        <v>0.12134186</v>
      </c>
      <c r="X928">
        <v>1.1770235E-2</v>
      </c>
      <c r="Y928">
        <v>8.5947522999999994E-3</v>
      </c>
      <c r="Z928">
        <v>6.3327402000000005E-2</v>
      </c>
      <c r="AA928">
        <v>6.2904715999999999E-2</v>
      </c>
      <c r="AB928">
        <v>-6.4397287000000003E-3</v>
      </c>
      <c r="AC928">
        <v>0.21468358000000001</v>
      </c>
      <c r="AD928">
        <v>4.5128066000000001E-2</v>
      </c>
      <c r="AE928">
        <v>-9.8943710000000003E-6</v>
      </c>
    </row>
    <row r="929" spans="1:31" x14ac:dyDescent="0.2">
      <c r="A929">
        <f>52.663605</f>
        <v>52.663604999999997</v>
      </c>
      <c r="B929">
        <v>46.990031999999999</v>
      </c>
      <c r="C929">
        <v>34.662533000000003</v>
      </c>
      <c r="D929">
        <v>-78.082183999999998</v>
      </c>
      <c r="E929">
        <v>-2.0205986</v>
      </c>
      <c r="F929">
        <v>4.1382479999999999</v>
      </c>
      <c r="G929">
        <v>-10.8767</v>
      </c>
      <c r="H929">
        <v>-82.655144000000007</v>
      </c>
      <c r="I929">
        <v>-4.7861089999999997</v>
      </c>
      <c r="J929">
        <v>3.7135871E-3</v>
      </c>
      <c r="K929">
        <v>0.12566248999999999</v>
      </c>
      <c r="L929">
        <v>-1.5056725999999999E-2</v>
      </c>
      <c r="M929">
        <v>-7.4263760000000002E-3</v>
      </c>
      <c r="N929">
        <v>0.45220022999999998</v>
      </c>
      <c r="O929">
        <v>-3.1390328000000002E-2</v>
      </c>
      <c r="P929">
        <v>-1.1556323E-2</v>
      </c>
      <c r="Q929">
        <v>1.8373203000000001E-2</v>
      </c>
      <c r="R929">
        <v>1.5209856000000001E-3</v>
      </c>
      <c r="S929">
        <v>-6.9623411E-4</v>
      </c>
      <c r="T929">
        <v>8.8844544999999997E-2</v>
      </c>
      <c r="U929">
        <v>-4.5960978E-2</v>
      </c>
      <c r="V929">
        <v>1.6164647000000001E-2</v>
      </c>
      <c r="W929">
        <v>6.3792422000000001E-2</v>
      </c>
      <c r="X929">
        <v>7.1111452000000002E-3</v>
      </c>
      <c r="Y929">
        <v>8.5947522999999994E-3</v>
      </c>
      <c r="Z929">
        <v>5.5535837999999997E-2</v>
      </c>
      <c r="AA929">
        <v>4.4349830999999999E-2</v>
      </c>
      <c r="AB929">
        <v>-1.7903861E-2</v>
      </c>
      <c r="AC929">
        <v>5.670182E-2</v>
      </c>
      <c r="AD929">
        <v>3.1165615000000001E-2</v>
      </c>
      <c r="AE929">
        <v>-9.8943710000000003E-6</v>
      </c>
    </row>
    <row r="930" spans="1:31" x14ac:dyDescent="0.2">
      <c r="A930">
        <f>52.941216</f>
        <v>52.941215999999997</v>
      </c>
      <c r="B930">
        <v>47.082358999999997</v>
      </c>
      <c r="C930">
        <v>34.47842</v>
      </c>
      <c r="D930">
        <v>-77.989990000000006</v>
      </c>
      <c r="E930">
        <v>-2.112644</v>
      </c>
      <c r="F930">
        <v>4.0463094999999996</v>
      </c>
      <c r="G930">
        <v>-10.323480999999999</v>
      </c>
      <c r="H930">
        <v>-82.931304999999995</v>
      </c>
      <c r="I930">
        <v>-4.7861089999999997</v>
      </c>
      <c r="J930">
        <v>-4.9806349000000001E-3</v>
      </c>
      <c r="K930">
        <v>0.29379871000000002</v>
      </c>
      <c r="L930">
        <v>-1.1063013E-3</v>
      </c>
      <c r="M930">
        <v>-1.5248912999999999E-2</v>
      </c>
      <c r="N930">
        <v>0.21762872</v>
      </c>
      <c r="O930">
        <v>-3.1390328000000002E-2</v>
      </c>
      <c r="P930">
        <v>-1.4673544E-2</v>
      </c>
      <c r="Q930">
        <v>-3.4458790000000003E-2</v>
      </c>
      <c r="R930">
        <v>1.5209856000000001E-3</v>
      </c>
      <c r="S930">
        <v>-6.9623411E-4</v>
      </c>
      <c r="T930">
        <v>6.3905664000000001E-2</v>
      </c>
      <c r="U930">
        <v>-4.5960978E-2</v>
      </c>
      <c r="V930">
        <v>-1.7949712999999999E-2</v>
      </c>
      <c r="W930">
        <v>7.7983756E-3</v>
      </c>
      <c r="X930">
        <v>8.6641758999999995E-3</v>
      </c>
      <c r="Y930">
        <v>7.0419419000000002E-3</v>
      </c>
      <c r="Z930">
        <v>4.7744274000000003E-2</v>
      </c>
      <c r="AA930">
        <v>2.7341183000000002E-2</v>
      </c>
      <c r="AB930">
        <v>-2.3481004E-2</v>
      </c>
      <c r="AC930">
        <v>-0.13059293</v>
      </c>
      <c r="AD930">
        <v>-6.6881455000000001E-3</v>
      </c>
      <c r="AE930">
        <v>-9.8943710000000003E-6</v>
      </c>
    </row>
    <row r="931" spans="1:31" x14ac:dyDescent="0.2">
      <c r="A931">
        <f>53.126286</f>
        <v>53.126286</v>
      </c>
      <c r="B931">
        <v>47.267014000000003</v>
      </c>
      <c r="C931">
        <v>34.294311999999998</v>
      </c>
      <c r="D931">
        <v>-77.897796999999997</v>
      </c>
      <c r="E931">
        <v>-2.112644</v>
      </c>
      <c r="F931">
        <v>4.1382479999999999</v>
      </c>
      <c r="G931">
        <v>-9.6780567000000008</v>
      </c>
      <c r="H931">
        <v>-83.299521999999996</v>
      </c>
      <c r="I931">
        <v>-4.7861089999999997</v>
      </c>
      <c r="J931">
        <v>-9.9487620999999995E-3</v>
      </c>
      <c r="K931">
        <v>0.39027539</v>
      </c>
      <c r="L931">
        <v>9.4340191999999993E-3</v>
      </c>
      <c r="M931">
        <v>-1.6813418E-2</v>
      </c>
      <c r="N931">
        <v>6.5143425E-3</v>
      </c>
      <c r="O931">
        <v>-2.8264338E-2</v>
      </c>
      <c r="P931">
        <v>-1.7790766E-2</v>
      </c>
      <c r="Q931">
        <v>-6.2428676000000002E-2</v>
      </c>
      <c r="R931">
        <v>-3.3453710999999998E-5</v>
      </c>
      <c r="S931">
        <v>-2.2607352999999999E-3</v>
      </c>
      <c r="T931">
        <v>3.1173381999999999E-2</v>
      </c>
      <c r="U931">
        <v>-4.9072209999999998E-2</v>
      </c>
      <c r="V931">
        <v>-3.8108200000000002E-2</v>
      </c>
      <c r="W931">
        <v>-2.1754038E-2</v>
      </c>
      <c r="X931">
        <v>1.1770235E-2</v>
      </c>
      <c r="Y931">
        <v>3.9363209999999996E-3</v>
      </c>
      <c r="Z931">
        <v>3.5277772999999998E-2</v>
      </c>
      <c r="AA931">
        <v>1.0332535E-2</v>
      </c>
      <c r="AB931">
        <v>-1.9453067000000001E-2</v>
      </c>
      <c r="AC931">
        <v>-0.30770528000000003</v>
      </c>
      <c r="AD931">
        <v>-3.0269175999999998E-2</v>
      </c>
      <c r="AE931">
        <v>-9.8943710000000003E-6</v>
      </c>
    </row>
    <row r="932" spans="1:31" x14ac:dyDescent="0.2">
      <c r="A932">
        <f>53.218822</f>
        <v>53.218822000000003</v>
      </c>
      <c r="B932">
        <v>47.359341000000001</v>
      </c>
      <c r="C932">
        <v>34.110199000000001</v>
      </c>
      <c r="D932">
        <v>-77.805603000000005</v>
      </c>
      <c r="E932">
        <v>-2.112644</v>
      </c>
      <c r="F932">
        <v>4.1382479999999999</v>
      </c>
      <c r="G932">
        <v>-9.0326337999999993</v>
      </c>
      <c r="H932">
        <v>-83.759795999999994</v>
      </c>
      <c r="I932">
        <v>-4.7861089999999997</v>
      </c>
      <c r="J932">
        <v>-1.2122318E-2</v>
      </c>
      <c r="K932">
        <v>0.37817701999999997</v>
      </c>
      <c r="L932">
        <v>1.0674058E-2</v>
      </c>
      <c r="M932">
        <v>-1.2119898E-2</v>
      </c>
      <c r="N932">
        <v>-0.11077142</v>
      </c>
      <c r="O932">
        <v>-2.2012355000000001E-2</v>
      </c>
      <c r="P932">
        <v>-1.6232155000000002E-2</v>
      </c>
      <c r="Q932">
        <v>-5.6213147999999998E-2</v>
      </c>
      <c r="R932">
        <v>-3.1423324E-3</v>
      </c>
      <c r="S932">
        <v>-5.3897373999999996E-3</v>
      </c>
      <c r="T932">
        <v>-1.2469665E-2</v>
      </c>
      <c r="U932">
        <v>-5.5294674000000002E-2</v>
      </c>
      <c r="V932">
        <v>-3.8108200000000002E-2</v>
      </c>
      <c r="W932">
        <v>-1.2421695999999999E-2</v>
      </c>
      <c r="X932">
        <v>1.1770235E-2</v>
      </c>
      <c r="Y932">
        <v>-3.8277314000000002E-3</v>
      </c>
      <c r="Z932">
        <v>1.6578020999999998E-2</v>
      </c>
      <c r="AA932">
        <v>-1.1314833E-2</v>
      </c>
      <c r="AB932">
        <v>-9.2283012000000005E-3</v>
      </c>
      <c r="AC932">
        <v>-0.40181549999999999</v>
      </c>
      <c r="AD932">
        <v>-1.8168382E-2</v>
      </c>
      <c r="AE932">
        <v>-9.8943710000000003E-6</v>
      </c>
    </row>
    <row r="933" spans="1:31" x14ac:dyDescent="0.2">
      <c r="A933">
        <f>53.218822</f>
        <v>53.218822000000003</v>
      </c>
      <c r="B933">
        <v>47.359341000000001</v>
      </c>
      <c r="C933">
        <v>34.018143000000002</v>
      </c>
      <c r="D933">
        <v>-77.713408999999999</v>
      </c>
      <c r="E933">
        <v>-2.112644</v>
      </c>
      <c r="F933">
        <v>4.1382479999999999</v>
      </c>
      <c r="G933">
        <v>-8.4794129999999992</v>
      </c>
      <c r="H933">
        <v>-84.128021000000004</v>
      </c>
      <c r="I933">
        <v>-4.8783588</v>
      </c>
      <c r="J933">
        <v>-1.2122318E-2</v>
      </c>
      <c r="K933">
        <v>0.27239391000000002</v>
      </c>
      <c r="L933">
        <v>2.6138120000000001E-3</v>
      </c>
      <c r="M933">
        <v>-8.9908820000000004E-3</v>
      </c>
      <c r="N933">
        <v>-0.11233522999999999</v>
      </c>
      <c r="O933">
        <v>-1.7323366999999999E-2</v>
      </c>
      <c r="P933">
        <v>-1.1556323E-2</v>
      </c>
      <c r="Q933">
        <v>-2.9797146E-2</v>
      </c>
      <c r="R933">
        <v>-9.3600890000000003E-3</v>
      </c>
      <c r="S933">
        <v>-8.5187396000000002E-3</v>
      </c>
      <c r="T933">
        <v>-6.3906111000000002E-2</v>
      </c>
      <c r="U933">
        <v>-6.1517141999999997E-2</v>
      </c>
      <c r="V933">
        <v>-2.2601672E-2</v>
      </c>
      <c r="W933">
        <v>2.1796888E-2</v>
      </c>
      <c r="X933">
        <v>7.1111452000000002E-3</v>
      </c>
      <c r="Y933">
        <v>-1.0038973E-2</v>
      </c>
      <c r="Z933">
        <v>-9.9132955000000005E-3</v>
      </c>
      <c r="AA933">
        <v>-3.9147164999999998E-2</v>
      </c>
      <c r="AB933">
        <v>2.8555136999999999E-3</v>
      </c>
      <c r="AC933">
        <v>-0.35152053999999999</v>
      </c>
      <c r="AD933">
        <v>1.1618180000000001E-2</v>
      </c>
      <c r="AE933">
        <v>-9.8943710000000003E-6</v>
      </c>
    </row>
    <row r="934" spans="1:31" x14ac:dyDescent="0.2">
      <c r="A934">
        <f>53.218822</f>
        <v>53.218822000000003</v>
      </c>
      <c r="B934">
        <v>47.451667999999998</v>
      </c>
      <c r="C934">
        <v>33.926085999999998</v>
      </c>
      <c r="D934">
        <v>-77.529015000000001</v>
      </c>
      <c r="E934">
        <v>-2.112644</v>
      </c>
      <c r="F934">
        <v>4.1382479999999999</v>
      </c>
      <c r="G934">
        <v>-8.1106005000000003</v>
      </c>
      <c r="H934">
        <v>-84.588295000000002</v>
      </c>
      <c r="I934">
        <v>-4.9706092000000002</v>
      </c>
      <c r="J934">
        <v>-9.9487620999999995E-3</v>
      </c>
      <c r="K934">
        <v>0.12162971</v>
      </c>
      <c r="L934">
        <v>-9.1665462000000003E-3</v>
      </c>
      <c r="M934">
        <v>-5.8618682000000002E-3</v>
      </c>
      <c r="N934">
        <v>-4.1963770999999997E-2</v>
      </c>
      <c r="O934">
        <v>-1.2634382E-2</v>
      </c>
      <c r="P934">
        <v>-3.7632684999999999E-3</v>
      </c>
      <c r="Q934">
        <v>-9.5966794000000005E-3</v>
      </c>
      <c r="R934">
        <v>-1.7132286E-2</v>
      </c>
      <c r="S934">
        <v>-1.1647741E-2</v>
      </c>
      <c r="T934">
        <v>-0.11378387</v>
      </c>
      <c r="U934">
        <v>-6.4628378E-2</v>
      </c>
      <c r="V934">
        <v>-3.9938394999999996E-3</v>
      </c>
      <c r="W934">
        <v>5.9126254000000003E-2</v>
      </c>
      <c r="X934">
        <v>-6.5400509999999996E-4</v>
      </c>
      <c r="Y934">
        <v>-1.3144594000000001E-2</v>
      </c>
      <c r="Z934">
        <v>-3.6404609999999997E-2</v>
      </c>
      <c r="AA934">
        <v>-6.8525739000000002E-2</v>
      </c>
      <c r="AB934">
        <v>1.2770438E-2</v>
      </c>
      <c r="AC934">
        <v>-0.16114017</v>
      </c>
      <c r="AD934">
        <v>2.3098420000000001E-2</v>
      </c>
      <c r="AE934">
        <v>-9.8943710000000003E-6</v>
      </c>
    </row>
    <row r="935" spans="1:31" x14ac:dyDescent="0.2">
      <c r="A935">
        <f>53.311359</f>
        <v>53.311359000000003</v>
      </c>
      <c r="B935">
        <v>47.543995000000002</v>
      </c>
      <c r="C935">
        <v>33.741973999999999</v>
      </c>
      <c r="D935">
        <v>-77.436820999999995</v>
      </c>
      <c r="E935">
        <v>-2.112644</v>
      </c>
      <c r="F935">
        <v>4.1382479999999999</v>
      </c>
      <c r="G935">
        <v>-7.8339901000000003</v>
      </c>
      <c r="H935">
        <v>-84.956512000000004</v>
      </c>
      <c r="I935">
        <v>-5.0628590999999998</v>
      </c>
      <c r="J935">
        <v>-6.2226672000000004E-3</v>
      </c>
      <c r="K935">
        <v>-2.0138273000000002E-2</v>
      </c>
      <c r="L935">
        <v>-1.877684E-2</v>
      </c>
      <c r="M935">
        <v>-5.8618682000000002E-3</v>
      </c>
      <c r="N935">
        <v>2.3716253999999999E-2</v>
      </c>
      <c r="O935">
        <v>-7.9453951000000005E-3</v>
      </c>
      <c r="P935">
        <v>4.0297852999999998E-3</v>
      </c>
      <c r="Q935">
        <v>-9.5966794000000005E-3</v>
      </c>
      <c r="R935">
        <v>-2.3350040999999998E-2</v>
      </c>
      <c r="S935">
        <v>-1.1647741E-2</v>
      </c>
      <c r="T935">
        <v>-0.15275088000000001</v>
      </c>
      <c r="U935">
        <v>-5.9961524000000002E-2</v>
      </c>
      <c r="V935">
        <v>8.4113833000000002E-3</v>
      </c>
      <c r="W935">
        <v>7.4680156999999997E-2</v>
      </c>
      <c r="X935">
        <v>-3.7600654000000001E-3</v>
      </c>
      <c r="Y935">
        <v>-1.0038973E-2</v>
      </c>
      <c r="Z935">
        <v>-5.8220993999999998E-2</v>
      </c>
      <c r="AA935">
        <v>-9.1719336999999998E-2</v>
      </c>
      <c r="AB935">
        <v>1.9896790000000001E-2</v>
      </c>
      <c r="AC935">
        <v>8.3546369999999995E-2</v>
      </c>
      <c r="AD935">
        <v>3.2407098999999999E-3</v>
      </c>
      <c r="AE935">
        <v>-9.8943710000000003E-6</v>
      </c>
    </row>
    <row r="936" spans="1:31" x14ac:dyDescent="0.2">
      <c r="A936">
        <f>53.496433</f>
        <v>53.496433000000003</v>
      </c>
      <c r="B936">
        <v>47.820976000000002</v>
      </c>
      <c r="C936">
        <v>33.557865</v>
      </c>
      <c r="D936">
        <v>-77.344627000000003</v>
      </c>
      <c r="E936">
        <v>-2.112644</v>
      </c>
      <c r="F936">
        <v>4.1382479999999999</v>
      </c>
      <c r="G936">
        <v>-7.6495832999999998</v>
      </c>
      <c r="H936">
        <v>-85.232674000000003</v>
      </c>
      <c r="I936">
        <v>-5.0628590999999998</v>
      </c>
      <c r="J936">
        <v>-1.875556E-3</v>
      </c>
      <c r="K936">
        <v>-0.11816601</v>
      </c>
      <c r="L936">
        <v>-2.2496952000000001E-2</v>
      </c>
      <c r="M936">
        <v>-4.2973602999999997E-3</v>
      </c>
      <c r="N936">
        <v>1.8229125000000001E-3</v>
      </c>
      <c r="O936">
        <v>-1.6934129999999999E-3</v>
      </c>
      <c r="P936">
        <v>8.7056179000000004E-3</v>
      </c>
      <c r="Q936">
        <v>-2.6689384E-2</v>
      </c>
      <c r="R936">
        <v>-2.6458921E-2</v>
      </c>
      <c r="S936">
        <v>-6.9542383000000003E-3</v>
      </c>
      <c r="T936">
        <v>-0.16833769000000001</v>
      </c>
      <c r="U936">
        <v>-4.9072209999999998E-2</v>
      </c>
      <c r="V936">
        <v>8.4113833000000002E-3</v>
      </c>
      <c r="W936">
        <v>5.7570860000000001E-2</v>
      </c>
      <c r="X936">
        <v>-3.7600654000000001E-3</v>
      </c>
      <c r="Y936">
        <v>-2.2749207E-3</v>
      </c>
      <c r="Z936">
        <v>-6.9129176000000001E-2</v>
      </c>
      <c r="AA936">
        <v>-0.10099679</v>
      </c>
      <c r="AB936">
        <v>2.4234569000000001E-2</v>
      </c>
      <c r="AC936">
        <v>0.25849882000000002</v>
      </c>
      <c r="AD936">
        <v>-2.1581426000000001E-2</v>
      </c>
      <c r="AE936">
        <v>-9.8943710000000003E-6</v>
      </c>
    </row>
    <row r="937" spans="1:31" x14ac:dyDescent="0.2">
      <c r="A937">
        <f>53.681503</f>
        <v>53.681502999999999</v>
      </c>
      <c r="B937">
        <v>48.097954000000001</v>
      </c>
      <c r="C937">
        <v>33.373753000000001</v>
      </c>
      <c r="D937">
        <v>-77.344627000000003</v>
      </c>
      <c r="E937">
        <v>-2.112644</v>
      </c>
      <c r="F937">
        <v>4.0463094999999996</v>
      </c>
      <c r="G937">
        <v>-7.4651766000000004</v>
      </c>
      <c r="H937">
        <v>-85.508842000000001</v>
      </c>
      <c r="I937">
        <v>-5.1551093999999997</v>
      </c>
      <c r="J937">
        <v>2.1610473999999998E-3</v>
      </c>
      <c r="K937">
        <v>-0.16811055</v>
      </c>
      <c r="L937">
        <v>-1.9396856000000001E-2</v>
      </c>
      <c r="M937">
        <v>-2.7328526999999998E-3</v>
      </c>
      <c r="N937">
        <v>-0.13579237</v>
      </c>
      <c r="O937">
        <v>4.5585688000000001E-3</v>
      </c>
      <c r="P937">
        <v>7.1470075999999997E-3</v>
      </c>
      <c r="Q937">
        <v>-4.6889853000000002E-2</v>
      </c>
      <c r="R937">
        <v>-2.1795604E-2</v>
      </c>
      <c r="S937">
        <v>2.4327680000000001E-3</v>
      </c>
      <c r="T937">
        <v>-0.15742692</v>
      </c>
      <c r="U937">
        <v>-3.6627274000000001E-2</v>
      </c>
      <c r="V937">
        <v>-3.9938394999999996E-3</v>
      </c>
      <c r="W937">
        <v>1.2464546999999999E-2</v>
      </c>
      <c r="X937">
        <v>-6.5400509999999996E-4</v>
      </c>
      <c r="Y937">
        <v>1.0147562000000001E-2</v>
      </c>
      <c r="Z937">
        <v>-6.6012554000000001E-2</v>
      </c>
      <c r="AA937">
        <v>-8.7080619999999997E-2</v>
      </c>
      <c r="AB937">
        <v>2.3924731000000001E-2</v>
      </c>
      <c r="AC937">
        <v>0.27732083000000002</v>
      </c>
      <c r="AD937">
        <v>-1.5686169E-2</v>
      </c>
      <c r="AE937">
        <v>-9.8943710000000003E-6</v>
      </c>
    </row>
    <row r="938" spans="1:31" x14ac:dyDescent="0.2">
      <c r="A938">
        <f>53.866577</f>
        <v>53.866576999999999</v>
      </c>
      <c r="B938">
        <v>48.374935000000001</v>
      </c>
      <c r="C938">
        <v>33.097583999999998</v>
      </c>
      <c r="D938">
        <v>-77.344627000000003</v>
      </c>
      <c r="E938">
        <v>-2.112644</v>
      </c>
      <c r="F938">
        <v>4.0463094999999996</v>
      </c>
      <c r="G938">
        <v>-7.2807703000000004</v>
      </c>
      <c r="H938">
        <v>-85.785004000000001</v>
      </c>
      <c r="I938">
        <v>-5.1551093999999997</v>
      </c>
      <c r="J938">
        <v>6.5081590000000003E-3</v>
      </c>
      <c r="K938">
        <v>-0.19013578</v>
      </c>
      <c r="L938">
        <v>-1.2266641E-2</v>
      </c>
      <c r="M938">
        <v>3.9616188999999998E-4</v>
      </c>
      <c r="N938">
        <v>-0.34847054</v>
      </c>
      <c r="O938">
        <v>9.2475544999999996E-3</v>
      </c>
      <c r="P938">
        <v>9.1256376000000002E-4</v>
      </c>
      <c r="Q938">
        <v>-5.4659262E-2</v>
      </c>
      <c r="R938">
        <v>-1.4023407999999999E-2</v>
      </c>
      <c r="S938">
        <v>1.6513278999999999E-2</v>
      </c>
      <c r="T938">
        <v>-0.12157729</v>
      </c>
      <c r="U938">
        <v>-2.5737957999999998E-2</v>
      </c>
      <c r="V938">
        <v>-2.4152324999999999E-2</v>
      </c>
      <c r="W938">
        <v>-3.8863327000000003E-2</v>
      </c>
      <c r="X938">
        <v>-2.2070352000000001E-3</v>
      </c>
      <c r="Y938">
        <v>2.1017237000000001E-2</v>
      </c>
      <c r="Z938">
        <v>-5.1987736999999999E-2</v>
      </c>
      <c r="AA938">
        <v>-5.6155808000000002E-2</v>
      </c>
      <c r="AB938">
        <v>1.7727900000000001E-2</v>
      </c>
      <c r="AC938">
        <v>0.15050347</v>
      </c>
      <c r="AD938">
        <v>2.4029251000000001E-2</v>
      </c>
      <c r="AE938">
        <v>-9.8943710000000003E-6</v>
      </c>
    </row>
    <row r="939" spans="1:31" x14ac:dyDescent="0.2">
      <c r="A939">
        <f>54.051651</f>
        <v>54.051651</v>
      </c>
      <c r="B939">
        <v>48.651916999999997</v>
      </c>
      <c r="C939">
        <v>32.913471000000001</v>
      </c>
      <c r="D939">
        <v>-77.252433999999994</v>
      </c>
      <c r="E939">
        <v>-2.2046890000000001</v>
      </c>
      <c r="F939">
        <v>4.0463094999999996</v>
      </c>
      <c r="G939">
        <v>-7.0963634999999998</v>
      </c>
      <c r="H939">
        <v>-85.87706</v>
      </c>
      <c r="I939">
        <v>-5.2473593000000003</v>
      </c>
      <c r="J939">
        <v>1.0544761999999999E-2</v>
      </c>
      <c r="K939">
        <v>-0.21309165999999999</v>
      </c>
      <c r="L939">
        <v>-4.8264144000000004E-3</v>
      </c>
      <c r="M939">
        <v>5.0896843999999998E-3</v>
      </c>
      <c r="N939">
        <v>-0.53769153000000003</v>
      </c>
      <c r="O939">
        <v>9.2475544999999996E-3</v>
      </c>
      <c r="P939">
        <v>-2.204658E-3</v>
      </c>
      <c r="Q939">
        <v>-4.5335971000000003E-2</v>
      </c>
      <c r="R939">
        <v>-6.2512108000000004E-3</v>
      </c>
      <c r="S939">
        <v>2.7464784999999999E-2</v>
      </c>
      <c r="T939">
        <v>-7.4816875000000005E-2</v>
      </c>
      <c r="U939">
        <v>-2.4182341999999999E-2</v>
      </c>
      <c r="V939">
        <v>-4.5861463999999998E-2</v>
      </c>
      <c r="W939">
        <v>-7.4637301000000003E-2</v>
      </c>
      <c r="X939">
        <v>-8.4191551000000007E-3</v>
      </c>
      <c r="Y939">
        <v>2.5675666999999999E-2</v>
      </c>
      <c r="Z939">
        <v>-3.0171363E-2</v>
      </c>
      <c r="AA939">
        <v>-1.4407316E-2</v>
      </c>
      <c r="AB939">
        <v>6.5736105000000003E-3</v>
      </c>
      <c r="AC939">
        <v>-2.2597605E-2</v>
      </c>
      <c r="AD939">
        <v>5.9090521E-2</v>
      </c>
      <c r="AE939">
        <v>-9.8943710000000003E-6</v>
      </c>
    </row>
    <row r="940" spans="1:31" x14ac:dyDescent="0.2">
      <c r="A940">
        <f>54.144184</f>
        <v>54.144184000000003</v>
      </c>
      <c r="B940">
        <v>48.744244000000002</v>
      </c>
      <c r="C940">
        <v>32.637306000000002</v>
      </c>
      <c r="D940">
        <v>-77.068038999999999</v>
      </c>
      <c r="E940">
        <v>-2.2046890000000001</v>
      </c>
      <c r="F940">
        <v>4.1382479999999999</v>
      </c>
      <c r="G940">
        <v>-7.0041599000000003</v>
      </c>
      <c r="H940">
        <v>-85.87706</v>
      </c>
      <c r="I940">
        <v>-5.2473593000000003</v>
      </c>
      <c r="J940">
        <v>1.3649842000000001E-2</v>
      </c>
      <c r="K940">
        <v>-0.25621143000000002</v>
      </c>
      <c r="L940">
        <v>-4.8628240000000002E-4</v>
      </c>
      <c r="M940">
        <v>8.2186991000000008E-3</v>
      </c>
      <c r="N940">
        <v>-0.60493540999999995</v>
      </c>
      <c r="O940">
        <v>6.1215636999999998E-3</v>
      </c>
      <c r="P940">
        <v>2.4711745999999998E-3</v>
      </c>
      <c r="Q940">
        <v>-2.8243266E-2</v>
      </c>
      <c r="R940">
        <v>-4.6967715000000004E-3</v>
      </c>
      <c r="S940">
        <v>3.2158289E-2</v>
      </c>
      <c r="T940">
        <v>-3.1173829E-2</v>
      </c>
      <c r="U940">
        <v>-2.8849191999999999E-2</v>
      </c>
      <c r="V940">
        <v>-6.1367996000000001E-2</v>
      </c>
      <c r="W940">
        <v>-7.7748082999999996E-2</v>
      </c>
      <c r="X940">
        <v>-1.4631276E-2</v>
      </c>
      <c r="Y940">
        <v>2.4122857000000001E-2</v>
      </c>
      <c r="Z940">
        <v>-6.7966700999999999E-3</v>
      </c>
      <c r="AA940">
        <v>2.5794942000000001E-2</v>
      </c>
      <c r="AB940">
        <v>-4.8905214999999998E-3</v>
      </c>
      <c r="AC940">
        <v>-0.12843302000000001</v>
      </c>
      <c r="AD940">
        <v>4.4817786999999998E-2</v>
      </c>
      <c r="AE940">
        <v>-9.8943710000000003E-6</v>
      </c>
    </row>
    <row r="941" spans="1:31" x14ac:dyDescent="0.2">
      <c r="A941">
        <f>54.329258</f>
        <v>54.329258000000003</v>
      </c>
      <c r="B941">
        <v>48.836570999999999</v>
      </c>
      <c r="C941">
        <v>32.545250000000003</v>
      </c>
      <c r="D941">
        <v>-76.975845000000007</v>
      </c>
      <c r="E941">
        <v>-2.112644</v>
      </c>
      <c r="F941">
        <v>4.1382479999999999</v>
      </c>
      <c r="G941">
        <v>-7.0963634999999998</v>
      </c>
      <c r="H941">
        <v>-85.692947000000004</v>
      </c>
      <c r="I941">
        <v>-5.2473593000000003</v>
      </c>
      <c r="J941">
        <v>1.2718317E-2</v>
      </c>
      <c r="K941">
        <v>-0.31887474999999998</v>
      </c>
      <c r="L941">
        <v>-7.9629180000000003E-4</v>
      </c>
      <c r="M941">
        <v>8.2186991000000008E-3</v>
      </c>
      <c r="N941">
        <v>-0.50641530999999995</v>
      </c>
      <c r="O941">
        <v>-1.6934129999999999E-3</v>
      </c>
      <c r="P941">
        <v>1.338145E-2</v>
      </c>
      <c r="Q941">
        <v>-1.8919973E-2</v>
      </c>
      <c r="R941">
        <v>-1.0914528999999999E-2</v>
      </c>
      <c r="S941">
        <v>2.9029287000000001E-2</v>
      </c>
      <c r="T941">
        <v>-3.1175851E-3</v>
      </c>
      <c r="U941">
        <v>-3.9738509999999998E-2</v>
      </c>
      <c r="V941">
        <v>-6.7570604000000006E-2</v>
      </c>
      <c r="W941">
        <v>-5.4417234000000002E-2</v>
      </c>
      <c r="X941">
        <v>-1.6184305999999999E-2</v>
      </c>
      <c r="Y941">
        <v>1.6358804000000001E-2</v>
      </c>
      <c r="Z941">
        <v>1.1903080999999999E-2</v>
      </c>
      <c r="AA941">
        <v>5.2081033999999998E-2</v>
      </c>
      <c r="AB941">
        <v>-1.0467667E-2</v>
      </c>
      <c r="AC941">
        <v>-0.12534745</v>
      </c>
      <c r="AD941">
        <v>-2.3132811999999999E-2</v>
      </c>
      <c r="AE941">
        <v>-9.8943710000000003E-6</v>
      </c>
    </row>
    <row r="942" spans="1:31" x14ac:dyDescent="0.2">
      <c r="A942">
        <f>54.421795</f>
        <v>54.421795000000003</v>
      </c>
      <c r="B942">
        <v>48.836570999999999</v>
      </c>
      <c r="C942">
        <v>32.545250000000003</v>
      </c>
      <c r="D942">
        <v>-76.883651999999998</v>
      </c>
      <c r="E942">
        <v>-2.112644</v>
      </c>
      <c r="F942">
        <v>4.1382479999999999</v>
      </c>
      <c r="G942">
        <v>-7.4651766000000004</v>
      </c>
      <c r="H942">
        <v>-85.416786000000002</v>
      </c>
      <c r="I942">
        <v>-5.2473593000000003</v>
      </c>
      <c r="J942">
        <v>6.5081590000000003E-3</v>
      </c>
      <c r="K942">
        <v>-0.37998696999999998</v>
      </c>
      <c r="L942">
        <v>-6.0664522E-3</v>
      </c>
      <c r="M942">
        <v>5.0896843999999998E-3</v>
      </c>
      <c r="N942">
        <v>-0.27966290999999999</v>
      </c>
      <c r="O942">
        <v>-6.3823997000000002E-3</v>
      </c>
      <c r="P942">
        <v>2.5850337000000001E-2</v>
      </c>
      <c r="Q942">
        <v>-2.3581620000000001E-2</v>
      </c>
      <c r="R942">
        <v>-2.1795604E-2</v>
      </c>
      <c r="S942">
        <v>1.9642280000000002E-2</v>
      </c>
      <c r="T942">
        <v>6.2344959000000004E-3</v>
      </c>
      <c r="U942">
        <v>-4.7516592000000003E-2</v>
      </c>
      <c r="V942">
        <v>-6.4469292999999997E-2</v>
      </c>
      <c r="W942">
        <v>-1.8643257999999999E-2</v>
      </c>
      <c r="X942">
        <v>-1.1525216E-2</v>
      </c>
      <c r="Y942">
        <v>8.5947522999999994E-3</v>
      </c>
      <c r="Z942">
        <v>2.4369583E-2</v>
      </c>
      <c r="AA942">
        <v>6.2904715999999999E-2</v>
      </c>
      <c r="AB942">
        <v>-6.7495704E-3</v>
      </c>
      <c r="AC942">
        <v>-6.6104300000000005E-2</v>
      </c>
      <c r="AD942">
        <v>-9.9460884999999999E-2</v>
      </c>
      <c r="AE942">
        <v>-9.8943710000000003E-6</v>
      </c>
    </row>
    <row r="943" spans="1:31" x14ac:dyDescent="0.2">
      <c r="A943">
        <f>54.514332</f>
        <v>54.514332000000003</v>
      </c>
      <c r="B943">
        <v>48.928897999999997</v>
      </c>
      <c r="C943">
        <v>32.545250000000003</v>
      </c>
      <c r="D943">
        <v>-77.068038999999999</v>
      </c>
      <c r="E943">
        <v>-2.112644</v>
      </c>
      <c r="F943">
        <v>4.1382479999999999</v>
      </c>
      <c r="G943">
        <v>-7.8339901000000003</v>
      </c>
      <c r="H943">
        <v>-84.956512000000004</v>
      </c>
      <c r="I943">
        <v>-5.2473593000000003</v>
      </c>
      <c r="J943">
        <v>-3.1175877E-3</v>
      </c>
      <c r="K943">
        <v>-0.40852672000000001</v>
      </c>
      <c r="L943">
        <v>-1.4746716E-2</v>
      </c>
      <c r="M943">
        <v>-2.7328526999999998E-3</v>
      </c>
      <c r="N943">
        <v>-2.7889481000000001E-2</v>
      </c>
      <c r="O943">
        <v>-6.3823997000000002E-3</v>
      </c>
      <c r="P943">
        <v>3.0526167E-2</v>
      </c>
      <c r="Q943">
        <v>-3.7566560999999998E-2</v>
      </c>
      <c r="R943">
        <v>-3.1122237000000001E-2</v>
      </c>
      <c r="S943">
        <v>5.5617703999999999E-3</v>
      </c>
      <c r="T943">
        <v>4.6758153000000004E-3</v>
      </c>
      <c r="U943">
        <v>-4.9072209999999998E-2</v>
      </c>
      <c r="V943">
        <v>-5.8266687999999997E-2</v>
      </c>
      <c r="W943">
        <v>1.5768150000000001E-3</v>
      </c>
      <c r="X943">
        <v>-6.8661254E-3</v>
      </c>
      <c r="Y943">
        <v>7.0419419000000002E-3</v>
      </c>
      <c r="Z943">
        <v>3.0602831E-2</v>
      </c>
      <c r="AA943">
        <v>5.9812236999999997E-2</v>
      </c>
      <c r="AB943">
        <v>4.0948790999999997E-3</v>
      </c>
      <c r="AC943">
        <v>-3.9259739000000002E-2</v>
      </c>
      <c r="AD943">
        <v>-0.12862688</v>
      </c>
      <c r="AE943">
        <v>-9.8943710000000003E-6</v>
      </c>
    </row>
    <row r="944" spans="1:31" x14ac:dyDescent="0.2">
      <c r="A944">
        <f>54.514332</f>
        <v>54.514332000000003</v>
      </c>
      <c r="B944">
        <v>49.113551999999999</v>
      </c>
      <c r="C944">
        <v>32.637306000000002</v>
      </c>
      <c r="D944">
        <v>-77.436820999999995</v>
      </c>
      <c r="E944">
        <v>-2.112644</v>
      </c>
      <c r="F944">
        <v>4.1382479999999999</v>
      </c>
      <c r="G944">
        <v>-8.3872099000000002</v>
      </c>
      <c r="H944">
        <v>-84.496239000000003</v>
      </c>
      <c r="I944">
        <v>-5.2473593000000003</v>
      </c>
      <c r="J944">
        <v>-1.1190794E-2</v>
      </c>
      <c r="K944">
        <v>-0.37781545999999999</v>
      </c>
      <c r="L944">
        <v>-2.3116970000000001E-2</v>
      </c>
      <c r="M944">
        <v>-1.055539E-2</v>
      </c>
      <c r="N944">
        <v>0.14412963000000001</v>
      </c>
      <c r="O944">
        <v>-3.256409E-3</v>
      </c>
      <c r="P944">
        <v>2.4291726E-2</v>
      </c>
      <c r="Q944">
        <v>-4.3782089000000003E-2</v>
      </c>
      <c r="R944">
        <v>-3.5785560000000001E-2</v>
      </c>
      <c r="S944">
        <v>-5.3897373999999996E-3</v>
      </c>
      <c r="T944">
        <v>-2.2478888999999999E-7</v>
      </c>
      <c r="U944">
        <v>-4.2849742000000003E-2</v>
      </c>
      <c r="V944">
        <v>-5.3614728E-2</v>
      </c>
      <c r="W944">
        <v>-6.2001356999999997E-3</v>
      </c>
      <c r="X944">
        <v>-5.3130955999999997E-3</v>
      </c>
      <c r="Y944">
        <v>1.1700373E-2</v>
      </c>
      <c r="Z944">
        <v>3.5277772999999998E-2</v>
      </c>
      <c r="AA944">
        <v>5.0534788999999997E-2</v>
      </c>
      <c r="AB944">
        <v>1.5868854000000002E-2</v>
      </c>
      <c r="AC944">
        <v>-8.1840760999999998E-2</v>
      </c>
      <c r="AD944">
        <v>-9.3565620000000002E-2</v>
      </c>
      <c r="AE944">
        <v>-9.8943710000000003E-6</v>
      </c>
    </row>
    <row r="945" spans="1:31" x14ac:dyDescent="0.2">
      <c r="A945">
        <f>54.421795</f>
        <v>54.421795000000003</v>
      </c>
      <c r="B945">
        <v>49.390532999999998</v>
      </c>
      <c r="C945">
        <v>32.729362000000002</v>
      </c>
      <c r="D945">
        <v>-77.897796999999997</v>
      </c>
      <c r="E945">
        <v>-2.112644</v>
      </c>
      <c r="F945">
        <v>4.1382479999999999</v>
      </c>
      <c r="G945">
        <v>-8.8482265000000009</v>
      </c>
      <c r="H945">
        <v>-84.128021000000004</v>
      </c>
      <c r="I945">
        <v>-5.2473593000000003</v>
      </c>
      <c r="J945">
        <v>-1.3985366000000001E-2</v>
      </c>
      <c r="K945">
        <v>-0.28195921000000002</v>
      </c>
      <c r="L945">
        <v>-2.6837084000000001E-2</v>
      </c>
      <c r="M945">
        <v>-1.5248912999999999E-2</v>
      </c>
      <c r="N945">
        <v>0.18478869000000001</v>
      </c>
      <c r="O945">
        <v>-1.3041769999999999E-4</v>
      </c>
      <c r="P945">
        <v>1.1822839E-2</v>
      </c>
      <c r="Q945">
        <v>-3.4458790000000003E-2</v>
      </c>
      <c r="R945">
        <v>-3.1122237000000001E-2</v>
      </c>
      <c r="S945">
        <v>-1.008324E-2</v>
      </c>
      <c r="T945">
        <v>4.6758153000000004E-3</v>
      </c>
      <c r="U945">
        <v>-3.3516042000000003E-2</v>
      </c>
      <c r="V945">
        <v>-5.3614728E-2</v>
      </c>
      <c r="W945">
        <v>-4.1974109000000003E-2</v>
      </c>
      <c r="X945">
        <v>-5.3130955999999997E-3</v>
      </c>
      <c r="Y945">
        <v>2.2570046E-2</v>
      </c>
      <c r="Z945">
        <v>3.9952710000000002E-2</v>
      </c>
      <c r="AA945">
        <v>4.7442310000000001E-2</v>
      </c>
      <c r="AB945">
        <v>2.0206631999999999E-2</v>
      </c>
      <c r="AC945">
        <v>-0.14478659999999999</v>
      </c>
      <c r="AD945">
        <v>-2.7166411000000001E-2</v>
      </c>
      <c r="AE945">
        <v>-9.8943710000000003E-6</v>
      </c>
    </row>
    <row r="946" spans="1:31" x14ac:dyDescent="0.2">
      <c r="A946">
        <f>54.236721</f>
        <v>54.236721000000003</v>
      </c>
      <c r="B946">
        <v>49.482857000000003</v>
      </c>
      <c r="C946">
        <v>32.821418999999999</v>
      </c>
      <c r="D946">
        <v>-78.358772000000002</v>
      </c>
      <c r="E946">
        <v>-2.112644</v>
      </c>
      <c r="F946">
        <v>4.1382479999999999</v>
      </c>
      <c r="G946">
        <v>-9.2170401000000002</v>
      </c>
      <c r="H946">
        <v>-83.851851999999994</v>
      </c>
      <c r="I946">
        <v>-5.1551093999999997</v>
      </c>
      <c r="J946">
        <v>-9.6382545000000003E-3</v>
      </c>
      <c r="K946">
        <v>-0.14360360999999999</v>
      </c>
      <c r="L946">
        <v>-2.2496952000000001E-2</v>
      </c>
      <c r="M946">
        <v>-1.6813418E-2</v>
      </c>
      <c r="N946">
        <v>0.10972580999999999</v>
      </c>
      <c r="O946">
        <v>2.9955732000000001E-3</v>
      </c>
      <c r="P946">
        <v>-6.4604706000000005E-4</v>
      </c>
      <c r="Q946">
        <v>-6.4889146000000003E-3</v>
      </c>
      <c r="R946">
        <v>-2.0241166000000001E-2</v>
      </c>
      <c r="S946">
        <v>-5.3897373999999996E-3</v>
      </c>
      <c r="T946">
        <v>1.8703938E-2</v>
      </c>
      <c r="U946">
        <v>-2.5737957999999998E-2</v>
      </c>
      <c r="V946">
        <v>-5.8266687999999997E-2</v>
      </c>
      <c r="W946">
        <v>-8.2414255000000006E-2</v>
      </c>
      <c r="X946">
        <v>-8.4191551000000007E-3</v>
      </c>
      <c r="Y946">
        <v>3.3439718E-2</v>
      </c>
      <c r="Z946">
        <v>4.6185955000000001E-2</v>
      </c>
      <c r="AA946">
        <v>5.3627279E-2</v>
      </c>
      <c r="AB946">
        <v>1.3699964E-2</v>
      </c>
      <c r="AC946">
        <v>-0.14015823999999999</v>
      </c>
      <c r="AD946">
        <v>2.1236761E-2</v>
      </c>
      <c r="AE946">
        <v>-9.8943710000000003E-6</v>
      </c>
    </row>
    <row r="947" spans="1:31" x14ac:dyDescent="0.2">
      <c r="A947">
        <f>54.051651</f>
        <v>54.051651</v>
      </c>
      <c r="B947">
        <v>49.482857000000003</v>
      </c>
      <c r="C947">
        <v>33.005527000000001</v>
      </c>
      <c r="D947">
        <v>-78.543159000000003</v>
      </c>
      <c r="E947">
        <v>-2.2046890000000001</v>
      </c>
      <c r="F947">
        <v>4.1382479999999999</v>
      </c>
      <c r="G947">
        <v>-9.4936503999999999</v>
      </c>
      <c r="H947">
        <v>-83.667747000000006</v>
      </c>
      <c r="I947">
        <v>-5.1551093999999997</v>
      </c>
      <c r="J947">
        <v>-6.3352415000000005E-4</v>
      </c>
      <c r="K947">
        <v>-5.5581978999999998E-3</v>
      </c>
      <c r="L947">
        <v>-1.0716593E-2</v>
      </c>
      <c r="M947">
        <v>-1.055539E-2</v>
      </c>
      <c r="N947">
        <v>-1.0687568E-2</v>
      </c>
      <c r="O947">
        <v>2.9955732000000001E-3</v>
      </c>
      <c r="P947">
        <v>-5.3218794E-3</v>
      </c>
      <c r="Q947">
        <v>2.6142611999999999E-2</v>
      </c>
      <c r="R947">
        <v>-7.8056501000000004E-3</v>
      </c>
      <c r="S947">
        <v>3.9972690999999999E-3</v>
      </c>
      <c r="T947">
        <v>4.2084142999999997E-2</v>
      </c>
      <c r="U947">
        <v>-2.1071108000000002E-2</v>
      </c>
      <c r="V947">
        <v>-5.9817335999999999E-2</v>
      </c>
      <c r="W947">
        <v>-0.10263433</v>
      </c>
      <c r="X947">
        <v>-8.4191551000000007E-3</v>
      </c>
      <c r="Y947">
        <v>4.1203771E-2</v>
      </c>
      <c r="Z947">
        <v>5.3977522999999999E-2</v>
      </c>
      <c r="AA947">
        <v>7.0635922000000004E-2</v>
      </c>
      <c r="AB947">
        <v>-1.7921075E-3</v>
      </c>
      <c r="AC947">
        <v>-2.7534534999999999E-2</v>
      </c>
      <c r="AD947">
        <v>3.1165615000000001E-2</v>
      </c>
      <c r="AE947">
        <v>-9.8943710000000003E-6</v>
      </c>
    </row>
    <row r="948" spans="1:31" x14ac:dyDescent="0.2">
      <c r="A948">
        <f>53.866577</f>
        <v>53.866576999999999</v>
      </c>
      <c r="B948">
        <v>49.298206</v>
      </c>
      <c r="C948">
        <v>33.281695999999997</v>
      </c>
      <c r="D948">
        <v>-78.543159000000003</v>
      </c>
      <c r="E948">
        <v>-2.2046890000000001</v>
      </c>
      <c r="F948">
        <v>4.1382479999999999</v>
      </c>
      <c r="G948">
        <v>-9.5858536000000001</v>
      </c>
      <c r="H948">
        <v>-83.483635000000007</v>
      </c>
      <c r="I948">
        <v>-5.0628590999999998</v>
      </c>
      <c r="J948">
        <v>8.6817144999999998E-3</v>
      </c>
      <c r="K948">
        <v>9.1538906000000003E-2</v>
      </c>
      <c r="L948">
        <v>4.4738683000000003E-3</v>
      </c>
      <c r="M948">
        <v>-1.1683456000000001E-3</v>
      </c>
      <c r="N948">
        <v>-9.9824749000000004E-2</v>
      </c>
      <c r="O948">
        <v>1.4325778E-3</v>
      </c>
      <c r="P948">
        <v>-3.7632684999999999E-3</v>
      </c>
      <c r="Q948">
        <v>5.2558608E-2</v>
      </c>
      <c r="R948">
        <v>-1.5878929999999999E-3</v>
      </c>
      <c r="S948">
        <v>1.3384276000000001E-2</v>
      </c>
      <c r="T948">
        <v>6.8581708000000005E-2</v>
      </c>
      <c r="U948">
        <v>-2.1071108000000002E-2</v>
      </c>
      <c r="V948">
        <v>-5.3614728E-2</v>
      </c>
      <c r="W948">
        <v>-8.3969644999999996E-2</v>
      </c>
      <c r="X948">
        <v>-6.5400509999999996E-4</v>
      </c>
      <c r="Y948">
        <v>4.2756584E-2</v>
      </c>
      <c r="Z948">
        <v>6.3327402000000005E-2</v>
      </c>
      <c r="AA948">
        <v>9.382952E-2</v>
      </c>
      <c r="AB948">
        <v>-1.9143226999999999E-2</v>
      </c>
      <c r="AC948">
        <v>0.14217241</v>
      </c>
      <c r="AD948">
        <v>2.0616204999999999E-2</v>
      </c>
      <c r="AE948">
        <v>-9.8943710000000003E-6</v>
      </c>
    </row>
    <row r="949" spans="1:31" x14ac:dyDescent="0.2">
      <c r="A949">
        <f>53.77404</f>
        <v>53.774039999999999</v>
      </c>
      <c r="B949">
        <v>48.836570999999999</v>
      </c>
      <c r="C949">
        <v>33.557865</v>
      </c>
      <c r="D949">
        <v>-78.450965999999994</v>
      </c>
      <c r="E949">
        <v>-2.2967341000000001</v>
      </c>
      <c r="F949">
        <v>4.1382479999999999</v>
      </c>
      <c r="G949">
        <v>-9.6780567000000008</v>
      </c>
      <c r="H949">
        <v>-83.391578999999993</v>
      </c>
      <c r="I949">
        <v>-5.0628590999999998</v>
      </c>
      <c r="J949">
        <v>1.3339332000000001E-2</v>
      </c>
      <c r="K949">
        <v>0.13000548000000001</v>
      </c>
      <c r="L949">
        <v>1.6254227999999999E-2</v>
      </c>
      <c r="M949">
        <v>8.2186991000000008E-3</v>
      </c>
      <c r="N949">
        <v>-0.10607999</v>
      </c>
      <c r="O949">
        <v>-1.3041769999999999E-4</v>
      </c>
      <c r="P949">
        <v>9.1256376000000002E-4</v>
      </c>
      <c r="Q949">
        <v>6.0328022000000002E-2</v>
      </c>
      <c r="R949">
        <v>1.5209856000000001E-3</v>
      </c>
      <c r="S949">
        <v>1.6513278999999999E-2</v>
      </c>
      <c r="T949">
        <v>9.0403229000000002E-2</v>
      </c>
      <c r="U949">
        <v>-2.2626726E-2</v>
      </c>
      <c r="V949">
        <v>-3.8108200000000002E-2</v>
      </c>
      <c r="W949">
        <v>-3.1086378000000001E-2</v>
      </c>
      <c r="X949">
        <v>1.0217206E-2</v>
      </c>
      <c r="Y949">
        <v>4.1203771E-2</v>
      </c>
      <c r="Z949">
        <v>7.1118957999999996E-2</v>
      </c>
      <c r="AA949">
        <v>0.11238442</v>
      </c>
      <c r="AB949">
        <v>-2.9058148999999998E-2</v>
      </c>
      <c r="AC949">
        <v>0.26312718000000002</v>
      </c>
      <c r="AD949">
        <v>1.9685376000000001E-2</v>
      </c>
      <c r="AE949">
        <v>-9.8943710000000003E-6</v>
      </c>
    </row>
    <row r="950" spans="1:31" x14ac:dyDescent="0.2">
      <c r="A950">
        <f>53.681503</f>
        <v>53.681502999999999</v>
      </c>
      <c r="B950">
        <v>48.282608000000003</v>
      </c>
      <c r="C950">
        <v>33.834029999999998</v>
      </c>
      <c r="D950">
        <v>-78.358772000000002</v>
      </c>
      <c r="E950">
        <v>-2.2967341000000001</v>
      </c>
      <c r="F950">
        <v>4.1382479999999999</v>
      </c>
      <c r="G950">
        <v>-9.7702598999999992</v>
      </c>
      <c r="H950">
        <v>-83.299521999999996</v>
      </c>
      <c r="I950">
        <v>-4.9706092000000002</v>
      </c>
      <c r="J950">
        <v>1.2097302000000001E-2</v>
      </c>
      <c r="K950">
        <v>0.12783399000000001</v>
      </c>
      <c r="L950">
        <v>1.9664330000000001E-2</v>
      </c>
      <c r="M950">
        <v>1.447673E-2</v>
      </c>
      <c r="N950">
        <v>-2.3198050000000001E-2</v>
      </c>
      <c r="O950">
        <v>-1.3041769999999999E-4</v>
      </c>
      <c r="P950">
        <v>5.5883965000000004E-3</v>
      </c>
      <c r="Q950">
        <v>5.4112493999999997E-2</v>
      </c>
      <c r="R950">
        <v>-3.3453710999999998E-5</v>
      </c>
      <c r="S950">
        <v>1.3384276000000001E-2</v>
      </c>
      <c r="T950">
        <v>9.975531E-2</v>
      </c>
      <c r="U950">
        <v>-2.2626726E-2</v>
      </c>
      <c r="V950">
        <v>-1.3297754E-2</v>
      </c>
      <c r="W950">
        <v>3.8906178999999999E-2</v>
      </c>
      <c r="X950">
        <v>2.5747506E-2</v>
      </c>
      <c r="Y950">
        <v>3.8098148999999998E-2</v>
      </c>
      <c r="Z950">
        <v>8.0468833000000003E-2</v>
      </c>
      <c r="AA950">
        <v>0.12011562000000001</v>
      </c>
      <c r="AB950">
        <v>-2.6889264999999999E-2</v>
      </c>
      <c r="AC950">
        <v>0.25479612000000001</v>
      </c>
      <c r="AD950">
        <v>3.3337551999999999E-2</v>
      </c>
      <c r="AE950">
        <v>-9.8943710000000003E-6</v>
      </c>
    </row>
    <row r="951" spans="1:31" x14ac:dyDescent="0.2">
      <c r="A951">
        <f>53.681503</f>
        <v>53.681502999999999</v>
      </c>
      <c r="B951">
        <v>47.820976000000002</v>
      </c>
      <c r="C951">
        <v>34.202255000000001</v>
      </c>
      <c r="D951">
        <v>-78.266578999999993</v>
      </c>
      <c r="E951">
        <v>-2.2967341000000001</v>
      </c>
      <c r="F951">
        <v>4.1382479999999999</v>
      </c>
      <c r="G951">
        <v>-9.862463</v>
      </c>
      <c r="H951">
        <v>-83.115416999999994</v>
      </c>
      <c r="I951">
        <v>-4.9706092000000002</v>
      </c>
      <c r="J951">
        <v>5.2661271999999999E-3</v>
      </c>
      <c r="K951">
        <v>0.12721357</v>
      </c>
      <c r="L951">
        <v>1.53242E-2</v>
      </c>
      <c r="M951">
        <v>1.1347714E-2</v>
      </c>
      <c r="N951">
        <v>0.11285344</v>
      </c>
      <c r="O951">
        <v>-1.3041769999999999E-4</v>
      </c>
      <c r="P951">
        <v>7.1470075999999997E-3</v>
      </c>
      <c r="Q951">
        <v>4.0127553000000003E-2</v>
      </c>
      <c r="R951">
        <v>-1.5878929999999999E-3</v>
      </c>
      <c r="S951">
        <v>3.9972690999999999E-3</v>
      </c>
      <c r="T951">
        <v>9.6637949000000001E-2</v>
      </c>
      <c r="U951">
        <v>-1.9515491999999999E-2</v>
      </c>
      <c r="V951">
        <v>1.4613994E-2</v>
      </c>
      <c r="W951">
        <v>9.9566399999999999E-2</v>
      </c>
      <c r="X951">
        <v>3.8171745999999999E-2</v>
      </c>
      <c r="Y951">
        <v>3.9650958E-2</v>
      </c>
      <c r="Z951">
        <v>8.3585462999999999E-2</v>
      </c>
      <c r="AA951">
        <v>0.11547688</v>
      </c>
      <c r="AB951">
        <v>-1.3256241E-2</v>
      </c>
      <c r="AC951">
        <v>0.12057335</v>
      </c>
      <c r="AD951">
        <v>4.016364E-2</v>
      </c>
      <c r="AE951">
        <v>-9.8943710000000003E-6</v>
      </c>
    </row>
    <row r="952" spans="1:31" x14ac:dyDescent="0.2">
      <c r="A952">
        <f>53.681503</f>
        <v>53.681502999999999</v>
      </c>
      <c r="B952">
        <v>47.543995000000002</v>
      </c>
      <c r="C952">
        <v>34.386364</v>
      </c>
      <c r="D952">
        <v>-78.358772000000002</v>
      </c>
      <c r="E952">
        <v>-2.2967341000000001</v>
      </c>
      <c r="F952">
        <v>4.1382479999999999</v>
      </c>
      <c r="G952">
        <v>-10.04687</v>
      </c>
      <c r="H952">
        <v>-83.023360999999994</v>
      </c>
      <c r="I952">
        <v>-4.8783588</v>
      </c>
      <c r="J952">
        <v>-3.4280955000000001E-3</v>
      </c>
      <c r="K952">
        <v>0.16661079000000001</v>
      </c>
      <c r="L952">
        <v>7.5739626999999999E-3</v>
      </c>
      <c r="M952">
        <v>3.525177E-3</v>
      </c>
      <c r="N952">
        <v>0.24264967000000001</v>
      </c>
      <c r="O952">
        <v>-1.3041769999999999E-4</v>
      </c>
      <c r="P952">
        <v>4.0297852999999998E-3</v>
      </c>
      <c r="Q952">
        <v>3.080426E-2</v>
      </c>
      <c r="R952">
        <v>-3.3453710999999998E-5</v>
      </c>
      <c r="S952">
        <v>-6.9542383000000003E-3</v>
      </c>
      <c r="T952">
        <v>8.4168501000000007E-2</v>
      </c>
      <c r="U952">
        <v>-1.4848640999999999E-2</v>
      </c>
      <c r="V952">
        <v>3.7873786E-2</v>
      </c>
      <c r="W952">
        <v>0.12911882</v>
      </c>
      <c r="X952">
        <v>4.4383868999999999E-2</v>
      </c>
      <c r="Y952">
        <v>4.2756584E-2</v>
      </c>
      <c r="Z952">
        <v>8.3585462999999999E-2</v>
      </c>
      <c r="AA952">
        <v>9.6922010000000003E-2</v>
      </c>
      <c r="AB952">
        <v>4.4047208999999999E-3</v>
      </c>
      <c r="AC952">
        <v>-6.1475928999999999E-2</v>
      </c>
      <c r="AD952">
        <v>2.1857312E-2</v>
      </c>
      <c r="AE952">
        <v>-9.8943710000000003E-6</v>
      </c>
    </row>
    <row r="953" spans="1:31" x14ac:dyDescent="0.2">
      <c r="A953">
        <f>53.588966</f>
        <v>53.588965999999999</v>
      </c>
      <c r="B953">
        <v>47.359341000000001</v>
      </c>
      <c r="C953">
        <v>34.570476999999997</v>
      </c>
      <c r="D953">
        <v>-78.450965999999994</v>
      </c>
      <c r="E953">
        <v>-2.2967341000000001</v>
      </c>
      <c r="F953">
        <v>4.1382479999999999</v>
      </c>
      <c r="G953">
        <v>-10.139073</v>
      </c>
      <c r="H953">
        <v>-82.931304999999995</v>
      </c>
      <c r="I953">
        <v>-4.8783588</v>
      </c>
      <c r="J953">
        <v>-9.3277468999999995E-3</v>
      </c>
      <c r="K953">
        <v>0.25471168999999999</v>
      </c>
      <c r="L953">
        <v>2.9238213000000002E-3</v>
      </c>
      <c r="M953">
        <v>-5.8618682000000002E-3</v>
      </c>
      <c r="N953">
        <v>0.30989348999999999</v>
      </c>
      <c r="O953">
        <v>-1.6934129999999999E-3</v>
      </c>
      <c r="P953">
        <v>-2.204658E-3</v>
      </c>
      <c r="Q953">
        <v>3.080426E-2</v>
      </c>
      <c r="R953">
        <v>3.0754248000000001E-3</v>
      </c>
      <c r="S953">
        <v>-1.1647741E-2</v>
      </c>
      <c r="T953">
        <v>6.7023024E-2</v>
      </c>
      <c r="U953">
        <v>-1.3293024000000001E-2</v>
      </c>
      <c r="V953">
        <v>5.0279003000000003E-2</v>
      </c>
      <c r="W953">
        <v>0.12600802999999999</v>
      </c>
      <c r="X953">
        <v>4.4383868999999999E-2</v>
      </c>
      <c r="Y953">
        <v>4.4309393000000002E-2</v>
      </c>
      <c r="Z953">
        <v>7.5793892000000002E-2</v>
      </c>
      <c r="AA953">
        <v>7.3728404999999997E-2</v>
      </c>
      <c r="AB953">
        <v>1.6178695E-2</v>
      </c>
      <c r="AC953">
        <v>-0.19446446000000001</v>
      </c>
      <c r="AD953">
        <v>-1.3203955999999999E-2</v>
      </c>
      <c r="AE953">
        <v>-9.8943710000000003E-6</v>
      </c>
    </row>
    <row r="954" spans="1:31" x14ac:dyDescent="0.2">
      <c r="A954">
        <f>53.496433</f>
        <v>53.496433000000003</v>
      </c>
      <c r="B954">
        <v>47.451667999999998</v>
      </c>
      <c r="C954">
        <v>34.662533000000003</v>
      </c>
      <c r="D954">
        <v>-78.543159000000003</v>
      </c>
      <c r="E954">
        <v>-2.2046890000000001</v>
      </c>
      <c r="F954">
        <v>4.1382479999999999</v>
      </c>
      <c r="G954">
        <v>-10.139073</v>
      </c>
      <c r="H954">
        <v>-82.839248999999995</v>
      </c>
      <c r="I954">
        <v>-4.8783588</v>
      </c>
      <c r="J954">
        <v>-1.0880285999999999E-2</v>
      </c>
      <c r="K954">
        <v>0.36173564000000002</v>
      </c>
      <c r="L954">
        <v>4.7838780999999997E-3</v>
      </c>
      <c r="M954">
        <v>-1.2119898E-2</v>
      </c>
      <c r="N954">
        <v>0.28956395000000001</v>
      </c>
      <c r="O954">
        <v>-3.256409E-3</v>
      </c>
      <c r="P954">
        <v>-1.1556323E-2</v>
      </c>
      <c r="Q954">
        <v>3.7019788999999997E-2</v>
      </c>
      <c r="R954">
        <v>7.7387430000000002E-3</v>
      </c>
      <c r="S954">
        <v>-1.008324E-2</v>
      </c>
      <c r="T954">
        <v>5.6112259999999997E-2</v>
      </c>
      <c r="U954">
        <v>-1.4848640999999999E-2</v>
      </c>
      <c r="V954">
        <v>4.7177702000000002E-2</v>
      </c>
      <c r="W954">
        <v>9.4900228000000003E-2</v>
      </c>
      <c r="X954">
        <v>3.6618712999999997E-2</v>
      </c>
      <c r="Y954">
        <v>4.4309393000000002E-2</v>
      </c>
      <c r="Z954">
        <v>6.6444016999999994E-2</v>
      </c>
      <c r="AA954">
        <v>5.5173509000000003E-2</v>
      </c>
      <c r="AB954">
        <v>1.4319645000000001E-2</v>
      </c>
      <c r="AC954">
        <v>-0.21729776000000001</v>
      </c>
      <c r="AD954">
        <v>-3.4923325999999998E-2</v>
      </c>
      <c r="AE954">
        <v>-9.8943710000000003E-6</v>
      </c>
    </row>
    <row r="955" spans="1:31" x14ac:dyDescent="0.2">
      <c r="A955">
        <f>53.311359</f>
        <v>53.311359000000003</v>
      </c>
      <c r="B955">
        <v>47.543995000000002</v>
      </c>
      <c r="C955">
        <v>34.754589000000003</v>
      </c>
      <c r="D955">
        <v>-78.635352999999995</v>
      </c>
      <c r="E955">
        <v>-2.2046890000000001</v>
      </c>
      <c r="F955">
        <v>4.1382479999999999</v>
      </c>
      <c r="G955">
        <v>-10.139073</v>
      </c>
      <c r="H955">
        <v>-82.839248999999995</v>
      </c>
      <c r="I955">
        <v>-4.8783588</v>
      </c>
      <c r="J955">
        <v>-8.3962232000000005E-3</v>
      </c>
      <c r="K955">
        <v>0.43463608999999997</v>
      </c>
      <c r="L955">
        <v>1.1604085E-2</v>
      </c>
      <c r="M955">
        <v>-1.2119898E-2</v>
      </c>
      <c r="N955">
        <v>0.20511824000000001</v>
      </c>
      <c r="O955">
        <v>-4.8194042999999999E-3</v>
      </c>
      <c r="P955">
        <v>-2.0907986999999999E-2</v>
      </c>
      <c r="Q955">
        <v>4.1681435000000003E-2</v>
      </c>
      <c r="R955">
        <v>1.0847621999999999E-2</v>
      </c>
      <c r="S955">
        <v>-5.3897373999999996E-3</v>
      </c>
      <c r="T955">
        <v>5.4553587000000001E-2</v>
      </c>
      <c r="U955">
        <v>-1.7959874000000001E-2</v>
      </c>
      <c r="V955">
        <v>3.1671174000000003E-2</v>
      </c>
      <c r="W955">
        <v>5.2904692000000003E-2</v>
      </c>
      <c r="X955">
        <v>2.4194475E-2</v>
      </c>
      <c r="Y955">
        <v>4.2756584E-2</v>
      </c>
      <c r="Z955">
        <v>5.7094145999999998E-2</v>
      </c>
      <c r="AA955">
        <v>4.2803585999999998E-2</v>
      </c>
      <c r="AB955">
        <v>-8.6258323000000005E-4</v>
      </c>
      <c r="AC955">
        <v>-0.12997582999999999</v>
      </c>
      <c r="AD955">
        <v>-2.1581426000000001E-2</v>
      </c>
      <c r="AE955">
        <v>-9.8943710000000003E-6</v>
      </c>
    </row>
    <row r="956" spans="1:31" x14ac:dyDescent="0.2">
      <c r="A956">
        <f>53.218822</f>
        <v>53.218822000000003</v>
      </c>
      <c r="B956">
        <v>47.543995000000002</v>
      </c>
      <c r="C956">
        <v>34.662533000000003</v>
      </c>
      <c r="D956">
        <v>-78.543159000000003</v>
      </c>
      <c r="E956">
        <v>-2.2046890000000001</v>
      </c>
      <c r="F956">
        <v>4.1382479999999999</v>
      </c>
      <c r="G956">
        <v>-10.04687</v>
      </c>
      <c r="H956">
        <v>-82.931304999999995</v>
      </c>
      <c r="I956">
        <v>-4.8783588</v>
      </c>
      <c r="J956">
        <v>-4.6701273000000001E-3</v>
      </c>
      <c r="K956">
        <v>0.42905219999999999</v>
      </c>
      <c r="L956">
        <v>1.9354321000000001E-2</v>
      </c>
      <c r="M956">
        <v>-8.9908820000000004E-3</v>
      </c>
      <c r="N956">
        <v>0.11441725</v>
      </c>
      <c r="O956">
        <v>-3.256409E-3</v>
      </c>
      <c r="P956">
        <v>-3.0259649999999999E-2</v>
      </c>
      <c r="Q956">
        <v>3.8573670999999997E-2</v>
      </c>
      <c r="R956">
        <v>1.2402059999999999E-2</v>
      </c>
      <c r="S956">
        <v>-3.8252363000000002E-3</v>
      </c>
      <c r="T956">
        <v>5.9229619999999997E-2</v>
      </c>
      <c r="U956">
        <v>-2.1071108000000002E-2</v>
      </c>
      <c r="V956">
        <v>8.4113833000000002E-3</v>
      </c>
      <c r="W956">
        <v>1.7130716000000001E-2</v>
      </c>
      <c r="X956">
        <v>1.4876296000000001E-2</v>
      </c>
      <c r="Y956">
        <v>3.8098148999999998E-2</v>
      </c>
      <c r="Z956">
        <v>5.3977522999999999E-2</v>
      </c>
      <c r="AA956">
        <v>3.6618628E-2</v>
      </c>
      <c r="AB956">
        <v>-2.1621956000000001E-2</v>
      </c>
      <c r="AC956">
        <v>1.6897827000000001E-2</v>
      </c>
      <c r="AD956">
        <v>1.7513437E-2</v>
      </c>
      <c r="AE956">
        <v>-9.8943710000000003E-6</v>
      </c>
    </row>
    <row r="957" spans="1:31" x14ac:dyDescent="0.2">
      <c r="A957">
        <f>53.126286</f>
        <v>53.126286</v>
      </c>
      <c r="B957">
        <v>47.543995000000002</v>
      </c>
      <c r="C957">
        <v>34.570476999999997</v>
      </c>
      <c r="D957">
        <v>-78.358772000000002</v>
      </c>
      <c r="E957">
        <v>-2.2046890000000001</v>
      </c>
      <c r="F957">
        <v>4.1382479999999999</v>
      </c>
      <c r="G957">
        <v>-9.9546671</v>
      </c>
      <c r="H957">
        <v>-83.023360999999994</v>
      </c>
      <c r="I957">
        <v>-4.8783588</v>
      </c>
      <c r="J957">
        <v>-3.1175877E-3</v>
      </c>
      <c r="K957">
        <v>0.33412659</v>
      </c>
      <c r="L957">
        <v>2.4004463E-2</v>
      </c>
      <c r="M957">
        <v>-5.8618682000000002E-3</v>
      </c>
      <c r="N957">
        <v>7.5321979999999997E-2</v>
      </c>
      <c r="O957">
        <v>-1.6934129999999999E-3</v>
      </c>
      <c r="P957">
        <v>-3.3376873000000001E-2</v>
      </c>
      <c r="Q957">
        <v>2.6142611999999999E-2</v>
      </c>
      <c r="R957">
        <v>1.2402059999999999E-2</v>
      </c>
      <c r="S957">
        <v>-5.3897373999999996E-3</v>
      </c>
      <c r="T957">
        <v>6.2346980000000003E-2</v>
      </c>
      <c r="U957">
        <v>-2.2626726E-2</v>
      </c>
      <c r="V957">
        <v>-1.4848409E-2</v>
      </c>
      <c r="W957">
        <v>3.1322055000000001E-3</v>
      </c>
      <c r="X957">
        <v>1.3323265000000001E-2</v>
      </c>
      <c r="Y957">
        <v>3.3439718E-2</v>
      </c>
      <c r="Z957">
        <v>5.3977522999999999E-2</v>
      </c>
      <c r="AA957">
        <v>3.5072385999999997E-2</v>
      </c>
      <c r="AB957">
        <v>-3.7114028E-2</v>
      </c>
      <c r="AC957">
        <v>0.15574895999999999</v>
      </c>
      <c r="AD957">
        <v>5.0713043999999999E-2</v>
      </c>
      <c r="AE957">
        <v>-9.8943710000000003E-6</v>
      </c>
    </row>
    <row r="958" spans="1:31" x14ac:dyDescent="0.2">
      <c r="A958">
        <f>53.218822</f>
        <v>53.218822000000003</v>
      </c>
      <c r="B958">
        <v>47.359341000000001</v>
      </c>
      <c r="C958">
        <v>34.386364</v>
      </c>
      <c r="D958">
        <v>-78.082183999999998</v>
      </c>
      <c r="E958">
        <v>-2.2046890000000001</v>
      </c>
      <c r="F958">
        <v>4.0463094999999996</v>
      </c>
      <c r="G958">
        <v>-9.862463</v>
      </c>
      <c r="H958">
        <v>-83.115416999999994</v>
      </c>
      <c r="I958">
        <v>-4.8783588</v>
      </c>
      <c r="J958">
        <v>-5.2911434E-3</v>
      </c>
      <c r="K958">
        <v>0.1774683</v>
      </c>
      <c r="L958">
        <v>2.3074435000000001E-2</v>
      </c>
      <c r="M958">
        <v>-5.8618682000000002E-3</v>
      </c>
      <c r="N958">
        <v>0.11128962000000001</v>
      </c>
      <c r="O958">
        <v>-1.3041769999999999E-4</v>
      </c>
      <c r="P958">
        <v>-3.0259649999999999E-2</v>
      </c>
      <c r="Q958">
        <v>1.0603789000000001E-2</v>
      </c>
      <c r="R958">
        <v>1.2402059999999999E-2</v>
      </c>
      <c r="S958">
        <v>-1.3212243E-2</v>
      </c>
      <c r="T958">
        <v>5.7670939999999997E-2</v>
      </c>
      <c r="U958">
        <v>-2.2626726E-2</v>
      </c>
      <c r="V958">
        <v>-2.7253632999999999E-2</v>
      </c>
      <c r="W958">
        <v>1.2464546999999999E-2</v>
      </c>
      <c r="X958">
        <v>1.7982356000000001E-2</v>
      </c>
      <c r="Y958">
        <v>3.0334096000000001E-2</v>
      </c>
      <c r="Z958">
        <v>5.7094145999999998E-2</v>
      </c>
      <c r="AA958">
        <v>3.1979899999999999E-2</v>
      </c>
      <c r="AB958">
        <v>-4.1451808E-2</v>
      </c>
      <c r="AC958">
        <v>0.23443127999999999</v>
      </c>
      <c r="AD958">
        <v>5.4436370999999997E-2</v>
      </c>
      <c r="AE958">
        <v>-9.8943710000000003E-6</v>
      </c>
    </row>
    <row r="959" spans="1:31" x14ac:dyDescent="0.2">
      <c r="A959">
        <f>53.311359</f>
        <v>53.311359000000003</v>
      </c>
      <c r="B959">
        <v>47.359341000000001</v>
      </c>
      <c r="C959">
        <v>34.110199000000001</v>
      </c>
      <c r="D959">
        <v>-77.805603000000005</v>
      </c>
      <c r="E959">
        <v>-2.112644</v>
      </c>
      <c r="F959">
        <v>4.0463094999999996</v>
      </c>
      <c r="G959">
        <v>-9.6780567000000008</v>
      </c>
      <c r="H959">
        <v>-83.299521999999996</v>
      </c>
      <c r="I959">
        <v>-4.9706092000000002</v>
      </c>
      <c r="J959">
        <v>-1.0880285999999999E-2</v>
      </c>
      <c r="K959">
        <v>1.0883165E-2</v>
      </c>
      <c r="L959">
        <v>1.6564236999999999E-2</v>
      </c>
      <c r="M959">
        <v>-8.9908820000000004E-3</v>
      </c>
      <c r="N959">
        <v>0.18948013</v>
      </c>
      <c r="O959">
        <v>1.4325778E-3</v>
      </c>
      <c r="P959">
        <v>-2.558382E-2</v>
      </c>
      <c r="Q959">
        <v>-1.8272678999999999E-3</v>
      </c>
      <c r="R959">
        <v>1.2402059999999999E-2</v>
      </c>
      <c r="S959">
        <v>-2.1034746999999999E-2</v>
      </c>
      <c r="T959">
        <v>4.3642822999999997E-2</v>
      </c>
      <c r="U959">
        <v>-2.4182341999999999E-2</v>
      </c>
      <c r="V959">
        <v>-2.7253632999999999E-2</v>
      </c>
      <c r="W959">
        <v>3.7350784999999997E-2</v>
      </c>
      <c r="X959">
        <v>2.4194475E-2</v>
      </c>
      <c r="Y959">
        <v>2.7228478E-2</v>
      </c>
      <c r="Z959">
        <v>5.7094145999999998E-2</v>
      </c>
      <c r="AA959">
        <v>2.5794942000000001E-2</v>
      </c>
      <c r="AB959">
        <v>-3.6184504999999999E-2</v>
      </c>
      <c r="AC959">
        <v>0.23597406000000001</v>
      </c>
      <c r="AD959">
        <v>3.1475889999999999E-2</v>
      </c>
      <c r="AE959">
        <v>-9.8943710000000003E-6</v>
      </c>
    </row>
    <row r="960" spans="1:31" x14ac:dyDescent="0.2">
      <c r="A960">
        <f>53.403896</f>
        <v>53.403896000000003</v>
      </c>
      <c r="B960">
        <v>47.359341000000001</v>
      </c>
      <c r="C960">
        <v>33.926085999999998</v>
      </c>
      <c r="D960">
        <v>-77.529015000000001</v>
      </c>
      <c r="E960">
        <v>-2.112644</v>
      </c>
      <c r="F960">
        <v>4.0463094999999996</v>
      </c>
      <c r="G960">
        <v>-9.5858536000000001</v>
      </c>
      <c r="H960">
        <v>-83.391578999999993</v>
      </c>
      <c r="I960">
        <v>-4.9706092000000002</v>
      </c>
      <c r="J960">
        <v>-1.7090444999999999E-2</v>
      </c>
      <c r="K960">
        <v>-0.11599452</v>
      </c>
      <c r="L960">
        <v>6.9539440000000001E-3</v>
      </c>
      <c r="M960">
        <v>-1.3684405E-2</v>
      </c>
      <c r="N960">
        <v>0.24734111</v>
      </c>
      <c r="O960">
        <v>1.4325778E-3</v>
      </c>
      <c r="P960">
        <v>-1.9349378E-2</v>
      </c>
      <c r="Q960">
        <v>-9.5966794000000005E-3</v>
      </c>
      <c r="R960">
        <v>1.2402059999999999E-2</v>
      </c>
      <c r="S960">
        <v>-2.7292754999999998E-2</v>
      </c>
      <c r="T960">
        <v>2.4938656E-2</v>
      </c>
      <c r="U960">
        <v>-2.5737957999999998E-2</v>
      </c>
      <c r="V960">
        <v>-2.1051019000000001E-2</v>
      </c>
      <c r="W960">
        <v>6.0681636999999997E-2</v>
      </c>
      <c r="X960">
        <v>2.5747506E-2</v>
      </c>
      <c r="Y960">
        <v>2.4122857000000001E-2</v>
      </c>
      <c r="Z960">
        <v>5.2419212E-2</v>
      </c>
      <c r="AA960">
        <v>1.8063738999999999E-2</v>
      </c>
      <c r="AB960">
        <v>-2.7508944E-2</v>
      </c>
      <c r="AC960">
        <v>0.17518812</v>
      </c>
      <c r="AD960">
        <v>6.3434768999999997E-3</v>
      </c>
      <c r="AE960">
        <v>-9.8943710000000003E-6</v>
      </c>
    </row>
    <row r="961" spans="1:31" x14ac:dyDescent="0.2">
      <c r="A961">
        <f>53.496433</f>
        <v>53.496433000000003</v>
      </c>
      <c r="B961">
        <v>47.451667999999998</v>
      </c>
      <c r="C961">
        <v>33.741973999999999</v>
      </c>
      <c r="D961">
        <v>-77.436820999999995</v>
      </c>
      <c r="E961">
        <v>-2.112644</v>
      </c>
      <c r="F961">
        <v>4.0463094999999996</v>
      </c>
      <c r="G961">
        <v>-9.4936503999999999</v>
      </c>
      <c r="H961">
        <v>-83.575691000000006</v>
      </c>
      <c r="I961">
        <v>-4.9706092000000002</v>
      </c>
      <c r="J961">
        <v>-2.2058573000000001E-2</v>
      </c>
      <c r="K961">
        <v>-0.1736944</v>
      </c>
      <c r="L961">
        <v>-2.9663579000000001E-3</v>
      </c>
      <c r="M961">
        <v>-1.9942435000000001E-2</v>
      </c>
      <c r="N961">
        <v>0.22232014</v>
      </c>
      <c r="O961">
        <v>4.5585688000000001E-3</v>
      </c>
      <c r="P961">
        <v>-1.6232155000000002E-2</v>
      </c>
      <c r="Q961">
        <v>-1.4258326E-2</v>
      </c>
      <c r="R961">
        <v>7.7387430000000002E-3</v>
      </c>
      <c r="S961">
        <v>-2.7292754999999998E-2</v>
      </c>
      <c r="T961">
        <v>3.1171356999999998E-3</v>
      </c>
      <c r="U961">
        <v>-3.0404807999999998E-2</v>
      </c>
      <c r="V961">
        <v>-1.7949712999999999E-2</v>
      </c>
      <c r="W961">
        <v>6.0681636999999997E-2</v>
      </c>
      <c r="X961">
        <v>1.9535387000000001E-2</v>
      </c>
      <c r="Y961">
        <v>2.1017237000000001E-2</v>
      </c>
      <c r="Z961">
        <v>4.3069336999999999E-2</v>
      </c>
      <c r="AA961">
        <v>7.2400546999999999E-3</v>
      </c>
      <c r="AB961">
        <v>-2.1931798999999998E-2</v>
      </c>
      <c r="AC961">
        <v>8.2929253999999994E-2</v>
      </c>
      <c r="AD961">
        <v>-1.4134410000000001E-3</v>
      </c>
      <c r="AE961">
        <v>-9.8943710000000003E-6</v>
      </c>
    </row>
    <row r="962" spans="1:31" x14ac:dyDescent="0.2">
      <c r="A962">
        <f>53.588966</f>
        <v>53.588965999999999</v>
      </c>
      <c r="B962">
        <v>47.728648999999997</v>
      </c>
      <c r="C962">
        <v>33.557865</v>
      </c>
      <c r="D962">
        <v>-77.621207999999996</v>
      </c>
      <c r="E962">
        <v>-2.112644</v>
      </c>
      <c r="F962">
        <v>4.1382479999999999</v>
      </c>
      <c r="G962">
        <v>-9.3092431999999992</v>
      </c>
      <c r="H962">
        <v>-83.759795999999994</v>
      </c>
      <c r="I962">
        <v>-5.0628590999999998</v>
      </c>
      <c r="J962">
        <v>-2.3300603E-2</v>
      </c>
      <c r="K962">
        <v>-0.16221647</v>
      </c>
      <c r="L962">
        <v>-1.0406584E-2</v>
      </c>
      <c r="M962">
        <v>-2.6200464E-2</v>
      </c>
      <c r="N962">
        <v>0.10034295</v>
      </c>
      <c r="O962">
        <v>6.1215636999999998E-3</v>
      </c>
      <c r="P962">
        <v>-1.4673544E-2</v>
      </c>
      <c r="Q962">
        <v>-2.2027736999999999E-2</v>
      </c>
      <c r="R962">
        <v>-3.3453710999999998E-5</v>
      </c>
      <c r="S962">
        <v>-2.2599247999999999E-2</v>
      </c>
      <c r="T962">
        <v>-1.4028346000000001E-2</v>
      </c>
      <c r="U962">
        <v>-3.3516042000000003E-2</v>
      </c>
      <c r="V962">
        <v>-2.5702979000000001E-2</v>
      </c>
      <c r="W962">
        <v>3.4240003999999997E-2</v>
      </c>
      <c r="X962">
        <v>8.6641758999999995E-3</v>
      </c>
      <c r="Y962">
        <v>1.9464424000000001E-2</v>
      </c>
      <c r="Z962">
        <v>3.2161146000000002E-2</v>
      </c>
      <c r="AA962">
        <v>-3.5836303000000001E-3</v>
      </c>
      <c r="AB962">
        <v>-2.0382592000000001E-2</v>
      </c>
      <c r="AC962">
        <v>-1.1798075E-2</v>
      </c>
      <c r="AD962">
        <v>4.4818167000000003E-3</v>
      </c>
      <c r="AE962">
        <v>-9.8943710000000003E-6</v>
      </c>
    </row>
    <row r="963" spans="1:31" x14ac:dyDescent="0.2">
      <c r="A963">
        <f>53.681503</f>
        <v>53.681502999999999</v>
      </c>
      <c r="B963">
        <v>48.097954000000001</v>
      </c>
      <c r="C963">
        <v>33.373753000000001</v>
      </c>
      <c r="D963">
        <v>-77.805603000000005</v>
      </c>
      <c r="E963">
        <v>-2.112644</v>
      </c>
      <c r="F963">
        <v>4.1382479999999999</v>
      </c>
      <c r="G963">
        <v>-9.0326337999999993</v>
      </c>
      <c r="H963">
        <v>-84.035965000000004</v>
      </c>
      <c r="I963">
        <v>-5.0628590999999998</v>
      </c>
      <c r="J963">
        <v>-2.1127048999999998E-2</v>
      </c>
      <c r="K963">
        <v>-0.10792895</v>
      </c>
      <c r="L963">
        <v>-1.2886659E-2</v>
      </c>
      <c r="M963">
        <v>-3.4023001999999997E-2</v>
      </c>
      <c r="N963">
        <v>-8.2622834000000006E-2</v>
      </c>
      <c r="O963">
        <v>7.6845595999999999E-3</v>
      </c>
      <c r="P963">
        <v>-1.6232155000000002E-2</v>
      </c>
      <c r="Q963">
        <v>-3.7566560999999998E-2</v>
      </c>
      <c r="R963">
        <v>-9.3600890000000003E-3</v>
      </c>
      <c r="S963">
        <v>-1.6341245000000001E-2</v>
      </c>
      <c r="T963">
        <v>-3.1173829E-2</v>
      </c>
      <c r="U963">
        <v>-3.6627274000000001E-2</v>
      </c>
      <c r="V963">
        <v>-3.9658852000000001E-2</v>
      </c>
      <c r="W963">
        <v>-1.2421695999999999E-2</v>
      </c>
      <c r="X963">
        <v>-6.5400509999999996E-4</v>
      </c>
      <c r="Y963">
        <v>1.7911614999999999E-2</v>
      </c>
      <c r="Z963">
        <v>1.8136332000000002E-2</v>
      </c>
      <c r="AA963">
        <v>-1.2861074E-2</v>
      </c>
      <c r="AB963">
        <v>-1.9762908999999999E-2</v>
      </c>
      <c r="AC963">
        <v>-9.5108746999999993E-2</v>
      </c>
      <c r="AD963">
        <v>6.9640307000000002E-3</v>
      </c>
      <c r="AE963">
        <v>-9.8943710000000003E-6</v>
      </c>
    </row>
    <row r="964" spans="1:31" x14ac:dyDescent="0.2">
      <c r="A964">
        <f>53.77404</f>
        <v>53.774039999999999</v>
      </c>
      <c r="B964">
        <v>48.374935000000001</v>
      </c>
      <c r="C964">
        <v>33.189639999999997</v>
      </c>
      <c r="D964">
        <v>-77.897796999999997</v>
      </c>
      <c r="E964">
        <v>-2.112644</v>
      </c>
      <c r="F964">
        <v>4.1382479999999999</v>
      </c>
      <c r="G964">
        <v>-8.6638202999999994</v>
      </c>
      <c r="H964">
        <v>-84.312126000000006</v>
      </c>
      <c r="I964">
        <v>-5.0628590999999998</v>
      </c>
      <c r="J964">
        <v>-1.7400952000000001E-2</v>
      </c>
      <c r="K964">
        <v>-4.8057571E-2</v>
      </c>
      <c r="L964">
        <v>-1.1336611999999999E-2</v>
      </c>
      <c r="M964">
        <v>-4.0281031000000002E-2</v>
      </c>
      <c r="N964">
        <v>-0.25464195000000001</v>
      </c>
      <c r="O964">
        <v>7.6845595999999999E-3</v>
      </c>
      <c r="P964">
        <v>-1.6232155000000002E-2</v>
      </c>
      <c r="Q964">
        <v>-5.7767025999999999E-2</v>
      </c>
      <c r="R964">
        <v>-1.8686725000000001E-2</v>
      </c>
      <c r="S964">
        <v>-1.008324E-2</v>
      </c>
      <c r="T964">
        <v>-4.8319305999999999E-2</v>
      </c>
      <c r="U964">
        <v>-3.8182887999999998E-2</v>
      </c>
      <c r="V964">
        <v>-5.3614728E-2</v>
      </c>
      <c r="W964">
        <v>-5.9083402E-2</v>
      </c>
      <c r="X964">
        <v>-5.3130955999999997E-3</v>
      </c>
      <c r="Y964">
        <v>1.4805993999999999E-2</v>
      </c>
      <c r="Z964">
        <v>5.6698312999999998E-3</v>
      </c>
      <c r="AA964">
        <v>-2.3684759E-2</v>
      </c>
      <c r="AB964">
        <v>-1.6664496000000001E-2</v>
      </c>
      <c r="AC964">
        <v>-0.16453433000000001</v>
      </c>
      <c r="AD964">
        <v>-4.2059313999999997E-3</v>
      </c>
      <c r="AE964">
        <v>-9.8943710000000003E-6</v>
      </c>
    </row>
    <row r="965" spans="1:31" x14ac:dyDescent="0.2">
      <c r="A965">
        <f>53.866577</f>
        <v>53.866576999999999</v>
      </c>
      <c r="B965">
        <v>48.559589000000003</v>
      </c>
      <c r="C965">
        <v>33.005527000000001</v>
      </c>
      <c r="D965">
        <v>-77.805603000000005</v>
      </c>
      <c r="E965">
        <v>-2.112644</v>
      </c>
      <c r="F965">
        <v>4.0463094999999996</v>
      </c>
      <c r="G965">
        <v>-8.2950067999999995</v>
      </c>
      <c r="H965">
        <v>-84.588295000000002</v>
      </c>
      <c r="I965">
        <v>-5.1551093999999997</v>
      </c>
      <c r="J965">
        <v>-1.4295875E-2</v>
      </c>
      <c r="K965">
        <v>-1.7346347000000002E-2</v>
      </c>
      <c r="L965">
        <v>-7.9265088000000008E-3</v>
      </c>
      <c r="M965">
        <v>-3.8716525000000002E-2</v>
      </c>
      <c r="N965">
        <v>-0.35316198999999998</v>
      </c>
      <c r="O965">
        <v>4.5585688000000001E-3</v>
      </c>
      <c r="P965">
        <v>-1.6232155000000002E-2</v>
      </c>
      <c r="Q965">
        <v>-7.6413617000000003E-2</v>
      </c>
      <c r="R965">
        <v>-2.4904481999999999E-2</v>
      </c>
      <c r="S965">
        <v>-5.3897373999999996E-3</v>
      </c>
      <c r="T965">
        <v>-7.1699515000000005E-2</v>
      </c>
      <c r="U965">
        <v>-4.1294127999999999E-2</v>
      </c>
      <c r="V965">
        <v>-5.9817335999999999E-2</v>
      </c>
      <c r="W965">
        <v>-8.3969644999999996E-2</v>
      </c>
      <c r="X965">
        <v>-8.4191551000000007E-3</v>
      </c>
      <c r="Y965">
        <v>1.0147562000000001E-2</v>
      </c>
      <c r="Z965">
        <v>-8.3549833000000004E-3</v>
      </c>
      <c r="AA965">
        <v>-3.2962198999999998E-2</v>
      </c>
      <c r="AB965">
        <v>-1.0467667E-2</v>
      </c>
      <c r="AC965">
        <v>-0.21575496999999999</v>
      </c>
      <c r="AD965">
        <v>-2.0340322000000001E-2</v>
      </c>
      <c r="AE965">
        <v>-9.8943710000000003E-6</v>
      </c>
    </row>
    <row r="966" spans="1:31" x14ac:dyDescent="0.2">
      <c r="A966">
        <f>53.866577</f>
        <v>53.866576999999999</v>
      </c>
      <c r="B966">
        <v>48.744244000000002</v>
      </c>
      <c r="C966">
        <v>32.821418999999999</v>
      </c>
      <c r="D966">
        <v>-77.621207999999996</v>
      </c>
      <c r="E966">
        <v>-2.112644</v>
      </c>
      <c r="F966">
        <v>4.0463094999999996</v>
      </c>
      <c r="G966">
        <v>-8.0183964000000003</v>
      </c>
      <c r="H966">
        <v>-84.864456000000004</v>
      </c>
      <c r="I966">
        <v>-5.1551093999999997</v>
      </c>
      <c r="J966">
        <v>-1.3985366000000001E-2</v>
      </c>
      <c r="K966">
        <v>-3.3167277000000002E-2</v>
      </c>
      <c r="L966">
        <v>-6.0664522E-3</v>
      </c>
      <c r="M966">
        <v>-3.0893984999999999E-2</v>
      </c>
      <c r="N966">
        <v>-0.35472580999999997</v>
      </c>
      <c r="O966">
        <v>1.4325778E-3</v>
      </c>
      <c r="P966">
        <v>-1.4673544E-2</v>
      </c>
      <c r="Q966">
        <v>-8.7290794000000005E-2</v>
      </c>
      <c r="R966">
        <v>-2.9567800000000002E-2</v>
      </c>
      <c r="S966">
        <v>-3.8252363000000002E-3</v>
      </c>
      <c r="T966">
        <v>-9.5079712999999996E-2</v>
      </c>
      <c r="U966">
        <v>-4.4405356E-2</v>
      </c>
      <c r="V966">
        <v>-5.8266687999999997E-2</v>
      </c>
      <c r="W966">
        <v>-8.0858864000000003E-2</v>
      </c>
      <c r="X966">
        <v>-8.4191551000000007E-3</v>
      </c>
      <c r="Y966">
        <v>7.0419419000000002E-3</v>
      </c>
      <c r="Z966">
        <v>-2.0821484000000001E-2</v>
      </c>
      <c r="AA966">
        <v>-4.3785884999999997E-2</v>
      </c>
      <c r="AB966">
        <v>-4.2708390000000002E-3</v>
      </c>
      <c r="AC966">
        <v>-0.23334278</v>
      </c>
      <c r="AD966">
        <v>-2.5925303E-2</v>
      </c>
      <c r="AE966">
        <v>-9.8943710000000003E-6</v>
      </c>
    </row>
    <row r="967" spans="1:31" x14ac:dyDescent="0.2">
      <c r="A967">
        <f>53.866577</f>
        <v>53.866576999999999</v>
      </c>
      <c r="B967">
        <v>48.744244000000002</v>
      </c>
      <c r="C967">
        <v>32.637306000000002</v>
      </c>
      <c r="D967">
        <v>-77.436820999999995</v>
      </c>
      <c r="E967">
        <v>-2.112644</v>
      </c>
      <c r="F967">
        <v>4.0463094999999996</v>
      </c>
      <c r="G967">
        <v>-7.8339901000000003</v>
      </c>
      <c r="H967">
        <v>-84.956512000000004</v>
      </c>
      <c r="I967">
        <v>-5.1551093999999997</v>
      </c>
      <c r="J967">
        <v>-1.5537906000000001E-2</v>
      </c>
      <c r="K967">
        <v>-9.2728451000000003E-2</v>
      </c>
      <c r="L967">
        <v>-7.6164993999999998E-3</v>
      </c>
      <c r="M967">
        <v>-1.9942435000000001E-2</v>
      </c>
      <c r="N967">
        <v>-0.28279053999999998</v>
      </c>
      <c r="O967">
        <v>-1.3041769999999999E-4</v>
      </c>
      <c r="P967">
        <v>-1.3114933E-2</v>
      </c>
      <c r="Q967">
        <v>-8.2629137000000005E-2</v>
      </c>
      <c r="R967">
        <v>-2.8013362E-2</v>
      </c>
      <c r="S967">
        <v>-3.8252363000000002E-3</v>
      </c>
      <c r="T967">
        <v>-0.11690122999999999</v>
      </c>
      <c r="U967">
        <v>-4.5960978E-2</v>
      </c>
      <c r="V967">
        <v>-5.2064076000000001E-2</v>
      </c>
      <c r="W967">
        <v>-5.286184E-2</v>
      </c>
      <c r="X967">
        <v>-8.4191551000000007E-3</v>
      </c>
      <c r="Y967">
        <v>3.9363209999999996E-3</v>
      </c>
      <c r="Z967">
        <v>-3.0171363E-2</v>
      </c>
      <c r="AA967">
        <v>-5.4609571000000003E-2</v>
      </c>
      <c r="AB967">
        <v>-8.6258323000000005E-4</v>
      </c>
      <c r="AC967">
        <v>-0.19693290999999999</v>
      </c>
      <c r="AD967">
        <v>-1.5996447E-2</v>
      </c>
      <c r="AE967">
        <v>-9.8943710000000003E-6</v>
      </c>
    </row>
    <row r="968" spans="1:31" x14ac:dyDescent="0.2">
      <c r="A968">
        <f>53.959114</f>
        <v>53.959114</v>
      </c>
      <c r="B968">
        <v>48.744244000000002</v>
      </c>
      <c r="C968">
        <v>32.545250000000003</v>
      </c>
      <c r="D968">
        <v>-77.160233000000005</v>
      </c>
      <c r="E968">
        <v>-2.112644</v>
      </c>
      <c r="F968">
        <v>4.0463094999999996</v>
      </c>
      <c r="G968">
        <v>-7.7417870000000004</v>
      </c>
      <c r="H968">
        <v>-84.956512000000004</v>
      </c>
      <c r="I968">
        <v>-5.1551093999999997</v>
      </c>
      <c r="J968">
        <v>-1.7400952000000001E-2</v>
      </c>
      <c r="K968">
        <v>-0.1736944</v>
      </c>
      <c r="L968">
        <v>-1.1956629999999999E-2</v>
      </c>
      <c r="M968">
        <v>-1.2119898E-2</v>
      </c>
      <c r="N968">
        <v>-0.18583430000000001</v>
      </c>
      <c r="O968">
        <v>2.9955732000000001E-3</v>
      </c>
      <c r="P968">
        <v>-1.1556323E-2</v>
      </c>
      <c r="Q968">
        <v>-6.8644203000000001E-2</v>
      </c>
      <c r="R968">
        <v>-2.1795604E-2</v>
      </c>
      <c r="S968">
        <v>-6.9542383000000003E-3</v>
      </c>
      <c r="T968">
        <v>-0.12781197999999999</v>
      </c>
      <c r="U968">
        <v>-4.5960978E-2</v>
      </c>
      <c r="V968">
        <v>-4.8962772000000002E-2</v>
      </c>
      <c r="W968">
        <v>-2.0198647E-2</v>
      </c>
      <c r="X968">
        <v>-8.4191551000000007E-3</v>
      </c>
      <c r="Y968">
        <v>3.9363209999999996E-3</v>
      </c>
      <c r="Z968">
        <v>-3.6404609999999997E-2</v>
      </c>
      <c r="AA968">
        <v>-6.2340777E-2</v>
      </c>
      <c r="AB968">
        <v>-5.5274187000000003E-4</v>
      </c>
      <c r="AC968">
        <v>-0.10374839</v>
      </c>
      <c r="AD968">
        <v>-1.1031642999999999E-3</v>
      </c>
      <c r="AE968">
        <v>-9.8943710000000003E-6</v>
      </c>
    </row>
    <row r="969" spans="1:31" x14ac:dyDescent="0.2">
      <c r="A969">
        <f>53.959114</f>
        <v>53.959114</v>
      </c>
      <c r="B969">
        <v>48.744244000000002</v>
      </c>
      <c r="C969">
        <v>32.545250000000003</v>
      </c>
      <c r="D969">
        <v>-77.160233000000005</v>
      </c>
      <c r="E969">
        <v>-2.112644</v>
      </c>
      <c r="F969">
        <v>4.0463094999999996</v>
      </c>
      <c r="G969">
        <v>-7.8339901000000003</v>
      </c>
      <c r="H969">
        <v>-84.956512000000004</v>
      </c>
      <c r="I969">
        <v>-5.0628590999999998</v>
      </c>
      <c r="J969">
        <v>-1.7400952000000001E-2</v>
      </c>
      <c r="K969">
        <v>-0.24473350999999999</v>
      </c>
      <c r="L969">
        <v>-1.5986753999999999E-2</v>
      </c>
      <c r="M969">
        <v>-1.2119898E-2</v>
      </c>
      <c r="N969">
        <v>-0.11546285000000001</v>
      </c>
      <c r="O969">
        <v>4.5585688000000001E-3</v>
      </c>
      <c r="P969">
        <v>-1.1556323E-2</v>
      </c>
      <c r="Q969">
        <v>-5.1551501999999999E-2</v>
      </c>
      <c r="R969">
        <v>-1.4023407999999999E-2</v>
      </c>
      <c r="S969">
        <v>-8.5187396000000002E-3</v>
      </c>
      <c r="T969">
        <v>-0.12625332</v>
      </c>
      <c r="U969">
        <v>-4.1294127999999999E-2</v>
      </c>
      <c r="V969">
        <v>-4.8962772000000002E-2</v>
      </c>
      <c r="W969">
        <v>2.1424981E-5</v>
      </c>
      <c r="X969">
        <v>-5.3130955999999997E-3</v>
      </c>
      <c r="Y969">
        <v>5.4891313999999997E-3</v>
      </c>
      <c r="Z969">
        <v>-3.4846294999999999E-2</v>
      </c>
      <c r="AA969">
        <v>-6.3887015000000005E-2</v>
      </c>
      <c r="AB969">
        <v>-2.4290045000000001E-4</v>
      </c>
      <c r="AC969">
        <v>1.6280711E-2</v>
      </c>
      <c r="AD969">
        <v>4.7920933000000004E-3</v>
      </c>
      <c r="AE969">
        <v>-9.8943710000000003E-6</v>
      </c>
    </row>
    <row r="970" spans="1:31" x14ac:dyDescent="0.2">
      <c r="A970">
        <f>54.051651</f>
        <v>54.051651</v>
      </c>
      <c r="B970">
        <v>48.836570999999999</v>
      </c>
      <c r="C970">
        <v>32.545250000000003</v>
      </c>
      <c r="D970">
        <v>-77.252433999999994</v>
      </c>
      <c r="E970">
        <v>-2.112644</v>
      </c>
      <c r="F970">
        <v>4.0463094999999996</v>
      </c>
      <c r="G970">
        <v>-7.8339901000000003</v>
      </c>
      <c r="H970">
        <v>-84.864456000000004</v>
      </c>
      <c r="I970">
        <v>-5.0628590999999998</v>
      </c>
      <c r="J970">
        <v>-1.4295875E-2</v>
      </c>
      <c r="K970">
        <v>-0.27978775</v>
      </c>
      <c r="L970">
        <v>-1.6916781999999998E-2</v>
      </c>
      <c r="M970">
        <v>-1.6813418E-2</v>
      </c>
      <c r="N970">
        <v>-0.10138856</v>
      </c>
      <c r="O970">
        <v>6.1215636999999998E-3</v>
      </c>
      <c r="P970">
        <v>-1.1556323E-2</v>
      </c>
      <c r="Q970">
        <v>-4.0674324999999997E-2</v>
      </c>
      <c r="R970">
        <v>-3.1423324E-3</v>
      </c>
      <c r="S970">
        <v>-8.5187396000000002E-3</v>
      </c>
      <c r="T970">
        <v>-0.11378387</v>
      </c>
      <c r="U970">
        <v>-3.6627274000000001E-2</v>
      </c>
      <c r="V970">
        <v>-4.8962772000000002E-2</v>
      </c>
      <c r="W970">
        <v>2.1424981E-5</v>
      </c>
      <c r="X970">
        <v>-2.2070352000000001E-3</v>
      </c>
      <c r="Y970">
        <v>1.0147562000000001E-2</v>
      </c>
      <c r="Z970">
        <v>-3.1729672E-2</v>
      </c>
      <c r="AA970">
        <v>-5.6155808000000002E-2</v>
      </c>
      <c r="AB970">
        <v>2.2358308000000001E-3</v>
      </c>
      <c r="AC970">
        <v>0.10823102</v>
      </c>
      <c r="AD970">
        <v>1.0687727E-3</v>
      </c>
      <c r="AE970">
        <v>-9.8943710000000003E-6</v>
      </c>
    </row>
    <row r="971" spans="1:31" x14ac:dyDescent="0.2">
      <c r="A971">
        <f>54.144184</f>
        <v>54.144184000000003</v>
      </c>
      <c r="B971">
        <v>48.836570999999999</v>
      </c>
      <c r="C971">
        <v>32.637306000000002</v>
      </c>
      <c r="D971">
        <v>-77.344627000000003</v>
      </c>
      <c r="E971">
        <v>-2.0205986</v>
      </c>
      <c r="F971">
        <v>4.0463094999999996</v>
      </c>
      <c r="G971">
        <v>-7.9261936999999998</v>
      </c>
      <c r="H971">
        <v>-84.772400000000005</v>
      </c>
      <c r="I971">
        <v>-5.0628590999999998</v>
      </c>
      <c r="J971">
        <v>-8.7067307999999996E-3</v>
      </c>
      <c r="K971">
        <v>-0.26737916</v>
      </c>
      <c r="L971">
        <v>-1.3506679000000001E-2</v>
      </c>
      <c r="M971">
        <v>-1.9942435000000001E-2</v>
      </c>
      <c r="N971">
        <v>-0.14204760999999999</v>
      </c>
      <c r="O971">
        <v>6.1215636999999998E-3</v>
      </c>
      <c r="P971">
        <v>-8.4391012999999997E-3</v>
      </c>
      <c r="Q971">
        <v>-3.6012678999999999E-2</v>
      </c>
      <c r="R971">
        <v>3.0754248000000001E-3</v>
      </c>
      <c r="S971">
        <v>-3.8252363000000002E-3</v>
      </c>
      <c r="T971">
        <v>-9.1962351999999997E-2</v>
      </c>
      <c r="U971">
        <v>-3.1960424000000001E-2</v>
      </c>
      <c r="V971">
        <v>-4.7412111999999999E-2</v>
      </c>
      <c r="W971">
        <v>-2.0198647E-2</v>
      </c>
      <c r="X971">
        <v>8.9902495E-4</v>
      </c>
      <c r="Y971">
        <v>1.4805993999999999E-2</v>
      </c>
      <c r="Z971">
        <v>-2.3938109999999999E-2</v>
      </c>
      <c r="AA971">
        <v>-4.2239646999999998E-2</v>
      </c>
      <c r="AB971">
        <v>6.8834526000000002E-3</v>
      </c>
      <c r="AC971">
        <v>0.12335037</v>
      </c>
      <c r="AD971">
        <v>-1.4134410000000001E-3</v>
      </c>
      <c r="AE971">
        <v>-9.8943710000000003E-6</v>
      </c>
    </row>
    <row r="972" spans="1:31" x14ac:dyDescent="0.2">
      <c r="A972">
        <f>54.329258</f>
        <v>54.329258000000003</v>
      </c>
      <c r="B972">
        <v>48.928897999999997</v>
      </c>
      <c r="C972">
        <v>32.729362000000002</v>
      </c>
      <c r="D972">
        <v>-77.529015000000001</v>
      </c>
      <c r="E972">
        <v>-2.0205986</v>
      </c>
      <c r="F972">
        <v>4.0463094999999996</v>
      </c>
      <c r="G972">
        <v>-7.9261936999999998</v>
      </c>
      <c r="H972">
        <v>-84.680344000000005</v>
      </c>
      <c r="I972">
        <v>-5.1551093999999997</v>
      </c>
      <c r="J972">
        <v>-1.875556E-3</v>
      </c>
      <c r="K972">
        <v>-0.21402229</v>
      </c>
      <c r="L972">
        <v>-6.6864708999999998E-3</v>
      </c>
      <c r="M972">
        <v>-1.8377928000000002E-2</v>
      </c>
      <c r="N972">
        <v>-0.2139829</v>
      </c>
      <c r="O972">
        <v>4.5585688000000001E-3</v>
      </c>
      <c r="P972">
        <v>-2.204658E-3</v>
      </c>
      <c r="Q972">
        <v>-3.7566560999999998E-2</v>
      </c>
      <c r="R972">
        <v>7.7387430000000002E-3</v>
      </c>
      <c r="S972">
        <v>5.5617703999999999E-3</v>
      </c>
      <c r="T972">
        <v>-6.5464786999999997E-2</v>
      </c>
      <c r="U972">
        <v>-3.0404807999999998E-2</v>
      </c>
      <c r="V972">
        <v>-4.4310811999999998E-2</v>
      </c>
      <c r="W972">
        <v>-4.3529498999999999E-2</v>
      </c>
      <c r="X972">
        <v>2.4520549999999999E-3</v>
      </c>
      <c r="Y972">
        <v>1.7911614999999999E-2</v>
      </c>
      <c r="Z972">
        <v>-1.6146546000000001E-2</v>
      </c>
      <c r="AA972">
        <v>-1.9046036999999998E-2</v>
      </c>
      <c r="AB972">
        <v>1.0601549E-2</v>
      </c>
      <c r="AC972">
        <v>5.7627495000000001E-2</v>
      </c>
      <c r="AD972">
        <v>6.6537539999999996E-3</v>
      </c>
      <c r="AE972">
        <v>-9.8943710000000003E-6</v>
      </c>
    </row>
    <row r="973" spans="1:31" x14ac:dyDescent="0.2">
      <c r="A973">
        <f>54.421795</f>
        <v>54.421795000000003</v>
      </c>
      <c r="B973">
        <v>48.928897999999997</v>
      </c>
      <c r="C973">
        <v>32.821418999999999</v>
      </c>
      <c r="D973">
        <v>-77.713408999999999</v>
      </c>
      <c r="E973">
        <v>-2.0205986</v>
      </c>
      <c r="F973">
        <v>4.0463094999999996</v>
      </c>
      <c r="G973">
        <v>-7.9261936999999998</v>
      </c>
      <c r="H973">
        <v>-84.588295000000002</v>
      </c>
      <c r="I973">
        <v>-5.1551093999999997</v>
      </c>
      <c r="J973">
        <v>4.3346030000000002E-3</v>
      </c>
      <c r="K973">
        <v>-0.14174229999999999</v>
      </c>
      <c r="L973">
        <v>1.3373645000000001E-4</v>
      </c>
      <c r="M973">
        <v>-8.9908820000000004E-3</v>
      </c>
      <c r="N973">
        <v>-0.27184387999999998</v>
      </c>
      <c r="O973">
        <v>1.4325778E-3</v>
      </c>
      <c r="P973">
        <v>4.0297852999999998E-3</v>
      </c>
      <c r="Q973">
        <v>-3.9120442999999998E-2</v>
      </c>
      <c r="R973">
        <v>7.7387430000000002E-3</v>
      </c>
      <c r="S973">
        <v>1.4948777999999999E-2</v>
      </c>
      <c r="T973">
        <v>-3.5849868999999999E-2</v>
      </c>
      <c r="U973">
        <v>-3.1960424000000001E-2</v>
      </c>
      <c r="V973">
        <v>-3.8108200000000002E-2</v>
      </c>
      <c r="W973">
        <v>-5.7528004000000001E-2</v>
      </c>
      <c r="X973">
        <v>4.0050852000000003E-3</v>
      </c>
      <c r="Y973">
        <v>1.9464424000000001E-2</v>
      </c>
      <c r="Z973">
        <v>-6.7966700999999999E-3</v>
      </c>
      <c r="AA973">
        <v>5.6938129000000002E-3</v>
      </c>
      <c r="AB973">
        <v>9.3621834999999994E-3</v>
      </c>
      <c r="AC973">
        <v>-4.1728210000000002E-2</v>
      </c>
      <c r="AD973">
        <v>1.999565E-2</v>
      </c>
      <c r="AE973">
        <v>-9.8943710000000003E-6</v>
      </c>
    </row>
    <row r="974" spans="1:31" x14ac:dyDescent="0.2">
      <c r="A974">
        <f>54.421795</f>
        <v>54.421795000000003</v>
      </c>
      <c r="B974">
        <v>48.836570999999999</v>
      </c>
      <c r="C974">
        <v>32.913471000000001</v>
      </c>
      <c r="D974">
        <v>-77.713408999999999</v>
      </c>
      <c r="E974">
        <v>-2.0205986</v>
      </c>
      <c r="F974">
        <v>4.0463094999999996</v>
      </c>
      <c r="G974">
        <v>-8.0183964000000003</v>
      </c>
      <c r="H974">
        <v>-84.404182000000006</v>
      </c>
      <c r="I974">
        <v>-5.1551093999999997</v>
      </c>
      <c r="J974">
        <v>8.9922221000000007E-3</v>
      </c>
      <c r="K974">
        <v>-7.6287083000000006E-2</v>
      </c>
      <c r="L974">
        <v>4.4738683000000003E-3</v>
      </c>
      <c r="M974">
        <v>3.525177E-3</v>
      </c>
      <c r="N974">
        <v>-0.27497148999999999</v>
      </c>
      <c r="O974">
        <v>-3.256409E-3</v>
      </c>
      <c r="P974">
        <v>1.0264229E-2</v>
      </c>
      <c r="Q974">
        <v>-3.7566560999999998E-2</v>
      </c>
      <c r="R974">
        <v>4.6298644000000002E-3</v>
      </c>
      <c r="S974">
        <v>2.1206778999999999E-2</v>
      </c>
      <c r="T974">
        <v>-7.7936257999999996E-3</v>
      </c>
      <c r="U974">
        <v>-3.3516042000000003E-2</v>
      </c>
      <c r="V974">
        <v>-3.0354939000000001E-2</v>
      </c>
      <c r="W974">
        <v>-5.286184E-2</v>
      </c>
      <c r="X974">
        <v>7.1111452000000002E-3</v>
      </c>
      <c r="Y974">
        <v>2.1017237000000001E-2</v>
      </c>
      <c r="Z974">
        <v>7.2281430000000002E-3</v>
      </c>
      <c r="AA974">
        <v>3.1979899999999999E-2</v>
      </c>
      <c r="AB974">
        <v>2.2358308000000001E-3</v>
      </c>
      <c r="AC974">
        <v>-0.11053665999999999</v>
      </c>
      <c r="AD974">
        <v>2.2788143E-2</v>
      </c>
      <c r="AE974">
        <v>-9.8943710000000003E-6</v>
      </c>
    </row>
    <row r="975" spans="1:31" x14ac:dyDescent="0.2">
      <c r="A975">
        <f>54.329258</f>
        <v>54.329258000000003</v>
      </c>
      <c r="B975">
        <v>48.651916999999997</v>
      </c>
      <c r="C975">
        <v>33.097583999999998</v>
      </c>
      <c r="D975">
        <v>-77.805603000000005</v>
      </c>
      <c r="E975">
        <v>-2.0205986</v>
      </c>
      <c r="F975">
        <v>4.0463094999999996</v>
      </c>
      <c r="G975">
        <v>-8.2950067999999995</v>
      </c>
      <c r="H975">
        <v>-84.220070000000007</v>
      </c>
      <c r="I975">
        <v>-5.1551093999999997</v>
      </c>
      <c r="J975">
        <v>1.1165777999999999E-2</v>
      </c>
      <c r="K975">
        <v>-3.6889854999999999E-2</v>
      </c>
      <c r="L975">
        <v>4.7838780999999997E-3</v>
      </c>
      <c r="M975">
        <v>1.1347714E-2</v>
      </c>
      <c r="N975">
        <v>-0.19834477</v>
      </c>
      <c r="O975">
        <v>-7.9453951000000005E-3</v>
      </c>
      <c r="P975">
        <v>1.0264229E-2</v>
      </c>
      <c r="Q975">
        <v>-3.2904907999999997E-2</v>
      </c>
      <c r="R975">
        <v>-3.3453710999999998E-5</v>
      </c>
      <c r="S975">
        <v>2.2771282E-2</v>
      </c>
      <c r="T975">
        <v>1.8703938E-2</v>
      </c>
      <c r="U975">
        <v>-3.5071659999999998E-2</v>
      </c>
      <c r="V975">
        <v>-1.9500367000000001E-2</v>
      </c>
      <c r="W975">
        <v>-2.7975595999999998E-2</v>
      </c>
      <c r="X975">
        <v>1.0217206E-2</v>
      </c>
      <c r="Y975">
        <v>2.2570046E-2</v>
      </c>
      <c r="Z975">
        <v>2.1252957999999999E-2</v>
      </c>
      <c r="AA975">
        <v>5.3627279E-2</v>
      </c>
      <c r="AB975">
        <v>-6.4397287000000003E-3</v>
      </c>
      <c r="AC975">
        <v>-0.11423936</v>
      </c>
      <c r="AD975">
        <v>5.4126469999999996E-3</v>
      </c>
      <c r="AE975">
        <v>-9.8943710000000003E-6</v>
      </c>
    </row>
    <row r="976" spans="1:31" x14ac:dyDescent="0.2">
      <c r="A976">
        <f>54.329258</f>
        <v>54.329258000000003</v>
      </c>
      <c r="B976">
        <v>48.467261999999998</v>
      </c>
      <c r="C976">
        <v>33.281695999999997</v>
      </c>
      <c r="D976">
        <v>-77.805603000000005</v>
      </c>
      <c r="E976">
        <v>-2.112644</v>
      </c>
      <c r="F976">
        <v>4.1382479999999999</v>
      </c>
      <c r="G976">
        <v>-8.5716170999999992</v>
      </c>
      <c r="H976">
        <v>-83.943909000000005</v>
      </c>
      <c r="I976">
        <v>-5.0628590999999998</v>
      </c>
      <c r="J976">
        <v>1.085527E-2</v>
      </c>
      <c r="K976">
        <v>-2.5101706000000001E-2</v>
      </c>
      <c r="L976">
        <v>1.6837836000000001E-3</v>
      </c>
      <c r="M976">
        <v>1.447673E-2</v>
      </c>
      <c r="N976">
        <v>-4.9782819999999998E-2</v>
      </c>
      <c r="O976">
        <v>-1.2634382E-2</v>
      </c>
      <c r="P976">
        <v>8.7056179000000004E-3</v>
      </c>
      <c r="Q976">
        <v>-2.6689384E-2</v>
      </c>
      <c r="R976">
        <v>-4.6967715000000004E-3</v>
      </c>
      <c r="S976">
        <v>1.9642280000000002E-2</v>
      </c>
      <c r="T976">
        <v>3.8966779E-2</v>
      </c>
      <c r="U976">
        <v>-3.3516042000000003E-2</v>
      </c>
      <c r="V976">
        <v>-8.6457980999999993E-3</v>
      </c>
      <c r="W976">
        <v>7.7983756E-3</v>
      </c>
      <c r="X976">
        <v>1.3323265000000001E-2</v>
      </c>
      <c r="Y976">
        <v>2.2570046E-2</v>
      </c>
      <c r="Z976">
        <v>3.5277772999999998E-2</v>
      </c>
      <c r="AA976">
        <v>6.7543439999999996E-2</v>
      </c>
      <c r="AB976">
        <v>-1.1397190999999999E-2</v>
      </c>
      <c r="AC976">
        <v>-7.1041225999999999E-2</v>
      </c>
      <c r="AD976">
        <v>-2.3753366000000001E-2</v>
      </c>
      <c r="AE976">
        <v>-9.8943710000000003E-6</v>
      </c>
    </row>
    <row r="977" spans="1:31" x14ac:dyDescent="0.2">
      <c r="A977">
        <f>54.236721</f>
        <v>54.236721000000003</v>
      </c>
      <c r="B977">
        <v>48.282608000000003</v>
      </c>
      <c r="C977">
        <v>33.557865</v>
      </c>
      <c r="D977">
        <v>-77.989990000000006</v>
      </c>
      <c r="E977">
        <v>-2.2046890000000001</v>
      </c>
      <c r="F977">
        <v>4.1382479999999999</v>
      </c>
      <c r="G977">
        <v>-8.9404296999999993</v>
      </c>
      <c r="H977">
        <v>-83.667747000000006</v>
      </c>
      <c r="I977">
        <v>-5.0628590999999998</v>
      </c>
      <c r="J977">
        <v>8.3712069000000007E-3</v>
      </c>
      <c r="K977">
        <v>-2.5722133000000001E-2</v>
      </c>
      <c r="L977">
        <v>-2.3463389000000002E-3</v>
      </c>
      <c r="M977">
        <v>1.1347714E-2</v>
      </c>
      <c r="N977">
        <v>0.12536391999999999</v>
      </c>
      <c r="O977">
        <v>-1.4197377000000001E-2</v>
      </c>
      <c r="P977">
        <v>5.5883965000000004E-3</v>
      </c>
      <c r="Q977">
        <v>-1.8919973E-2</v>
      </c>
      <c r="R977">
        <v>-6.2512108000000004E-3</v>
      </c>
      <c r="S977">
        <v>1.1819774E-2</v>
      </c>
      <c r="T977">
        <v>5.1436227000000001E-2</v>
      </c>
      <c r="U977">
        <v>-3.1960424000000001E-2</v>
      </c>
      <c r="V977">
        <v>6.5811904000000004E-4</v>
      </c>
      <c r="W977">
        <v>3.8906178999999999E-2</v>
      </c>
      <c r="X977">
        <v>1.6429326000000001E-2</v>
      </c>
      <c r="Y977">
        <v>2.4122857000000001E-2</v>
      </c>
      <c r="Z977">
        <v>4.6185955000000001E-2</v>
      </c>
      <c r="AA977">
        <v>7.5274639000000004E-2</v>
      </c>
      <c r="AB977">
        <v>-7.9889363000000008E-3</v>
      </c>
      <c r="AC977">
        <v>-2.5374629999999999E-2</v>
      </c>
      <c r="AD977">
        <v>-4.2990516999999999E-2</v>
      </c>
      <c r="AE977">
        <v>-9.8943710000000003E-6</v>
      </c>
    </row>
    <row r="978" spans="1:31" x14ac:dyDescent="0.2">
      <c r="A978">
        <f>54.144184</f>
        <v>54.144184000000003</v>
      </c>
      <c r="B978">
        <v>48.097954000000001</v>
      </c>
      <c r="C978">
        <v>33.834029999999998</v>
      </c>
      <c r="D978">
        <v>-78.174377000000007</v>
      </c>
      <c r="E978">
        <v>-2.2046890000000001</v>
      </c>
      <c r="F978">
        <v>4.1382479999999999</v>
      </c>
      <c r="G978">
        <v>-9.3092431999999992</v>
      </c>
      <c r="H978">
        <v>-83.483635000000007</v>
      </c>
      <c r="I978">
        <v>-5.0628590999999998</v>
      </c>
      <c r="J978">
        <v>5.8871423999999999E-3</v>
      </c>
      <c r="K978">
        <v>-1.3933987E-2</v>
      </c>
      <c r="L978">
        <v>-3.8963864000000001E-3</v>
      </c>
      <c r="M978">
        <v>5.0896843999999998E-3</v>
      </c>
      <c r="N978">
        <v>0.26297921000000002</v>
      </c>
      <c r="O978">
        <v>-1.4197377000000001E-2</v>
      </c>
      <c r="P978">
        <v>7.1470075999999997E-3</v>
      </c>
      <c r="Q978">
        <v>-9.5966794000000005E-3</v>
      </c>
      <c r="R978">
        <v>-1.5878929999999999E-3</v>
      </c>
      <c r="S978">
        <v>5.5617703999999999E-3</v>
      </c>
      <c r="T978">
        <v>5.7670939999999997E-2</v>
      </c>
      <c r="U978">
        <v>-2.8849191999999999E-2</v>
      </c>
      <c r="V978">
        <v>6.8607297999999997E-3</v>
      </c>
      <c r="W978">
        <v>5.2904692000000003E-2</v>
      </c>
      <c r="X978">
        <v>1.7982356000000001E-2</v>
      </c>
      <c r="Y978">
        <v>2.7228478E-2</v>
      </c>
      <c r="Z978">
        <v>5.2419212E-2</v>
      </c>
      <c r="AA978">
        <v>7.6820879999999994E-2</v>
      </c>
      <c r="AB978">
        <v>2.5456722000000002E-3</v>
      </c>
      <c r="AC978">
        <v>-6.2440294E-3</v>
      </c>
      <c r="AD978">
        <v>-3.7405536000000003E-2</v>
      </c>
      <c r="AE978">
        <v>-9.8943710000000003E-6</v>
      </c>
    </row>
    <row r="979" spans="1:31" x14ac:dyDescent="0.2">
      <c r="A979">
        <f>54.144184</f>
        <v>54.144184000000003</v>
      </c>
      <c r="B979">
        <v>48.005626999999997</v>
      </c>
      <c r="C979">
        <v>34.018143000000002</v>
      </c>
      <c r="D979">
        <v>-78.450965999999994</v>
      </c>
      <c r="E979">
        <v>-2.112644</v>
      </c>
      <c r="F979">
        <v>4.1382479999999999</v>
      </c>
      <c r="G979">
        <v>-9.5858536000000001</v>
      </c>
      <c r="H979">
        <v>-83.299521999999996</v>
      </c>
      <c r="I979">
        <v>-5.0628590999999998</v>
      </c>
      <c r="J979">
        <v>4.3346030000000002E-3</v>
      </c>
      <c r="K979">
        <v>2.7324529E-2</v>
      </c>
      <c r="L979">
        <v>-1.7263201E-3</v>
      </c>
      <c r="M979">
        <v>3.9616188999999998E-4</v>
      </c>
      <c r="N979">
        <v>0.31458493999999998</v>
      </c>
      <c r="O979">
        <v>-7.9453951000000005E-3</v>
      </c>
      <c r="P979">
        <v>1.1822839E-2</v>
      </c>
      <c r="Q979">
        <v>2.8343787E-3</v>
      </c>
      <c r="R979">
        <v>4.6298644000000002E-3</v>
      </c>
      <c r="S979">
        <v>2.4327680000000001E-3</v>
      </c>
      <c r="T979">
        <v>5.7670939999999997E-2</v>
      </c>
      <c r="U979">
        <v>-2.4182341999999999E-2</v>
      </c>
      <c r="V979">
        <v>5.3100767999999998E-3</v>
      </c>
      <c r="W979">
        <v>4.3572351000000002E-2</v>
      </c>
      <c r="X979">
        <v>1.7982356000000001E-2</v>
      </c>
      <c r="Y979">
        <v>3.0334096000000001E-2</v>
      </c>
      <c r="Z979">
        <v>5.5535837999999997E-2</v>
      </c>
      <c r="AA979">
        <v>7.6820879999999994E-2</v>
      </c>
      <c r="AB979">
        <v>1.3699964E-2</v>
      </c>
      <c r="AC979">
        <v>-4.0841228000000002E-3</v>
      </c>
      <c r="AD979">
        <v>-1.0411465999999999E-2</v>
      </c>
      <c r="AE979">
        <v>-9.8943710000000003E-6</v>
      </c>
    </row>
    <row r="980" spans="1:31" x14ac:dyDescent="0.2">
      <c r="A980">
        <f>54.051651</f>
        <v>54.051651</v>
      </c>
      <c r="B980">
        <v>48.097954000000001</v>
      </c>
      <c r="C980">
        <v>34.202255000000001</v>
      </c>
      <c r="D980">
        <v>-78.635352999999995</v>
      </c>
      <c r="E980">
        <v>-2.112644</v>
      </c>
      <c r="F980">
        <v>4.1382479999999999</v>
      </c>
      <c r="G980">
        <v>-9.7702598999999992</v>
      </c>
      <c r="H980">
        <v>-83.115416999999994</v>
      </c>
      <c r="I980">
        <v>-4.9706092000000002</v>
      </c>
      <c r="J980">
        <v>5.5766347999999999E-3</v>
      </c>
      <c r="K980">
        <v>9.7743198000000003E-2</v>
      </c>
      <c r="L980">
        <v>3.8538496000000001E-3</v>
      </c>
      <c r="M980">
        <v>-2.7328526999999998E-3</v>
      </c>
      <c r="N980">
        <v>0.27079827000000001</v>
      </c>
      <c r="O980">
        <v>-1.6934129999999999E-3</v>
      </c>
      <c r="P980">
        <v>1.8057283E-2</v>
      </c>
      <c r="Q980">
        <v>1.8373203000000001E-2</v>
      </c>
      <c r="R980">
        <v>1.0847621999999999E-2</v>
      </c>
      <c r="S980">
        <v>3.9972690999999999E-3</v>
      </c>
      <c r="T980">
        <v>6.0788300000000003E-2</v>
      </c>
      <c r="U980">
        <v>-2.2626726E-2</v>
      </c>
      <c r="V980">
        <v>-8.9253374999999997E-4</v>
      </c>
      <c r="W980">
        <v>1.8686106000000001E-2</v>
      </c>
      <c r="X980">
        <v>1.9535387000000001E-2</v>
      </c>
      <c r="Y980">
        <v>3.4992531E-2</v>
      </c>
      <c r="Z980">
        <v>5.5535837999999997E-2</v>
      </c>
      <c r="AA980">
        <v>7.8367121999999997E-2</v>
      </c>
      <c r="AB980">
        <v>1.8967266999999999E-2</v>
      </c>
      <c r="AC980">
        <v>1.1343781000000001E-2</v>
      </c>
      <c r="AD980">
        <v>2.0926481E-2</v>
      </c>
      <c r="AE980">
        <v>-9.8943710000000003E-6</v>
      </c>
    </row>
    <row r="981" spans="1:31" x14ac:dyDescent="0.2">
      <c r="A981">
        <f>53.866577</f>
        <v>53.866576999999999</v>
      </c>
      <c r="B981">
        <v>48.097954000000001</v>
      </c>
      <c r="C981">
        <v>34.202255000000001</v>
      </c>
      <c r="D981">
        <v>-78.819748000000004</v>
      </c>
      <c r="E981">
        <v>-2.0205986</v>
      </c>
      <c r="F981">
        <v>4.0463094999999996</v>
      </c>
      <c r="G981">
        <v>-9.862463</v>
      </c>
      <c r="H981">
        <v>-83.023360999999994</v>
      </c>
      <c r="I981">
        <v>-4.9706092000000002</v>
      </c>
      <c r="J981">
        <v>8.9922221000000007E-3</v>
      </c>
      <c r="K981">
        <v>0.17715808999999999</v>
      </c>
      <c r="L981">
        <v>1.0674058E-2</v>
      </c>
      <c r="M981">
        <v>3.9616188999999998E-4</v>
      </c>
      <c r="N981">
        <v>0.16602299000000001</v>
      </c>
      <c r="O981">
        <v>-1.3041769999999999E-4</v>
      </c>
      <c r="P981">
        <v>1.8057283E-2</v>
      </c>
      <c r="Q981">
        <v>3.2358142999999999E-2</v>
      </c>
      <c r="R981">
        <v>1.0847621999999999E-2</v>
      </c>
      <c r="S981">
        <v>8.6907726000000005E-3</v>
      </c>
      <c r="T981">
        <v>6.7023024E-2</v>
      </c>
      <c r="U981">
        <v>-2.2626726E-2</v>
      </c>
      <c r="V981">
        <v>-7.0951445999999996E-3</v>
      </c>
      <c r="W981">
        <v>-6.2001356999999997E-3</v>
      </c>
      <c r="X981">
        <v>2.2641445E-2</v>
      </c>
      <c r="Y981">
        <v>3.8098148999999998E-2</v>
      </c>
      <c r="Z981">
        <v>5.3977522999999999E-2</v>
      </c>
      <c r="AA981">
        <v>8.1459604000000005E-2</v>
      </c>
      <c r="AB981">
        <v>1.4009804000000001E-2</v>
      </c>
      <c r="AC981">
        <v>5.6084703999999999E-2</v>
      </c>
      <c r="AD981">
        <v>4.0784190999999997E-2</v>
      </c>
      <c r="AE981">
        <v>-9.8943710000000003E-6</v>
      </c>
    </row>
    <row r="982" spans="1:31" x14ac:dyDescent="0.2">
      <c r="A982">
        <f>53.77404</f>
        <v>53.774039999999999</v>
      </c>
      <c r="B982">
        <v>48.190280999999999</v>
      </c>
      <c r="C982">
        <v>34.294311999999998</v>
      </c>
      <c r="D982">
        <v>-78.819748000000004</v>
      </c>
      <c r="E982">
        <v>-2.0205986</v>
      </c>
      <c r="F982">
        <v>4.0463094999999996</v>
      </c>
      <c r="G982">
        <v>-9.862463</v>
      </c>
      <c r="H982">
        <v>-83.023360999999994</v>
      </c>
      <c r="I982">
        <v>-4.9706092000000002</v>
      </c>
      <c r="J982">
        <v>1.2407809000000001E-2</v>
      </c>
      <c r="K982">
        <v>0.23796010000000001</v>
      </c>
      <c r="L982">
        <v>1.6254227999999999E-2</v>
      </c>
      <c r="M982">
        <v>5.0896843999999998E-3</v>
      </c>
      <c r="N982">
        <v>5.6556269999999999E-2</v>
      </c>
      <c r="O982">
        <v>-1.6934129999999999E-3</v>
      </c>
      <c r="P982">
        <v>1.4940060999999999E-2</v>
      </c>
      <c r="Q982">
        <v>3.8573670999999997E-2</v>
      </c>
      <c r="R982">
        <v>6.1843037000000002E-3</v>
      </c>
      <c r="S982">
        <v>1.4948777999999999E-2</v>
      </c>
      <c r="T982">
        <v>7.4816428000000004E-2</v>
      </c>
      <c r="U982">
        <v>-2.2626726E-2</v>
      </c>
      <c r="V982">
        <v>-1.0196449999999999E-2</v>
      </c>
      <c r="W982">
        <v>-1.7087867E-2</v>
      </c>
      <c r="X982">
        <v>2.7300537E-2</v>
      </c>
      <c r="Y982">
        <v>3.8098148999999998E-2</v>
      </c>
      <c r="Z982">
        <v>5.3977522999999999E-2</v>
      </c>
      <c r="AA982">
        <v>8.6098321000000005E-2</v>
      </c>
      <c r="AB982">
        <v>1.616148E-3</v>
      </c>
      <c r="AC982">
        <v>0.11100804</v>
      </c>
      <c r="AD982">
        <v>4.4507514999999997E-2</v>
      </c>
      <c r="AE982">
        <v>-9.8943710000000003E-6</v>
      </c>
    </row>
    <row r="983" spans="1:31" x14ac:dyDescent="0.2">
      <c r="A983">
        <f>53.77404</f>
        <v>53.774039999999999</v>
      </c>
      <c r="B983">
        <v>48.097954000000001</v>
      </c>
      <c r="C983">
        <v>34.294311999999998</v>
      </c>
      <c r="D983">
        <v>-78.727553999999998</v>
      </c>
      <c r="E983">
        <v>-2.0205986</v>
      </c>
      <c r="F983">
        <v>4.0463094999999996</v>
      </c>
      <c r="G983">
        <v>-9.862463</v>
      </c>
      <c r="H983">
        <v>-83.023360999999994</v>
      </c>
      <c r="I983">
        <v>-4.9706092000000002</v>
      </c>
      <c r="J983">
        <v>1.4270858000000001E-2</v>
      </c>
      <c r="K983">
        <v>0.25688319999999998</v>
      </c>
      <c r="L983">
        <v>1.9044312000000001E-2</v>
      </c>
      <c r="M983">
        <v>1.1347714E-2</v>
      </c>
      <c r="N983">
        <v>-7.5599485999999997E-3</v>
      </c>
      <c r="O983">
        <v>-6.3823997000000002E-3</v>
      </c>
      <c r="P983">
        <v>1.1822839E-2</v>
      </c>
      <c r="Q983">
        <v>3.7019788999999997E-2</v>
      </c>
      <c r="R983">
        <v>-1.5878929999999999E-3</v>
      </c>
      <c r="S983">
        <v>1.8077780000000002E-2</v>
      </c>
      <c r="T983">
        <v>8.1051140999999993E-2</v>
      </c>
      <c r="U983">
        <v>-2.4182341999999999E-2</v>
      </c>
      <c r="V983">
        <v>-5.5444915999999997E-3</v>
      </c>
      <c r="W983">
        <v>-7.7555259E-3</v>
      </c>
      <c r="X983">
        <v>3.0406596000000001E-2</v>
      </c>
      <c r="Y983">
        <v>3.4992531E-2</v>
      </c>
      <c r="Z983">
        <v>5.3977522999999999E-2</v>
      </c>
      <c r="AA983">
        <v>8.6098321000000005E-2</v>
      </c>
      <c r="AB983">
        <v>-1.2016874E-2</v>
      </c>
      <c r="AC983">
        <v>0.13877824999999999</v>
      </c>
      <c r="AD983">
        <v>3.7060867999999997E-2</v>
      </c>
      <c r="AE983">
        <v>-9.8943710000000003E-6</v>
      </c>
    </row>
    <row r="984" spans="1:31" x14ac:dyDescent="0.2">
      <c r="A984">
        <f>53.77404</f>
        <v>53.774039999999999</v>
      </c>
      <c r="B984">
        <v>48.005626999999997</v>
      </c>
      <c r="C984">
        <v>34.294311999999998</v>
      </c>
      <c r="D984">
        <v>-78.543159000000003</v>
      </c>
      <c r="E984">
        <v>-2.112644</v>
      </c>
      <c r="F984">
        <v>4.0463094999999996</v>
      </c>
      <c r="G984">
        <v>-9.7702598999999992</v>
      </c>
      <c r="H984">
        <v>-83.115416999999994</v>
      </c>
      <c r="I984">
        <v>-4.9706092000000002</v>
      </c>
      <c r="J984">
        <v>1.3028825000000001E-2</v>
      </c>
      <c r="K984">
        <v>0.22865369999999999</v>
      </c>
      <c r="L984">
        <v>1.8424290999999999E-2</v>
      </c>
      <c r="M984">
        <v>1.447673E-2</v>
      </c>
      <c r="N984">
        <v>-4.4323280000000001E-3</v>
      </c>
      <c r="O984">
        <v>-9.5083909000000001E-3</v>
      </c>
      <c r="P984">
        <v>8.7056179000000004E-3</v>
      </c>
      <c r="Q984">
        <v>2.6142611999999999E-2</v>
      </c>
      <c r="R984">
        <v>-4.6967715000000004E-3</v>
      </c>
      <c r="S984">
        <v>1.4948777999999999E-2</v>
      </c>
      <c r="T984">
        <v>7.6375103999999999E-2</v>
      </c>
      <c r="U984">
        <v>-2.5737957999999998E-2</v>
      </c>
      <c r="V984">
        <v>3.7594242E-3</v>
      </c>
      <c r="W984">
        <v>1.8686106000000001E-2</v>
      </c>
      <c r="X984">
        <v>2.8853567E-2</v>
      </c>
      <c r="Y984">
        <v>3.1886908999999998E-2</v>
      </c>
      <c r="Z984">
        <v>5.2419212E-2</v>
      </c>
      <c r="AA984">
        <v>7.9913363000000001E-2</v>
      </c>
      <c r="AB984">
        <v>-1.8833386000000001E-2</v>
      </c>
      <c r="AC984">
        <v>0.11255083</v>
      </c>
      <c r="AD984">
        <v>2.4339525000000001E-2</v>
      </c>
      <c r="AE984">
        <v>-1.5259399</v>
      </c>
    </row>
    <row r="985" spans="1:31" x14ac:dyDescent="0.2">
      <c r="A985">
        <f>53.77404</f>
        <v>53.774039999999999</v>
      </c>
      <c r="B985">
        <v>47.820976000000002</v>
      </c>
      <c r="C985">
        <v>34.386364</v>
      </c>
      <c r="D985">
        <v>-78.358772000000002</v>
      </c>
      <c r="E985">
        <v>-2.112644</v>
      </c>
      <c r="F985">
        <v>4.1382479999999999</v>
      </c>
      <c r="G985">
        <v>-9.6780567000000008</v>
      </c>
      <c r="H985">
        <v>-83.207474000000005</v>
      </c>
      <c r="I985">
        <v>-4.9706092000000002</v>
      </c>
      <c r="J985">
        <v>8.6817144999999998E-3</v>
      </c>
      <c r="K985">
        <v>0.16878229</v>
      </c>
      <c r="L985">
        <v>1.4704180000000001E-2</v>
      </c>
      <c r="M985">
        <v>1.2912221999999999E-2</v>
      </c>
      <c r="N985">
        <v>5.0301023E-2</v>
      </c>
      <c r="O985">
        <v>-4.8194042999999999E-3</v>
      </c>
      <c r="P985">
        <v>8.7056179000000004E-3</v>
      </c>
      <c r="Q985">
        <v>1.0603789000000001E-2</v>
      </c>
      <c r="R985">
        <v>-4.6967715000000004E-3</v>
      </c>
      <c r="S985">
        <v>7.1262716999999998E-3</v>
      </c>
      <c r="T985">
        <v>5.9229619999999997E-2</v>
      </c>
      <c r="U985">
        <v>-2.4182341999999999E-2</v>
      </c>
      <c r="V985">
        <v>1.3063342E-2</v>
      </c>
      <c r="W985">
        <v>4.823852E-2</v>
      </c>
      <c r="X985">
        <v>2.2641445E-2</v>
      </c>
      <c r="Y985">
        <v>3.0334096000000001E-2</v>
      </c>
      <c r="Z985">
        <v>4.7744274000000003E-2</v>
      </c>
      <c r="AA985">
        <v>6.4450948999999993E-2</v>
      </c>
      <c r="AB985">
        <v>-1.5425131E-2</v>
      </c>
      <c r="AC985">
        <v>3.9114009999999998E-2</v>
      </c>
      <c r="AD985">
        <v>1.0377074E-2</v>
      </c>
      <c r="AE985">
        <v>-1.5259399</v>
      </c>
    </row>
    <row r="986" spans="1:31" x14ac:dyDescent="0.2">
      <c r="A986">
        <f>53.866577</f>
        <v>53.866576999999999</v>
      </c>
      <c r="B986">
        <v>47.636322</v>
      </c>
      <c r="C986">
        <v>34.386364</v>
      </c>
      <c r="D986">
        <v>-78.174377000000007</v>
      </c>
      <c r="E986">
        <v>-2.112644</v>
      </c>
      <c r="F986">
        <v>4.1382479999999999</v>
      </c>
      <c r="G986">
        <v>-9.5858536000000001</v>
      </c>
      <c r="H986">
        <v>-83.299521999999996</v>
      </c>
      <c r="I986">
        <v>-4.9706092000000002</v>
      </c>
      <c r="J986">
        <v>2.7820631E-3</v>
      </c>
      <c r="K986">
        <v>0.10425771</v>
      </c>
      <c r="L986">
        <v>9.4340191999999993E-3</v>
      </c>
      <c r="M986">
        <v>5.0896843999999998E-3</v>
      </c>
      <c r="N986">
        <v>0.12223630000000001</v>
      </c>
      <c r="O986">
        <v>4.5585688000000001E-3</v>
      </c>
      <c r="P986">
        <v>1.0264229E-2</v>
      </c>
      <c r="Q986">
        <v>-4.9350321999999999E-3</v>
      </c>
      <c r="R986">
        <v>-3.3453710999999998E-5</v>
      </c>
      <c r="S986">
        <v>-6.9623411E-4</v>
      </c>
      <c r="T986">
        <v>3.4290738000000001E-2</v>
      </c>
      <c r="U986">
        <v>-2.2626726E-2</v>
      </c>
      <c r="V986">
        <v>1.6164647000000001E-2</v>
      </c>
      <c r="W986">
        <v>7.0013985000000001E-2</v>
      </c>
      <c r="X986">
        <v>1.7982356000000001E-2</v>
      </c>
      <c r="Y986">
        <v>3.0334096000000001E-2</v>
      </c>
      <c r="Z986">
        <v>3.8394399000000003E-2</v>
      </c>
      <c r="AA986">
        <v>4.4349830999999999E-2</v>
      </c>
      <c r="AB986">
        <v>-4.2708390000000002E-3</v>
      </c>
      <c r="AC986">
        <v>-4.7590815000000002E-2</v>
      </c>
      <c r="AD986">
        <v>-3.2751013E-3</v>
      </c>
      <c r="AE986">
        <v>-1.5259399</v>
      </c>
    </row>
    <row r="987" spans="1:31" x14ac:dyDescent="0.2">
      <c r="A987">
        <f>53.866577</f>
        <v>53.866576999999999</v>
      </c>
      <c r="B987">
        <v>47.543995000000002</v>
      </c>
      <c r="C987">
        <v>34.386364</v>
      </c>
      <c r="D987">
        <v>-78.174377000000007</v>
      </c>
      <c r="E987">
        <v>-2.112644</v>
      </c>
      <c r="F987">
        <v>4.0463094999999996</v>
      </c>
      <c r="G987">
        <v>-9.4014462999999999</v>
      </c>
      <c r="H987">
        <v>-83.391578999999993</v>
      </c>
      <c r="I987">
        <v>-4.9706092000000002</v>
      </c>
      <c r="J987">
        <v>-1.875556E-3</v>
      </c>
      <c r="K987">
        <v>6.0827680000000002E-2</v>
      </c>
      <c r="L987">
        <v>4.4738683000000003E-3</v>
      </c>
      <c r="M987">
        <v>-5.8618682000000002E-3</v>
      </c>
      <c r="N987">
        <v>0.17071438999999999</v>
      </c>
      <c r="O987">
        <v>1.2373545999999999E-2</v>
      </c>
      <c r="P987">
        <v>7.1470075999999997E-3</v>
      </c>
      <c r="Q987">
        <v>-1.8919973E-2</v>
      </c>
      <c r="R987">
        <v>4.6298644000000002E-3</v>
      </c>
      <c r="S987">
        <v>-6.9542383000000003E-3</v>
      </c>
      <c r="T987">
        <v>7.7931768999999996E-3</v>
      </c>
      <c r="U987">
        <v>-1.9515491999999999E-2</v>
      </c>
      <c r="V987">
        <v>1.3063342E-2</v>
      </c>
      <c r="W987">
        <v>7.3124758999999998E-2</v>
      </c>
      <c r="X987">
        <v>1.6429326000000001E-2</v>
      </c>
      <c r="Y987">
        <v>3.3439718E-2</v>
      </c>
      <c r="Z987">
        <v>2.9044522E-2</v>
      </c>
      <c r="AA987">
        <v>2.4248701000000001E-2</v>
      </c>
      <c r="AB987">
        <v>8.4326592999999991E-3</v>
      </c>
      <c r="AC987">
        <v>-0.10899388</v>
      </c>
      <c r="AD987">
        <v>-1.2893679999999999E-2</v>
      </c>
      <c r="AE987">
        <v>-1.5259399</v>
      </c>
    </row>
    <row r="988" spans="1:31" x14ac:dyDescent="0.2">
      <c r="A988">
        <f>53.959114</f>
        <v>53.959114</v>
      </c>
      <c r="B988">
        <v>47.543995000000002</v>
      </c>
      <c r="C988">
        <v>34.294311999999998</v>
      </c>
      <c r="D988">
        <v>-78.174377000000007</v>
      </c>
      <c r="E988">
        <v>-2.112644</v>
      </c>
      <c r="F988">
        <v>4.0463094999999996</v>
      </c>
      <c r="G988">
        <v>-9.3092431999999992</v>
      </c>
      <c r="H988">
        <v>-83.575691000000006</v>
      </c>
      <c r="I988">
        <v>-4.9706092000000002</v>
      </c>
      <c r="J988">
        <v>-4.0491116000000004E-3</v>
      </c>
      <c r="K988">
        <v>4.8108893999999999E-2</v>
      </c>
      <c r="L988">
        <v>1.6837836000000001E-3</v>
      </c>
      <c r="M988">
        <v>-1.5248912999999999E-2</v>
      </c>
      <c r="N988">
        <v>0.16915061000000001</v>
      </c>
      <c r="O988">
        <v>1.3936541E-2</v>
      </c>
      <c r="P988">
        <v>2.4711745999999998E-3</v>
      </c>
      <c r="Q988">
        <v>-2.9797146E-2</v>
      </c>
      <c r="R988">
        <v>6.1843037000000002E-3</v>
      </c>
      <c r="S988">
        <v>-8.5187396000000002E-3</v>
      </c>
      <c r="T988">
        <v>-1.2469665E-2</v>
      </c>
      <c r="U988">
        <v>-1.7959874000000001E-2</v>
      </c>
      <c r="V988">
        <v>3.7594242E-3</v>
      </c>
      <c r="W988">
        <v>5.4460082E-2</v>
      </c>
      <c r="X988">
        <v>1.6429326000000001E-2</v>
      </c>
      <c r="Y988">
        <v>3.4992531E-2</v>
      </c>
      <c r="Z988">
        <v>1.8136332000000002E-2</v>
      </c>
      <c r="AA988">
        <v>8.7862945999999994E-3</v>
      </c>
      <c r="AB988">
        <v>1.5559010999999999E-2</v>
      </c>
      <c r="AC988">
        <v>-0.12133619</v>
      </c>
      <c r="AD988">
        <v>-1.2583403E-2</v>
      </c>
      <c r="AE988">
        <v>-1.5259399</v>
      </c>
    </row>
    <row r="989" spans="1:31" x14ac:dyDescent="0.2">
      <c r="A989">
        <f>53.959114</f>
        <v>53.959114</v>
      </c>
      <c r="B989">
        <v>47.636322</v>
      </c>
      <c r="C989">
        <v>34.110199000000001</v>
      </c>
      <c r="D989">
        <v>-78.174377000000007</v>
      </c>
      <c r="E989">
        <v>-2.112644</v>
      </c>
      <c r="F989">
        <v>4.0463094999999996</v>
      </c>
      <c r="G989">
        <v>-9.0326337999999993</v>
      </c>
      <c r="H989">
        <v>-83.759795999999994</v>
      </c>
      <c r="I989">
        <v>-4.9706092000000002</v>
      </c>
      <c r="J989">
        <v>-3.4280955000000001E-3</v>
      </c>
      <c r="K989">
        <v>5.4313183000000001E-2</v>
      </c>
      <c r="L989">
        <v>3.2338306999999998E-3</v>
      </c>
      <c r="M989">
        <v>-1.6813418E-2</v>
      </c>
      <c r="N989">
        <v>0.10972580999999999</v>
      </c>
      <c r="O989">
        <v>9.2475544999999996E-3</v>
      </c>
      <c r="P989">
        <v>-3.7632684999999999E-3</v>
      </c>
      <c r="Q989">
        <v>-3.7566560999999998E-2</v>
      </c>
      <c r="R989">
        <v>6.1843037000000002E-3</v>
      </c>
      <c r="S989">
        <v>-3.8252363000000002E-3</v>
      </c>
      <c r="T989">
        <v>-2.3380426999999999E-2</v>
      </c>
      <c r="U989">
        <v>-1.7959874000000001E-2</v>
      </c>
      <c r="V989">
        <v>-8.6457980999999993E-3</v>
      </c>
      <c r="W989">
        <v>1.8686106000000001E-2</v>
      </c>
      <c r="X989">
        <v>1.6429326000000001E-2</v>
      </c>
      <c r="Y989">
        <v>3.4992531E-2</v>
      </c>
      <c r="Z989">
        <v>8.7864567000000005E-3</v>
      </c>
      <c r="AA989">
        <v>-2.0373899E-3</v>
      </c>
      <c r="AB989">
        <v>1.4009804000000001E-2</v>
      </c>
      <c r="AC989">
        <v>-8.5543454000000005E-2</v>
      </c>
      <c r="AD989">
        <v>-4.8261077999999999E-4</v>
      </c>
      <c r="AE989">
        <v>-1.5259399</v>
      </c>
    </row>
    <row r="990" spans="1:31" x14ac:dyDescent="0.2">
      <c r="A990">
        <f>53.959114</f>
        <v>53.959114</v>
      </c>
      <c r="B990">
        <v>47.820976000000002</v>
      </c>
      <c r="C990">
        <v>33.926085999999998</v>
      </c>
      <c r="D990">
        <v>-78.082183999999998</v>
      </c>
      <c r="E990">
        <v>-2.112644</v>
      </c>
      <c r="F990">
        <v>4.1382479999999999</v>
      </c>
      <c r="G990">
        <v>-8.7560234000000001</v>
      </c>
      <c r="H990">
        <v>-84.035965000000004</v>
      </c>
      <c r="I990">
        <v>-4.9706092000000002</v>
      </c>
      <c r="J990">
        <v>-3.2301617E-4</v>
      </c>
      <c r="K990">
        <v>5.4933611E-2</v>
      </c>
      <c r="L990">
        <v>8.1939817999999998E-3</v>
      </c>
      <c r="M990">
        <v>-1.055539E-2</v>
      </c>
      <c r="N990">
        <v>1.5897202999999999E-2</v>
      </c>
      <c r="O990">
        <v>2.9955732000000001E-3</v>
      </c>
      <c r="P990">
        <v>-6.8804901E-3</v>
      </c>
      <c r="Q990">
        <v>-3.9120442999999998E-2</v>
      </c>
      <c r="R990">
        <v>6.1843037000000002E-3</v>
      </c>
      <c r="S990">
        <v>2.4327680000000001E-3</v>
      </c>
      <c r="T990">
        <v>-2.8056467000000002E-2</v>
      </c>
      <c r="U990">
        <v>-1.7959874000000001E-2</v>
      </c>
      <c r="V990">
        <v>-1.7949712999999999E-2</v>
      </c>
      <c r="W990">
        <v>-1.5532476999999999E-2</v>
      </c>
      <c r="X990">
        <v>1.3323265000000001E-2</v>
      </c>
      <c r="Y990">
        <v>3.3439718E-2</v>
      </c>
      <c r="Z990">
        <v>9.9489325999999999E-4</v>
      </c>
      <c r="AA990">
        <v>-6.6761117999999996E-3</v>
      </c>
      <c r="AB990">
        <v>5.3342449999999996E-3</v>
      </c>
      <c r="AC990">
        <v>-2.2597605E-2</v>
      </c>
      <c r="AD990">
        <v>1.8133992000000002E-2</v>
      </c>
      <c r="AE990">
        <v>-1.5259399</v>
      </c>
    </row>
    <row r="991" spans="1:31" x14ac:dyDescent="0.2">
      <c r="A991">
        <f>53.959114</f>
        <v>53.959114</v>
      </c>
      <c r="B991">
        <v>48.005626999999997</v>
      </c>
      <c r="C991">
        <v>33.741973999999999</v>
      </c>
      <c r="D991">
        <v>-77.989990000000006</v>
      </c>
      <c r="E991">
        <v>-2.112644</v>
      </c>
      <c r="F991">
        <v>4.1382479999999999</v>
      </c>
      <c r="G991">
        <v>-8.4794129999999992</v>
      </c>
      <c r="H991">
        <v>-84.220070000000007</v>
      </c>
      <c r="I991">
        <v>-5.0628590999999998</v>
      </c>
      <c r="J991">
        <v>3.0925713999999998E-3</v>
      </c>
      <c r="K991">
        <v>2.6704101000000001E-2</v>
      </c>
      <c r="L991">
        <v>1.4394171000000001E-2</v>
      </c>
      <c r="M991">
        <v>-1.1683456000000001E-3</v>
      </c>
      <c r="N991">
        <v>-7.6367587000000001E-2</v>
      </c>
      <c r="O991">
        <v>-1.3041769999999999E-4</v>
      </c>
      <c r="P991">
        <v>-8.4391012999999997E-3</v>
      </c>
      <c r="Q991">
        <v>-3.7566560999999998E-2</v>
      </c>
      <c r="R991">
        <v>9.2931817999999996E-3</v>
      </c>
      <c r="S991">
        <v>7.1262716999999998E-3</v>
      </c>
      <c r="T991">
        <v>-3.2732509E-2</v>
      </c>
      <c r="U991">
        <v>-1.9515491999999999E-2</v>
      </c>
      <c r="V991">
        <v>-2.4152324999999999E-2</v>
      </c>
      <c r="W991">
        <v>-3.7307939999999998E-2</v>
      </c>
      <c r="X991">
        <v>5.5581153999999999E-3</v>
      </c>
      <c r="Y991">
        <v>3.1886908999999998E-2</v>
      </c>
      <c r="Z991">
        <v>-3.6800446000000001E-3</v>
      </c>
      <c r="AA991">
        <v>-1.1314833E-2</v>
      </c>
      <c r="AB991">
        <v>-5.5102045000000001E-3</v>
      </c>
      <c r="AC991">
        <v>3.8496892999999997E-2</v>
      </c>
      <c r="AD991">
        <v>3.3337551999999999E-2</v>
      </c>
      <c r="AE991">
        <v>-1.5259399</v>
      </c>
    </row>
    <row r="992" spans="1:31" x14ac:dyDescent="0.2">
      <c r="A992">
        <f>53.959114</f>
        <v>53.959114</v>
      </c>
      <c r="B992">
        <v>48.005626999999997</v>
      </c>
      <c r="C992">
        <v>33.649918</v>
      </c>
      <c r="D992">
        <v>-77.897796999999997</v>
      </c>
      <c r="E992">
        <v>-2.0205986</v>
      </c>
      <c r="F992">
        <v>4.1382479999999999</v>
      </c>
      <c r="G992">
        <v>-8.2950067999999995</v>
      </c>
      <c r="H992">
        <v>-84.496239000000003</v>
      </c>
      <c r="I992">
        <v>-5.0628590999999998</v>
      </c>
      <c r="J992">
        <v>4.3346030000000002E-3</v>
      </c>
      <c r="K992">
        <v>-3.6269426E-2</v>
      </c>
      <c r="L992">
        <v>1.8734302000000001E-2</v>
      </c>
      <c r="M992">
        <v>3.525177E-3</v>
      </c>
      <c r="N992">
        <v>-0.13735617999999999</v>
      </c>
      <c r="O992">
        <v>4.5585688000000001E-3</v>
      </c>
      <c r="P992">
        <v>-6.8804901E-3</v>
      </c>
      <c r="Q992">
        <v>-3.4458790000000003E-2</v>
      </c>
      <c r="R992">
        <v>1.39565E-2</v>
      </c>
      <c r="S992">
        <v>5.5617703999999999E-3</v>
      </c>
      <c r="T992">
        <v>-3.8967228999999999E-2</v>
      </c>
      <c r="U992">
        <v>-2.2626726E-2</v>
      </c>
      <c r="V992">
        <v>-2.7253632999999999E-2</v>
      </c>
      <c r="W992">
        <v>-3.7307939999999998E-2</v>
      </c>
      <c r="X992">
        <v>-6.5400509999999996E-4</v>
      </c>
      <c r="Y992">
        <v>2.7228478E-2</v>
      </c>
      <c r="Z992">
        <v>-6.7966700999999999E-3</v>
      </c>
      <c r="AA992">
        <v>-1.5953556000000001E-2</v>
      </c>
      <c r="AB992">
        <v>-1.3256241E-2</v>
      </c>
      <c r="AC992">
        <v>7.4598185999999997E-2</v>
      </c>
      <c r="AD992">
        <v>3.8612258000000003E-2</v>
      </c>
      <c r="AE992">
        <v>-1.5259399</v>
      </c>
    </row>
    <row r="993" spans="1:31" x14ac:dyDescent="0.2">
      <c r="A993">
        <f>54.051651</f>
        <v>54.051651</v>
      </c>
      <c r="B993">
        <v>48.005626999999997</v>
      </c>
      <c r="C993">
        <v>33.557865</v>
      </c>
      <c r="D993">
        <v>-77.621207999999996</v>
      </c>
      <c r="E993">
        <v>-2.112644</v>
      </c>
      <c r="F993">
        <v>4.1382479999999999</v>
      </c>
      <c r="G993">
        <v>-8.1106005000000003</v>
      </c>
      <c r="H993">
        <v>-84.588295000000002</v>
      </c>
      <c r="I993">
        <v>-5.0628590999999998</v>
      </c>
      <c r="J993">
        <v>2.1610473999999998E-3</v>
      </c>
      <c r="K993">
        <v>-0.11847623</v>
      </c>
      <c r="L993">
        <v>1.7804273999999998E-2</v>
      </c>
      <c r="M993">
        <v>3.9616188999999998E-4</v>
      </c>
      <c r="N993">
        <v>-0.15299429000000001</v>
      </c>
      <c r="O993">
        <v>1.3936541E-2</v>
      </c>
      <c r="P993">
        <v>-2.204658E-3</v>
      </c>
      <c r="Q993">
        <v>-3.6012678999999999E-2</v>
      </c>
      <c r="R993">
        <v>1.5510939E-2</v>
      </c>
      <c r="S993">
        <v>8.6826690999999997E-4</v>
      </c>
      <c r="T993">
        <v>-4.6760629999999997E-2</v>
      </c>
      <c r="U993">
        <v>-2.4182341999999999E-2</v>
      </c>
      <c r="V993">
        <v>-2.8804283999999999E-2</v>
      </c>
      <c r="W993">
        <v>-2.0198647E-2</v>
      </c>
      <c r="X993">
        <v>-6.5400509999999996E-4</v>
      </c>
      <c r="Y993">
        <v>2.4122857000000001E-2</v>
      </c>
      <c r="Z993">
        <v>-8.3549833000000004E-3</v>
      </c>
      <c r="AA993">
        <v>-2.2138517E-2</v>
      </c>
      <c r="AB993">
        <v>-1.6044811999999999E-2</v>
      </c>
      <c r="AC993">
        <v>7.6449535999999998E-2</v>
      </c>
      <c r="AD993">
        <v>3.3337551999999999E-2</v>
      </c>
      <c r="AE993">
        <v>-1.5259399</v>
      </c>
    </row>
    <row r="994" spans="1:31" x14ac:dyDescent="0.2">
      <c r="A994">
        <f>54.144184</f>
        <v>54.144184000000003</v>
      </c>
      <c r="B994">
        <v>47.9133</v>
      </c>
      <c r="C994">
        <v>33.465809</v>
      </c>
      <c r="D994">
        <v>-77.529015000000001</v>
      </c>
      <c r="E994">
        <v>-2.112644</v>
      </c>
      <c r="F994">
        <v>4.1382479999999999</v>
      </c>
      <c r="G994">
        <v>-8.1106005000000003</v>
      </c>
      <c r="H994">
        <v>-84.588295000000002</v>
      </c>
      <c r="I994">
        <v>-5.0628590999999998</v>
      </c>
      <c r="J994">
        <v>-3.1175877E-3</v>
      </c>
      <c r="K994">
        <v>-0.18920511000000001</v>
      </c>
      <c r="L994">
        <v>1.1604085E-2</v>
      </c>
      <c r="M994">
        <v>-8.9908820000000004E-3</v>
      </c>
      <c r="N994">
        <v>-0.13266475</v>
      </c>
      <c r="O994">
        <v>2.1751519E-2</v>
      </c>
      <c r="P994">
        <v>9.1256376000000002E-4</v>
      </c>
      <c r="Q994">
        <v>-4.0674324999999997E-2</v>
      </c>
      <c r="R994">
        <v>1.2402059999999999E-2</v>
      </c>
      <c r="S994">
        <v>-5.3897373999999996E-3</v>
      </c>
      <c r="T994">
        <v>-5.6112710000000003E-2</v>
      </c>
      <c r="U994">
        <v>-2.7293574000000001E-2</v>
      </c>
      <c r="V994">
        <v>-3.1905587999999999E-2</v>
      </c>
      <c r="W994">
        <v>3.1322055000000001E-3</v>
      </c>
      <c r="X994">
        <v>7.1111452000000002E-3</v>
      </c>
      <c r="Y994">
        <v>2.1017237000000001E-2</v>
      </c>
      <c r="Z994">
        <v>-6.7966700999999999E-3</v>
      </c>
      <c r="AA994">
        <v>-2.5231E-2</v>
      </c>
      <c r="AB994">
        <v>-1.4185764999999999E-2</v>
      </c>
      <c r="AC994">
        <v>4.7136514999999997E-2</v>
      </c>
      <c r="AD994">
        <v>2.3408694000000001E-2</v>
      </c>
      <c r="AE994">
        <v>-1.5259399</v>
      </c>
    </row>
    <row r="995" spans="1:31" x14ac:dyDescent="0.2">
      <c r="A995">
        <f>54.144184</f>
        <v>54.144184000000003</v>
      </c>
      <c r="B995">
        <v>47.9133</v>
      </c>
      <c r="C995">
        <v>33.373753000000001</v>
      </c>
      <c r="D995">
        <v>-77.436820999999995</v>
      </c>
      <c r="E995">
        <v>-2.112644</v>
      </c>
      <c r="F995">
        <v>4.1382479999999999</v>
      </c>
      <c r="G995">
        <v>-8.2028035999999993</v>
      </c>
      <c r="H995">
        <v>-84.588295000000002</v>
      </c>
      <c r="I995">
        <v>-4.9706092000000002</v>
      </c>
      <c r="J995">
        <v>-1.0259271E-2</v>
      </c>
      <c r="K995">
        <v>-0.22146742</v>
      </c>
      <c r="L995">
        <v>2.9238213000000002E-3</v>
      </c>
      <c r="M995">
        <v>-2.1506943000000001E-2</v>
      </c>
      <c r="N995">
        <v>-0.1076438</v>
      </c>
      <c r="O995">
        <v>2.4877511000000001E-2</v>
      </c>
      <c r="P995">
        <v>2.4711745999999998E-3</v>
      </c>
      <c r="Q995">
        <v>-4.8443735000000002E-2</v>
      </c>
      <c r="R995">
        <v>6.1843037000000002E-3</v>
      </c>
      <c r="S995">
        <v>-1.008324E-2</v>
      </c>
      <c r="T995">
        <v>-6.3906111000000002E-2</v>
      </c>
      <c r="U995">
        <v>-2.7293574000000001E-2</v>
      </c>
      <c r="V995">
        <v>-3.6557548000000002E-2</v>
      </c>
      <c r="W995">
        <v>1.7130716000000001E-2</v>
      </c>
      <c r="X995">
        <v>1.7982356000000001E-2</v>
      </c>
      <c r="Y995">
        <v>2.1017237000000001E-2</v>
      </c>
      <c r="Z995">
        <v>-5.2383574999999996E-3</v>
      </c>
      <c r="AA995">
        <v>-2.6777241E-2</v>
      </c>
      <c r="AB995">
        <v>-1.0467667E-2</v>
      </c>
      <c r="AC995">
        <v>-7.2867951999999996E-5</v>
      </c>
      <c r="AD995">
        <v>1.2238733999999999E-2</v>
      </c>
      <c r="AE995">
        <v>-1.5259399</v>
      </c>
    </row>
    <row r="996" spans="1:31" x14ac:dyDescent="0.2">
      <c r="A996">
        <f>54.144184</f>
        <v>54.144184000000003</v>
      </c>
      <c r="B996">
        <v>48.005626999999997</v>
      </c>
      <c r="C996">
        <v>33.281695999999997</v>
      </c>
      <c r="D996">
        <v>-77.529015000000001</v>
      </c>
      <c r="E996">
        <v>-2.112644</v>
      </c>
      <c r="F996">
        <v>4.1382479999999999</v>
      </c>
      <c r="G996">
        <v>-8.2950067999999995</v>
      </c>
      <c r="H996">
        <v>-84.496239000000003</v>
      </c>
      <c r="I996">
        <v>-5.0628590999999998</v>
      </c>
      <c r="J996">
        <v>-1.6158921999999999E-2</v>
      </c>
      <c r="K996">
        <v>-0.20471585</v>
      </c>
      <c r="L996">
        <v>-4.2063956999999997E-3</v>
      </c>
      <c r="M996">
        <v>-2.7764974000000001E-2</v>
      </c>
      <c r="N996">
        <v>-0.10138856</v>
      </c>
      <c r="O996">
        <v>2.0188523E-2</v>
      </c>
      <c r="P996">
        <v>2.4711745999999998E-3</v>
      </c>
      <c r="Q996">
        <v>-5.1551501999999999E-2</v>
      </c>
      <c r="R996">
        <v>1.5209856000000001E-3</v>
      </c>
      <c r="S996">
        <v>-1.3212243E-2</v>
      </c>
      <c r="T996">
        <v>-6.8582155000000006E-2</v>
      </c>
      <c r="U996">
        <v>-2.8849191999999999E-2</v>
      </c>
      <c r="V996">
        <v>-4.1209504000000001E-2</v>
      </c>
      <c r="W996">
        <v>1.4019935000000001E-2</v>
      </c>
      <c r="X996">
        <v>2.4194475E-2</v>
      </c>
      <c r="Y996">
        <v>2.1017237000000001E-2</v>
      </c>
      <c r="Z996">
        <v>-3.6800446000000001E-3</v>
      </c>
      <c r="AA996">
        <v>-2.5231E-2</v>
      </c>
      <c r="AB996">
        <v>-5.8200457000000001E-3</v>
      </c>
      <c r="AC996">
        <v>-5.0367832000000001E-2</v>
      </c>
      <c r="AD996">
        <v>1.6893260999999999E-3</v>
      </c>
      <c r="AE996">
        <v>-1.5259399</v>
      </c>
    </row>
    <row r="997" spans="1:31" x14ac:dyDescent="0.2">
      <c r="A997">
        <f>54.051651</f>
        <v>54.051651</v>
      </c>
      <c r="B997">
        <v>48.190280999999999</v>
      </c>
      <c r="C997">
        <v>33.189639999999997</v>
      </c>
      <c r="D997">
        <v>-77.621207999999996</v>
      </c>
      <c r="E997">
        <v>-2.112644</v>
      </c>
      <c r="F997">
        <v>4.1382479999999999</v>
      </c>
      <c r="G997">
        <v>-8.3872099000000002</v>
      </c>
      <c r="H997">
        <v>-84.404182000000006</v>
      </c>
      <c r="I997">
        <v>-5.0628590999999998</v>
      </c>
      <c r="J997">
        <v>-1.8332476E-2</v>
      </c>
      <c r="K997">
        <v>-0.15166919000000001</v>
      </c>
      <c r="L997">
        <v>-6.6864708999999998E-3</v>
      </c>
      <c r="M997">
        <v>-2.9329481000000001E-2</v>
      </c>
      <c r="N997">
        <v>-0.12484571999999999</v>
      </c>
      <c r="O997">
        <v>1.5499537000000001E-2</v>
      </c>
      <c r="P997">
        <v>9.1256376000000002E-4</v>
      </c>
      <c r="Q997">
        <v>-5.1551501999999999E-2</v>
      </c>
      <c r="R997">
        <v>1.5209856000000001E-3</v>
      </c>
      <c r="S997">
        <v>-1.1647741E-2</v>
      </c>
      <c r="T997">
        <v>-7.1699515000000005E-2</v>
      </c>
      <c r="U997">
        <v>-2.8849191999999999E-2</v>
      </c>
      <c r="V997">
        <v>-4.8962772000000002E-2</v>
      </c>
      <c r="W997">
        <v>-4.6447455000000002E-3</v>
      </c>
      <c r="X997">
        <v>2.1088415999999999E-2</v>
      </c>
      <c r="Y997">
        <v>2.1017237000000001E-2</v>
      </c>
      <c r="Z997">
        <v>-3.6800446000000001E-3</v>
      </c>
      <c r="AA997">
        <v>-2.2138517E-2</v>
      </c>
      <c r="AB997">
        <v>-1.4822660999999999E-3</v>
      </c>
      <c r="AC997">
        <v>-9.2331730000000001E-2</v>
      </c>
      <c r="AD997">
        <v>-7.3086983000000003E-3</v>
      </c>
      <c r="AE997">
        <v>-1.5259399</v>
      </c>
    </row>
    <row r="998" spans="1:31" x14ac:dyDescent="0.2">
      <c r="A998">
        <f>53.959114</f>
        <v>53.959114</v>
      </c>
      <c r="B998">
        <v>48.374935000000001</v>
      </c>
      <c r="C998">
        <v>33.189639999999997</v>
      </c>
      <c r="D998">
        <v>-77.713408999999999</v>
      </c>
      <c r="E998">
        <v>-2.0205986</v>
      </c>
      <c r="F998">
        <v>4.1382479999999999</v>
      </c>
      <c r="G998">
        <v>-8.3872099000000002</v>
      </c>
      <c r="H998">
        <v>-84.404182000000006</v>
      </c>
      <c r="I998">
        <v>-5.0628590999999998</v>
      </c>
      <c r="J998">
        <v>-1.6469428000000001E-2</v>
      </c>
      <c r="K998">
        <v>-8.9936516999999994E-2</v>
      </c>
      <c r="L998">
        <v>-4.8264144000000004E-3</v>
      </c>
      <c r="M998">
        <v>-2.6200464E-2</v>
      </c>
      <c r="N998">
        <v>-0.16394096999999999</v>
      </c>
      <c r="O998">
        <v>1.0810548999999999E-2</v>
      </c>
      <c r="P998">
        <v>-6.4604706000000005E-4</v>
      </c>
      <c r="Q998">
        <v>-4.6889853000000002E-2</v>
      </c>
      <c r="R998">
        <v>3.0754248000000001E-3</v>
      </c>
      <c r="S998">
        <v>-8.5187396000000002E-3</v>
      </c>
      <c r="T998">
        <v>-7.1699515000000005E-2</v>
      </c>
      <c r="U998">
        <v>-3.0404807999999998E-2</v>
      </c>
      <c r="V998">
        <v>-5.3614728E-2</v>
      </c>
      <c r="W998">
        <v>-3.1086378000000001E-2</v>
      </c>
      <c r="X998">
        <v>1.1770235E-2</v>
      </c>
      <c r="Y998">
        <v>2.1017237000000001E-2</v>
      </c>
      <c r="Z998">
        <v>-3.6800446000000001E-3</v>
      </c>
      <c r="AA998">
        <v>-2.0592277999999999E-2</v>
      </c>
      <c r="AB998">
        <v>1.9259893E-3</v>
      </c>
      <c r="AC998">
        <v>-0.12041051999999999</v>
      </c>
      <c r="AD998">
        <v>-1.2583403E-2</v>
      </c>
      <c r="AE998">
        <v>-1.5259399</v>
      </c>
    </row>
    <row r="999" spans="1:31" x14ac:dyDescent="0.2">
      <c r="A999">
        <f>53.866577</f>
        <v>53.866576999999999</v>
      </c>
      <c r="B999">
        <v>48.467261999999998</v>
      </c>
      <c r="C999">
        <v>33.097583999999998</v>
      </c>
      <c r="D999">
        <v>-77.805603000000005</v>
      </c>
      <c r="E999">
        <v>-2.0205986</v>
      </c>
      <c r="F999">
        <v>4.1382479999999999</v>
      </c>
      <c r="G999">
        <v>-8.3872099000000002</v>
      </c>
      <c r="H999">
        <v>-84.312126000000006</v>
      </c>
      <c r="I999">
        <v>-5.0628590999999998</v>
      </c>
      <c r="J999">
        <v>-1.1501302E-2</v>
      </c>
      <c r="K999">
        <v>-4.6816709999999997E-2</v>
      </c>
      <c r="L999">
        <v>-1.7627297E-4</v>
      </c>
      <c r="M999">
        <v>-1.9942435000000001E-2</v>
      </c>
      <c r="N999">
        <v>-0.19365336</v>
      </c>
      <c r="O999">
        <v>9.2475544999999996E-3</v>
      </c>
      <c r="P999">
        <v>-3.7632684999999999E-3</v>
      </c>
      <c r="Q999">
        <v>-4.0674324999999997E-2</v>
      </c>
      <c r="R999">
        <v>3.0754248000000001E-3</v>
      </c>
      <c r="S999">
        <v>-3.8252363000000002E-3</v>
      </c>
      <c r="T999">
        <v>-6.8582155000000006E-2</v>
      </c>
      <c r="U999">
        <v>-3.3516042000000003E-2</v>
      </c>
      <c r="V999">
        <v>-5.6716035999999997E-2</v>
      </c>
      <c r="W999">
        <v>-5.1306456E-2</v>
      </c>
      <c r="X999">
        <v>4.0050852000000003E-3</v>
      </c>
      <c r="Y999">
        <v>1.9464424000000001E-2</v>
      </c>
      <c r="Z999">
        <v>-6.7966700999999999E-3</v>
      </c>
      <c r="AA999">
        <v>-1.7499794999999999E-2</v>
      </c>
      <c r="AB999">
        <v>3.4751964E-3</v>
      </c>
      <c r="AC999">
        <v>-0.1309015</v>
      </c>
      <c r="AD999">
        <v>-1.0721743000000001E-2</v>
      </c>
      <c r="AE999">
        <v>-1.5259399</v>
      </c>
    </row>
    <row r="1000" spans="1:31" x14ac:dyDescent="0.2">
      <c r="A1000">
        <f>53.866577</f>
        <v>53.866576999999999</v>
      </c>
      <c r="B1000">
        <v>48.559589000000003</v>
      </c>
      <c r="C1000">
        <v>33.097583999999998</v>
      </c>
      <c r="D1000">
        <v>-77.805603000000005</v>
      </c>
      <c r="E1000">
        <v>-2.0205986</v>
      </c>
      <c r="F1000">
        <v>4.0463094999999996</v>
      </c>
      <c r="G1000">
        <v>-8.4794129999999992</v>
      </c>
      <c r="H1000">
        <v>-84.312126000000006</v>
      </c>
      <c r="I1000">
        <v>-5.0628590999999998</v>
      </c>
      <c r="J1000">
        <v>-5.6016514999999998E-3</v>
      </c>
      <c r="K1000">
        <v>-3.5028565999999997E-2</v>
      </c>
      <c r="L1000">
        <v>3.8538496000000001E-3</v>
      </c>
      <c r="M1000">
        <v>-1.5248912999999999E-2</v>
      </c>
      <c r="N1000">
        <v>-0.19365336</v>
      </c>
      <c r="O1000">
        <v>1.0810548999999999E-2</v>
      </c>
      <c r="P1000">
        <v>-5.3218794E-3</v>
      </c>
      <c r="Q1000">
        <v>-3.2904907999999997E-2</v>
      </c>
      <c r="R1000">
        <v>-3.3453710999999998E-5</v>
      </c>
      <c r="S1000">
        <v>8.6826690999999997E-4</v>
      </c>
      <c r="T1000">
        <v>-6.2347431000000002E-2</v>
      </c>
      <c r="U1000">
        <v>-3.5071659999999998E-2</v>
      </c>
      <c r="V1000">
        <v>-5.5165377000000002E-2</v>
      </c>
      <c r="W1000">
        <v>-5.7528004000000001E-2</v>
      </c>
      <c r="X1000">
        <v>8.9902495E-4</v>
      </c>
      <c r="Y1000">
        <v>1.6358804000000001E-2</v>
      </c>
      <c r="Z1000">
        <v>-8.3549833000000004E-3</v>
      </c>
      <c r="AA1000">
        <v>-1.5953556000000001E-2</v>
      </c>
      <c r="AB1000">
        <v>2.5456722000000002E-3</v>
      </c>
      <c r="AC1000">
        <v>-0.11855917000000001</v>
      </c>
      <c r="AD1000">
        <v>-2.6545475999999999E-3</v>
      </c>
      <c r="AE1000">
        <v>-1.5259399</v>
      </c>
    </row>
    <row r="1001" spans="1:31" x14ac:dyDescent="0.2">
      <c r="A1001">
        <f>53.866577</f>
        <v>53.866576999999999</v>
      </c>
      <c r="B1001">
        <v>48.559589000000003</v>
      </c>
      <c r="C1001">
        <v>33.097583999999998</v>
      </c>
      <c r="D1001">
        <v>-77.805603000000005</v>
      </c>
      <c r="E1001">
        <v>-2.112644</v>
      </c>
      <c r="F1001">
        <v>4.0463094999999996</v>
      </c>
      <c r="G1001">
        <v>-8.5716170999999992</v>
      </c>
      <c r="H1001">
        <v>-84.220070000000007</v>
      </c>
      <c r="I1001">
        <v>-5.0628590999999998</v>
      </c>
      <c r="J1001">
        <v>-1.875556E-3</v>
      </c>
      <c r="K1001">
        <v>-5.0539289000000001E-2</v>
      </c>
      <c r="L1001">
        <v>6.0239155000000001E-3</v>
      </c>
      <c r="M1001">
        <v>-8.9908820000000004E-3</v>
      </c>
      <c r="N1001">
        <v>-0.15768573</v>
      </c>
      <c r="O1001">
        <v>1.0810548999999999E-2</v>
      </c>
      <c r="P1001">
        <v>-5.3218794E-3</v>
      </c>
      <c r="Q1001">
        <v>-2.6689384E-2</v>
      </c>
      <c r="R1001">
        <v>-4.6967715000000004E-3</v>
      </c>
      <c r="S1001">
        <v>2.4327680000000001E-3</v>
      </c>
      <c r="T1001">
        <v>-5.2995343E-2</v>
      </c>
      <c r="U1001">
        <v>-3.5071659999999998E-2</v>
      </c>
      <c r="V1001">
        <v>-5.0513424000000001E-2</v>
      </c>
      <c r="W1001">
        <v>-4.5084885999999998E-2</v>
      </c>
      <c r="X1001">
        <v>4.0050852000000003E-3</v>
      </c>
      <c r="Y1001">
        <v>1.4805993999999999E-2</v>
      </c>
      <c r="Z1001">
        <v>-6.7966700999999999E-3</v>
      </c>
      <c r="AA1001">
        <v>-1.2861074E-2</v>
      </c>
      <c r="AB1001">
        <v>-2.4290045000000001E-4</v>
      </c>
      <c r="AC1001">
        <v>-7.9680852999999996E-2</v>
      </c>
      <c r="AD1001">
        <v>6.3434768999999997E-3</v>
      </c>
      <c r="AE1001">
        <v>-1.5259399</v>
      </c>
    </row>
    <row r="1002" spans="1:31" x14ac:dyDescent="0.2">
      <c r="A1002">
        <f>53.866577</f>
        <v>53.866576999999999</v>
      </c>
      <c r="B1002">
        <v>48.467261999999998</v>
      </c>
      <c r="C1002">
        <v>33.189639999999997</v>
      </c>
      <c r="D1002">
        <v>-77.713408999999999</v>
      </c>
      <c r="E1002">
        <v>-2.2046890000000001</v>
      </c>
      <c r="F1002">
        <v>4.1382479999999999</v>
      </c>
      <c r="G1002">
        <v>-8.6638202999999994</v>
      </c>
      <c r="H1002">
        <v>-84.035965000000004</v>
      </c>
      <c r="I1002">
        <v>-5.0628590999999998</v>
      </c>
      <c r="J1002">
        <v>-6.3352415000000005E-4</v>
      </c>
      <c r="K1002">
        <v>-7.5356438999999997E-2</v>
      </c>
      <c r="L1002">
        <v>6.3339253000000003E-3</v>
      </c>
      <c r="M1002">
        <v>-2.7328526999999998E-3</v>
      </c>
      <c r="N1002">
        <v>-9.8260939000000005E-2</v>
      </c>
      <c r="O1002">
        <v>9.2475544999999996E-3</v>
      </c>
      <c r="P1002">
        <v>-2.204658E-3</v>
      </c>
      <c r="Q1002">
        <v>-2.3581620000000001E-2</v>
      </c>
      <c r="R1002">
        <v>-7.8056501000000004E-3</v>
      </c>
      <c r="S1002">
        <v>2.4327680000000001E-3</v>
      </c>
      <c r="T1002">
        <v>-4.2084589999999998E-2</v>
      </c>
      <c r="U1002">
        <v>-3.3516042000000003E-2</v>
      </c>
      <c r="V1002">
        <v>-4.4310811999999998E-2</v>
      </c>
      <c r="W1002">
        <v>-2.1754038E-2</v>
      </c>
      <c r="X1002">
        <v>8.6641758999999995E-3</v>
      </c>
      <c r="Y1002">
        <v>1.6358804000000001E-2</v>
      </c>
      <c r="Z1002">
        <v>-3.6800446000000001E-3</v>
      </c>
      <c r="AA1002">
        <v>-6.6761117999999996E-3</v>
      </c>
      <c r="AB1002">
        <v>-2.4117904000000002E-3</v>
      </c>
      <c r="AC1002">
        <v>-2.0746259E-2</v>
      </c>
      <c r="AD1002">
        <v>1.0066798E-2</v>
      </c>
      <c r="AE1002">
        <v>-1.5259399</v>
      </c>
    </row>
    <row r="1003" spans="1:31" x14ac:dyDescent="0.2">
      <c r="A1003">
        <f>53.959114</f>
        <v>53.959114</v>
      </c>
      <c r="B1003">
        <v>48.374935000000001</v>
      </c>
      <c r="C1003">
        <v>33.281695999999997</v>
      </c>
      <c r="D1003">
        <v>-77.713408999999999</v>
      </c>
      <c r="E1003">
        <v>-2.2046890000000001</v>
      </c>
      <c r="F1003">
        <v>4.1382479999999999</v>
      </c>
      <c r="G1003">
        <v>-8.7560234000000001</v>
      </c>
      <c r="H1003">
        <v>-83.851851999999994</v>
      </c>
      <c r="I1003">
        <v>-5.0628590999999998</v>
      </c>
      <c r="J1003">
        <v>-1.2545401E-3</v>
      </c>
      <c r="K1003">
        <v>-8.9316092E-2</v>
      </c>
      <c r="L1003">
        <v>6.0239155000000001E-3</v>
      </c>
      <c r="M1003">
        <v>3.525177E-3</v>
      </c>
      <c r="N1003">
        <v>-3.5708532000000001E-2</v>
      </c>
      <c r="O1003">
        <v>6.1215636999999998E-3</v>
      </c>
      <c r="P1003">
        <v>9.1256376000000002E-4</v>
      </c>
      <c r="Q1003">
        <v>-2.2027736999999999E-2</v>
      </c>
      <c r="R1003">
        <v>-9.3600890000000003E-3</v>
      </c>
      <c r="S1003">
        <v>8.6826690999999997E-4</v>
      </c>
      <c r="T1003">
        <v>-2.9615147000000001E-2</v>
      </c>
      <c r="U1003">
        <v>-3.0404807999999998E-2</v>
      </c>
      <c r="V1003">
        <v>-3.6557548000000002E-2</v>
      </c>
      <c r="W1003">
        <v>3.1322055000000001E-3</v>
      </c>
      <c r="X1003">
        <v>1.3323265000000001E-2</v>
      </c>
      <c r="Y1003">
        <v>1.7911614999999999E-2</v>
      </c>
      <c r="Z1003">
        <v>2.5532059000000001E-3</v>
      </c>
      <c r="AA1003">
        <v>2.6013318E-3</v>
      </c>
      <c r="AB1003">
        <v>-1.1724248000000001E-3</v>
      </c>
      <c r="AC1003">
        <v>3.8805450999999998E-2</v>
      </c>
      <c r="AD1003">
        <v>7.8948605999999994E-3</v>
      </c>
      <c r="AE1003">
        <v>-1.5259399</v>
      </c>
    </row>
    <row r="1004" spans="1:31" x14ac:dyDescent="0.2">
      <c r="A1004">
        <f>53.959114</f>
        <v>53.959114</v>
      </c>
      <c r="B1004">
        <v>48.282608000000003</v>
      </c>
      <c r="C1004">
        <v>33.373753000000001</v>
      </c>
      <c r="D1004">
        <v>-77.805603000000005</v>
      </c>
      <c r="E1004">
        <v>-2.2046890000000001</v>
      </c>
      <c r="F1004">
        <v>4.1382479999999999</v>
      </c>
      <c r="G1004">
        <v>-8.8482265000000009</v>
      </c>
      <c r="H1004">
        <v>-83.759795999999994</v>
      </c>
      <c r="I1004">
        <v>-4.9706092000000002</v>
      </c>
      <c r="J1004">
        <v>-1.875556E-3</v>
      </c>
      <c r="K1004">
        <v>-7.8458577000000002E-2</v>
      </c>
      <c r="L1004">
        <v>5.4038968000000003E-3</v>
      </c>
      <c r="M1004">
        <v>8.2186991000000008E-3</v>
      </c>
      <c r="N1004">
        <v>8.0781532000000003E-3</v>
      </c>
      <c r="O1004">
        <v>1.4325778E-3</v>
      </c>
      <c r="P1004">
        <v>4.0297852999999998E-3</v>
      </c>
      <c r="Q1004">
        <v>-2.3581620000000001E-2</v>
      </c>
      <c r="R1004">
        <v>-6.2512108000000004E-3</v>
      </c>
      <c r="S1004">
        <v>8.6826690999999997E-4</v>
      </c>
      <c r="T1004">
        <v>-1.7145706E-2</v>
      </c>
      <c r="U1004">
        <v>-2.7293574000000001E-2</v>
      </c>
      <c r="V1004">
        <v>-2.5702979000000001E-2</v>
      </c>
      <c r="W1004">
        <v>1.5575326E-2</v>
      </c>
      <c r="X1004">
        <v>1.3323265000000001E-2</v>
      </c>
      <c r="Y1004">
        <v>2.1017237000000001E-2</v>
      </c>
      <c r="Z1004">
        <v>1.1903080999999999E-2</v>
      </c>
      <c r="AA1004">
        <v>1.4971254999999999E-2</v>
      </c>
      <c r="AB1004">
        <v>3.1653552E-3</v>
      </c>
      <c r="AC1004">
        <v>7.2746835999999995E-2</v>
      </c>
      <c r="AD1004">
        <v>4.4818167000000003E-3</v>
      </c>
      <c r="AE1004">
        <v>-1.5259399</v>
      </c>
    </row>
    <row r="1005" spans="1:31" x14ac:dyDescent="0.2">
      <c r="A1005">
        <f>54.051651</f>
        <v>54.051651</v>
      </c>
      <c r="B1005">
        <v>48.282608000000003</v>
      </c>
      <c r="C1005">
        <v>33.465809</v>
      </c>
      <c r="D1005">
        <v>-77.897796999999997</v>
      </c>
      <c r="E1005">
        <v>-2.2046890000000001</v>
      </c>
      <c r="F1005">
        <v>4.1382479999999999</v>
      </c>
      <c r="G1005">
        <v>-8.9404296999999993</v>
      </c>
      <c r="H1005">
        <v>-83.575691000000006</v>
      </c>
      <c r="I1005">
        <v>-4.9706092000000002</v>
      </c>
      <c r="J1005">
        <v>-9.4403209999999996E-4</v>
      </c>
      <c r="K1005">
        <v>-4.0922642000000002E-2</v>
      </c>
      <c r="L1005">
        <v>4.7838780999999997E-3</v>
      </c>
      <c r="M1005">
        <v>9.7832065000000006E-3</v>
      </c>
      <c r="N1005">
        <v>2.5280061999999999E-2</v>
      </c>
      <c r="O1005">
        <v>-3.256409E-3</v>
      </c>
      <c r="P1005">
        <v>5.5883965000000004E-3</v>
      </c>
      <c r="Q1005">
        <v>-2.6689384E-2</v>
      </c>
      <c r="R1005">
        <v>-1.5878929999999999E-3</v>
      </c>
      <c r="S1005">
        <v>2.4327680000000001E-3</v>
      </c>
      <c r="T1005">
        <v>-3.1175851E-3</v>
      </c>
      <c r="U1005">
        <v>-2.7293574000000001E-2</v>
      </c>
      <c r="V1005">
        <v>-1.6399060999999999E-2</v>
      </c>
      <c r="W1005">
        <v>1.4019935000000001E-2</v>
      </c>
      <c r="X1005">
        <v>1.1770235E-2</v>
      </c>
      <c r="Y1005">
        <v>2.2570046E-2</v>
      </c>
      <c r="Z1005">
        <v>1.9694645E-2</v>
      </c>
      <c r="AA1005">
        <v>2.8887422999999999E-2</v>
      </c>
      <c r="AB1005">
        <v>8.1228176000000003E-3</v>
      </c>
      <c r="AC1005">
        <v>6.4724319000000002E-2</v>
      </c>
      <c r="AD1005">
        <v>5.7229237000000002E-3</v>
      </c>
      <c r="AE1005">
        <v>-1.5259399</v>
      </c>
    </row>
    <row r="1006" spans="1:31" x14ac:dyDescent="0.2">
      <c r="A1006">
        <f>54.051651</f>
        <v>54.051651</v>
      </c>
      <c r="B1006">
        <v>48.282608000000003</v>
      </c>
      <c r="C1006">
        <v>33.649918</v>
      </c>
      <c r="D1006">
        <v>-78.082183999999998</v>
      </c>
      <c r="E1006">
        <v>-2.112644</v>
      </c>
      <c r="F1006">
        <v>4.1382479999999999</v>
      </c>
      <c r="G1006">
        <v>-8.9404296999999993</v>
      </c>
      <c r="H1006">
        <v>-83.483635000000007</v>
      </c>
      <c r="I1006">
        <v>-4.9706092000000002</v>
      </c>
      <c r="J1006">
        <v>1.5400315E-3</v>
      </c>
      <c r="K1006">
        <v>1.3985310000000001E-2</v>
      </c>
      <c r="L1006">
        <v>3.5438399999999999E-3</v>
      </c>
      <c r="M1006">
        <v>8.2186991000000008E-3</v>
      </c>
      <c r="N1006">
        <v>1.7461013000000001E-2</v>
      </c>
      <c r="O1006">
        <v>-7.9453951000000005E-3</v>
      </c>
      <c r="P1006">
        <v>5.5883965000000004E-3</v>
      </c>
      <c r="Q1006">
        <v>-2.8243266E-2</v>
      </c>
      <c r="R1006">
        <v>3.0754248000000001E-3</v>
      </c>
      <c r="S1006">
        <v>5.5617703999999999E-3</v>
      </c>
      <c r="T1006">
        <v>9.3518561E-3</v>
      </c>
      <c r="U1006">
        <v>-3.0404807999999998E-2</v>
      </c>
      <c r="V1006">
        <v>-1.1747103E-2</v>
      </c>
      <c r="W1006">
        <v>3.1322055000000001E-3</v>
      </c>
      <c r="X1006">
        <v>7.1111452000000002E-3</v>
      </c>
      <c r="Y1006">
        <v>2.2570046E-2</v>
      </c>
      <c r="Z1006">
        <v>2.5927894E-2</v>
      </c>
      <c r="AA1006">
        <v>3.8164864999999999E-2</v>
      </c>
      <c r="AB1006">
        <v>9.9818651000000008E-3</v>
      </c>
      <c r="AC1006">
        <v>2.0909081999999999E-2</v>
      </c>
      <c r="AD1006">
        <v>1.0687350999999999E-2</v>
      </c>
      <c r="AE1006">
        <v>-1.5259399</v>
      </c>
    </row>
    <row r="1007" spans="1:31" x14ac:dyDescent="0.2">
      <c r="A1007">
        <f>54.144184</f>
        <v>54.144184000000003</v>
      </c>
      <c r="B1007">
        <v>48.097954000000001</v>
      </c>
      <c r="C1007">
        <v>33.741973999999999</v>
      </c>
      <c r="D1007">
        <v>-78.174377000000007</v>
      </c>
      <c r="E1007">
        <v>-2.2046890000000001</v>
      </c>
      <c r="F1007">
        <v>4.1382479999999999</v>
      </c>
      <c r="G1007">
        <v>-8.9404296999999993</v>
      </c>
      <c r="H1007">
        <v>-83.391578999999993</v>
      </c>
      <c r="I1007">
        <v>-4.9706092000000002</v>
      </c>
      <c r="J1007">
        <v>4.3346030000000002E-3</v>
      </c>
      <c r="K1007">
        <v>6.8583040999999997E-2</v>
      </c>
      <c r="L1007">
        <v>1.0637647000000001E-3</v>
      </c>
      <c r="M1007">
        <v>3.525177E-3</v>
      </c>
      <c r="N1007">
        <v>2.5910221000000002E-4</v>
      </c>
      <c r="O1007">
        <v>-1.1071386000000001E-2</v>
      </c>
      <c r="P1007">
        <v>5.5883965000000004E-3</v>
      </c>
      <c r="Q1007">
        <v>-2.8243266E-2</v>
      </c>
      <c r="R1007">
        <v>4.6298644000000002E-3</v>
      </c>
      <c r="S1007">
        <v>8.6907726000000005E-3</v>
      </c>
      <c r="T1007">
        <v>2.0262618E-2</v>
      </c>
      <c r="U1007">
        <v>-3.5071659999999998E-2</v>
      </c>
      <c r="V1007">
        <v>-1.0196449999999999E-2</v>
      </c>
      <c r="W1007">
        <v>-7.7555259E-3</v>
      </c>
      <c r="X1007">
        <v>2.4520549999999999E-3</v>
      </c>
      <c r="Y1007">
        <v>1.9464424000000001E-2</v>
      </c>
      <c r="Z1007">
        <v>3.0602831E-2</v>
      </c>
      <c r="AA1007">
        <v>4.5896072000000003E-2</v>
      </c>
      <c r="AB1007">
        <v>6.5736105000000003E-3</v>
      </c>
      <c r="AC1007">
        <v>-3.0311556999999999E-2</v>
      </c>
      <c r="AD1007">
        <v>1.3169564999999999E-2</v>
      </c>
      <c r="AE1007">
        <v>-1.5259399</v>
      </c>
    </row>
    <row r="1008" spans="1:31" x14ac:dyDescent="0.2">
      <c r="A1008">
        <f>54.144184</f>
        <v>54.144184000000003</v>
      </c>
      <c r="B1008">
        <v>48.005626999999997</v>
      </c>
      <c r="C1008">
        <v>33.834029999999998</v>
      </c>
      <c r="D1008">
        <v>-78.174377000000007</v>
      </c>
      <c r="E1008">
        <v>-2.2046890000000001</v>
      </c>
      <c r="F1008">
        <v>4.1382479999999999</v>
      </c>
      <c r="G1008">
        <v>-8.8482265000000009</v>
      </c>
      <c r="H1008">
        <v>-83.391578999999993</v>
      </c>
      <c r="I1008">
        <v>-4.9706092000000002</v>
      </c>
      <c r="J1008">
        <v>6.5081590000000003E-3</v>
      </c>
      <c r="K1008">
        <v>0.10363727</v>
      </c>
      <c r="L1008">
        <v>-2.3463389000000002E-3</v>
      </c>
      <c r="M1008">
        <v>3.525177E-3</v>
      </c>
      <c r="N1008">
        <v>-4.4323280000000001E-3</v>
      </c>
      <c r="O1008">
        <v>-1.4197377000000001E-2</v>
      </c>
      <c r="P1008">
        <v>5.5883965000000004E-3</v>
      </c>
      <c r="Q1008">
        <v>-2.6689384E-2</v>
      </c>
      <c r="R1008">
        <v>1.5209856000000001E-3</v>
      </c>
      <c r="S1008">
        <v>1.0255273000000001E-2</v>
      </c>
      <c r="T1008">
        <v>3.1173381999999999E-2</v>
      </c>
      <c r="U1008">
        <v>-3.9738509999999998E-2</v>
      </c>
      <c r="V1008">
        <v>-1.0196449999999999E-2</v>
      </c>
      <c r="W1008">
        <v>-7.7555259E-3</v>
      </c>
      <c r="X1008">
        <v>-2.2070352000000001E-3</v>
      </c>
      <c r="Y1008">
        <v>1.4805993999999999E-2</v>
      </c>
      <c r="Z1008">
        <v>3.3719458000000001E-2</v>
      </c>
      <c r="AA1008">
        <v>4.8988550999999998E-2</v>
      </c>
      <c r="AB1008">
        <v>-1.1724248000000001E-3</v>
      </c>
      <c r="AC1008">
        <v>-5.9933136999999997E-2</v>
      </c>
      <c r="AD1008">
        <v>7.2743067999999998E-3</v>
      </c>
      <c r="AE1008">
        <v>-1.5259399</v>
      </c>
    </row>
    <row r="1009" spans="1:31" x14ac:dyDescent="0.2">
      <c r="A1009">
        <f>54.144184</f>
        <v>54.144184000000003</v>
      </c>
      <c r="B1009">
        <v>47.820976000000002</v>
      </c>
      <c r="C1009">
        <v>33.926085999999998</v>
      </c>
      <c r="D1009">
        <v>-78.082183999999998</v>
      </c>
      <c r="E1009">
        <v>-2.2967341000000001</v>
      </c>
      <c r="F1009">
        <v>4.1382479999999999</v>
      </c>
      <c r="G1009">
        <v>-8.9404296999999993</v>
      </c>
      <c r="H1009">
        <v>-83.299521999999996</v>
      </c>
      <c r="I1009">
        <v>-4.9706092000000002</v>
      </c>
      <c r="J1009">
        <v>7.1291747000000001E-3</v>
      </c>
      <c r="K1009">
        <v>0.1082905</v>
      </c>
      <c r="L1009">
        <v>-6.9964802999999999E-3</v>
      </c>
      <c r="M1009">
        <v>6.6541917999999997E-3</v>
      </c>
      <c r="N1009">
        <v>1.7461013000000001E-2</v>
      </c>
      <c r="O1009">
        <v>-1.4197377000000001E-2</v>
      </c>
      <c r="P1009">
        <v>5.5883965000000004E-3</v>
      </c>
      <c r="Q1009">
        <v>-2.3581620000000001E-2</v>
      </c>
      <c r="R1009">
        <v>-6.2512108000000004E-3</v>
      </c>
      <c r="S1009">
        <v>8.6907726000000005E-3</v>
      </c>
      <c r="T1009">
        <v>3.8966779E-2</v>
      </c>
      <c r="U1009">
        <v>-4.4405356E-2</v>
      </c>
      <c r="V1009">
        <v>-7.0951445999999996E-3</v>
      </c>
      <c r="W1009">
        <v>6.2429857999999998E-3</v>
      </c>
      <c r="X1009">
        <v>-2.2070352000000001E-3</v>
      </c>
      <c r="Y1009">
        <v>1.1700373E-2</v>
      </c>
      <c r="Z1009">
        <v>3.683608E-2</v>
      </c>
      <c r="AA1009">
        <v>4.8988550999999998E-2</v>
      </c>
      <c r="AB1009">
        <v>-1.0157825000000001E-2</v>
      </c>
      <c r="AC1009">
        <v>-5.7773229000000002E-2</v>
      </c>
      <c r="AD1009">
        <v>-5.4470380000000004E-3</v>
      </c>
      <c r="AE1009">
        <v>-1.5259399</v>
      </c>
    </row>
    <row r="1010" spans="1:31" x14ac:dyDescent="0.2">
      <c r="A1010">
        <f>54.144184</f>
        <v>54.144184000000003</v>
      </c>
      <c r="B1010">
        <v>47.636322</v>
      </c>
      <c r="C1010">
        <v>34.018143000000002</v>
      </c>
      <c r="D1010">
        <v>-77.989990000000006</v>
      </c>
      <c r="E1010">
        <v>-2.2967341000000001</v>
      </c>
      <c r="F1010">
        <v>4.1382479999999999</v>
      </c>
      <c r="G1010">
        <v>-8.9404296999999993</v>
      </c>
      <c r="H1010">
        <v>-83.207474000000005</v>
      </c>
      <c r="I1010">
        <v>-4.9706092000000002</v>
      </c>
      <c r="J1010">
        <v>7.1291747000000001E-3</v>
      </c>
      <c r="K1010">
        <v>8.5644840999999999E-2</v>
      </c>
      <c r="L1010">
        <v>-1.1336611999999999E-2</v>
      </c>
      <c r="M1010">
        <v>9.7832065000000006E-3</v>
      </c>
      <c r="N1010">
        <v>6.4375319E-2</v>
      </c>
      <c r="O1010">
        <v>-1.5760373000000001E-2</v>
      </c>
      <c r="P1010">
        <v>7.1470075999999997E-3</v>
      </c>
      <c r="Q1010">
        <v>-2.2027736999999999E-2</v>
      </c>
      <c r="R1010">
        <v>-1.4023407999999999E-2</v>
      </c>
      <c r="S1010">
        <v>5.5617703999999999E-3</v>
      </c>
      <c r="T1010">
        <v>4.0525455000000002E-2</v>
      </c>
      <c r="U1010">
        <v>-4.7516592000000003E-2</v>
      </c>
      <c r="V1010">
        <v>-2.4431865000000001E-3</v>
      </c>
      <c r="W1010">
        <v>2.4907667000000001E-2</v>
      </c>
      <c r="X1010">
        <v>-6.5400509999999996E-4</v>
      </c>
      <c r="Y1010">
        <v>1.0147562000000001E-2</v>
      </c>
      <c r="Z1010">
        <v>3.683608E-2</v>
      </c>
      <c r="AA1010">
        <v>4.5896072000000003E-2</v>
      </c>
      <c r="AB1010">
        <v>-1.6044811999999999E-2</v>
      </c>
      <c r="AC1010">
        <v>-3.5557047000000001E-2</v>
      </c>
      <c r="AD1010">
        <v>-1.6306724000000002E-2</v>
      </c>
      <c r="AE1010">
        <v>-1.5259399</v>
      </c>
    </row>
    <row r="1011" spans="1:31" x14ac:dyDescent="0.2">
      <c r="A1011">
        <f>54.144184</f>
        <v>54.144184000000003</v>
      </c>
      <c r="B1011">
        <v>47.451667999999998</v>
      </c>
      <c r="C1011">
        <v>34.018143000000002</v>
      </c>
      <c r="D1011">
        <v>-77.897796999999997</v>
      </c>
      <c r="E1011">
        <v>-2.2046890000000001</v>
      </c>
      <c r="F1011">
        <v>4.0463094999999996</v>
      </c>
      <c r="G1011">
        <v>-9.0326337999999993</v>
      </c>
      <c r="H1011">
        <v>-83.207474000000005</v>
      </c>
      <c r="I1011">
        <v>-5.0628590999999998</v>
      </c>
      <c r="J1011">
        <v>6.5081590000000003E-3</v>
      </c>
      <c r="K1011">
        <v>5.0900823999999997E-2</v>
      </c>
      <c r="L1011">
        <v>-1.4126698E-2</v>
      </c>
      <c r="M1011">
        <v>1.1347714E-2</v>
      </c>
      <c r="N1011">
        <v>0.12067248999999999</v>
      </c>
      <c r="O1011">
        <v>-1.5760373000000001E-2</v>
      </c>
      <c r="P1011">
        <v>1.0264229E-2</v>
      </c>
      <c r="Q1011">
        <v>-2.3581620000000001E-2</v>
      </c>
      <c r="R1011">
        <v>-1.8686725000000001E-2</v>
      </c>
      <c r="S1011">
        <v>2.4327680000000001E-3</v>
      </c>
      <c r="T1011">
        <v>3.5849418000000001E-2</v>
      </c>
      <c r="U1011">
        <v>-4.7516592000000003E-2</v>
      </c>
      <c r="V1011">
        <v>5.3100767999999998E-3</v>
      </c>
      <c r="W1011">
        <v>4.0461565999999997E-2</v>
      </c>
      <c r="X1011">
        <v>2.4520549999999999E-3</v>
      </c>
      <c r="Y1011">
        <v>1.0147562000000001E-2</v>
      </c>
      <c r="Z1011">
        <v>3.5277772999999998E-2</v>
      </c>
      <c r="AA1011">
        <v>4.2803585999999998E-2</v>
      </c>
      <c r="AB1011">
        <v>-1.6044811999999999E-2</v>
      </c>
      <c r="AC1011">
        <v>-1.3649424E-2</v>
      </c>
      <c r="AD1011">
        <v>-1.7858107000000002E-2</v>
      </c>
      <c r="AE1011">
        <v>-1.5259399</v>
      </c>
    </row>
    <row r="1012" spans="1:31" x14ac:dyDescent="0.2">
      <c r="A1012">
        <f>54.236721</f>
        <v>54.236721000000003</v>
      </c>
      <c r="B1012">
        <v>47.451667999999998</v>
      </c>
      <c r="C1012">
        <v>34.018143000000002</v>
      </c>
      <c r="D1012">
        <v>-77.897796999999997</v>
      </c>
      <c r="E1012">
        <v>-2.2046890000000001</v>
      </c>
      <c r="F1012">
        <v>4.0463094999999996</v>
      </c>
      <c r="G1012">
        <v>-9.0326337999999993</v>
      </c>
      <c r="H1012">
        <v>-83.207474000000005</v>
      </c>
      <c r="I1012">
        <v>-5.0628590999999998</v>
      </c>
      <c r="J1012">
        <v>5.5766347999999999E-3</v>
      </c>
      <c r="K1012">
        <v>2.5463240000000002E-2</v>
      </c>
      <c r="L1012">
        <v>-1.4436707999999999E-2</v>
      </c>
      <c r="M1012">
        <v>8.2186991000000008E-3</v>
      </c>
      <c r="N1012">
        <v>0.15976772</v>
      </c>
      <c r="O1012">
        <v>-1.5760373000000001E-2</v>
      </c>
      <c r="P1012">
        <v>1.1822839E-2</v>
      </c>
      <c r="Q1012">
        <v>-2.9797146E-2</v>
      </c>
      <c r="R1012">
        <v>-1.7132286E-2</v>
      </c>
      <c r="S1012">
        <v>-6.9623411E-4</v>
      </c>
      <c r="T1012">
        <v>2.8056014000000001E-2</v>
      </c>
      <c r="U1012">
        <v>-4.4405356E-2</v>
      </c>
      <c r="V1012">
        <v>8.4113833000000002E-3</v>
      </c>
      <c r="W1012">
        <v>4.5127741999999998E-2</v>
      </c>
      <c r="X1012">
        <v>7.1111452000000002E-3</v>
      </c>
      <c r="Y1012">
        <v>1.1700373E-2</v>
      </c>
      <c r="Z1012">
        <v>3.2161146000000002E-2</v>
      </c>
      <c r="AA1012">
        <v>3.6618628E-2</v>
      </c>
      <c r="AB1012">
        <v>-1.0467667E-2</v>
      </c>
      <c r="AC1012">
        <v>-2.8498906000000001E-3</v>
      </c>
      <c r="AD1012">
        <v>-9.1703589999999995E-3</v>
      </c>
      <c r="AE1012">
        <v>-1.5259399</v>
      </c>
    </row>
    <row r="1013" spans="1:31" x14ac:dyDescent="0.2">
      <c r="A1013">
        <f>54.236721</f>
        <v>54.236721000000003</v>
      </c>
      <c r="B1013">
        <v>47.543995000000002</v>
      </c>
      <c r="C1013">
        <v>34.110199000000001</v>
      </c>
      <c r="D1013">
        <v>-77.989990000000006</v>
      </c>
      <c r="E1013">
        <v>-2.2046890000000001</v>
      </c>
      <c r="F1013">
        <v>4.0463094999999996</v>
      </c>
      <c r="G1013">
        <v>-9.0326337999999993</v>
      </c>
      <c r="H1013">
        <v>-83.299521999999996</v>
      </c>
      <c r="I1013">
        <v>-5.0628590999999998</v>
      </c>
      <c r="J1013">
        <v>3.7135871E-3</v>
      </c>
      <c r="K1013">
        <v>2.3912170999999999E-2</v>
      </c>
      <c r="L1013">
        <v>-1.1336611999999999E-2</v>
      </c>
      <c r="M1013">
        <v>3.9616188999999998E-4</v>
      </c>
      <c r="N1013">
        <v>0.16289534</v>
      </c>
      <c r="O1013">
        <v>-1.1071386000000001E-2</v>
      </c>
      <c r="P1013">
        <v>1.0264229E-2</v>
      </c>
      <c r="Q1013">
        <v>-3.7566560999999998E-2</v>
      </c>
      <c r="R1013">
        <v>-1.0914528999999999E-2</v>
      </c>
      <c r="S1013">
        <v>-2.2607352999999999E-3</v>
      </c>
      <c r="T1013">
        <v>1.5586576E-2</v>
      </c>
      <c r="U1013">
        <v>-4.1294127999999999E-2</v>
      </c>
      <c r="V1013">
        <v>3.7594242E-3</v>
      </c>
      <c r="W1013">
        <v>3.5795397999999999E-2</v>
      </c>
      <c r="X1013">
        <v>8.6641758999999995E-3</v>
      </c>
      <c r="Y1013">
        <v>1.3253185000000001E-2</v>
      </c>
      <c r="Z1013">
        <v>2.7486211E-2</v>
      </c>
      <c r="AA1013">
        <v>2.8887422999999999E-2</v>
      </c>
      <c r="AB1013">
        <v>-2.7216318999999998E-3</v>
      </c>
      <c r="AC1013">
        <v>1.1613642999999999E-3</v>
      </c>
      <c r="AD1013">
        <v>3.5509868000000002E-3</v>
      </c>
      <c r="AE1013">
        <v>-1.5259399</v>
      </c>
    </row>
    <row r="1014" spans="1:31" x14ac:dyDescent="0.2">
      <c r="A1014">
        <f>54.329258</f>
        <v>54.329258000000003</v>
      </c>
      <c r="B1014">
        <v>47.636322</v>
      </c>
      <c r="C1014">
        <v>34.110199000000001</v>
      </c>
      <c r="D1014">
        <v>-78.174377000000007</v>
      </c>
      <c r="E1014">
        <v>-2.2046890000000001</v>
      </c>
      <c r="F1014">
        <v>4.1382479999999999</v>
      </c>
      <c r="G1014">
        <v>-8.9404296999999993</v>
      </c>
      <c r="H1014">
        <v>-83.391578999999993</v>
      </c>
      <c r="I1014">
        <v>-5.0628590999999998</v>
      </c>
      <c r="J1014">
        <v>1.2295235999999999E-3</v>
      </c>
      <c r="K1014">
        <v>4.5316964000000001E-2</v>
      </c>
      <c r="L1014">
        <v>-6.0664522E-3</v>
      </c>
      <c r="M1014">
        <v>-5.8618682000000002E-3</v>
      </c>
      <c r="N1014">
        <v>0.12536391999999999</v>
      </c>
      <c r="O1014">
        <v>-4.8194042999999999E-3</v>
      </c>
      <c r="P1014">
        <v>7.1470075999999997E-3</v>
      </c>
      <c r="Q1014">
        <v>-4.0674324999999997E-2</v>
      </c>
      <c r="R1014">
        <v>-1.5878929999999999E-3</v>
      </c>
      <c r="S1014">
        <v>-6.9623411E-4</v>
      </c>
      <c r="T1014">
        <v>4.6758153000000004E-3</v>
      </c>
      <c r="U1014">
        <v>-3.6627274000000001E-2</v>
      </c>
      <c r="V1014">
        <v>-7.0951445999999996E-3</v>
      </c>
      <c r="W1014">
        <v>2.0241497000000001E-2</v>
      </c>
      <c r="X1014">
        <v>8.6641758999999995E-3</v>
      </c>
      <c r="Y1014">
        <v>1.4805993999999999E-2</v>
      </c>
      <c r="Z1014">
        <v>2.1252957999999999E-2</v>
      </c>
      <c r="AA1014">
        <v>2.115622E-2</v>
      </c>
      <c r="AB1014">
        <v>3.4751964E-3</v>
      </c>
      <c r="AC1014">
        <v>8.2582003000000008E-3</v>
      </c>
      <c r="AD1014">
        <v>1.3790119E-2</v>
      </c>
      <c r="AE1014">
        <v>-1.5259399</v>
      </c>
    </row>
    <row r="1015" spans="1:31" x14ac:dyDescent="0.2">
      <c r="A1015">
        <f>54.329258</f>
        <v>54.329258000000003</v>
      </c>
      <c r="B1015">
        <v>47.820976000000002</v>
      </c>
      <c r="C1015">
        <v>34.018143000000002</v>
      </c>
      <c r="D1015">
        <v>-78.266578999999993</v>
      </c>
      <c r="E1015">
        <v>-2.2046890000000001</v>
      </c>
      <c r="F1015">
        <v>4.1382479999999999</v>
      </c>
      <c r="G1015">
        <v>-8.7560234000000001</v>
      </c>
      <c r="H1015">
        <v>-83.483635000000007</v>
      </c>
      <c r="I1015">
        <v>-5.0628590999999998</v>
      </c>
      <c r="J1015">
        <v>-9.4403209999999996E-4</v>
      </c>
      <c r="K1015">
        <v>7.3856682000000007E-2</v>
      </c>
      <c r="L1015">
        <v>-7.9629180000000003E-4</v>
      </c>
      <c r="M1015">
        <v>-1.055539E-2</v>
      </c>
      <c r="N1015">
        <v>5.6556269999999999E-2</v>
      </c>
      <c r="O1015">
        <v>1.4325778E-3</v>
      </c>
      <c r="P1015">
        <v>4.0297852999999998E-3</v>
      </c>
      <c r="Q1015">
        <v>-4.0674324999999997E-2</v>
      </c>
      <c r="R1015">
        <v>6.1843037000000002E-3</v>
      </c>
      <c r="S1015">
        <v>8.6826690999999997E-4</v>
      </c>
      <c r="T1015">
        <v>-7.7936257999999996E-3</v>
      </c>
      <c r="U1015">
        <v>-3.5071659999999998E-2</v>
      </c>
      <c r="V1015">
        <v>-2.1051019000000001E-2</v>
      </c>
      <c r="W1015">
        <v>3.1322055000000001E-3</v>
      </c>
      <c r="X1015">
        <v>5.5581153999999999E-3</v>
      </c>
      <c r="Y1015">
        <v>1.4805993999999999E-2</v>
      </c>
      <c r="Z1015">
        <v>1.3461393E-2</v>
      </c>
      <c r="AA1015">
        <v>1.1878776000000001E-2</v>
      </c>
      <c r="AB1015">
        <v>4.0948790999999997E-3</v>
      </c>
      <c r="AC1015">
        <v>2.1526197E-2</v>
      </c>
      <c r="AD1015">
        <v>1.8754546E-2</v>
      </c>
      <c r="AE1015">
        <v>-1.5259399</v>
      </c>
    </row>
    <row r="1016" spans="1:31" x14ac:dyDescent="0.2">
      <c r="A1016">
        <f>54.236721</f>
        <v>54.236721000000003</v>
      </c>
      <c r="B1016">
        <v>47.9133</v>
      </c>
      <c r="C1016">
        <v>33.926085999999998</v>
      </c>
      <c r="D1016">
        <v>-78.266578999999993</v>
      </c>
      <c r="E1016">
        <v>-2.2046890000000001</v>
      </c>
      <c r="F1016">
        <v>4.1382479999999999</v>
      </c>
      <c r="G1016">
        <v>-8.6638202999999994</v>
      </c>
      <c r="H1016">
        <v>-83.667747000000006</v>
      </c>
      <c r="I1016">
        <v>-5.0628590999999998</v>
      </c>
      <c r="J1016">
        <v>-1.5650480000000001E-3</v>
      </c>
      <c r="K1016">
        <v>8.6575477999999997E-2</v>
      </c>
      <c r="L1016">
        <v>2.6138120000000001E-3</v>
      </c>
      <c r="M1016">
        <v>-1.055539E-2</v>
      </c>
      <c r="N1016">
        <v>-2.1634238E-2</v>
      </c>
      <c r="O1016">
        <v>4.5585688000000001E-3</v>
      </c>
      <c r="P1016">
        <v>9.1256376000000002E-4</v>
      </c>
      <c r="Q1016">
        <v>-3.7566560999999998E-2</v>
      </c>
      <c r="R1016">
        <v>7.7387430000000002E-3</v>
      </c>
      <c r="S1016">
        <v>2.4327680000000001E-3</v>
      </c>
      <c r="T1016">
        <v>-1.7145706E-2</v>
      </c>
      <c r="U1016">
        <v>-3.6627274000000001E-2</v>
      </c>
      <c r="V1016">
        <v>-3.0354939000000001E-2</v>
      </c>
      <c r="W1016">
        <v>-9.3109151000000008E-3</v>
      </c>
      <c r="X1016">
        <v>2.4520549999999999E-3</v>
      </c>
      <c r="Y1016">
        <v>1.4805993999999999E-2</v>
      </c>
      <c r="Z1016">
        <v>5.6698312999999998E-3</v>
      </c>
      <c r="AA1016">
        <v>2.6013318E-3</v>
      </c>
      <c r="AB1016">
        <v>-2.4290045000000001E-4</v>
      </c>
      <c r="AC1016">
        <v>3.1091497999999999E-2</v>
      </c>
      <c r="AD1016">
        <v>1.999565E-2</v>
      </c>
      <c r="AE1016">
        <v>-1.5259399</v>
      </c>
    </row>
    <row r="1017" spans="1:31" x14ac:dyDescent="0.2">
      <c r="A1017">
        <f>54.144184</f>
        <v>54.144184000000003</v>
      </c>
      <c r="B1017">
        <v>48.005626999999997</v>
      </c>
      <c r="C1017">
        <v>33.741973999999999</v>
      </c>
      <c r="D1017">
        <v>-78.174377000000007</v>
      </c>
      <c r="E1017">
        <v>-2.2046890000000001</v>
      </c>
      <c r="F1017">
        <v>4.1382479999999999</v>
      </c>
      <c r="G1017">
        <v>-8.5716170999999992</v>
      </c>
      <c r="H1017">
        <v>-83.759795999999994</v>
      </c>
      <c r="I1017">
        <v>-5.0628590999999998</v>
      </c>
      <c r="J1017">
        <v>-9.4403209999999996E-4</v>
      </c>
      <c r="K1017">
        <v>6.7652403999999999E-2</v>
      </c>
      <c r="L1017">
        <v>2.3038023999999999E-3</v>
      </c>
      <c r="M1017">
        <v>-8.9908820000000004E-3</v>
      </c>
      <c r="N1017">
        <v>-8.7314269999999999E-2</v>
      </c>
      <c r="O1017">
        <v>4.5585688000000001E-3</v>
      </c>
      <c r="P1017">
        <v>-6.4604706000000005E-4</v>
      </c>
      <c r="Q1017">
        <v>-3.6012678999999999E-2</v>
      </c>
      <c r="R1017">
        <v>3.0754248000000001E-3</v>
      </c>
      <c r="S1017">
        <v>3.9972690999999999E-3</v>
      </c>
      <c r="T1017">
        <v>-2.4939109000000001E-2</v>
      </c>
      <c r="U1017">
        <v>-3.8182887999999998E-2</v>
      </c>
      <c r="V1017">
        <v>-3.5006896000000003E-2</v>
      </c>
      <c r="W1017">
        <v>-1.2421695999999999E-2</v>
      </c>
      <c r="X1017">
        <v>-6.5400509999999996E-4</v>
      </c>
      <c r="Y1017">
        <v>1.3253185000000001E-2</v>
      </c>
      <c r="Z1017">
        <v>9.9489325999999999E-4</v>
      </c>
      <c r="AA1017">
        <v>-2.0373899E-3</v>
      </c>
      <c r="AB1017">
        <v>-7.0594107000000001E-3</v>
      </c>
      <c r="AC1017">
        <v>2.3068989000000002E-2</v>
      </c>
      <c r="AD1017">
        <v>1.8133992000000002E-2</v>
      </c>
      <c r="AE1017">
        <v>-1.5259399</v>
      </c>
    </row>
    <row r="1018" spans="1:31" x14ac:dyDescent="0.2">
      <c r="A1018">
        <f>54.144184</f>
        <v>54.144184000000003</v>
      </c>
      <c r="B1018">
        <v>48.005626999999997</v>
      </c>
      <c r="C1018">
        <v>33.649918</v>
      </c>
      <c r="D1018">
        <v>-77.989990000000006</v>
      </c>
      <c r="E1018">
        <v>-2.2046890000000001</v>
      </c>
      <c r="F1018">
        <v>4.1382479999999999</v>
      </c>
      <c r="G1018">
        <v>-8.4794129999999992</v>
      </c>
      <c r="H1018">
        <v>-83.943909000000005</v>
      </c>
      <c r="I1018">
        <v>-5.1551093999999997</v>
      </c>
      <c r="J1018">
        <v>-1.2508217999999999E-5</v>
      </c>
      <c r="K1018">
        <v>1.7707882000000001E-2</v>
      </c>
      <c r="L1018">
        <v>-1.7627297E-4</v>
      </c>
      <c r="M1018">
        <v>-1.055539E-2</v>
      </c>
      <c r="N1018">
        <v>-0.1217181</v>
      </c>
      <c r="O1018">
        <v>1.4325778E-3</v>
      </c>
      <c r="P1018">
        <v>-2.204658E-3</v>
      </c>
      <c r="Q1018">
        <v>-3.6012678999999999E-2</v>
      </c>
      <c r="R1018">
        <v>-4.6967715000000004E-3</v>
      </c>
      <c r="S1018">
        <v>3.9972690999999999E-3</v>
      </c>
      <c r="T1018">
        <v>-3.1173829E-2</v>
      </c>
      <c r="U1018">
        <v>-3.9738509999999998E-2</v>
      </c>
      <c r="V1018">
        <v>-3.1905587999999999E-2</v>
      </c>
      <c r="W1018">
        <v>-6.2001356999999997E-3</v>
      </c>
      <c r="X1018">
        <v>-6.5400509999999996E-4</v>
      </c>
      <c r="Y1018">
        <v>1.3253185000000001E-2</v>
      </c>
      <c r="Z1018">
        <v>-5.6341941999999996E-4</v>
      </c>
      <c r="AA1018">
        <v>-5.1298710000000003E-3</v>
      </c>
      <c r="AB1018">
        <v>-1.1397190999999999E-2</v>
      </c>
      <c r="AC1018">
        <v>-7.7868197000000002E-3</v>
      </c>
      <c r="AD1018">
        <v>1.1618180000000001E-2</v>
      </c>
      <c r="AE1018">
        <v>-1.5259399</v>
      </c>
    </row>
    <row r="1019" spans="1:31" x14ac:dyDescent="0.2">
      <c r="A1019">
        <f>54.144184</f>
        <v>54.144184000000003</v>
      </c>
      <c r="B1019">
        <v>47.9133</v>
      </c>
      <c r="C1019">
        <v>33.465809</v>
      </c>
      <c r="D1019">
        <v>-77.897796999999997</v>
      </c>
      <c r="E1019">
        <v>-2.112644</v>
      </c>
      <c r="F1019">
        <v>4.1382479999999999</v>
      </c>
      <c r="G1019">
        <v>-8.3872099000000002</v>
      </c>
      <c r="H1019">
        <v>-84.035965000000004</v>
      </c>
      <c r="I1019">
        <v>-5.1551093999999997</v>
      </c>
      <c r="J1019">
        <v>-3.2301617E-4</v>
      </c>
      <c r="K1019">
        <v>-4.6196281999999998E-2</v>
      </c>
      <c r="L1019">
        <v>-3.2763672000000001E-3</v>
      </c>
      <c r="M1019">
        <v>-1.3684405E-2</v>
      </c>
      <c r="N1019">
        <v>-0.1217181</v>
      </c>
      <c r="O1019">
        <v>-1.3041769999999999E-4</v>
      </c>
      <c r="P1019">
        <v>-2.204658E-3</v>
      </c>
      <c r="Q1019">
        <v>-3.7566560999999998E-2</v>
      </c>
      <c r="R1019">
        <v>-1.0914528999999999E-2</v>
      </c>
      <c r="S1019">
        <v>2.4327680000000001E-3</v>
      </c>
      <c r="T1019">
        <v>-3.5849868999999999E-2</v>
      </c>
      <c r="U1019">
        <v>-3.9738509999999998E-2</v>
      </c>
      <c r="V1019">
        <v>-2.7253632999999999E-2</v>
      </c>
      <c r="W1019">
        <v>3.1322055000000001E-3</v>
      </c>
      <c r="X1019">
        <v>2.4520549999999999E-3</v>
      </c>
      <c r="Y1019">
        <v>1.3253185000000001E-2</v>
      </c>
      <c r="Z1019">
        <v>9.9489325999999999E-4</v>
      </c>
      <c r="AA1019">
        <v>-5.1298710000000003E-3</v>
      </c>
      <c r="AB1019">
        <v>-1.0467667E-2</v>
      </c>
      <c r="AC1019">
        <v>-5.0676394E-2</v>
      </c>
      <c r="AD1019">
        <v>-4.8261077999999999E-4</v>
      </c>
      <c r="AE1019">
        <v>-1.5259399</v>
      </c>
    </row>
    <row r="1020" spans="1:31" x14ac:dyDescent="0.2">
      <c r="A1020">
        <f>54.144184</f>
        <v>54.144184000000003</v>
      </c>
      <c r="B1020">
        <v>47.9133</v>
      </c>
      <c r="C1020">
        <v>33.465809</v>
      </c>
      <c r="D1020">
        <v>-77.805603000000005</v>
      </c>
      <c r="E1020">
        <v>-2.112644</v>
      </c>
      <c r="F1020">
        <v>4.1382479999999999</v>
      </c>
      <c r="G1020">
        <v>-8.3872099000000002</v>
      </c>
      <c r="H1020">
        <v>-84.035965000000004</v>
      </c>
      <c r="I1020">
        <v>-5.2473593000000003</v>
      </c>
      <c r="J1020">
        <v>-1.5650480000000001E-3</v>
      </c>
      <c r="K1020">
        <v>-0.10141443999999999</v>
      </c>
      <c r="L1020">
        <v>-5.1364237E-3</v>
      </c>
      <c r="M1020">
        <v>-1.6813418E-2</v>
      </c>
      <c r="N1020">
        <v>-9.6697129000000007E-2</v>
      </c>
      <c r="O1020">
        <v>2.9955732000000001E-3</v>
      </c>
      <c r="P1020">
        <v>-6.4604706000000005E-4</v>
      </c>
      <c r="Q1020">
        <v>-3.7566560999999998E-2</v>
      </c>
      <c r="R1020">
        <v>-1.0914528999999999E-2</v>
      </c>
      <c r="S1020">
        <v>-6.9623411E-4</v>
      </c>
      <c r="T1020">
        <v>-3.8967228999999999E-2</v>
      </c>
      <c r="U1020">
        <v>-3.8182887999999998E-2</v>
      </c>
      <c r="V1020">
        <v>-2.4152324999999999E-2</v>
      </c>
      <c r="W1020">
        <v>1.0909156E-2</v>
      </c>
      <c r="X1020">
        <v>4.0050852000000003E-3</v>
      </c>
      <c r="Y1020">
        <v>1.6358804000000001E-2</v>
      </c>
      <c r="Z1020">
        <v>4.1115186E-3</v>
      </c>
      <c r="AA1020">
        <v>-2.0373899E-3</v>
      </c>
      <c r="AB1020">
        <v>-5.2003631999999996E-3</v>
      </c>
      <c r="AC1020">
        <v>-8.5234895000000005E-2</v>
      </c>
      <c r="AD1020">
        <v>-1.5065616E-2</v>
      </c>
      <c r="AE1020">
        <v>-1.5259399</v>
      </c>
    </row>
    <row r="1021" spans="1:31" x14ac:dyDescent="0.2">
      <c r="A1021">
        <f>54.144184</f>
        <v>54.144184000000003</v>
      </c>
      <c r="B1021">
        <v>48.005626999999997</v>
      </c>
      <c r="C1021">
        <v>33.373753000000001</v>
      </c>
      <c r="D1021">
        <v>-77.805603000000005</v>
      </c>
      <c r="E1021">
        <v>-2.112644</v>
      </c>
      <c r="F1021">
        <v>4.1382479999999999</v>
      </c>
      <c r="G1021">
        <v>-8.4794129999999992</v>
      </c>
      <c r="H1021">
        <v>-84.128021000000004</v>
      </c>
      <c r="I1021">
        <v>-5.2473593000000003</v>
      </c>
      <c r="J1021">
        <v>-2.8070797999999999E-3</v>
      </c>
      <c r="K1021">
        <v>-0.13119502</v>
      </c>
      <c r="L1021">
        <v>-5.4464335999999999E-3</v>
      </c>
      <c r="M1021">
        <v>-1.8377928000000002E-2</v>
      </c>
      <c r="N1021">
        <v>-6.8548545000000002E-2</v>
      </c>
      <c r="O1021">
        <v>6.1215636999999998E-3</v>
      </c>
      <c r="P1021">
        <v>2.4711745999999998E-3</v>
      </c>
      <c r="Q1021">
        <v>-3.6012678999999999E-2</v>
      </c>
      <c r="R1021">
        <v>-4.6967715000000004E-3</v>
      </c>
      <c r="S1021">
        <v>-2.2607352999999999E-3</v>
      </c>
      <c r="T1021">
        <v>-3.7408548999999999E-2</v>
      </c>
      <c r="U1021">
        <v>-3.1960424000000001E-2</v>
      </c>
      <c r="V1021">
        <v>-2.2601672E-2</v>
      </c>
      <c r="W1021">
        <v>9.3537662000000004E-3</v>
      </c>
      <c r="X1021">
        <v>5.5581153999999999E-3</v>
      </c>
      <c r="Y1021">
        <v>2.1017237000000001E-2</v>
      </c>
      <c r="Z1021">
        <v>7.2281430000000002E-3</v>
      </c>
      <c r="AA1021">
        <v>2.6013318E-3</v>
      </c>
      <c r="AB1021">
        <v>2.2358308000000001E-3</v>
      </c>
      <c r="AC1021">
        <v>-9.6342988000000004E-2</v>
      </c>
      <c r="AD1021">
        <v>-2.3443088000000001E-2</v>
      </c>
      <c r="AE1021">
        <v>-1.5259399</v>
      </c>
    </row>
    <row r="1022" spans="1:31" x14ac:dyDescent="0.2">
      <c r="A1022">
        <f>54.144184</f>
        <v>54.144184000000003</v>
      </c>
      <c r="B1022">
        <v>48.097954000000001</v>
      </c>
      <c r="C1022">
        <v>33.373753000000001</v>
      </c>
      <c r="D1022">
        <v>-77.897796999999997</v>
      </c>
      <c r="E1022">
        <v>-2.2046890000000001</v>
      </c>
      <c r="F1022">
        <v>4.1382479999999999</v>
      </c>
      <c r="G1022">
        <v>-8.4794129999999992</v>
      </c>
      <c r="H1022">
        <v>-84.128021000000004</v>
      </c>
      <c r="I1022">
        <v>-5.2473593000000003</v>
      </c>
      <c r="J1022">
        <v>-2.8070797999999999E-3</v>
      </c>
      <c r="K1022">
        <v>-0.13305633</v>
      </c>
      <c r="L1022">
        <v>-3.8963864000000001E-3</v>
      </c>
      <c r="M1022">
        <v>-1.6813418E-2</v>
      </c>
      <c r="N1022">
        <v>-5.6038059000000001E-2</v>
      </c>
      <c r="O1022">
        <v>9.2475544999999996E-3</v>
      </c>
      <c r="P1022">
        <v>5.5883965000000004E-3</v>
      </c>
      <c r="Q1022">
        <v>-3.2904907999999997E-2</v>
      </c>
      <c r="R1022">
        <v>1.5209856000000001E-3</v>
      </c>
      <c r="S1022">
        <v>-2.2607352999999999E-3</v>
      </c>
      <c r="T1022">
        <v>-3.2732509E-2</v>
      </c>
      <c r="U1022">
        <v>-2.5737957999999998E-2</v>
      </c>
      <c r="V1022">
        <v>-2.5702979000000001E-2</v>
      </c>
      <c r="W1022">
        <v>-3.0893552999999999E-3</v>
      </c>
      <c r="X1022">
        <v>4.0050852000000003E-3</v>
      </c>
      <c r="Y1022">
        <v>2.4122857000000001E-2</v>
      </c>
      <c r="Z1022">
        <v>8.7864567000000005E-3</v>
      </c>
      <c r="AA1022">
        <v>7.2400546999999999E-3</v>
      </c>
      <c r="AB1022">
        <v>7.5031356000000004E-3</v>
      </c>
      <c r="AC1022">
        <v>-8.2149318999999998E-2</v>
      </c>
      <c r="AD1022">
        <v>-1.9409491000000001E-2</v>
      </c>
      <c r="AE1022">
        <v>-1.5259399</v>
      </c>
    </row>
    <row r="1023" spans="1:31" x14ac:dyDescent="0.2">
      <c r="A1023">
        <f>54.144184</f>
        <v>54.144184000000003</v>
      </c>
      <c r="B1023">
        <v>48.282608000000003</v>
      </c>
      <c r="C1023">
        <v>33.281695999999997</v>
      </c>
      <c r="D1023">
        <v>-78.082183999999998</v>
      </c>
      <c r="E1023">
        <v>-2.2046890000000001</v>
      </c>
      <c r="F1023">
        <v>4.1382479999999999</v>
      </c>
      <c r="G1023">
        <v>-8.5716170999999992</v>
      </c>
      <c r="H1023">
        <v>-84.128021000000004</v>
      </c>
      <c r="I1023">
        <v>-5.1551093999999997</v>
      </c>
      <c r="J1023">
        <v>-1.5650480000000001E-3</v>
      </c>
      <c r="K1023">
        <v>-0.11785582</v>
      </c>
      <c r="L1023">
        <v>-7.9629180000000003E-4</v>
      </c>
      <c r="M1023">
        <v>-1.2119898E-2</v>
      </c>
      <c r="N1023">
        <v>-6.5420926000000004E-2</v>
      </c>
      <c r="O1023">
        <v>1.2373545999999999E-2</v>
      </c>
      <c r="P1023">
        <v>8.7056179000000004E-3</v>
      </c>
      <c r="Q1023">
        <v>-3.1351025999999997E-2</v>
      </c>
      <c r="R1023">
        <v>3.0754248000000001E-3</v>
      </c>
      <c r="S1023">
        <v>8.6826690999999997E-4</v>
      </c>
      <c r="T1023">
        <v>-2.8056467000000002E-2</v>
      </c>
      <c r="U1023">
        <v>-2.1071108000000002E-2</v>
      </c>
      <c r="V1023">
        <v>-3.3456244000000003E-2</v>
      </c>
      <c r="W1023">
        <v>-2.4864819E-2</v>
      </c>
      <c r="X1023">
        <v>-6.5400509999999996E-4</v>
      </c>
      <c r="Y1023">
        <v>2.8781286999999999E-2</v>
      </c>
      <c r="Z1023">
        <v>1.0344769E-2</v>
      </c>
      <c r="AA1023">
        <v>1.1878776000000001E-2</v>
      </c>
      <c r="AB1023">
        <v>9.0523418000000005E-3</v>
      </c>
      <c r="AC1023">
        <v>-5.1910630999999999E-2</v>
      </c>
      <c r="AD1023">
        <v>-4.5162081000000003E-3</v>
      </c>
      <c r="AE1023">
        <v>-1.5259399</v>
      </c>
    </row>
    <row r="1024" spans="1:31" x14ac:dyDescent="0.2">
      <c r="A1024">
        <f>54.144184</f>
        <v>54.144184000000003</v>
      </c>
      <c r="B1024">
        <v>48.374935000000001</v>
      </c>
      <c r="C1024">
        <v>33.281695999999997</v>
      </c>
      <c r="D1024">
        <v>-78.174377000000007</v>
      </c>
      <c r="E1024">
        <v>-2.2967341000000001</v>
      </c>
      <c r="F1024">
        <v>4.1382479999999999</v>
      </c>
      <c r="G1024">
        <v>-8.5716170999999992</v>
      </c>
      <c r="H1024">
        <v>-84.128021000000004</v>
      </c>
      <c r="I1024">
        <v>-5.1551093999999997</v>
      </c>
      <c r="J1024">
        <v>6.0850759999999998E-4</v>
      </c>
      <c r="K1024">
        <v>-9.9863380000000002E-2</v>
      </c>
      <c r="L1024">
        <v>2.6138120000000001E-3</v>
      </c>
      <c r="M1024">
        <v>-7.4263760000000002E-3</v>
      </c>
      <c r="N1024">
        <v>-8.8878079999999998E-2</v>
      </c>
      <c r="O1024">
        <v>1.3936541E-2</v>
      </c>
      <c r="P1024">
        <v>7.1470075999999997E-3</v>
      </c>
      <c r="Q1024">
        <v>-3.1351025999999997E-2</v>
      </c>
      <c r="R1024">
        <v>1.5209856000000001E-3</v>
      </c>
      <c r="S1024">
        <v>2.4327680000000001E-3</v>
      </c>
      <c r="T1024">
        <v>-2.1821746999999999E-2</v>
      </c>
      <c r="U1024">
        <v>-1.9515491999999999E-2</v>
      </c>
      <c r="V1024">
        <v>-4.1209504000000001E-2</v>
      </c>
      <c r="W1024">
        <v>-4.6640280999999999E-2</v>
      </c>
      <c r="X1024">
        <v>-3.7600654000000001E-3</v>
      </c>
      <c r="Y1024">
        <v>3.1886908999999998E-2</v>
      </c>
      <c r="Z1024">
        <v>1.0344769E-2</v>
      </c>
      <c r="AA1024">
        <v>1.4971254999999999E-2</v>
      </c>
      <c r="AB1024">
        <v>6.2637687999999997E-3</v>
      </c>
      <c r="AC1024">
        <v>-1.9512028000000001E-2</v>
      </c>
      <c r="AD1024">
        <v>1.1928457999999999E-2</v>
      </c>
      <c r="AE1024">
        <v>-1.5259399</v>
      </c>
    </row>
    <row r="1025" spans="1:31" x14ac:dyDescent="0.2">
      <c r="A1025">
        <f>54.144184</f>
        <v>54.144184000000003</v>
      </c>
      <c r="B1025">
        <v>48.559589000000003</v>
      </c>
      <c r="C1025">
        <v>33.189639999999997</v>
      </c>
      <c r="D1025">
        <v>-78.174377000000007</v>
      </c>
      <c r="E1025">
        <v>-2.2967341000000001</v>
      </c>
      <c r="F1025">
        <v>4.1382479999999999</v>
      </c>
      <c r="G1025">
        <v>-8.5716170999999992</v>
      </c>
      <c r="H1025">
        <v>-84.220070000000007</v>
      </c>
      <c r="I1025">
        <v>-5.1551093999999997</v>
      </c>
      <c r="J1025">
        <v>1.5400315E-3</v>
      </c>
      <c r="K1025">
        <v>-9.0867154000000006E-2</v>
      </c>
      <c r="L1025">
        <v>6.3339253000000003E-3</v>
      </c>
      <c r="M1025">
        <v>-2.7328526999999998E-3</v>
      </c>
      <c r="N1025">
        <v>-0.10920761</v>
      </c>
      <c r="O1025">
        <v>1.5499537000000001E-2</v>
      </c>
      <c r="P1025">
        <v>4.0297852999999998E-3</v>
      </c>
      <c r="Q1025">
        <v>-3.2904907999999997E-2</v>
      </c>
      <c r="R1025">
        <v>-3.1423324E-3</v>
      </c>
      <c r="S1025">
        <v>3.9972690999999999E-3</v>
      </c>
      <c r="T1025">
        <v>-1.8704386E-2</v>
      </c>
      <c r="U1025">
        <v>-1.9515491999999999E-2</v>
      </c>
      <c r="V1025">
        <v>-5.0513424000000001E-2</v>
      </c>
      <c r="W1025">
        <v>-6.2194180000000002E-2</v>
      </c>
      <c r="X1025">
        <v>-3.7600654000000001E-3</v>
      </c>
      <c r="Y1025">
        <v>3.3439718E-2</v>
      </c>
      <c r="Z1025">
        <v>1.0344769E-2</v>
      </c>
      <c r="AA1025">
        <v>1.4971254999999999E-2</v>
      </c>
      <c r="AB1025">
        <v>1.3063065000000001E-3</v>
      </c>
      <c r="AC1025">
        <v>5.1726196E-3</v>
      </c>
      <c r="AD1025">
        <v>2.1547035999999999E-2</v>
      </c>
      <c r="AE1025">
        <v>-1.5259399</v>
      </c>
    </row>
    <row r="1026" spans="1:31" x14ac:dyDescent="0.2">
      <c r="A1026">
        <f>54.144184</f>
        <v>54.144184000000003</v>
      </c>
      <c r="B1026">
        <v>48.559589000000003</v>
      </c>
      <c r="C1026">
        <v>33.189639999999997</v>
      </c>
      <c r="D1026">
        <v>-78.174377000000007</v>
      </c>
      <c r="E1026">
        <v>-2.2046890000000001</v>
      </c>
      <c r="F1026">
        <v>4.0463094999999996</v>
      </c>
      <c r="G1026">
        <v>-8.6638202999999994</v>
      </c>
      <c r="H1026">
        <v>-84.128021000000004</v>
      </c>
      <c r="I1026">
        <v>-5.1551093999999997</v>
      </c>
      <c r="J1026">
        <v>1.5400315E-3</v>
      </c>
      <c r="K1026">
        <v>-9.3038662999999994E-2</v>
      </c>
      <c r="L1026">
        <v>9.4340191999999993E-3</v>
      </c>
      <c r="M1026">
        <v>3.9616188999999998E-4</v>
      </c>
      <c r="N1026">
        <v>-0.11233522999999999</v>
      </c>
      <c r="O1026">
        <v>1.5499537000000001E-2</v>
      </c>
      <c r="P1026">
        <v>-2.204658E-3</v>
      </c>
      <c r="Q1026">
        <v>-3.4458790000000003E-2</v>
      </c>
      <c r="R1026">
        <v>-6.2512108000000004E-3</v>
      </c>
      <c r="S1026">
        <v>3.9972690999999999E-3</v>
      </c>
      <c r="T1026">
        <v>-1.7145706E-2</v>
      </c>
      <c r="U1026">
        <v>-2.1071108000000002E-2</v>
      </c>
      <c r="V1026">
        <v>-5.3614728E-2</v>
      </c>
      <c r="W1026">
        <v>-6.5304965000000006E-2</v>
      </c>
      <c r="X1026">
        <v>-2.2070352000000001E-3</v>
      </c>
      <c r="Y1026">
        <v>3.1886908999999998E-2</v>
      </c>
      <c r="Z1026">
        <v>1.0344769E-2</v>
      </c>
      <c r="AA1026">
        <v>1.3425016999999999E-2</v>
      </c>
      <c r="AB1026">
        <v>-4.5806802999999998E-3</v>
      </c>
      <c r="AC1026">
        <v>1.8132058999999999E-2</v>
      </c>
      <c r="AD1026">
        <v>2.2167590000000001E-2</v>
      </c>
      <c r="AE1026">
        <v>-1.5259399</v>
      </c>
    </row>
    <row r="1027" spans="1:31" x14ac:dyDescent="0.2">
      <c r="A1027">
        <f>54.144184</f>
        <v>54.144184000000003</v>
      </c>
      <c r="B1027">
        <v>48.559589000000003</v>
      </c>
      <c r="C1027">
        <v>33.097583999999998</v>
      </c>
      <c r="D1027">
        <v>-77.989990000000006</v>
      </c>
      <c r="E1027">
        <v>-2.2046890000000001</v>
      </c>
      <c r="F1027">
        <v>4.0463094999999996</v>
      </c>
      <c r="G1027">
        <v>-8.6638202999999994</v>
      </c>
      <c r="H1027">
        <v>-84.035965000000004</v>
      </c>
      <c r="I1027">
        <v>-5.1551093999999997</v>
      </c>
      <c r="J1027">
        <v>-1.2508217999999999E-5</v>
      </c>
      <c r="K1027">
        <v>-0.10079402</v>
      </c>
      <c r="L1027">
        <v>1.0674058E-2</v>
      </c>
      <c r="M1027">
        <v>1.9606692E-3</v>
      </c>
      <c r="N1027">
        <v>-9.5133318999999994E-2</v>
      </c>
      <c r="O1027">
        <v>1.2373545999999999E-2</v>
      </c>
      <c r="P1027">
        <v>-6.8804901E-3</v>
      </c>
      <c r="Q1027">
        <v>-3.4458790000000003E-2</v>
      </c>
      <c r="R1027">
        <v>-4.6967715000000004E-3</v>
      </c>
      <c r="S1027">
        <v>2.4327680000000001E-3</v>
      </c>
      <c r="T1027">
        <v>-1.7145706E-2</v>
      </c>
      <c r="U1027">
        <v>-2.4182341999999999E-2</v>
      </c>
      <c r="V1027">
        <v>-4.8962772000000002E-2</v>
      </c>
      <c r="W1027">
        <v>-5.5972617000000002E-2</v>
      </c>
      <c r="X1027">
        <v>-6.5400509999999996E-4</v>
      </c>
      <c r="Y1027">
        <v>3.1886908999999998E-2</v>
      </c>
      <c r="Z1027">
        <v>1.0344769E-2</v>
      </c>
      <c r="AA1027">
        <v>1.0332535E-2</v>
      </c>
      <c r="AB1027">
        <v>-9.2283012000000005E-3</v>
      </c>
      <c r="AC1027">
        <v>1.9057734E-2</v>
      </c>
      <c r="AD1027">
        <v>1.8133992000000002E-2</v>
      </c>
      <c r="AE1027">
        <v>-1.5259399</v>
      </c>
    </row>
    <row r="1028" spans="1:31" x14ac:dyDescent="0.2">
      <c r="A1028">
        <f>54.144184</f>
        <v>54.144184000000003</v>
      </c>
      <c r="B1028">
        <v>48.467261999999998</v>
      </c>
      <c r="C1028">
        <v>33.097583999999998</v>
      </c>
      <c r="D1028">
        <v>-77.897796999999997</v>
      </c>
      <c r="E1028">
        <v>-2.2046890000000001</v>
      </c>
      <c r="F1028">
        <v>4.0463094999999996</v>
      </c>
      <c r="G1028">
        <v>-8.6638202999999994</v>
      </c>
      <c r="H1028">
        <v>-83.943909000000005</v>
      </c>
      <c r="I1028">
        <v>-5.1551093999999997</v>
      </c>
      <c r="J1028">
        <v>-1.875556E-3</v>
      </c>
      <c r="K1028">
        <v>-0.10389616</v>
      </c>
      <c r="L1028">
        <v>1.0674058E-2</v>
      </c>
      <c r="M1028">
        <v>3.9616188999999998E-4</v>
      </c>
      <c r="N1028">
        <v>-6.2293306E-2</v>
      </c>
      <c r="O1028">
        <v>9.2475544999999996E-3</v>
      </c>
      <c r="P1028">
        <v>-8.4391012999999997E-3</v>
      </c>
      <c r="Q1028">
        <v>-3.4458790000000003E-2</v>
      </c>
      <c r="R1028">
        <v>-1.5878929999999999E-3</v>
      </c>
      <c r="S1028">
        <v>-6.9623411E-4</v>
      </c>
      <c r="T1028">
        <v>-1.8704386E-2</v>
      </c>
      <c r="U1028">
        <v>-2.5737957999999998E-2</v>
      </c>
      <c r="V1028">
        <v>-3.8108200000000002E-2</v>
      </c>
      <c r="W1028">
        <v>-3.7307939999999998E-2</v>
      </c>
      <c r="X1028">
        <v>8.9902495E-4</v>
      </c>
      <c r="Y1028">
        <v>2.8781286999999999E-2</v>
      </c>
      <c r="Z1028">
        <v>1.0344769E-2</v>
      </c>
      <c r="AA1028">
        <v>7.2400546999999999E-3</v>
      </c>
      <c r="AB1028">
        <v>-1.1397190999999999E-2</v>
      </c>
      <c r="AC1028">
        <v>9.4924317999999994E-3</v>
      </c>
      <c r="AD1028">
        <v>1.5031225E-2</v>
      </c>
      <c r="AE1028">
        <v>-1.5259399</v>
      </c>
    </row>
    <row r="1029" spans="1:31" x14ac:dyDescent="0.2">
      <c r="A1029">
        <f>54.236721</f>
        <v>54.236721000000003</v>
      </c>
      <c r="B1029">
        <v>48.374935000000001</v>
      </c>
      <c r="C1029">
        <v>33.189639999999997</v>
      </c>
      <c r="D1029">
        <v>-77.897796999999997</v>
      </c>
      <c r="E1029">
        <v>-2.2967341000000001</v>
      </c>
      <c r="F1029">
        <v>4.0463094999999996</v>
      </c>
      <c r="G1029">
        <v>-8.7560234000000001</v>
      </c>
      <c r="H1029">
        <v>-83.851851999999994</v>
      </c>
      <c r="I1029">
        <v>-5.0628590999999998</v>
      </c>
      <c r="J1029">
        <v>-3.4280955000000001E-3</v>
      </c>
      <c r="K1029">
        <v>-9.2728451000000003E-2</v>
      </c>
      <c r="L1029">
        <v>9.4340191999999993E-3</v>
      </c>
      <c r="M1029">
        <v>-2.7328526999999998E-3</v>
      </c>
      <c r="N1029">
        <v>-2.6325670999999998E-2</v>
      </c>
      <c r="O1029">
        <v>9.2475544999999996E-3</v>
      </c>
      <c r="P1029">
        <v>-3.7632684999999999E-3</v>
      </c>
      <c r="Q1029">
        <v>-3.2904907999999997E-2</v>
      </c>
      <c r="R1029">
        <v>1.5209856000000001E-3</v>
      </c>
      <c r="S1029">
        <v>-2.2607352999999999E-3</v>
      </c>
      <c r="T1029">
        <v>-2.1821746999999999E-2</v>
      </c>
      <c r="U1029">
        <v>-2.4182341999999999E-2</v>
      </c>
      <c r="V1029">
        <v>-2.4152324999999999E-2</v>
      </c>
      <c r="W1029">
        <v>-1.5532476999999999E-2</v>
      </c>
      <c r="X1029">
        <v>4.0050852000000003E-3</v>
      </c>
      <c r="Y1029">
        <v>2.8781286999999999E-2</v>
      </c>
      <c r="Z1029">
        <v>1.0344769E-2</v>
      </c>
      <c r="AA1029">
        <v>4.1475729000000003E-3</v>
      </c>
      <c r="AB1029">
        <v>-9.8479845999999999E-3</v>
      </c>
      <c r="AC1029">
        <v>-8.4039363999999991E-3</v>
      </c>
      <c r="AD1029">
        <v>1.2859288999999999E-2</v>
      </c>
      <c r="AE1029">
        <v>-1.5259399</v>
      </c>
    </row>
    <row r="1030" spans="1:31" x14ac:dyDescent="0.2">
      <c r="A1030">
        <f>54.236721</f>
        <v>54.236721000000003</v>
      </c>
      <c r="B1030">
        <v>48.282608000000003</v>
      </c>
      <c r="C1030">
        <v>33.189639999999997</v>
      </c>
      <c r="D1030">
        <v>-77.897796999999997</v>
      </c>
      <c r="E1030">
        <v>-2.2967341000000001</v>
      </c>
      <c r="F1030">
        <v>4.0463094999999996</v>
      </c>
      <c r="G1030">
        <v>-8.8482265000000009</v>
      </c>
      <c r="H1030">
        <v>-83.759795999999994</v>
      </c>
      <c r="I1030">
        <v>-5.0628590999999998</v>
      </c>
      <c r="J1030">
        <v>-3.7386037999999999E-3</v>
      </c>
      <c r="K1030">
        <v>-6.2327433000000002E-2</v>
      </c>
      <c r="L1030">
        <v>7.5739626999999999E-3</v>
      </c>
      <c r="M1030">
        <v>-5.8618682000000002E-3</v>
      </c>
      <c r="N1030">
        <v>2.5910221000000002E-4</v>
      </c>
      <c r="O1030">
        <v>9.2475544999999996E-3</v>
      </c>
      <c r="P1030">
        <v>4.0297852999999998E-3</v>
      </c>
      <c r="Q1030">
        <v>-3.1351025999999997E-2</v>
      </c>
      <c r="R1030">
        <v>1.5209856000000001E-3</v>
      </c>
      <c r="S1030">
        <v>-3.8252363000000002E-3</v>
      </c>
      <c r="T1030">
        <v>-2.4939109000000001E-2</v>
      </c>
      <c r="U1030">
        <v>-2.2626726E-2</v>
      </c>
      <c r="V1030">
        <v>-1.1747103E-2</v>
      </c>
      <c r="W1030">
        <v>3.1322055000000001E-3</v>
      </c>
      <c r="X1030">
        <v>8.6641758999999995E-3</v>
      </c>
      <c r="Y1030">
        <v>2.8781286999999999E-2</v>
      </c>
      <c r="Z1030">
        <v>8.7864567000000005E-3</v>
      </c>
      <c r="AA1030">
        <v>2.6013318E-3</v>
      </c>
      <c r="AB1030">
        <v>-4.2708390000000002E-3</v>
      </c>
      <c r="AC1030">
        <v>-3.1854349999999997E-2</v>
      </c>
      <c r="AD1030">
        <v>9.1359670999999996E-3</v>
      </c>
      <c r="AE1030">
        <v>-1.5259399</v>
      </c>
    </row>
    <row r="1031" spans="1:31" x14ac:dyDescent="0.2">
      <c r="A1031">
        <f>54.236721</f>
        <v>54.236721000000003</v>
      </c>
      <c r="B1031">
        <v>48.282608000000003</v>
      </c>
      <c r="C1031">
        <v>33.281695999999997</v>
      </c>
      <c r="D1031">
        <v>-77.989990000000006</v>
      </c>
      <c r="E1031">
        <v>-2.2046890000000001</v>
      </c>
      <c r="F1031">
        <v>4.1382479999999999</v>
      </c>
      <c r="G1031">
        <v>-8.8482265000000009</v>
      </c>
      <c r="H1031">
        <v>-83.667747000000006</v>
      </c>
      <c r="I1031">
        <v>-4.9706092000000002</v>
      </c>
      <c r="J1031">
        <v>-3.1175877E-3</v>
      </c>
      <c r="K1031">
        <v>-1.6105488000000001E-2</v>
      </c>
      <c r="L1031">
        <v>5.7139061E-3</v>
      </c>
      <c r="M1031">
        <v>-7.4263760000000002E-3</v>
      </c>
      <c r="N1031">
        <v>1.1205774E-2</v>
      </c>
      <c r="O1031">
        <v>1.2373545999999999E-2</v>
      </c>
      <c r="P1031">
        <v>1.0264229E-2</v>
      </c>
      <c r="Q1031">
        <v>-2.9797146E-2</v>
      </c>
      <c r="R1031">
        <v>-3.3453710999999998E-5</v>
      </c>
      <c r="S1031">
        <v>-3.8252363000000002E-3</v>
      </c>
      <c r="T1031">
        <v>-2.6497786999999998E-2</v>
      </c>
      <c r="U1031">
        <v>-2.2626726E-2</v>
      </c>
      <c r="V1031">
        <v>-5.5444915999999997E-3</v>
      </c>
      <c r="W1031">
        <v>1.2464546999999999E-2</v>
      </c>
      <c r="X1031">
        <v>1.4876296000000001E-2</v>
      </c>
      <c r="Y1031">
        <v>2.7228478E-2</v>
      </c>
      <c r="Z1031">
        <v>7.2281430000000002E-3</v>
      </c>
      <c r="AA1031">
        <v>2.6013318E-3</v>
      </c>
      <c r="AB1031">
        <v>3.4751964E-3</v>
      </c>
      <c r="AC1031">
        <v>-5.6230440999999999E-2</v>
      </c>
      <c r="AD1031">
        <v>2.9304330000000001E-3</v>
      </c>
      <c r="AE1031">
        <v>-1.5259399</v>
      </c>
    </row>
    <row r="1032" spans="1:31" x14ac:dyDescent="0.2">
      <c r="A1032">
        <f>54.236721</f>
        <v>54.236721000000003</v>
      </c>
      <c r="B1032">
        <v>48.282608000000003</v>
      </c>
      <c r="C1032">
        <v>33.373753000000001</v>
      </c>
      <c r="D1032">
        <v>-78.174377000000007</v>
      </c>
      <c r="E1032">
        <v>-2.2046890000000001</v>
      </c>
      <c r="F1032">
        <v>4.1382479999999999</v>
      </c>
      <c r="G1032">
        <v>-8.8482265000000009</v>
      </c>
      <c r="H1032">
        <v>-83.667747000000006</v>
      </c>
      <c r="I1032">
        <v>-4.9706092000000002</v>
      </c>
      <c r="J1032">
        <v>-6.3352415000000005E-4</v>
      </c>
      <c r="K1032">
        <v>3.5700317000000002E-2</v>
      </c>
      <c r="L1032">
        <v>3.8538496000000001E-3</v>
      </c>
      <c r="M1032">
        <v>-5.8618682000000002E-3</v>
      </c>
      <c r="N1032">
        <v>8.0781532000000003E-3</v>
      </c>
      <c r="O1032">
        <v>1.0810548999999999E-2</v>
      </c>
      <c r="P1032">
        <v>1.338145E-2</v>
      </c>
      <c r="Q1032">
        <v>-2.8243266E-2</v>
      </c>
      <c r="R1032">
        <v>-3.1423324E-3</v>
      </c>
      <c r="S1032">
        <v>-6.9623411E-4</v>
      </c>
      <c r="T1032">
        <v>-2.8056467000000002E-2</v>
      </c>
      <c r="U1032">
        <v>-2.5737957999999998E-2</v>
      </c>
      <c r="V1032">
        <v>-7.0951445999999996E-3</v>
      </c>
      <c r="W1032">
        <v>1.0909156E-2</v>
      </c>
      <c r="X1032">
        <v>2.1088415999999999E-2</v>
      </c>
      <c r="Y1032">
        <v>2.4122857000000001E-2</v>
      </c>
      <c r="Z1032">
        <v>4.1115186E-3</v>
      </c>
      <c r="AA1032">
        <v>4.1475729000000003E-3</v>
      </c>
      <c r="AB1032">
        <v>1.0291708E-2</v>
      </c>
      <c r="AC1032">
        <v>-7.5052485000000002E-2</v>
      </c>
      <c r="AD1032">
        <v>-2.3442711999999998E-3</v>
      </c>
      <c r="AE1032">
        <v>-9.8943710000000003E-6</v>
      </c>
    </row>
    <row r="1033" spans="1:31" x14ac:dyDescent="0.2">
      <c r="A1033">
        <f>54.144184</f>
        <v>54.144184000000003</v>
      </c>
      <c r="B1033">
        <v>48.190280999999999</v>
      </c>
      <c r="C1033">
        <v>33.465809</v>
      </c>
      <c r="D1033">
        <v>-78.266578999999993</v>
      </c>
      <c r="E1033">
        <v>-2.2046890000000001</v>
      </c>
      <c r="F1033">
        <v>4.1382479999999999</v>
      </c>
      <c r="G1033">
        <v>-8.8482265000000009</v>
      </c>
      <c r="H1033">
        <v>-83.575691000000006</v>
      </c>
      <c r="I1033">
        <v>-4.9706092000000002</v>
      </c>
      <c r="J1033">
        <v>3.0925713999999998E-3</v>
      </c>
      <c r="K1033">
        <v>7.9130336999999995E-2</v>
      </c>
      <c r="L1033">
        <v>2.6138120000000001E-3</v>
      </c>
      <c r="M1033">
        <v>-1.1683456000000001E-3</v>
      </c>
      <c r="N1033">
        <v>-1.3047079999999999E-3</v>
      </c>
      <c r="O1033">
        <v>4.5585688000000001E-3</v>
      </c>
      <c r="P1033">
        <v>1.1822839E-2</v>
      </c>
      <c r="Q1033">
        <v>-2.8243266E-2</v>
      </c>
      <c r="R1033">
        <v>-6.2512108000000004E-3</v>
      </c>
      <c r="S1033">
        <v>5.5617703999999999E-3</v>
      </c>
      <c r="T1033">
        <v>-2.6497786999999998E-2</v>
      </c>
      <c r="U1033">
        <v>-3.1960424000000001E-2</v>
      </c>
      <c r="V1033">
        <v>-1.1747103E-2</v>
      </c>
      <c r="W1033">
        <v>4.6875956000000003E-3</v>
      </c>
      <c r="X1033">
        <v>2.2641445E-2</v>
      </c>
      <c r="Y1033">
        <v>1.9464424000000001E-2</v>
      </c>
      <c r="Z1033">
        <v>2.5532059000000001E-3</v>
      </c>
      <c r="AA1033">
        <v>4.1475729000000003E-3</v>
      </c>
      <c r="AB1033">
        <v>1.3080279E-2</v>
      </c>
      <c r="AC1033">
        <v>-8.0606527999999997E-2</v>
      </c>
      <c r="AD1033">
        <v>-2.3442711999999998E-3</v>
      </c>
      <c r="AE1033">
        <v>-9.8943710000000003E-6</v>
      </c>
    </row>
    <row r="1034" spans="1:31" x14ac:dyDescent="0.2">
      <c r="A1034">
        <f>54.051651</f>
        <v>54.051651</v>
      </c>
      <c r="B1034">
        <v>48.190280999999999</v>
      </c>
      <c r="C1034">
        <v>33.557865</v>
      </c>
      <c r="D1034">
        <v>-78.266578999999993</v>
      </c>
      <c r="E1034">
        <v>-2.2046890000000001</v>
      </c>
      <c r="F1034">
        <v>4.1382479999999999</v>
      </c>
      <c r="G1034">
        <v>-8.8482265000000009</v>
      </c>
      <c r="H1034">
        <v>-83.575691000000006</v>
      </c>
      <c r="I1034">
        <v>-5.0628590999999998</v>
      </c>
      <c r="J1034">
        <v>7.1291747000000001E-3</v>
      </c>
      <c r="K1034">
        <v>0.10270662999999999</v>
      </c>
      <c r="L1034">
        <v>1.0637647000000001E-3</v>
      </c>
      <c r="M1034">
        <v>5.0896843999999998E-3</v>
      </c>
      <c r="N1034">
        <v>-5.9961383000000004E-3</v>
      </c>
      <c r="O1034">
        <v>-6.3823997000000002E-3</v>
      </c>
      <c r="P1034">
        <v>8.7056179000000004E-3</v>
      </c>
      <c r="Q1034">
        <v>-2.9797146E-2</v>
      </c>
      <c r="R1034">
        <v>-9.3600890000000003E-3</v>
      </c>
      <c r="S1034">
        <v>1.0255273000000001E-2</v>
      </c>
      <c r="T1034">
        <v>-2.3380426999999999E-2</v>
      </c>
      <c r="U1034">
        <v>-3.8182887999999998E-2</v>
      </c>
      <c r="V1034">
        <v>-1.6399060999999999E-2</v>
      </c>
      <c r="W1034">
        <v>-1.5339652E-3</v>
      </c>
      <c r="X1034">
        <v>1.7982356000000001E-2</v>
      </c>
      <c r="Y1034">
        <v>1.3253185000000001E-2</v>
      </c>
      <c r="Z1034">
        <v>-5.6341941999999996E-4</v>
      </c>
      <c r="AA1034">
        <v>5.6938129000000002E-3</v>
      </c>
      <c r="AB1034">
        <v>1.0601549E-2</v>
      </c>
      <c r="AC1034">
        <v>-6.6104300000000005E-2</v>
      </c>
      <c r="AD1034">
        <v>4.1715399999999996E-3</v>
      </c>
      <c r="AE1034">
        <v>-9.8943710000000003E-6</v>
      </c>
    </row>
    <row r="1035" spans="1:31" x14ac:dyDescent="0.2">
      <c r="A1035">
        <f>54.051651</f>
        <v>54.051651</v>
      </c>
      <c r="B1035">
        <v>48.097954000000001</v>
      </c>
      <c r="C1035">
        <v>33.557865</v>
      </c>
      <c r="D1035">
        <v>-78.266578999999993</v>
      </c>
      <c r="E1035">
        <v>-2.2046890000000001</v>
      </c>
      <c r="F1035">
        <v>4.0463094999999996</v>
      </c>
      <c r="G1035">
        <v>-8.8482265000000009</v>
      </c>
      <c r="H1035">
        <v>-83.483635000000007</v>
      </c>
      <c r="I1035">
        <v>-5.0628590999999998</v>
      </c>
      <c r="J1035">
        <v>1.0234254E-2</v>
      </c>
      <c r="K1035">
        <v>0.1020862</v>
      </c>
      <c r="L1035">
        <v>1.3373645000000001E-4</v>
      </c>
      <c r="M1035">
        <v>9.7832065000000006E-3</v>
      </c>
      <c r="N1035">
        <v>-2.868518E-3</v>
      </c>
      <c r="O1035">
        <v>-1.7323366999999999E-2</v>
      </c>
      <c r="P1035">
        <v>4.0297852999999998E-3</v>
      </c>
      <c r="Q1035">
        <v>-3.2904907999999997E-2</v>
      </c>
      <c r="R1035">
        <v>-1.4023407999999999E-2</v>
      </c>
      <c r="S1035">
        <v>1.3384276000000001E-2</v>
      </c>
      <c r="T1035">
        <v>-1.7145706E-2</v>
      </c>
      <c r="U1035">
        <v>-4.4405356E-2</v>
      </c>
      <c r="V1035">
        <v>-1.7949712999999999E-2</v>
      </c>
      <c r="W1035">
        <v>2.1424981E-5</v>
      </c>
      <c r="X1035">
        <v>1.0217206E-2</v>
      </c>
      <c r="Y1035">
        <v>7.0419419000000002E-3</v>
      </c>
      <c r="Z1035">
        <v>-5.6341941999999996E-4</v>
      </c>
      <c r="AA1035">
        <v>7.2400546999999999E-3</v>
      </c>
      <c r="AB1035">
        <v>4.4047208999999999E-3</v>
      </c>
      <c r="AC1035">
        <v>-3.3088582999999998E-2</v>
      </c>
      <c r="AD1035">
        <v>1.1928457999999999E-2</v>
      </c>
      <c r="AE1035">
        <v>-9.8943710000000003E-6</v>
      </c>
    </row>
    <row r="1036" spans="1:31" x14ac:dyDescent="0.2">
      <c r="A1036">
        <f>54.144184</f>
        <v>54.144184000000003</v>
      </c>
      <c r="B1036">
        <v>48.005626999999997</v>
      </c>
      <c r="C1036">
        <v>33.557865</v>
      </c>
      <c r="D1036">
        <v>-78.082183999999998</v>
      </c>
      <c r="E1036">
        <v>-2.112644</v>
      </c>
      <c r="F1036">
        <v>4.0463094999999996</v>
      </c>
      <c r="G1036">
        <v>-8.8482265000000009</v>
      </c>
      <c r="H1036">
        <v>-83.483635000000007</v>
      </c>
      <c r="I1036">
        <v>-5.0628590999999998</v>
      </c>
      <c r="J1036">
        <v>1.1476286E-2</v>
      </c>
      <c r="K1036">
        <v>8.1922254999999999E-2</v>
      </c>
      <c r="L1036">
        <v>-4.8628240000000002E-4</v>
      </c>
      <c r="M1036">
        <v>1.1347714E-2</v>
      </c>
      <c r="N1036">
        <v>6.5143425E-3</v>
      </c>
      <c r="O1036">
        <v>-2.3575351000000001E-2</v>
      </c>
      <c r="P1036">
        <v>2.4711745999999998E-3</v>
      </c>
      <c r="Q1036">
        <v>-3.6012678999999999E-2</v>
      </c>
      <c r="R1036">
        <v>-1.5577847000000001E-2</v>
      </c>
      <c r="S1036">
        <v>1.3384276000000001E-2</v>
      </c>
      <c r="T1036">
        <v>-9.3523058999999999E-3</v>
      </c>
      <c r="U1036">
        <v>-4.9072209999999998E-2</v>
      </c>
      <c r="V1036">
        <v>-1.6399060999999999E-2</v>
      </c>
      <c r="W1036">
        <v>4.6875956000000003E-3</v>
      </c>
      <c r="X1036">
        <v>8.9902495E-4</v>
      </c>
      <c r="Y1036">
        <v>2.3835105999999999E-3</v>
      </c>
      <c r="Z1036">
        <v>9.9489325999999999E-4</v>
      </c>
      <c r="AA1036">
        <v>1.1878776000000001E-2</v>
      </c>
      <c r="AB1036">
        <v>-1.1724248000000001E-3</v>
      </c>
      <c r="AC1036">
        <v>8.2582003000000008E-3</v>
      </c>
      <c r="AD1036">
        <v>1.4410671E-2</v>
      </c>
      <c r="AE1036">
        <v>-9.8943710000000003E-6</v>
      </c>
    </row>
    <row r="1037" spans="1:31" x14ac:dyDescent="0.2">
      <c r="A1037">
        <f>54.144184</f>
        <v>54.144184000000003</v>
      </c>
      <c r="B1037">
        <v>47.9133</v>
      </c>
      <c r="C1037">
        <v>33.557865</v>
      </c>
      <c r="D1037">
        <v>-77.989990000000006</v>
      </c>
      <c r="E1037">
        <v>-2.0205986</v>
      </c>
      <c r="F1037">
        <v>4.0463094999999996</v>
      </c>
      <c r="G1037">
        <v>-8.8482265000000009</v>
      </c>
      <c r="H1037">
        <v>-83.483635000000007</v>
      </c>
      <c r="I1037">
        <v>-5.0628590999999998</v>
      </c>
      <c r="J1037">
        <v>1.0234254E-2</v>
      </c>
      <c r="K1037">
        <v>5.1831468999999998E-2</v>
      </c>
      <c r="L1037">
        <v>-1.1063013E-3</v>
      </c>
      <c r="M1037">
        <v>9.7832065000000006E-3</v>
      </c>
      <c r="N1037">
        <v>2.0588635000000001E-2</v>
      </c>
      <c r="O1037">
        <v>-2.3575351000000001E-2</v>
      </c>
      <c r="P1037">
        <v>5.5883965000000004E-3</v>
      </c>
      <c r="Q1037">
        <v>-4.2228206999999997E-2</v>
      </c>
      <c r="R1037">
        <v>-1.5577847000000001E-2</v>
      </c>
      <c r="S1037">
        <v>1.1819774E-2</v>
      </c>
      <c r="T1037">
        <v>-1.558905E-3</v>
      </c>
      <c r="U1037">
        <v>-5.0627824000000002E-2</v>
      </c>
      <c r="V1037">
        <v>-1.3297754E-2</v>
      </c>
      <c r="W1037">
        <v>1.0909156E-2</v>
      </c>
      <c r="X1037">
        <v>-3.7600654000000001E-3</v>
      </c>
      <c r="Y1037">
        <v>8.3070026999999998E-4</v>
      </c>
      <c r="Z1037">
        <v>4.1115186E-3</v>
      </c>
      <c r="AA1037">
        <v>1.9609977000000001E-2</v>
      </c>
      <c r="AB1037">
        <v>-2.7216318999999998E-3</v>
      </c>
      <c r="AC1037">
        <v>3.9731125999999999E-2</v>
      </c>
      <c r="AD1037">
        <v>1.0066798E-2</v>
      </c>
      <c r="AE1037">
        <v>-9.8943710000000003E-6</v>
      </c>
    </row>
    <row r="1038" spans="1:31" x14ac:dyDescent="0.2">
      <c r="A1038">
        <f>54.236721</f>
        <v>54.236721000000003</v>
      </c>
      <c r="B1038">
        <v>47.820976000000002</v>
      </c>
      <c r="C1038">
        <v>33.557865</v>
      </c>
      <c r="D1038">
        <v>-77.989990000000006</v>
      </c>
      <c r="E1038">
        <v>-2.0205986</v>
      </c>
      <c r="F1038">
        <v>4.0463094999999996</v>
      </c>
      <c r="G1038">
        <v>-8.8482265000000009</v>
      </c>
      <c r="H1038">
        <v>-83.483635000000007</v>
      </c>
      <c r="I1038">
        <v>-5.0628590999999998</v>
      </c>
      <c r="J1038">
        <v>7.7501908E-3</v>
      </c>
      <c r="K1038">
        <v>2.3912170999999999E-2</v>
      </c>
      <c r="L1038">
        <v>-2.0363296000000001E-3</v>
      </c>
      <c r="M1038">
        <v>8.2186991000000008E-3</v>
      </c>
      <c r="N1038">
        <v>3.1535305E-2</v>
      </c>
      <c r="O1038">
        <v>-1.8886363E-2</v>
      </c>
      <c r="P1038">
        <v>8.7056179000000004E-3</v>
      </c>
      <c r="Q1038">
        <v>-4.8443735000000002E-2</v>
      </c>
      <c r="R1038">
        <v>-1.0914528999999999E-2</v>
      </c>
      <c r="S1038">
        <v>1.0255273000000001E-2</v>
      </c>
      <c r="T1038">
        <v>1.5584554E-3</v>
      </c>
      <c r="U1038">
        <v>-5.0627824000000002E-2</v>
      </c>
      <c r="V1038">
        <v>-1.0196449999999999E-2</v>
      </c>
      <c r="W1038">
        <v>1.4019935000000001E-2</v>
      </c>
      <c r="X1038">
        <v>-3.7600654000000001E-3</v>
      </c>
      <c r="Y1038">
        <v>2.3835105999999999E-3</v>
      </c>
      <c r="Z1038">
        <v>8.7864567000000005E-3</v>
      </c>
      <c r="AA1038">
        <v>2.5794942000000001E-2</v>
      </c>
      <c r="AB1038">
        <v>-2.4290045000000001E-4</v>
      </c>
      <c r="AC1038">
        <v>4.5285165000000002E-2</v>
      </c>
      <c r="AD1038">
        <v>2.9304330000000001E-3</v>
      </c>
      <c r="AE1038">
        <v>-9.8943710000000003E-6</v>
      </c>
    </row>
    <row r="1039" spans="1:31" x14ac:dyDescent="0.2">
      <c r="A1039">
        <f>54.329258</f>
        <v>54.329258000000003</v>
      </c>
      <c r="B1039">
        <v>47.820976000000002</v>
      </c>
      <c r="C1039">
        <v>33.649918</v>
      </c>
      <c r="D1039">
        <v>-77.989990000000006</v>
      </c>
      <c r="E1039">
        <v>-2.0205986</v>
      </c>
      <c r="F1039">
        <v>4.0463094999999996</v>
      </c>
      <c r="G1039">
        <v>-8.9404296999999993</v>
      </c>
      <c r="H1039">
        <v>-83.483635000000007</v>
      </c>
      <c r="I1039">
        <v>-5.0628590999999998</v>
      </c>
      <c r="J1039">
        <v>5.2661271999999999E-3</v>
      </c>
      <c r="K1039">
        <v>6.8503781000000003E-3</v>
      </c>
      <c r="L1039">
        <v>-3.5863767999999999E-3</v>
      </c>
      <c r="M1039">
        <v>5.0896843999999998E-3</v>
      </c>
      <c r="N1039">
        <v>3.7790544000000002E-2</v>
      </c>
      <c r="O1039">
        <v>-1.1071386000000001E-2</v>
      </c>
      <c r="P1039">
        <v>1.338145E-2</v>
      </c>
      <c r="Q1039">
        <v>-5.4659262E-2</v>
      </c>
      <c r="R1039">
        <v>-3.1423324E-3</v>
      </c>
      <c r="S1039">
        <v>8.6907726000000005E-3</v>
      </c>
      <c r="T1039">
        <v>1.5584554E-3</v>
      </c>
      <c r="U1039">
        <v>-4.9072209999999998E-2</v>
      </c>
      <c r="V1039">
        <v>-8.6457980999999993E-3</v>
      </c>
      <c r="W1039">
        <v>1.2464546999999999E-2</v>
      </c>
      <c r="X1039">
        <v>-6.5400509999999996E-4</v>
      </c>
      <c r="Y1039">
        <v>3.9363209999999996E-3</v>
      </c>
      <c r="Z1039">
        <v>1.1903080999999999E-2</v>
      </c>
      <c r="AA1039">
        <v>2.8887422999999999E-2</v>
      </c>
      <c r="AB1039">
        <v>4.4047208999999999E-3</v>
      </c>
      <c r="AC1039">
        <v>2.1217639999999999E-2</v>
      </c>
      <c r="AD1039">
        <v>-7.9288747000000001E-4</v>
      </c>
      <c r="AE1039">
        <v>-9.8943710000000003E-6</v>
      </c>
    </row>
    <row r="1040" spans="1:31" x14ac:dyDescent="0.2">
      <c r="A1040">
        <f>54.421795</f>
        <v>54.421795000000003</v>
      </c>
      <c r="B1040">
        <v>47.9133</v>
      </c>
      <c r="C1040">
        <v>33.649918</v>
      </c>
      <c r="D1040">
        <v>-77.989990000000006</v>
      </c>
      <c r="E1040">
        <v>-2.0205986</v>
      </c>
      <c r="F1040">
        <v>4.1382479999999999</v>
      </c>
      <c r="G1040">
        <v>-8.9404296999999993</v>
      </c>
      <c r="H1040">
        <v>-83.483635000000007</v>
      </c>
      <c r="I1040">
        <v>-5.0628590999999998</v>
      </c>
      <c r="J1040">
        <v>3.7135871E-3</v>
      </c>
      <c r="K1040">
        <v>1.2665186000000001E-3</v>
      </c>
      <c r="L1040">
        <v>-5.4464335999999999E-3</v>
      </c>
      <c r="M1040">
        <v>1.9606692E-3</v>
      </c>
      <c r="N1040">
        <v>3.6226735000000003E-2</v>
      </c>
      <c r="O1040">
        <v>-4.8194042999999999E-3</v>
      </c>
      <c r="P1040">
        <v>1.338145E-2</v>
      </c>
      <c r="Q1040">
        <v>-5.7767025999999999E-2</v>
      </c>
      <c r="R1040">
        <v>1.5209856000000001E-3</v>
      </c>
      <c r="S1040">
        <v>8.6907726000000005E-3</v>
      </c>
      <c r="T1040">
        <v>-1.558905E-3</v>
      </c>
      <c r="U1040">
        <v>-4.7516592000000003E-2</v>
      </c>
      <c r="V1040">
        <v>-8.6457980999999993E-3</v>
      </c>
      <c r="W1040">
        <v>7.7983756E-3</v>
      </c>
      <c r="X1040">
        <v>4.0050852000000003E-3</v>
      </c>
      <c r="Y1040">
        <v>5.4891313999999997E-3</v>
      </c>
      <c r="Z1040">
        <v>1.1903080999999999E-2</v>
      </c>
      <c r="AA1040">
        <v>2.7341183000000002E-2</v>
      </c>
      <c r="AB1040">
        <v>8.4326592999999991E-3</v>
      </c>
      <c r="AC1040">
        <v>-2.0129141999999999E-2</v>
      </c>
      <c r="AD1040">
        <v>1.3794263999999999E-4</v>
      </c>
      <c r="AE1040">
        <v>-9.8943710000000003E-6</v>
      </c>
    </row>
    <row r="1041" spans="1:31" x14ac:dyDescent="0.2">
      <c r="A1041">
        <f>54.421795</f>
        <v>54.421795000000003</v>
      </c>
      <c r="B1041">
        <v>47.9133</v>
      </c>
      <c r="C1041">
        <v>33.649918</v>
      </c>
      <c r="D1041">
        <v>-78.082183999999998</v>
      </c>
      <c r="E1041">
        <v>-2.0205986</v>
      </c>
      <c r="F1041">
        <v>4.0463094999999996</v>
      </c>
      <c r="G1041">
        <v>-8.8482265000000009</v>
      </c>
      <c r="H1041">
        <v>-83.483635000000007</v>
      </c>
      <c r="I1041">
        <v>-5.0628590999999998</v>
      </c>
      <c r="J1041">
        <v>4.3346030000000002E-3</v>
      </c>
      <c r="K1041">
        <v>9.5630420000000001E-4</v>
      </c>
      <c r="L1041">
        <v>-6.6864708999999998E-3</v>
      </c>
      <c r="M1041">
        <v>-1.1683456000000001E-3</v>
      </c>
      <c r="N1041">
        <v>2.5280061999999999E-2</v>
      </c>
      <c r="O1041">
        <v>-1.3041769999999999E-4</v>
      </c>
      <c r="P1041">
        <v>1.338145E-2</v>
      </c>
      <c r="Q1041">
        <v>-5.9320912000000003E-2</v>
      </c>
      <c r="R1041">
        <v>1.5209856000000001E-3</v>
      </c>
      <c r="S1041">
        <v>8.6907726000000005E-3</v>
      </c>
      <c r="T1041">
        <v>-6.2349457000000002E-3</v>
      </c>
      <c r="U1041">
        <v>-4.5960978E-2</v>
      </c>
      <c r="V1041">
        <v>-1.1747103E-2</v>
      </c>
      <c r="W1041">
        <v>1.5768150000000001E-3</v>
      </c>
      <c r="X1041">
        <v>7.1111452000000002E-3</v>
      </c>
      <c r="Y1041">
        <v>7.0419419000000002E-3</v>
      </c>
      <c r="Z1041">
        <v>8.7864567000000005E-3</v>
      </c>
      <c r="AA1041">
        <v>2.4248701000000001E-2</v>
      </c>
      <c r="AB1041">
        <v>9.3621834999999994E-3</v>
      </c>
      <c r="AC1041">
        <v>-5.7156104999999999E-2</v>
      </c>
      <c r="AD1041">
        <v>1.9996026999999999E-3</v>
      </c>
      <c r="AE1041">
        <v>-9.8943710000000003E-6</v>
      </c>
    </row>
    <row r="1042" spans="1:31" x14ac:dyDescent="0.2">
      <c r="A1042">
        <f>54.421795</f>
        <v>54.421795000000003</v>
      </c>
      <c r="B1042">
        <v>47.9133</v>
      </c>
      <c r="C1042">
        <v>33.649918</v>
      </c>
      <c r="D1042">
        <v>-77.989990000000006</v>
      </c>
      <c r="E1042">
        <v>-2.0205986</v>
      </c>
      <c r="F1042">
        <v>4.0463094999999996</v>
      </c>
      <c r="G1042">
        <v>-8.7560234000000001</v>
      </c>
      <c r="H1042">
        <v>-83.575691000000006</v>
      </c>
      <c r="I1042">
        <v>-5.0628590999999998</v>
      </c>
      <c r="J1042">
        <v>6.8186666000000003E-3</v>
      </c>
      <c r="K1042">
        <v>-3.6969117E-3</v>
      </c>
      <c r="L1042">
        <v>-6.3764611000000004E-3</v>
      </c>
      <c r="M1042">
        <v>-1.1683456000000001E-3</v>
      </c>
      <c r="N1042">
        <v>6.5143425E-3</v>
      </c>
      <c r="O1042">
        <v>-1.3041769999999999E-4</v>
      </c>
      <c r="P1042">
        <v>1.1822839E-2</v>
      </c>
      <c r="Q1042">
        <v>-5.4659262E-2</v>
      </c>
      <c r="R1042">
        <v>-3.1423324E-3</v>
      </c>
      <c r="S1042">
        <v>1.0255273000000001E-2</v>
      </c>
      <c r="T1042">
        <v>-9.3523058999999999E-3</v>
      </c>
      <c r="U1042">
        <v>-4.4405356E-2</v>
      </c>
      <c r="V1042">
        <v>-1.6399060999999999E-2</v>
      </c>
      <c r="W1042">
        <v>-4.6447455000000002E-3</v>
      </c>
      <c r="X1042">
        <v>8.6641758999999995E-3</v>
      </c>
      <c r="Y1042">
        <v>8.5947522999999994E-3</v>
      </c>
      <c r="Z1042">
        <v>4.1115186E-3</v>
      </c>
      <c r="AA1042">
        <v>1.9609977000000001E-2</v>
      </c>
      <c r="AB1042">
        <v>7.8129758999999997E-3</v>
      </c>
      <c r="AC1042">
        <v>-7.3509693000000001E-2</v>
      </c>
      <c r="AD1042">
        <v>-1.7233408000000001E-4</v>
      </c>
      <c r="AE1042">
        <v>-9.8943710000000003E-6</v>
      </c>
    </row>
    <row r="1043" spans="1:31" x14ac:dyDescent="0.2">
      <c r="A1043">
        <f>54.421795</f>
        <v>54.421795000000003</v>
      </c>
      <c r="B1043">
        <v>47.9133</v>
      </c>
      <c r="C1043">
        <v>33.557865</v>
      </c>
      <c r="D1043">
        <v>-77.989990000000006</v>
      </c>
      <c r="E1043">
        <v>-2.0205986</v>
      </c>
      <c r="F1043">
        <v>4.0463094999999996</v>
      </c>
      <c r="G1043">
        <v>-8.6638202999999994</v>
      </c>
      <c r="H1043">
        <v>-83.667747000000006</v>
      </c>
      <c r="I1043">
        <v>-5.1551093999999997</v>
      </c>
      <c r="J1043">
        <v>9.9237458999999993E-3</v>
      </c>
      <c r="K1043">
        <v>-1.9517845999999998E-2</v>
      </c>
      <c r="L1043">
        <v>-5.1364237E-3</v>
      </c>
      <c r="M1043">
        <v>1.9606692E-3</v>
      </c>
      <c r="N1043">
        <v>-1.3815189E-2</v>
      </c>
      <c r="O1043">
        <v>-1.6934129999999999E-3</v>
      </c>
      <c r="P1043">
        <v>1.338145E-2</v>
      </c>
      <c r="Q1043">
        <v>-4.8443735000000002E-2</v>
      </c>
      <c r="R1043">
        <v>-1.0914528999999999E-2</v>
      </c>
      <c r="S1043">
        <v>1.3384276000000001E-2</v>
      </c>
      <c r="T1043">
        <v>-1.4028346000000001E-2</v>
      </c>
      <c r="U1043">
        <v>-4.4405356E-2</v>
      </c>
      <c r="V1043">
        <v>-1.9500367000000001E-2</v>
      </c>
      <c r="W1043">
        <v>-1.0866305999999999E-2</v>
      </c>
      <c r="X1043">
        <v>8.6641758999999995E-3</v>
      </c>
      <c r="Y1043">
        <v>8.5947522999999994E-3</v>
      </c>
      <c r="Z1043">
        <v>-5.6341941999999996E-4</v>
      </c>
      <c r="AA1043">
        <v>1.4971254999999999E-2</v>
      </c>
      <c r="AB1043">
        <v>5.3342449999999996E-3</v>
      </c>
      <c r="AC1043">
        <v>-6.7647084999999996E-2</v>
      </c>
      <c r="AD1043">
        <v>-6.0675913000000003E-3</v>
      </c>
      <c r="AE1043">
        <v>-9.8943710000000003E-6</v>
      </c>
    </row>
    <row r="1044" spans="1:31" x14ac:dyDescent="0.2">
      <c r="A1044">
        <f>54.329258</f>
        <v>54.329258000000003</v>
      </c>
      <c r="B1044">
        <v>47.9133</v>
      </c>
      <c r="C1044">
        <v>33.465809</v>
      </c>
      <c r="D1044">
        <v>-77.805603000000005</v>
      </c>
      <c r="E1044">
        <v>-2.0205986</v>
      </c>
      <c r="F1044">
        <v>4.1382479999999999</v>
      </c>
      <c r="G1044">
        <v>-8.4794129999999992</v>
      </c>
      <c r="H1044">
        <v>-83.759795999999994</v>
      </c>
      <c r="I1044">
        <v>-5.1551093999999997</v>
      </c>
      <c r="J1044">
        <v>1.2718317E-2</v>
      </c>
      <c r="K1044">
        <v>-4.5886072999999999E-2</v>
      </c>
      <c r="L1044">
        <v>-3.8963864000000001E-3</v>
      </c>
      <c r="M1044">
        <v>6.6541917999999997E-3</v>
      </c>
      <c r="N1044">
        <v>-2.9453290999999999E-2</v>
      </c>
      <c r="O1044">
        <v>-1.6934129999999999E-3</v>
      </c>
      <c r="P1044">
        <v>1.8057283E-2</v>
      </c>
      <c r="Q1044">
        <v>-4.2228206999999997E-2</v>
      </c>
      <c r="R1044">
        <v>-1.5577847000000001E-2</v>
      </c>
      <c r="S1044">
        <v>1.4948777999999999E-2</v>
      </c>
      <c r="T1044">
        <v>-2.0263065E-2</v>
      </c>
      <c r="U1044">
        <v>-4.4405356E-2</v>
      </c>
      <c r="V1044">
        <v>-1.9500367000000001E-2</v>
      </c>
      <c r="W1044">
        <v>-1.3977086999999999E-2</v>
      </c>
      <c r="X1044">
        <v>7.1111452000000002E-3</v>
      </c>
      <c r="Y1044">
        <v>8.5947522999999994E-3</v>
      </c>
      <c r="Z1044">
        <v>-3.6800446000000001E-3</v>
      </c>
      <c r="AA1044">
        <v>1.1878776000000001E-2</v>
      </c>
      <c r="AB1044">
        <v>3.1653552E-3</v>
      </c>
      <c r="AC1044">
        <v>-5.0676394E-2</v>
      </c>
      <c r="AD1044">
        <v>-1.0721743000000001E-2</v>
      </c>
      <c r="AE1044">
        <v>-9.8943710000000003E-6</v>
      </c>
    </row>
    <row r="1045" spans="1:31" x14ac:dyDescent="0.2">
      <c r="A1045">
        <f>54.329258</f>
        <v>54.329258000000003</v>
      </c>
      <c r="B1045">
        <v>48.005626999999997</v>
      </c>
      <c r="C1045">
        <v>33.465809</v>
      </c>
      <c r="D1045">
        <v>-77.713408999999999</v>
      </c>
      <c r="E1045">
        <v>-2.0205986</v>
      </c>
      <c r="F1045">
        <v>4.1382479999999999</v>
      </c>
      <c r="G1045">
        <v>-8.3872099000000002</v>
      </c>
      <c r="H1045">
        <v>-83.851851999999994</v>
      </c>
      <c r="I1045">
        <v>-5.1551093999999997</v>
      </c>
      <c r="J1045">
        <v>1.3649842000000001E-2</v>
      </c>
      <c r="K1045">
        <v>-7.4115581999999999E-2</v>
      </c>
      <c r="L1045">
        <v>-3.2763672000000001E-3</v>
      </c>
      <c r="M1045">
        <v>8.2186991000000008E-3</v>
      </c>
      <c r="N1045">
        <v>-3.7272342E-2</v>
      </c>
      <c r="O1045">
        <v>-1.3041769999999999E-4</v>
      </c>
      <c r="P1045">
        <v>2.1174505E-2</v>
      </c>
      <c r="Q1045">
        <v>-3.9120442999999998E-2</v>
      </c>
      <c r="R1045">
        <v>-1.8686725000000001E-2</v>
      </c>
      <c r="S1045">
        <v>1.4948777999999999E-2</v>
      </c>
      <c r="T1045">
        <v>-2.4939109000000001E-2</v>
      </c>
      <c r="U1045">
        <v>-4.4405356E-2</v>
      </c>
      <c r="V1045">
        <v>-1.4848409E-2</v>
      </c>
      <c r="W1045">
        <v>-1.3977086999999999E-2</v>
      </c>
      <c r="X1045">
        <v>5.5581153999999999E-3</v>
      </c>
      <c r="Y1045">
        <v>8.5947522999999994E-3</v>
      </c>
      <c r="Z1045">
        <v>-5.2383574999999996E-3</v>
      </c>
      <c r="AA1045">
        <v>8.7862945999999994E-3</v>
      </c>
      <c r="AB1045">
        <v>3.1653552E-3</v>
      </c>
      <c r="AC1045">
        <v>-3.4014258999999998E-2</v>
      </c>
      <c r="AD1045">
        <v>-9.4806356000000005E-3</v>
      </c>
      <c r="AE1045">
        <v>-9.8943710000000003E-6</v>
      </c>
    </row>
    <row r="1046" spans="1:31" x14ac:dyDescent="0.2">
      <c r="A1046">
        <f>54.329258</f>
        <v>54.329258000000003</v>
      </c>
      <c r="B1046">
        <v>48.005626999999997</v>
      </c>
      <c r="C1046">
        <v>33.373753000000001</v>
      </c>
      <c r="D1046">
        <v>-77.713408999999999</v>
      </c>
      <c r="E1046">
        <v>-2.0205986</v>
      </c>
      <c r="F1046">
        <v>4.1382479999999999</v>
      </c>
      <c r="G1046">
        <v>-8.2950067999999995</v>
      </c>
      <c r="H1046">
        <v>-83.943909000000005</v>
      </c>
      <c r="I1046">
        <v>-5.1551093999999997</v>
      </c>
      <c r="J1046">
        <v>1.1786793E-2</v>
      </c>
      <c r="K1046">
        <v>-9.3969308000000001E-2</v>
      </c>
      <c r="L1046">
        <v>-3.8963864000000001E-3</v>
      </c>
      <c r="M1046">
        <v>5.0896843999999998E-3</v>
      </c>
      <c r="N1046">
        <v>-4.0399960999999998E-2</v>
      </c>
      <c r="O1046">
        <v>2.9955732000000001E-3</v>
      </c>
      <c r="P1046">
        <v>2.1174505E-2</v>
      </c>
      <c r="Q1046">
        <v>-3.9120442999999998E-2</v>
      </c>
      <c r="R1046">
        <v>-1.8686725000000001E-2</v>
      </c>
      <c r="S1046">
        <v>1.3384276000000001E-2</v>
      </c>
      <c r="T1046">
        <v>-2.9615147000000001E-2</v>
      </c>
      <c r="U1046">
        <v>-4.1294127999999999E-2</v>
      </c>
      <c r="V1046">
        <v>-1.1747103E-2</v>
      </c>
      <c r="W1046">
        <v>-9.3109151000000008E-3</v>
      </c>
      <c r="X1046">
        <v>4.0050852000000003E-3</v>
      </c>
      <c r="Y1046">
        <v>1.0147562000000001E-2</v>
      </c>
      <c r="Z1046">
        <v>-6.7966700999999999E-3</v>
      </c>
      <c r="AA1046">
        <v>7.2400546999999999E-3</v>
      </c>
      <c r="AB1046">
        <v>5.0244037999999996E-3</v>
      </c>
      <c r="AC1046">
        <v>-2.1980492000000001E-2</v>
      </c>
      <c r="AD1046">
        <v>-2.3442711999999998E-3</v>
      </c>
      <c r="AE1046">
        <v>-9.8943710000000003E-6</v>
      </c>
    </row>
    <row r="1047" spans="1:31" x14ac:dyDescent="0.2">
      <c r="A1047">
        <f>54.236721</f>
        <v>54.236721000000003</v>
      </c>
      <c r="B1047">
        <v>48.005626999999997</v>
      </c>
      <c r="C1047">
        <v>33.373753000000001</v>
      </c>
      <c r="D1047">
        <v>-77.713408999999999</v>
      </c>
      <c r="E1047">
        <v>-2.0205986</v>
      </c>
      <c r="F1047">
        <v>4.1382479999999999</v>
      </c>
      <c r="G1047">
        <v>-8.3872099000000002</v>
      </c>
      <c r="H1047">
        <v>-84.035965000000004</v>
      </c>
      <c r="I1047">
        <v>-5.1551093999999997</v>
      </c>
      <c r="J1047">
        <v>8.3712069000000007E-3</v>
      </c>
      <c r="K1047">
        <v>-9.7071446000000006E-2</v>
      </c>
      <c r="L1047">
        <v>-4.8264144000000004E-3</v>
      </c>
      <c r="M1047">
        <v>3.9616188999999998E-4</v>
      </c>
      <c r="N1047">
        <v>-5.1346637000000001E-2</v>
      </c>
      <c r="O1047">
        <v>7.6845595999999999E-3</v>
      </c>
      <c r="P1047">
        <v>1.8057283E-2</v>
      </c>
      <c r="Q1047">
        <v>-4.2228206999999997E-2</v>
      </c>
      <c r="R1047">
        <v>-1.8686725000000001E-2</v>
      </c>
      <c r="S1047">
        <v>1.1819774E-2</v>
      </c>
      <c r="T1047">
        <v>-3.4291189E-2</v>
      </c>
      <c r="U1047">
        <v>-3.8182887999999998E-2</v>
      </c>
      <c r="V1047">
        <v>-1.3297754E-2</v>
      </c>
      <c r="W1047">
        <v>-3.0893552999999999E-3</v>
      </c>
      <c r="X1047">
        <v>2.4520549999999999E-3</v>
      </c>
      <c r="Y1047">
        <v>1.3253185000000001E-2</v>
      </c>
      <c r="Z1047">
        <v>-6.7966700999999999E-3</v>
      </c>
      <c r="AA1047">
        <v>4.1475729000000003E-3</v>
      </c>
      <c r="AB1047">
        <v>8.1228176000000003E-3</v>
      </c>
      <c r="AC1047">
        <v>-9.9467263E-3</v>
      </c>
      <c r="AD1047">
        <v>5.7229237000000002E-3</v>
      </c>
      <c r="AE1047">
        <v>-9.8943710000000003E-6</v>
      </c>
    </row>
    <row r="1048" spans="1:31" x14ac:dyDescent="0.2">
      <c r="A1048">
        <f>54.236721</f>
        <v>54.236721000000003</v>
      </c>
      <c r="B1048">
        <v>48.097954000000001</v>
      </c>
      <c r="C1048">
        <v>33.373753000000001</v>
      </c>
      <c r="D1048">
        <v>-77.713408999999999</v>
      </c>
      <c r="E1048">
        <v>-2.0205986</v>
      </c>
      <c r="F1048">
        <v>4.1382479999999999</v>
      </c>
      <c r="G1048">
        <v>-8.3872099000000002</v>
      </c>
      <c r="H1048">
        <v>-84.035965000000004</v>
      </c>
      <c r="I1048">
        <v>-5.2473593000000003</v>
      </c>
      <c r="J1048">
        <v>4.6451106000000002E-3</v>
      </c>
      <c r="K1048">
        <v>-8.31118E-2</v>
      </c>
      <c r="L1048">
        <v>-4.8264144000000004E-3</v>
      </c>
      <c r="M1048">
        <v>-4.2973602999999997E-3</v>
      </c>
      <c r="N1048">
        <v>-7.4803777000000002E-2</v>
      </c>
      <c r="O1048">
        <v>9.2475544999999996E-3</v>
      </c>
      <c r="P1048">
        <v>1.338145E-2</v>
      </c>
      <c r="Q1048">
        <v>-4.3782089000000003E-2</v>
      </c>
      <c r="R1048">
        <v>-1.7132286E-2</v>
      </c>
      <c r="S1048">
        <v>1.0255273000000001E-2</v>
      </c>
      <c r="T1048">
        <v>-3.7408548999999999E-2</v>
      </c>
      <c r="U1048">
        <v>-3.3516042000000003E-2</v>
      </c>
      <c r="V1048">
        <v>-1.9500367000000001E-2</v>
      </c>
      <c r="W1048">
        <v>-1.5339652E-3</v>
      </c>
      <c r="X1048">
        <v>8.9902495E-4</v>
      </c>
      <c r="Y1048">
        <v>1.6358804000000001E-2</v>
      </c>
      <c r="Z1048">
        <v>-5.2383574999999996E-3</v>
      </c>
      <c r="AA1048">
        <v>4.1475729000000003E-3</v>
      </c>
      <c r="AB1048">
        <v>1.091139E-2</v>
      </c>
      <c r="AC1048">
        <v>4.2469450000000002E-3</v>
      </c>
      <c r="AD1048">
        <v>9.7565212999999994E-3</v>
      </c>
      <c r="AE1048">
        <v>-9.8943710000000003E-6</v>
      </c>
    </row>
    <row r="1049" spans="1:31" x14ac:dyDescent="0.2">
      <c r="A1049">
        <f>54.144184</f>
        <v>54.144184000000003</v>
      </c>
      <c r="B1049">
        <v>48.097954000000001</v>
      </c>
      <c r="C1049">
        <v>33.373753000000001</v>
      </c>
      <c r="D1049">
        <v>-77.805603000000005</v>
      </c>
      <c r="E1049">
        <v>-2.0205986</v>
      </c>
      <c r="F1049">
        <v>4.1382479999999999</v>
      </c>
      <c r="G1049">
        <v>-8.3872099000000002</v>
      </c>
      <c r="H1049">
        <v>-84.035965000000004</v>
      </c>
      <c r="I1049">
        <v>-5.1551093999999997</v>
      </c>
      <c r="J1049">
        <v>2.1610473999999998E-3</v>
      </c>
      <c r="K1049">
        <v>-5.8915079000000002E-2</v>
      </c>
      <c r="L1049">
        <v>-2.6563485E-3</v>
      </c>
      <c r="M1049">
        <v>-7.4263760000000002E-3</v>
      </c>
      <c r="N1049">
        <v>-0.10451618</v>
      </c>
      <c r="O1049">
        <v>9.2475544999999996E-3</v>
      </c>
      <c r="P1049">
        <v>1.1822839E-2</v>
      </c>
      <c r="Q1049">
        <v>-4.3782089000000003E-2</v>
      </c>
      <c r="R1049">
        <v>-1.4023407999999999E-2</v>
      </c>
      <c r="S1049">
        <v>8.6907726000000005E-3</v>
      </c>
      <c r="T1049">
        <v>-3.7408548999999999E-2</v>
      </c>
      <c r="U1049">
        <v>-3.0404807999999998E-2</v>
      </c>
      <c r="V1049">
        <v>-2.8804283999999999E-2</v>
      </c>
      <c r="W1049">
        <v>-4.6447455000000002E-3</v>
      </c>
      <c r="X1049">
        <v>2.4520549999999999E-3</v>
      </c>
      <c r="Y1049">
        <v>2.1017237000000001E-2</v>
      </c>
      <c r="Z1049">
        <v>-2.1217320999999999E-3</v>
      </c>
      <c r="AA1049">
        <v>4.1475729000000003E-3</v>
      </c>
      <c r="AB1049">
        <v>1.2150756E-2</v>
      </c>
      <c r="AC1049">
        <v>1.5972152E-2</v>
      </c>
      <c r="AD1049">
        <v>9.4462447000000001E-3</v>
      </c>
      <c r="AE1049">
        <v>-9.8943710000000003E-6</v>
      </c>
    </row>
    <row r="1050" spans="1:31" x14ac:dyDescent="0.2">
      <c r="A1050">
        <f>54.144184</f>
        <v>54.144184000000003</v>
      </c>
      <c r="B1050">
        <v>48.190280999999999</v>
      </c>
      <c r="C1050">
        <v>33.373753000000001</v>
      </c>
      <c r="D1050">
        <v>-77.897796999999997</v>
      </c>
      <c r="E1050">
        <v>-2.112644</v>
      </c>
      <c r="F1050">
        <v>4.1382479999999999</v>
      </c>
      <c r="G1050">
        <v>-8.4794129999999992</v>
      </c>
      <c r="H1050">
        <v>-83.943909000000005</v>
      </c>
      <c r="I1050">
        <v>-5.1551093999999997</v>
      </c>
      <c r="J1050">
        <v>1.5400315E-3</v>
      </c>
      <c r="K1050">
        <v>-3.4408136999999998E-2</v>
      </c>
      <c r="L1050">
        <v>1.6837836000000001E-3</v>
      </c>
      <c r="M1050">
        <v>-8.9908820000000004E-3</v>
      </c>
      <c r="N1050">
        <v>-0.12953712000000001</v>
      </c>
      <c r="O1050">
        <v>7.6845595999999999E-3</v>
      </c>
      <c r="P1050">
        <v>1.0264229E-2</v>
      </c>
      <c r="Q1050">
        <v>-3.9120442999999998E-2</v>
      </c>
      <c r="R1050">
        <v>-9.3600890000000003E-3</v>
      </c>
      <c r="S1050">
        <v>7.1262716999999998E-3</v>
      </c>
      <c r="T1050">
        <v>-3.5849868999999999E-2</v>
      </c>
      <c r="U1050">
        <v>-2.7293574000000001E-2</v>
      </c>
      <c r="V1050">
        <v>-3.3456244000000003E-2</v>
      </c>
      <c r="W1050">
        <v>-1.2421695999999999E-2</v>
      </c>
      <c r="X1050">
        <v>5.5581153999999999E-3</v>
      </c>
      <c r="Y1050">
        <v>2.2570046E-2</v>
      </c>
      <c r="Z1050">
        <v>-5.6341941999999996E-4</v>
      </c>
      <c r="AA1050">
        <v>5.6938129000000002E-3</v>
      </c>
      <c r="AB1050">
        <v>1.0601549E-2</v>
      </c>
      <c r="AC1050">
        <v>1.4429361E-2</v>
      </c>
      <c r="AD1050">
        <v>7.5845838999999996E-3</v>
      </c>
      <c r="AE1050">
        <v>-9.8943710000000003E-6</v>
      </c>
    </row>
    <row r="1051" spans="1:31" x14ac:dyDescent="0.2">
      <c r="A1051">
        <f>54.144184</f>
        <v>54.144184000000003</v>
      </c>
      <c r="B1051">
        <v>48.282608000000003</v>
      </c>
      <c r="C1051">
        <v>33.373753000000001</v>
      </c>
      <c r="D1051">
        <v>-77.989990000000006</v>
      </c>
      <c r="E1051">
        <v>-2.112644</v>
      </c>
      <c r="F1051">
        <v>4.1382479999999999</v>
      </c>
      <c r="G1051">
        <v>-8.5716170999999992</v>
      </c>
      <c r="H1051">
        <v>-83.943909000000005</v>
      </c>
      <c r="I1051">
        <v>-5.1551093999999997</v>
      </c>
      <c r="J1051">
        <v>1.8505395E-3</v>
      </c>
      <c r="K1051">
        <v>-1.7656561000000001E-2</v>
      </c>
      <c r="L1051">
        <v>6.0239155000000001E-3</v>
      </c>
      <c r="M1051">
        <v>-7.4263760000000002E-3</v>
      </c>
      <c r="N1051">
        <v>-0.13579237</v>
      </c>
      <c r="O1051">
        <v>7.6845595999999999E-3</v>
      </c>
      <c r="P1051">
        <v>1.0264229E-2</v>
      </c>
      <c r="Q1051">
        <v>-3.1351025999999997E-2</v>
      </c>
      <c r="R1051">
        <v>-4.6967715000000004E-3</v>
      </c>
      <c r="S1051">
        <v>7.1262716999999998E-3</v>
      </c>
      <c r="T1051">
        <v>-3.2732509E-2</v>
      </c>
      <c r="U1051">
        <v>-2.8849191999999999E-2</v>
      </c>
      <c r="V1051">
        <v>-3.6557548000000002E-2</v>
      </c>
      <c r="W1051">
        <v>-2.0198647E-2</v>
      </c>
      <c r="X1051">
        <v>8.6641758999999995E-3</v>
      </c>
      <c r="Y1051">
        <v>2.2570046E-2</v>
      </c>
      <c r="Z1051">
        <v>9.9489325999999999E-4</v>
      </c>
      <c r="AA1051">
        <v>7.2400546999999999E-3</v>
      </c>
      <c r="AB1051">
        <v>6.5736105000000003E-3</v>
      </c>
      <c r="AC1051">
        <v>-5.0097974E-3</v>
      </c>
      <c r="AD1051">
        <v>6.3434768999999997E-3</v>
      </c>
      <c r="AE1051">
        <v>-9.8943710000000003E-6</v>
      </c>
    </row>
    <row r="1052" spans="1:31" x14ac:dyDescent="0.2">
      <c r="A1052">
        <f>54.051651</f>
        <v>54.051651</v>
      </c>
      <c r="B1052">
        <v>48.190280999999999</v>
      </c>
      <c r="C1052">
        <v>33.373753000000001</v>
      </c>
      <c r="D1052">
        <v>-77.989990000000006</v>
      </c>
      <c r="E1052">
        <v>-2.112644</v>
      </c>
      <c r="F1052">
        <v>4.1382479999999999</v>
      </c>
      <c r="G1052">
        <v>-8.5716170999999992</v>
      </c>
      <c r="H1052">
        <v>-83.851851999999994</v>
      </c>
      <c r="I1052">
        <v>-5.1551093999999997</v>
      </c>
      <c r="J1052">
        <v>1.8505395E-3</v>
      </c>
      <c r="K1052">
        <v>-1.3623773E-2</v>
      </c>
      <c r="L1052">
        <v>8.8140005000000004E-3</v>
      </c>
      <c r="M1052">
        <v>-2.7328526999999998E-3</v>
      </c>
      <c r="N1052">
        <v>-0.12015428</v>
      </c>
      <c r="O1052">
        <v>6.1215636999999998E-3</v>
      </c>
      <c r="P1052">
        <v>8.7056179000000004E-3</v>
      </c>
      <c r="Q1052">
        <v>-2.5135500000000002E-2</v>
      </c>
      <c r="R1052">
        <v>-1.5878929999999999E-3</v>
      </c>
      <c r="S1052">
        <v>5.5617703999999999E-3</v>
      </c>
      <c r="T1052">
        <v>-2.8056467000000002E-2</v>
      </c>
      <c r="U1052">
        <v>-3.0404807999999998E-2</v>
      </c>
      <c r="V1052">
        <v>-3.3456244000000003E-2</v>
      </c>
      <c r="W1052">
        <v>-2.4864819E-2</v>
      </c>
      <c r="X1052">
        <v>1.1770235E-2</v>
      </c>
      <c r="Y1052">
        <v>2.2570046E-2</v>
      </c>
      <c r="Z1052">
        <v>2.5532059000000001E-3</v>
      </c>
      <c r="AA1052">
        <v>8.7862945999999994E-3</v>
      </c>
      <c r="AB1052">
        <v>1.616148E-3</v>
      </c>
      <c r="AC1052">
        <v>-3.5248488000000001E-2</v>
      </c>
      <c r="AD1052">
        <v>5.7229237000000002E-3</v>
      </c>
      <c r="AE1052">
        <v>-9.8943710000000003E-6</v>
      </c>
    </row>
    <row r="1053" spans="1:31" x14ac:dyDescent="0.2">
      <c r="A1053">
        <f>54.051651</f>
        <v>54.051651</v>
      </c>
      <c r="B1053">
        <v>48.190280999999999</v>
      </c>
      <c r="C1053">
        <v>33.373753000000001</v>
      </c>
      <c r="D1053">
        <v>-77.989990000000006</v>
      </c>
      <c r="E1053">
        <v>-2.112644</v>
      </c>
      <c r="F1053">
        <v>4.1382479999999999</v>
      </c>
      <c r="G1053">
        <v>-8.6638202999999994</v>
      </c>
      <c r="H1053">
        <v>-83.759795999999994</v>
      </c>
      <c r="I1053">
        <v>-5.1551093999999997</v>
      </c>
      <c r="J1053">
        <v>1.2295235999999999E-3</v>
      </c>
      <c r="K1053">
        <v>-2.1689348000000001E-2</v>
      </c>
      <c r="L1053">
        <v>8.8140005000000004E-3</v>
      </c>
      <c r="M1053">
        <v>3.9616188999999998E-4</v>
      </c>
      <c r="N1053">
        <v>-8.7314269999999999E-2</v>
      </c>
      <c r="O1053">
        <v>6.1215636999999998E-3</v>
      </c>
      <c r="P1053">
        <v>7.1470075999999997E-3</v>
      </c>
      <c r="Q1053">
        <v>-2.2027736999999999E-2</v>
      </c>
      <c r="R1053">
        <v>-3.3453710999999998E-5</v>
      </c>
      <c r="S1053">
        <v>3.9972690999999999E-3</v>
      </c>
      <c r="T1053">
        <v>-2.3380426999999999E-2</v>
      </c>
      <c r="U1053">
        <v>-3.1960424000000001E-2</v>
      </c>
      <c r="V1053">
        <v>-3.0354939000000001E-2</v>
      </c>
      <c r="W1053">
        <v>-2.1754038E-2</v>
      </c>
      <c r="X1053">
        <v>1.0217206E-2</v>
      </c>
      <c r="Y1053">
        <v>2.2570046E-2</v>
      </c>
      <c r="Z1053">
        <v>5.6698312999999998E-3</v>
      </c>
      <c r="AA1053">
        <v>7.2400546999999999E-3</v>
      </c>
      <c r="AB1053">
        <v>-2.4117904000000002E-3</v>
      </c>
      <c r="AC1053">
        <v>-6.0858805000000002E-2</v>
      </c>
      <c r="AD1053">
        <v>2.9304330000000001E-3</v>
      </c>
      <c r="AE1053">
        <v>-9.8943710000000003E-6</v>
      </c>
    </row>
    <row r="1054" spans="1:31" x14ac:dyDescent="0.2">
      <c r="A1054">
        <f>54.051651</f>
        <v>54.051651</v>
      </c>
      <c r="B1054">
        <v>48.097954000000001</v>
      </c>
      <c r="C1054">
        <v>33.281695999999997</v>
      </c>
      <c r="D1054">
        <v>-77.897796999999997</v>
      </c>
      <c r="E1054">
        <v>-2.0205986</v>
      </c>
      <c r="F1054">
        <v>4.1382479999999999</v>
      </c>
      <c r="G1054">
        <v>-8.7560234000000001</v>
      </c>
      <c r="H1054">
        <v>-83.667747000000006</v>
      </c>
      <c r="I1054">
        <v>-5.1551093999999997</v>
      </c>
      <c r="J1054">
        <v>-1.2508217999999999E-5</v>
      </c>
      <c r="K1054">
        <v>-3.5338778000000001E-2</v>
      </c>
      <c r="L1054">
        <v>6.0239155000000001E-3</v>
      </c>
      <c r="M1054">
        <v>1.9606692E-3</v>
      </c>
      <c r="N1054">
        <v>-4.6655200000000001E-2</v>
      </c>
      <c r="O1054">
        <v>6.1215636999999998E-3</v>
      </c>
      <c r="P1054">
        <v>5.5883965000000004E-3</v>
      </c>
      <c r="Q1054">
        <v>-2.5135500000000002E-2</v>
      </c>
      <c r="R1054">
        <v>1.5209856000000001E-3</v>
      </c>
      <c r="S1054">
        <v>2.4327680000000001E-3</v>
      </c>
      <c r="T1054">
        <v>-2.0263065E-2</v>
      </c>
      <c r="U1054">
        <v>-3.0404807999999998E-2</v>
      </c>
      <c r="V1054">
        <v>-2.5702979000000001E-2</v>
      </c>
      <c r="W1054">
        <v>-1.2421695999999999E-2</v>
      </c>
      <c r="X1054">
        <v>8.6641758999999995E-3</v>
      </c>
      <c r="Y1054">
        <v>2.2570046E-2</v>
      </c>
      <c r="Z1054">
        <v>8.7864567000000005E-3</v>
      </c>
      <c r="AA1054">
        <v>8.7862945999999994E-3</v>
      </c>
      <c r="AB1054">
        <v>-4.2708390000000002E-3</v>
      </c>
      <c r="AC1054">
        <v>-6.9806992999999998E-2</v>
      </c>
      <c r="AD1054">
        <v>-1.4134410000000001E-3</v>
      </c>
      <c r="AE1054">
        <v>-9.8943710000000003E-6</v>
      </c>
    </row>
    <row r="1055" spans="1:31" x14ac:dyDescent="0.2">
      <c r="A1055">
        <f>54.051651</f>
        <v>54.051651</v>
      </c>
      <c r="B1055">
        <v>48.005626999999997</v>
      </c>
      <c r="C1055">
        <v>33.373753000000001</v>
      </c>
      <c r="D1055">
        <v>-77.897796999999997</v>
      </c>
      <c r="E1055">
        <v>-2.112644</v>
      </c>
      <c r="F1055">
        <v>4.1382479999999999</v>
      </c>
      <c r="G1055">
        <v>-8.8482265000000009</v>
      </c>
      <c r="H1055">
        <v>-83.667747000000006</v>
      </c>
      <c r="I1055">
        <v>-5.1551093999999997</v>
      </c>
      <c r="J1055">
        <v>-9.4403209999999996E-4</v>
      </c>
      <c r="K1055">
        <v>-4.6196281999999998E-2</v>
      </c>
      <c r="L1055">
        <v>2.9238213000000002E-3</v>
      </c>
      <c r="M1055">
        <v>3.9616188999999998E-4</v>
      </c>
      <c r="N1055">
        <v>-7.5599485999999997E-3</v>
      </c>
      <c r="O1055">
        <v>4.5585688000000001E-3</v>
      </c>
      <c r="P1055">
        <v>7.1470075999999997E-3</v>
      </c>
      <c r="Q1055">
        <v>-3.1351025999999997E-2</v>
      </c>
      <c r="R1055">
        <v>3.0754248000000001E-3</v>
      </c>
      <c r="S1055">
        <v>8.6826690999999997E-4</v>
      </c>
      <c r="T1055">
        <v>-1.4028346000000001E-2</v>
      </c>
      <c r="U1055">
        <v>-3.0404807999999998E-2</v>
      </c>
      <c r="V1055">
        <v>-2.2601672E-2</v>
      </c>
      <c r="W1055">
        <v>-1.5339652E-3</v>
      </c>
      <c r="X1055">
        <v>8.6641758999999995E-3</v>
      </c>
      <c r="Y1055">
        <v>2.4122857000000001E-2</v>
      </c>
      <c r="Z1055">
        <v>1.1903080999999999E-2</v>
      </c>
      <c r="AA1055">
        <v>1.3425016999999999E-2</v>
      </c>
      <c r="AB1055">
        <v>-3.3413145999999999E-3</v>
      </c>
      <c r="AC1055">
        <v>-6.0241694999999998E-2</v>
      </c>
      <c r="AD1055">
        <v>-3.8956545999999999E-3</v>
      </c>
      <c r="AE1055">
        <v>-9.8943710000000003E-6</v>
      </c>
    </row>
    <row r="1056" spans="1:31" x14ac:dyDescent="0.2">
      <c r="A1056">
        <f>54.051651</f>
        <v>54.051651</v>
      </c>
      <c r="B1056">
        <v>48.005626999999997</v>
      </c>
      <c r="C1056">
        <v>33.373753000000001</v>
      </c>
      <c r="D1056">
        <v>-77.989990000000006</v>
      </c>
      <c r="E1056">
        <v>-2.112644</v>
      </c>
      <c r="F1056">
        <v>4.1382479999999999</v>
      </c>
      <c r="G1056">
        <v>-8.9404296999999993</v>
      </c>
      <c r="H1056">
        <v>-83.575691000000006</v>
      </c>
      <c r="I1056">
        <v>-5.1551093999999997</v>
      </c>
      <c r="J1056">
        <v>-3.2301617E-4</v>
      </c>
      <c r="K1056">
        <v>-4.7126929999999997E-2</v>
      </c>
      <c r="L1056">
        <v>1.0637647000000001E-3</v>
      </c>
      <c r="M1056">
        <v>-2.7328526999999998E-3</v>
      </c>
      <c r="N1056">
        <v>2.2152444E-2</v>
      </c>
      <c r="O1056">
        <v>1.4325778E-3</v>
      </c>
      <c r="P1056">
        <v>1.1822839E-2</v>
      </c>
      <c r="Q1056">
        <v>-3.6012678999999999E-2</v>
      </c>
      <c r="R1056">
        <v>3.0754248000000001E-3</v>
      </c>
      <c r="S1056">
        <v>8.6826690999999997E-4</v>
      </c>
      <c r="T1056">
        <v>-6.2349457000000002E-3</v>
      </c>
      <c r="U1056">
        <v>-2.8849191999999999E-2</v>
      </c>
      <c r="V1056">
        <v>-2.1051019000000001E-2</v>
      </c>
      <c r="W1056">
        <v>4.6875956000000003E-3</v>
      </c>
      <c r="X1056">
        <v>1.0217206E-2</v>
      </c>
      <c r="Y1056">
        <v>2.5675666999999999E-2</v>
      </c>
      <c r="Z1056">
        <v>1.6578020999999998E-2</v>
      </c>
      <c r="AA1056">
        <v>2.115622E-2</v>
      </c>
      <c r="AB1056">
        <v>6.6940955999999994E-5</v>
      </c>
      <c r="AC1056">
        <v>-3.9568301E-2</v>
      </c>
      <c r="AD1056">
        <v>-1.7237177000000001E-3</v>
      </c>
      <c r="AE1056">
        <v>-9.8943710000000003E-6</v>
      </c>
    </row>
    <row r="1057" spans="1:31" x14ac:dyDescent="0.2">
      <c r="A1057">
        <f>54.051651</f>
        <v>54.051651</v>
      </c>
      <c r="B1057">
        <v>48.005626999999997</v>
      </c>
      <c r="C1057">
        <v>33.465809</v>
      </c>
      <c r="D1057">
        <v>-78.082183999999998</v>
      </c>
      <c r="E1057">
        <v>-2.2046890000000001</v>
      </c>
      <c r="F1057">
        <v>4.1382479999999999</v>
      </c>
      <c r="G1057">
        <v>-9.0326337999999993</v>
      </c>
      <c r="H1057">
        <v>-83.483635000000007</v>
      </c>
      <c r="I1057">
        <v>-5.1551093999999997</v>
      </c>
      <c r="J1057">
        <v>1.8505395E-3</v>
      </c>
      <c r="K1057">
        <v>-3.6889854999999999E-2</v>
      </c>
      <c r="L1057">
        <v>1.0637647000000001E-3</v>
      </c>
      <c r="M1057">
        <v>-4.2973602999999997E-3</v>
      </c>
      <c r="N1057">
        <v>3.9354357999999999E-2</v>
      </c>
      <c r="O1057">
        <v>-1.3041769999999999E-4</v>
      </c>
      <c r="P1057">
        <v>1.4940060999999999E-2</v>
      </c>
      <c r="Q1057">
        <v>-3.6012678999999999E-2</v>
      </c>
      <c r="R1057">
        <v>3.0754248000000001E-3</v>
      </c>
      <c r="S1057">
        <v>2.4327680000000001E-3</v>
      </c>
      <c r="T1057">
        <v>1.5584554E-3</v>
      </c>
      <c r="U1057">
        <v>-2.7293574000000001E-2</v>
      </c>
      <c r="V1057">
        <v>-2.2601672E-2</v>
      </c>
      <c r="W1057">
        <v>6.2429857999999998E-3</v>
      </c>
      <c r="X1057">
        <v>1.3323265000000001E-2</v>
      </c>
      <c r="Y1057">
        <v>2.7228478E-2</v>
      </c>
      <c r="Z1057">
        <v>2.1252957999999999E-2</v>
      </c>
      <c r="AA1057">
        <v>3.0433663999999999E-2</v>
      </c>
      <c r="AB1057">
        <v>5.0244037999999996E-3</v>
      </c>
      <c r="AC1057">
        <v>-1.7043563000000001E-2</v>
      </c>
      <c r="AD1057">
        <v>4.7920933000000004E-3</v>
      </c>
      <c r="AE1057">
        <v>-9.8943710000000003E-6</v>
      </c>
    </row>
    <row r="1058" spans="1:31" x14ac:dyDescent="0.2">
      <c r="A1058">
        <f>54.051651</f>
        <v>54.051651</v>
      </c>
      <c r="B1058">
        <v>48.005626999999997</v>
      </c>
      <c r="C1058">
        <v>33.557865</v>
      </c>
      <c r="D1058">
        <v>-78.174377000000007</v>
      </c>
      <c r="E1058">
        <v>-2.2967341000000001</v>
      </c>
      <c r="F1058">
        <v>4.1382479999999999</v>
      </c>
      <c r="G1058">
        <v>-9.0326337999999993</v>
      </c>
      <c r="H1058">
        <v>-83.483635000000007</v>
      </c>
      <c r="I1058">
        <v>-5.1551093999999997</v>
      </c>
      <c r="J1058">
        <v>4.9556191000000001E-3</v>
      </c>
      <c r="K1058">
        <v>-1.8276989E-2</v>
      </c>
      <c r="L1058">
        <v>2.3038023999999999E-3</v>
      </c>
      <c r="M1058">
        <v>-1.1683456000000001E-3</v>
      </c>
      <c r="N1058">
        <v>4.4045787000000003E-2</v>
      </c>
      <c r="O1058">
        <v>-1.6934129999999999E-3</v>
      </c>
      <c r="P1058">
        <v>1.4940060999999999E-2</v>
      </c>
      <c r="Q1058">
        <v>-2.8243266E-2</v>
      </c>
      <c r="R1058">
        <v>1.5209856000000001E-3</v>
      </c>
      <c r="S1058">
        <v>5.5617703999999999E-3</v>
      </c>
      <c r="T1058">
        <v>7.7931768999999996E-3</v>
      </c>
      <c r="U1058">
        <v>-2.7293574000000001E-2</v>
      </c>
      <c r="V1058">
        <v>-2.4152324999999999E-2</v>
      </c>
      <c r="W1058">
        <v>1.5768150000000001E-3</v>
      </c>
      <c r="X1058">
        <v>1.3323265000000001E-2</v>
      </c>
      <c r="Y1058">
        <v>2.5675666999999999E-2</v>
      </c>
      <c r="Z1058">
        <v>2.2811268999999999E-2</v>
      </c>
      <c r="AA1058">
        <v>3.5072385999999997E-2</v>
      </c>
      <c r="AB1058">
        <v>8.7425009999999997E-3</v>
      </c>
      <c r="AC1058">
        <v>3.0127128000000001E-3</v>
      </c>
      <c r="AD1058">
        <v>1.1618180000000001E-2</v>
      </c>
      <c r="AE1058">
        <v>-9.8943710000000003E-6</v>
      </c>
    </row>
    <row r="1059" spans="1:31" x14ac:dyDescent="0.2">
      <c r="A1059">
        <f>53.959114</f>
        <v>53.959114</v>
      </c>
      <c r="B1059">
        <v>48.005626999999997</v>
      </c>
      <c r="C1059">
        <v>33.649918</v>
      </c>
      <c r="D1059">
        <v>-78.266578999999993</v>
      </c>
      <c r="E1059">
        <v>-2.2967341000000001</v>
      </c>
      <c r="F1059">
        <v>4.1382479999999999</v>
      </c>
      <c r="G1059">
        <v>-9.1248369</v>
      </c>
      <c r="H1059">
        <v>-83.483635000000007</v>
      </c>
      <c r="I1059">
        <v>-5.0628590999999998</v>
      </c>
      <c r="J1059">
        <v>7.4396827000000002E-3</v>
      </c>
      <c r="K1059">
        <v>1.8869474000000001E-3</v>
      </c>
      <c r="L1059">
        <v>3.5438399999999999E-3</v>
      </c>
      <c r="M1059">
        <v>6.6541917999999997E-3</v>
      </c>
      <c r="N1059">
        <v>3.9354357999999999E-2</v>
      </c>
      <c r="O1059">
        <v>-1.6934129999999999E-3</v>
      </c>
      <c r="P1059">
        <v>1.0264229E-2</v>
      </c>
      <c r="Q1059">
        <v>-2.0473854999999999E-2</v>
      </c>
      <c r="R1059">
        <v>-3.3453710999999998E-5</v>
      </c>
      <c r="S1059">
        <v>7.1262716999999998E-3</v>
      </c>
      <c r="T1059">
        <v>9.3518561E-3</v>
      </c>
      <c r="U1059">
        <v>-2.8849191999999999E-2</v>
      </c>
      <c r="V1059">
        <v>-2.4152324999999999E-2</v>
      </c>
      <c r="W1059">
        <v>-3.0893552999999999E-3</v>
      </c>
      <c r="X1059">
        <v>1.1770235E-2</v>
      </c>
      <c r="Y1059">
        <v>2.4122857000000001E-2</v>
      </c>
      <c r="Z1059">
        <v>2.2811268999999999E-2</v>
      </c>
      <c r="AA1059">
        <v>3.5072385999999997E-2</v>
      </c>
      <c r="AB1059">
        <v>9.0523418000000005E-3</v>
      </c>
      <c r="AC1059">
        <v>1.8440616999999999E-2</v>
      </c>
      <c r="AD1059">
        <v>1.4720949000000001E-2</v>
      </c>
      <c r="AE1059">
        <v>-9.8943710000000003E-6</v>
      </c>
    </row>
    <row r="1060" spans="1:31" x14ac:dyDescent="0.2">
      <c r="A1060">
        <f>53.959114</f>
        <v>53.959114</v>
      </c>
      <c r="B1060">
        <v>47.9133</v>
      </c>
      <c r="C1060">
        <v>33.741973999999999</v>
      </c>
      <c r="D1060">
        <v>-78.266578999999993</v>
      </c>
      <c r="E1060">
        <v>-2.2967341000000001</v>
      </c>
      <c r="F1060">
        <v>4.1382479999999999</v>
      </c>
      <c r="G1060">
        <v>-9.1248369</v>
      </c>
      <c r="H1060">
        <v>-83.391578999999993</v>
      </c>
      <c r="I1060">
        <v>-5.0628590999999998</v>
      </c>
      <c r="J1060">
        <v>8.3712069000000007E-3</v>
      </c>
      <c r="K1060">
        <v>1.9879384E-2</v>
      </c>
      <c r="L1060">
        <v>4.4738683000000003E-3</v>
      </c>
      <c r="M1060">
        <v>1.447673E-2</v>
      </c>
      <c r="N1060">
        <v>3.1535305E-2</v>
      </c>
      <c r="O1060">
        <v>-1.6934129999999999E-3</v>
      </c>
      <c r="P1060">
        <v>2.4711745999999998E-3</v>
      </c>
      <c r="Q1060">
        <v>-1.2704442999999999E-2</v>
      </c>
      <c r="R1060">
        <v>-1.5878929999999999E-3</v>
      </c>
      <c r="S1060">
        <v>8.6907726000000005E-3</v>
      </c>
      <c r="T1060">
        <v>9.3518561E-3</v>
      </c>
      <c r="U1060">
        <v>-3.0404807999999998E-2</v>
      </c>
      <c r="V1060">
        <v>-1.9500367000000001E-2</v>
      </c>
      <c r="W1060">
        <v>-4.6447455000000002E-3</v>
      </c>
      <c r="X1060">
        <v>7.1111452000000002E-3</v>
      </c>
      <c r="Y1060">
        <v>2.2570046E-2</v>
      </c>
      <c r="Z1060">
        <v>2.1252957999999999E-2</v>
      </c>
      <c r="AA1060">
        <v>3.1979899999999999E-2</v>
      </c>
      <c r="AB1060">
        <v>5.3342449999999996E-3</v>
      </c>
      <c r="AC1060">
        <v>2.7697357999999998E-2</v>
      </c>
      <c r="AD1060">
        <v>1.3479842000000001E-2</v>
      </c>
      <c r="AE1060">
        <v>-9.8943710000000003E-6</v>
      </c>
    </row>
    <row r="1061" spans="1:31" x14ac:dyDescent="0.2">
      <c r="A1061">
        <f>53.959114</f>
        <v>53.959114</v>
      </c>
      <c r="B1061">
        <v>47.9133</v>
      </c>
      <c r="C1061">
        <v>33.741973999999999</v>
      </c>
      <c r="D1061">
        <v>-78.266578999999993</v>
      </c>
      <c r="E1061">
        <v>-2.2046890000000001</v>
      </c>
      <c r="F1061">
        <v>4.1382479999999999</v>
      </c>
      <c r="G1061">
        <v>-9.1248369</v>
      </c>
      <c r="H1061">
        <v>-83.391578999999993</v>
      </c>
      <c r="I1061">
        <v>-5.0628590999999998</v>
      </c>
      <c r="J1061">
        <v>7.7501908E-3</v>
      </c>
      <c r="K1061">
        <v>3.4149244000000002E-2</v>
      </c>
      <c r="L1061">
        <v>4.4738683000000003E-3</v>
      </c>
      <c r="M1061">
        <v>1.6041236E-2</v>
      </c>
      <c r="N1061">
        <v>2.3716253999999999E-2</v>
      </c>
      <c r="O1061">
        <v>-3.256409E-3</v>
      </c>
      <c r="P1061">
        <v>-3.7632684999999999E-3</v>
      </c>
      <c r="Q1061">
        <v>-1.2704442999999999E-2</v>
      </c>
      <c r="R1061">
        <v>-1.5878929999999999E-3</v>
      </c>
      <c r="S1061">
        <v>8.6907726000000005E-3</v>
      </c>
      <c r="T1061">
        <v>7.7931768999999996E-3</v>
      </c>
      <c r="U1061">
        <v>-3.3516042000000003E-2</v>
      </c>
      <c r="V1061">
        <v>-1.4848409E-2</v>
      </c>
      <c r="W1061">
        <v>-3.0893552999999999E-3</v>
      </c>
      <c r="X1061">
        <v>4.0050852000000003E-3</v>
      </c>
      <c r="Y1061">
        <v>1.9464424000000001E-2</v>
      </c>
      <c r="Z1061">
        <v>1.9694645E-2</v>
      </c>
      <c r="AA1061">
        <v>2.8887422999999999E-2</v>
      </c>
      <c r="AB1061">
        <v>-8.6258323000000005E-4</v>
      </c>
      <c r="AC1061">
        <v>2.7388802E-2</v>
      </c>
      <c r="AD1061">
        <v>1.0066798E-2</v>
      </c>
      <c r="AE1061">
        <v>-9.8943710000000003E-6</v>
      </c>
    </row>
    <row r="1062" spans="1:31" x14ac:dyDescent="0.2">
      <c r="A1062">
        <f>53.959114</f>
        <v>53.959114</v>
      </c>
      <c r="B1062">
        <v>47.820976000000002</v>
      </c>
      <c r="C1062">
        <v>33.741973999999999</v>
      </c>
      <c r="D1062">
        <v>-78.174377000000007</v>
      </c>
      <c r="E1062">
        <v>-2.2046890000000001</v>
      </c>
      <c r="F1062">
        <v>4.1382479999999999</v>
      </c>
      <c r="G1062">
        <v>-9.1248369</v>
      </c>
      <c r="H1062">
        <v>-83.299521999999996</v>
      </c>
      <c r="I1062">
        <v>-5.1551093999999997</v>
      </c>
      <c r="J1062">
        <v>5.5766347999999999E-3</v>
      </c>
      <c r="K1062">
        <v>4.5937393E-2</v>
      </c>
      <c r="L1062">
        <v>4.1638589000000002E-3</v>
      </c>
      <c r="M1062">
        <v>1.1347714E-2</v>
      </c>
      <c r="N1062">
        <v>1.7461013000000001E-2</v>
      </c>
      <c r="O1062">
        <v>-4.8194042999999999E-3</v>
      </c>
      <c r="P1062">
        <v>-3.7632684999999999E-3</v>
      </c>
      <c r="Q1062">
        <v>-1.7366091E-2</v>
      </c>
      <c r="R1062">
        <v>1.5209856000000001E-3</v>
      </c>
      <c r="S1062">
        <v>7.1262716999999998E-3</v>
      </c>
      <c r="T1062">
        <v>6.2344959000000004E-3</v>
      </c>
      <c r="U1062">
        <v>-3.5071659999999998E-2</v>
      </c>
      <c r="V1062">
        <v>-1.0196449999999999E-2</v>
      </c>
      <c r="W1062">
        <v>2.1424981E-5</v>
      </c>
      <c r="X1062">
        <v>5.5581153999999999E-3</v>
      </c>
      <c r="Y1062">
        <v>1.7911614999999999E-2</v>
      </c>
      <c r="Z1062">
        <v>1.9694645E-2</v>
      </c>
      <c r="AA1062">
        <v>2.4248701000000001E-2</v>
      </c>
      <c r="AB1062">
        <v>-7.0594107000000001E-3</v>
      </c>
      <c r="AC1062">
        <v>1.5663593999999999E-2</v>
      </c>
      <c r="AD1062">
        <v>7.5845838999999996E-3</v>
      </c>
      <c r="AE1062">
        <v>-9.8943710000000003E-6</v>
      </c>
    </row>
    <row r="1063" spans="1:31" x14ac:dyDescent="0.2">
      <c r="A1063">
        <f>54.051651</f>
        <v>54.051651</v>
      </c>
      <c r="B1063">
        <v>47.728648999999997</v>
      </c>
      <c r="C1063">
        <v>33.834029999999998</v>
      </c>
      <c r="D1063">
        <v>-78.174377000000007</v>
      </c>
      <c r="E1063">
        <v>-2.2046890000000001</v>
      </c>
      <c r="F1063">
        <v>4.1382479999999999</v>
      </c>
      <c r="G1063">
        <v>-9.1248369</v>
      </c>
      <c r="H1063">
        <v>-83.299521999999996</v>
      </c>
      <c r="I1063">
        <v>-5.1551093999999997</v>
      </c>
      <c r="J1063">
        <v>2.1610473999999998E-3</v>
      </c>
      <c r="K1063">
        <v>5.5243827000000002E-2</v>
      </c>
      <c r="L1063">
        <v>3.5438399999999999E-3</v>
      </c>
      <c r="M1063">
        <v>3.525177E-3</v>
      </c>
      <c r="N1063">
        <v>1.1205774E-2</v>
      </c>
      <c r="O1063">
        <v>-6.3823997000000002E-3</v>
      </c>
      <c r="P1063">
        <v>9.1256376000000002E-4</v>
      </c>
      <c r="Q1063">
        <v>-2.8243266E-2</v>
      </c>
      <c r="R1063">
        <v>3.0754248000000001E-3</v>
      </c>
      <c r="S1063">
        <v>3.9972690999999999E-3</v>
      </c>
      <c r="T1063">
        <v>3.1171356999999998E-3</v>
      </c>
      <c r="U1063">
        <v>-3.6627274000000001E-2</v>
      </c>
      <c r="V1063">
        <v>-7.0951445999999996E-3</v>
      </c>
      <c r="W1063">
        <v>3.1322055000000001E-3</v>
      </c>
      <c r="X1063">
        <v>1.0217206E-2</v>
      </c>
      <c r="Y1063">
        <v>1.6358804000000001E-2</v>
      </c>
      <c r="Z1063">
        <v>1.8136332000000002E-2</v>
      </c>
      <c r="AA1063">
        <v>2.115622E-2</v>
      </c>
      <c r="AB1063">
        <v>-1.0157825000000001E-2</v>
      </c>
      <c r="AC1063">
        <v>-6.5525877000000001E-3</v>
      </c>
      <c r="AD1063">
        <v>5.7229237000000002E-3</v>
      </c>
      <c r="AE1063">
        <v>-9.8943710000000003E-6</v>
      </c>
    </row>
    <row r="1064" spans="1:31" x14ac:dyDescent="0.2">
      <c r="A1064">
        <f>54.144184</f>
        <v>54.144184000000003</v>
      </c>
      <c r="B1064">
        <v>47.728648999999997</v>
      </c>
      <c r="C1064">
        <v>33.834029999999998</v>
      </c>
      <c r="D1064">
        <v>-78.082183999999998</v>
      </c>
      <c r="E1064">
        <v>-2.2046890000000001</v>
      </c>
      <c r="F1064">
        <v>4.1382479999999999</v>
      </c>
      <c r="G1064">
        <v>-9.0326337999999993</v>
      </c>
      <c r="H1064">
        <v>-83.299521999999996</v>
      </c>
      <c r="I1064">
        <v>-5.0628590999999998</v>
      </c>
      <c r="J1064">
        <v>-1.2545401E-3</v>
      </c>
      <c r="K1064">
        <v>6.1137900000000002E-2</v>
      </c>
      <c r="L1064">
        <v>3.2338306999999998E-3</v>
      </c>
      <c r="M1064">
        <v>-5.8618682000000002E-3</v>
      </c>
      <c r="N1064">
        <v>8.0781532000000003E-3</v>
      </c>
      <c r="O1064">
        <v>-6.3823997000000002E-3</v>
      </c>
      <c r="P1064">
        <v>8.7056179000000004E-3</v>
      </c>
      <c r="Q1064">
        <v>-3.6012678999999999E-2</v>
      </c>
      <c r="R1064">
        <v>6.1843037000000002E-3</v>
      </c>
      <c r="S1064">
        <v>8.6826690999999997E-4</v>
      </c>
      <c r="T1064">
        <v>-3.1175851E-3</v>
      </c>
      <c r="U1064">
        <v>-3.5071659999999998E-2</v>
      </c>
      <c r="V1064">
        <v>-8.6457980999999993E-3</v>
      </c>
      <c r="W1064">
        <v>6.2429857999999998E-3</v>
      </c>
      <c r="X1064">
        <v>1.6429326000000001E-2</v>
      </c>
      <c r="Y1064">
        <v>1.6358804000000001E-2</v>
      </c>
      <c r="Z1064">
        <v>1.5019707E-2</v>
      </c>
      <c r="AA1064">
        <v>1.6517497999999999E-2</v>
      </c>
      <c r="AB1064">
        <v>-8.6086188000000004E-3</v>
      </c>
      <c r="AC1064">
        <v>-3.3088582999999998E-2</v>
      </c>
      <c r="AD1064">
        <v>3.8612633999999999E-3</v>
      </c>
      <c r="AE1064">
        <v>-9.8943710000000003E-6</v>
      </c>
    </row>
    <row r="1065" spans="1:31" x14ac:dyDescent="0.2">
      <c r="A1065">
        <f>54.236721</f>
        <v>54.236721000000003</v>
      </c>
      <c r="B1065">
        <v>47.728648999999997</v>
      </c>
      <c r="C1065">
        <v>33.834029999999998</v>
      </c>
      <c r="D1065">
        <v>-78.082183999999998</v>
      </c>
      <c r="E1065">
        <v>-2.2046890000000001</v>
      </c>
      <c r="F1065">
        <v>4.1382479999999999</v>
      </c>
      <c r="G1065">
        <v>-8.9404296999999993</v>
      </c>
      <c r="H1065">
        <v>-83.299521999999996</v>
      </c>
      <c r="I1065">
        <v>-5.0628590999999998</v>
      </c>
      <c r="J1065">
        <v>-3.7386037999999999E-3</v>
      </c>
      <c r="K1065">
        <v>6.2068544000000003E-2</v>
      </c>
      <c r="L1065">
        <v>3.2338306999999998E-3</v>
      </c>
      <c r="M1065">
        <v>-8.9908820000000004E-3</v>
      </c>
      <c r="N1065">
        <v>4.9505321999999997E-3</v>
      </c>
      <c r="O1065">
        <v>-3.256409E-3</v>
      </c>
      <c r="P1065">
        <v>1.4940060999999999E-2</v>
      </c>
      <c r="Q1065">
        <v>-4.0674324999999997E-2</v>
      </c>
      <c r="R1065">
        <v>4.6298644000000002E-3</v>
      </c>
      <c r="S1065">
        <v>-2.2607352999999999E-3</v>
      </c>
      <c r="T1065">
        <v>-1.0910985999999999E-2</v>
      </c>
      <c r="U1065">
        <v>-3.5071659999999998E-2</v>
      </c>
      <c r="V1065">
        <v>-1.3297754E-2</v>
      </c>
      <c r="W1065">
        <v>9.3537662000000004E-3</v>
      </c>
      <c r="X1065">
        <v>1.9535387000000001E-2</v>
      </c>
      <c r="Y1065">
        <v>1.6358804000000001E-2</v>
      </c>
      <c r="Z1065">
        <v>1.1903080999999999E-2</v>
      </c>
      <c r="AA1065">
        <v>1.0332535E-2</v>
      </c>
      <c r="AB1065">
        <v>-3.3413145999999999E-3</v>
      </c>
      <c r="AC1065">
        <v>-5.4687648999999998E-2</v>
      </c>
      <c r="AD1065">
        <v>1.6893260999999999E-3</v>
      </c>
      <c r="AE1065">
        <v>-9.8943710000000003E-6</v>
      </c>
    </row>
    <row r="1066" spans="1:31" x14ac:dyDescent="0.2">
      <c r="A1066">
        <f>54.236721</f>
        <v>54.236721000000003</v>
      </c>
      <c r="B1066">
        <v>47.728648999999997</v>
      </c>
      <c r="C1066">
        <v>33.834029999999998</v>
      </c>
      <c r="D1066">
        <v>-78.082183999999998</v>
      </c>
      <c r="E1066">
        <v>-2.2046890000000001</v>
      </c>
      <c r="F1066">
        <v>4.1382479999999999</v>
      </c>
      <c r="G1066">
        <v>-8.8482265000000009</v>
      </c>
      <c r="H1066">
        <v>-83.391578999999993</v>
      </c>
      <c r="I1066">
        <v>-5.0628590999999998</v>
      </c>
      <c r="J1066">
        <v>-4.0491116000000004E-3</v>
      </c>
      <c r="K1066">
        <v>5.6794896999999997E-2</v>
      </c>
      <c r="L1066">
        <v>3.2338306999999998E-3</v>
      </c>
      <c r="M1066">
        <v>-7.4263760000000002E-3</v>
      </c>
      <c r="N1066">
        <v>1.8229125000000001E-3</v>
      </c>
      <c r="O1066">
        <v>1.4325778E-3</v>
      </c>
      <c r="P1066">
        <v>1.6498671999999999E-2</v>
      </c>
      <c r="Q1066">
        <v>-4.0674324999999997E-2</v>
      </c>
      <c r="R1066">
        <v>-3.3453710999999998E-5</v>
      </c>
      <c r="S1066">
        <v>-6.9623411E-4</v>
      </c>
      <c r="T1066">
        <v>-1.8704386E-2</v>
      </c>
      <c r="U1066">
        <v>-3.3516042000000003E-2</v>
      </c>
      <c r="V1066">
        <v>-1.6399060999999999E-2</v>
      </c>
      <c r="W1066">
        <v>1.2464546999999999E-2</v>
      </c>
      <c r="X1066">
        <v>1.9535387000000001E-2</v>
      </c>
      <c r="Y1066">
        <v>1.6358804000000001E-2</v>
      </c>
      <c r="Z1066">
        <v>7.2281430000000002E-3</v>
      </c>
      <c r="AA1066">
        <v>4.1475729000000003E-3</v>
      </c>
      <c r="AB1066">
        <v>2.5456722000000002E-3</v>
      </c>
      <c r="AC1066">
        <v>-6.4561509000000003E-2</v>
      </c>
      <c r="AD1066">
        <v>4.4821938999999999E-4</v>
      </c>
      <c r="AE1066">
        <v>-9.8943710000000003E-6</v>
      </c>
    </row>
    <row r="1067" spans="1:31" x14ac:dyDescent="0.2">
      <c r="A1067">
        <f>54.236721</f>
        <v>54.236721000000003</v>
      </c>
      <c r="B1067">
        <v>47.820976000000002</v>
      </c>
      <c r="C1067">
        <v>33.834029999999998</v>
      </c>
      <c r="D1067">
        <v>-78.082183999999998</v>
      </c>
      <c r="E1067">
        <v>-2.2046890000000001</v>
      </c>
      <c r="F1067">
        <v>4.1382479999999999</v>
      </c>
      <c r="G1067">
        <v>-8.7560234000000001</v>
      </c>
      <c r="H1067">
        <v>-83.483635000000007</v>
      </c>
      <c r="I1067">
        <v>-5.0628590999999998</v>
      </c>
      <c r="J1067">
        <v>-9.4403209999999996E-4</v>
      </c>
      <c r="K1067">
        <v>4.5006747999999999E-2</v>
      </c>
      <c r="L1067">
        <v>2.9238213000000002E-3</v>
      </c>
      <c r="M1067">
        <v>-2.7328526999999998E-3</v>
      </c>
      <c r="N1067">
        <v>-5.9961383000000004E-3</v>
      </c>
      <c r="O1067">
        <v>6.1215636999999998E-3</v>
      </c>
      <c r="P1067">
        <v>1.6498671999999999E-2</v>
      </c>
      <c r="Q1067">
        <v>-3.9120442999999998E-2</v>
      </c>
      <c r="R1067">
        <v>-4.6967715000000004E-3</v>
      </c>
      <c r="S1067">
        <v>2.4327680000000001E-3</v>
      </c>
      <c r="T1067">
        <v>-2.6497786999999998E-2</v>
      </c>
      <c r="U1067">
        <v>-3.3516042000000003E-2</v>
      </c>
      <c r="V1067">
        <v>-1.7949712999999999E-2</v>
      </c>
      <c r="W1067">
        <v>1.2464546999999999E-2</v>
      </c>
      <c r="X1067">
        <v>1.4876296000000001E-2</v>
      </c>
      <c r="Y1067">
        <v>1.4805993999999999E-2</v>
      </c>
      <c r="Z1067">
        <v>9.9489325999999999E-4</v>
      </c>
      <c r="AA1067">
        <v>1.0550914000000001E-3</v>
      </c>
      <c r="AB1067">
        <v>7.1932934E-3</v>
      </c>
      <c r="AC1067">
        <v>-5.9007466000000001E-2</v>
      </c>
      <c r="AD1067">
        <v>1.6893260999999999E-3</v>
      </c>
      <c r="AE1067">
        <v>-9.8943710000000003E-6</v>
      </c>
    </row>
    <row r="1068" spans="1:31" x14ac:dyDescent="0.2">
      <c r="A1068">
        <f>54.236721</f>
        <v>54.236721000000003</v>
      </c>
      <c r="B1068">
        <v>47.820976000000002</v>
      </c>
      <c r="C1068">
        <v>33.741973999999999</v>
      </c>
      <c r="D1068">
        <v>-78.082183999999998</v>
      </c>
      <c r="E1068">
        <v>-2.2046890000000001</v>
      </c>
      <c r="F1068">
        <v>4.0463094999999996</v>
      </c>
      <c r="G1068">
        <v>-8.6638202999999994</v>
      </c>
      <c r="H1068">
        <v>-83.575691000000006</v>
      </c>
      <c r="I1068">
        <v>-5.1551093999999997</v>
      </c>
      <c r="J1068">
        <v>4.3346030000000002E-3</v>
      </c>
      <c r="K1068">
        <v>2.5773456E-2</v>
      </c>
      <c r="L1068">
        <v>1.6837836000000001E-3</v>
      </c>
      <c r="M1068">
        <v>3.525177E-3</v>
      </c>
      <c r="N1068">
        <v>-1.6942809999999999E-2</v>
      </c>
      <c r="O1068">
        <v>7.6845595999999999E-3</v>
      </c>
      <c r="P1068">
        <v>1.6498671999999999E-2</v>
      </c>
      <c r="Q1068">
        <v>-4.0674324999999997E-2</v>
      </c>
      <c r="R1068">
        <v>-1.0914528999999999E-2</v>
      </c>
      <c r="S1068">
        <v>7.1262716999999998E-3</v>
      </c>
      <c r="T1068">
        <v>-3.1173829E-2</v>
      </c>
      <c r="U1068">
        <v>-3.6627274000000001E-2</v>
      </c>
      <c r="V1068">
        <v>-1.6399060999999999E-2</v>
      </c>
      <c r="W1068">
        <v>9.3537662000000004E-3</v>
      </c>
      <c r="X1068">
        <v>8.6641758999999995E-3</v>
      </c>
      <c r="Y1068">
        <v>1.3253185000000001E-2</v>
      </c>
      <c r="Z1068">
        <v>-3.6800446000000001E-3</v>
      </c>
      <c r="AA1068">
        <v>-4.9114920000000004E-4</v>
      </c>
      <c r="AB1068">
        <v>9.0523418000000005E-3</v>
      </c>
      <c r="AC1068">
        <v>-4.0185418000000001E-2</v>
      </c>
      <c r="AD1068">
        <v>4.7920933000000004E-3</v>
      </c>
      <c r="AE1068">
        <v>-9.8943710000000003E-6</v>
      </c>
    </row>
    <row r="1069" spans="1:31" x14ac:dyDescent="0.2">
      <c r="A1069">
        <f>54.329258</f>
        <v>54.329258000000003</v>
      </c>
      <c r="B1069">
        <v>47.820976000000002</v>
      </c>
      <c r="C1069">
        <v>33.649918</v>
      </c>
      <c r="D1069">
        <v>-78.082183999999998</v>
      </c>
      <c r="E1069">
        <v>-2.2046890000000001</v>
      </c>
      <c r="F1069">
        <v>4.0463094999999996</v>
      </c>
      <c r="G1069">
        <v>-8.5716170999999992</v>
      </c>
      <c r="H1069">
        <v>-83.759795999999994</v>
      </c>
      <c r="I1069">
        <v>-5.1551093999999997</v>
      </c>
      <c r="J1069">
        <v>9.9237458999999993E-3</v>
      </c>
      <c r="K1069">
        <v>-2.8455342E-4</v>
      </c>
      <c r="L1069">
        <v>-7.9629180000000003E-4</v>
      </c>
      <c r="M1069">
        <v>9.7832065000000006E-3</v>
      </c>
      <c r="N1069">
        <v>-3.2580911999999997E-2</v>
      </c>
      <c r="O1069">
        <v>2.9955732000000001E-3</v>
      </c>
      <c r="P1069">
        <v>1.4940060999999999E-2</v>
      </c>
      <c r="Q1069">
        <v>-4.5335971000000003E-2</v>
      </c>
      <c r="R1069">
        <v>-1.5577847000000001E-2</v>
      </c>
      <c r="S1069">
        <v>1.3384276000000001E-2</v>
      </c>
      <c r="T1069">
        <v>-3.2732509E-2</v>
      </c>
      <c r="U1069">
        <v>-4.1294127999999999E-2</v>
      </c>
      <c r="V1069">
        <v>-1.1747103E-2</v>
      </c>
      <c r="W1069">
        <v>1.5768150000000001E-3</v>
      </c>
      <c r="X1069">
        <v>4.0050852000000003E-3</v>
      </c>
      <c r="Y1069">
        <v>1.0147562000000001E-2</v>
      </c>
      <c r="Z1069">
        <v>-8.3549833000000004E-3</v>
      </c>
      <c r="AA1069">
        <v>1.0550914000000001E-3</v>
      </c>
      <c r="AB1069">
        <v>8.7425009999999997E-3</v>
      </c>
      <c r="AC1069">
        <v>-1.5500773000000001E-2</v>
      </c>
      <c r="AD1069">
        <v>7.2743067999999998E-3</v>
      </c>
      <c r="AE1069">
        <v>-9.8943710000000003E-6</v>
      </c>
    </row>
    <row r="1070" spans="1:31" x14ac:dyDescent="0.2">
      <c r="A1070">
        <f>54.329258</f>
        <v>54.329258000000003</v>
      </c>
      <c r="B1070">
        <v>47.820976000000002</v>
      </c>
      <c r="C1070">
        <v>33.557865</v>
      </c>
      <c r="D1070">
        <v>-77.989990000000006</v>
      </c>
      <c r="E1070">
        <v>-2.2046890000000001</v>
      </c>
      <c r="F1070">
        <v>4.0463094999999996</v>
      </c>
      <c r="G1070">
        <v>-8.4794129999999992</v>
      </c>
      <c r="H1070">
        <v>-83.851851999999994</v>
      </c>
      <c r="I1070">
        <v>-5.1551093999999997</v>
      </c>
      <c r="J1070">
        <v>1.3339332000000001E-2</v>
      </c>
      <c r="K1070">
        <v>-3.1616207E-2</v>
      </c>
      <c r="L1070">
        <v>-4.2063956999999997E-3</v>
      </c>
      <c r="M1070">
        <v>1.447673E-2</v>
      </c>
      <c r="N1070">
        <v>-4.821901E-2</v>
      </c>
      <c r="O1070">
        <v>-3.256409E-3</v>
      </c>
      <c r="P1070">
        <v>1.4940060999999999E-2</v>
      </c>
      <c r="Q1070">
        <v>-5.1551501999999999E-2</v>
      </c>
      <c r="R1070">
        <v>-1.8686725000000001E-2</v>
      </c>
      <c r="S1070">
        <v>1.8077780000000002E-2</v>
      </c>
      <c r="T1070">
        <v>-3.1173829E-2</v>
      </c>
      <c r="U1070">
        <v>-4.4405356E-2</v>
      </c>
      <c r="V1070">
        <v>-8.6457980999999993E-3</v>
      </c>
      <c r="W1070">
        <v>-1.0866305999999999E-2</v>
      </c>
      <c r="X1070">
        <v>8.9902495E-4</v>
      </c>
      <c r="Y1070">
        <v>8.5947522999999994E-3</v>
      </c>
      <c r="Z1070">
        <v>-8.3549833000000004E-3</v>
      </c>
      <c r="AA1070">
        <v>5.6938129000000002E-3</v>
      </c>
      <c r="AB1070">
        <v>7.1932934E-3</v>
      </c>
      <c r="AC1070">
        <v>4.5555033999999999E-3</v>
      </c>
      <c r="AD1070">
        <v>6.9640307000000002E-3</v>
      </c>
      <c r="AE1070">
        <v>-9.8943710000000003E-6</v>
      </c>
    </row>
    <row r="1071" spans="1:31" x14ac:dyDescent="0.2">
      <c r="A1071">
        <f>54.329258</f>
        <v>54.329258000000003</v>
      </c>
      <c r="B1071">
        <v>47.728648999999997</v>
      </c>
      <c r="C1071">
        <v>33.465809</v>
      </c>
      <c r="D1071">
        <v>-77.897796999999997</v>
      </c>
      <c r="E1071">
        <v>-2.112644</v>
      </c>
      <c r="F1071">
        <v>4.0463094999999996</v>
      </c>
      <c r="G1071">
        <v>-8.3872099000000002</v>
      </c>
      <c r="H1071">
        <v>-83.851851999999994</v>
      </c>
      <c r="I1071">
        <v>-5.1551093999999997</v>
      </c>
      <c r="J1071">
        <v>1.3960347999999999E-2</v>
      </c>
      <c r="K1071">
        <v>-6.3568287000000001E-2</v>
      </c>
      <c r="L1071">
        <v>-6.9964802999999999E-3</v>
      </c>
      <c r="M1071">
        <v>1.6041236E-2</v>
      </c>
      <c r="N1071">
        <v>-6.3857116000000005E-2</v>
      </c>
      <c r="O1071">
        <v>-7.9453951000000005E-3</v>
      </c>
      <c r="P1071">
        <v>1.4940060999999999E-2</v>
      </c>
      <c r="Q1071">
        <v>-5.4659262E-2</v>
      </c>
      <c r="R1071">
        <v>-1.8686725000000001E-2</v>
      </c>
      <c r="S1071">
        <v>1.9642280000000002E-2</v>
      </c>
      <c r="T1071">
        <v>-2.6497786999999998E-2</v>
      </c>
      <c r="U1071">
        <v>-4.4405356E-2</v>
      </c>
      <c r="V1071">
        <v>-7.0951445999999996E-3</v>
      </c>
      <c r="W1071">
        <v>-2.0198647E-2</v>
      </c>
      <c r="X1071">
        <v>8.9902495E-4</v>
      </c>
      <c r="Y1071">
        <v>8.5947522999999994E-3</v>
      </c>
      <c r="Z1071">
        <v>-6.7966700999999999E-3</v>
      </c>
      <c r="AA1071">
        <v>1.1878776000000001E-2</v>
      </c>
      <c r="AB1071">
        <v>5.9539279999999998E-3</v>
      </c>
      <c r="AC1071">
        <v>1.1035223E-2</v>
      </c>
      <c r="AD1071">
        <v>4.1715399999999996E-3</v>
      </c>
      <c r="AE1071">
        <v>-9.8943710000000003E-6</v>
      </c>
    </row>
    <row r="1072" spans="1:31" x14ac:dyDescent="0.2">
      <c r="A1072">
        <f>54.421795</f>
        <v>54.421795000000003</v>
      </c>
      <c r="B1072">
        <v>47.820976000000002</v>
      </c>
      <c r="C1072">
        <v>33.465809</v>
      </c>
      <c r="D1072">
        <v>-77.897796999999997</v>
      </c>
      <c r="E1072">
        <v>-2.112644</v>
      </c>
      <c r="F1072">
        <v>4.1382479999999999</v>
      </c>
      <c r="G1072">
        <v>-8.3872099000000002</v>
      </c>
      <c r="H1072">
        <v>-83.851851999999994</v>
      </c>
      <c r="I1072">
        <v>-5.1551093999999997</v>
      </c>
      <c r="J1072">
        <v>1.2407809000000001E-2</v>
      </c>
      <c r="K1072">
        <v>-9.0556948999999998E-2</v>
      </c>
      <c r="L1072">
        <v>-8.2365180999999996E-3</v>
      </c>
      <c r="M1072">
        <v>1.447673E-2</v>
      </c>
      <c r="N1072">
        <v>-7.3239967000000003E-2</v>
      </c>
      <c r="O1072">
        <v>-7.9453951000000005E-3</v>
      </c>
      <c r="P1072">
        <v>1.4940060999999999E-2</v>
      </c>
      <c r="Q1072">
        <v>-5.6213147999999998E-2</v>
      </c>
      <c r="R1072">
        <v>-1.7132286E-2</v>
      </c>
      <c r="S1072">
        <v>1.8077780000000002E-2</v>
      </c>
      <c r="T1072">
        <v>-2.3380426999999999E-2</v>
      </c>
      <c r="U1072">
        <v>-4.4405356E-2</v>
      </c>
      <c r="V1072">
        <v>-1.1747103E-2</v>
      </c>
      <c r="W1072">
        <v>-2.4864819E-2</v>
      </c>
      <c r="X1072">
        <v>8.9902495E-4</v>
      </c>
      <c r="Y1072">
        <v>8.5947522999999994E-3</v>
      </c>
      <c r="Z1072">
        <v>-3.6800446000000001E-3</v>
      </c>
      <c r="AA1072">
        <v>1.6517497999999999E-2</v>
      </c>
      <c r="AB1072">
        <v>5.9539279999999998E-3</v>
      </c>
      <c r="AC1072">
        <v>5.4424821000000003E-4</v>
      </c>
      <c r="AD1072">
        <v>1.3794263999999999E-4</v>
      </c>
      <c r="AE1072">
        <v>-9.8943710000000003E-6</v>
      </c>
    </row>
    <row r="1073" spans="1:31" x14ac:dyDescent="0.2">
      <c r="A1073">
        <f>54.514332</f>
        <v>54.514332000000003</v>
      </c>
      <c r="B1073">
        <v>47.820976000000002</v>
      </c>
      <c r="C1073">
        <v>33.373753000000001</v>
      </c>
      <c r="D1073">
        <v>-77.805603000000005</v>
      </c>
      <c r="E1073">
        <v>-2.112644</v>
      </c>
      <c r="F1073">
        <v>4.1382479999999999</v>
      </c>
      <c r="G1073">
        <v>-8.3872099000000002</v>
      </c>
      <c r="H1073">
        <v>-83.851851999999994</v>
      </c>
      <c r="I1073">
        <v>-5.1551093999999997</v>
      </c>
      <c r="J1073">
        <v>1.0234254E-2</v>
      </c>
      <c r="K1073">
        <v>-0.10761875</v>
      </c>
      <c r="L1073">
        <v>-8.2365180999999996E-3</v>
      </c>
      <c r="M1073">
        <v>8.2186991000000008E-3</v>
      </c>
      <c r="N1073">
        <v>-7.6367587000000001E-2</v>
      </c>
      <c r="O1073">
        <v>-6.3823997000000002E-3</v>
      </c>
      <c r="P1073">
        <v>1.6498671999999999E-2</v>
      </c>
      <c r="Q1073">
        <v>-5.6213147999999998E-2</v>
      </c>
      <c r="R1073">
        <v>-1.4023407999999999E-2</v>
      </c>
      <c r="S1073">
        <v>1.4948777999999999E-2</v>
      </c>
      <c r="T1073">
        <v>-2.1821746999999999E-2</v>
      </c>
      <c r="U1073">
        <v>-4.1294127999999999E-2</v>
      </c>
      <c r="V1073">
        <v>-1.7949712999999999E-2</v>
      </c>
      <c r="W1073">
        <v>-2.3309428E-2</v>
      </c>
      <c r="X1073">
        <v>8.9902495E-4</v>
      </c>
      <c r="Y1073">
        <v>1.0147562000000001E-2</v>
      </c>
      <c r="Z1073">
        <v>-5.6341941999999996E-4</v>
      </c>
      <c r="AA1073">
        <v>1.8063738999999999E-2</v>
      </c>
      <c r="AB1073">
        <v>7.1932934E-3</v>
      </c>
      <c r="AC1073">
        <v>-2.2289051000000001E-2</v>
      </c>
      <c r="AD1073">
        <v>-2.3442711999999998E-3</v>
      </c>
      <c r="AE1073">
        <v>-9.8943710000000003E-6</v>
      </c>
    </row>
    <row r="1074" spans="1:31" x14ac:dyDescent="0.2">
      <c r="A1074">
        <f>54.514332</f>
        <v>54.514332000000003</v>
      </c>
      <c r="B1074">
        <v>47.9133</v>
      </c>
      <c r="C1074">
        <v>33.373753000000001</v>
      </c>
      <c r="D1074">
        <v>-77.897796999999997</v>
      </c>
      <c r="E1074">
        <v>-2.112644</v>
      </c>
      <c r="F1074">
        <v>4.0463094999999996</v>
      </c>
      <c r="G1074">
        <v>-8.4794129999999992</v>
      </c>
      <c r="H1074">
        <v>-83.759795999999994</v>
      </c>
      <c r="I1074">
        <v>-5.1551093999999997</v>
      </c>
      <c r="J1074">
        <v>8.3712069000000007E-3</v>
      </c>
      <c r="K1074">
        <v>-0.11227196</v>
      </c>
      <c r="L1074">
        <v>-7.3064901000000002E-3</v>
      </c>
      <c r="M1074">
        <v>1.9606692E-3</v>
      </c>
      <c r="N1074">
        <v>-7.3239967000000003E-2</v>
      </c>
      <c r="O1074">
        <v>-3.256409E-3</v>
      </c>
      <c r="P1074">
        <v>1.8057283E-2</v>
      </c>
      <c r="Q1074">
        <v>-5.6213147999999998E-2</v>
      </c>
      <c r="R1074">
        <v>-7.8056501000000004E-3</v>
      </c>
      <c r="S1074">
        <v>1.1819774E-2</v>
      </c>
      <c r="T1074">
        <v>-2.0263065E-2</v>
      </c>
      <c r="U1074">
        <v>-3.9738509999999998E-2</v>
      </c>
      <c r="V1074">
        <v>-2.5702979000000001E-2</v>
      </c>
      <c r="W1074">
        <v>-2.0198647E-2</v>
      </c>
      <c r="X1074">
        <v>-6.5400509999999996E-4</v>
      </c>
      <c r="Y1074">
        <v>1.1700373E-2</v>
      </c>
      <c r="Z1074">
        <v>2.5532059000000001E-3</v>
      </c>
      <c r="AA1074">
        <v>1.9609977000000001E-2</v>
      </c>
      <c r="AB1074">
        <v>8.7425009999999997E-3</v>
      </c>
      <c r="AC1074">
        <v>-4.6973698000000001E-2</v>
      </c>
      <c r="AD1074">
        <v>-3.5853777000000001E-3</v>
      </c>
      <c r="AE1074">
        <v>-9.8943710000000003E-6</v>
      </c>
    </row>
    <row r="1075" spans="1:31" x14ac:dyDescent="0.2">
      <c r="A1075">
        <f>54.514332</f>
        <v>54.514332000000003</v>
      </c>
      <c r="B1075">
        <v>48.005626999999997</v>
      </c>
      <c r="C1075">
        <v>33.465809</v>
      </c>
      <c r="D1075">
        <v>-77.897796999999997</v>
      </c>
      <c r="E1075">
        <v>-2.2046890000000001</v>
      </c>
      <c r="F1075">
        <v>4.0463094999999996</v>
      </c>
      <c r="G1075">
        <v>-8.4794129999999992</v>
      </c>
      <c r="H1075">
        <v>-83.759795999999994</v>
      </c>
      <c r="I1075">
        <v>-5.1551093999999997</v>
      </c>
      <c r="J1075">
        <v>7.1291747000000001E-3</v>
      </c>
      <c r="K1075">
        <v>-0.10575745</v>
      </c>
      <c r="L1075">
        <v>-6.0664522E-3</v>
      </c>
      <c r="M1075">
        <v>-2.7328526999999998E-3</v>
      </c>
      <c r="N1075">
        <v>-6.8548545000000002E-2</v>
      </c>
      <c r="O1075">
        <v>-1.6934129999999999E-3</v>
      </c>
      <c r="P1075">
        <v>1.8057283E-2</v>
      </c>
      <c r="Q1075">
        <v>-5.7767025999999999E-2</v>
      </c>
      <c r="R1075">
        <v>-3.1423324E-3</v>
      </c>
      <c r="S1075">
        <v>1.0255273000000001E-2</v>
      </c>
      <c r="T1075">
        <v>-2.0263065E-2</v>
      </c>
      <c r="U1075">
        <v>-3.8182887999999998E-2</v>
      </c>
      <c r="V1075">
        <v>-3.0354939000000001E-2</v>
      </c>
      <c r="W1075">
        <v>-1.8643257999999999E-2</v>
      </c>
      <c r="X1075">
        <v>-3.7600654000000001E-3</v>
      </c>
      <c r="Y1075">
        <v>1.3253185000000001E-2</v>
      </c>
      <c r="Z1075">
        <v>2.5532059000000001E-3</v>
      </c>
      <c r="AA1075">
        <v>1.8063738999999999E-2</v>
      </c>
      <c r="AB1075">
        <v>9.6720252E-3</v>
      </c>
      <c r="AC1075">
        <v>-6.3327275000000002E-2</v>
      </c>
      <c r="AD1075">
        <v>-4.8264846999999996E-3</v>
      </c>
      <c r="AE1075">
        <v>-9.8943710000000003E-6</v>
      </c>
    </row>
    <row r="1076" spans="1:31" x14ac:dyDescent="0.2">
      <c r="A1076">
        <f>54.421795</f>
        <v>54.421795000000003</v>
      </c>
      <c r="B1076">
        <v>48.005626999999997</v>
      </c>
      <c r="C1076">
        <v>33.465809</v>
      </c>
      <c r="D1076">
        <v>-77.897796999999997</v>
      </c>
      <c r="E1076">
        <v>-2.2046890000000001</v>
      </c>
      <c r="F1076">
        <v>4.0463094999999996</v>
      </c>
      <c r="G1076">
        <v>-8.4794129999999992</v>
      </c>
      <c r="H1076">
        <v>-83.759795999999994</v>
      </c>
      <c r="I1076">
        <v>-5.2473593000000003</v>
      </c>
      <c r="J1076">
        <v>6.8186666000000003E-3</v>
      </c>
      <c r="K1076">
        <v>-9.2418231000000003E-2</v>
      </c>
      <c r="L1076">
        <v>-5.1364237E-3</v>
      </c>
      <c r="M1076">
        <v>-1.1683456000000001E-3</v>
      </c>
      <c r="N1076">
        <v>-6.3857116000000005E-2</v>
      </c>
      <c r="O1076">
        <v>-1.6934129999999999E-3</v>
      </c>
      <c r="P1076">
        <v>1.9615893999999998E-2</v>
      </c>
      <c r="Q1076">
        <v>-5.6213147999999998E-2</v>
      </c>
      <c r="R1076">
        <v>-1.5878929999999999E-3</v>
      </c>
      <c r="S1076">
        <v>1.1819774E-2</v>
      </c>
      <c r="T1076">
        <v>-2.1821746999999999E-2</v>
      </c>
      <c r="U1076">
        <v>-3.8182887999999998E-2</v>
      </c>
      <c r="V1076">
        <v>-2.8804283999999999E-2</v>
      </c>
      <c r="W1076">
        <v>-2.1754038E-2</v>
      </c>
      <c r="X1076">
        <v>-6.8661254E-3</v>
      </c>
      <c r="Y1076">
        <v>1.4805993999999999E-2</v>
      </c>
      <c r="Z1076">
        <v>9.9489325999999999E-4</v>
      </c>
      <c r="AA1076">
        <v>1.6517497999999999E-2</v>
      </c>
      <c r="AB1076">
        <v>9.3621834999999994E-3</v>
      </c>
      <c r="AC1076">
        <v>-6.6104300000000005E-2</v>
      </c>
      <c r="AD1076">
        <v>-6.3778684000000002E-3</v>
      </c>
      <c r="AE1076">
        <v>-9.8943710000000003E-6</v>
      </c>
    </row>
    <row r="1077" spans="1:31" x14ac:dyDescent="0.2">
      <c r="A1077">
        <f>54.421795</f>
        <v>54.421795000000003</v>
      </c>
      <c r="B1077">
        <v>48.005626999999997</v>
      </c>
      <c r="C1077">
        <v>33.465809</v>
      </c>
      <c r="D1077">
        <v>-77.897796999999997</v>
      </c>
      <c r="E1077">
        <v>-2.2046890000000001</v>
      </c>
      <c r="F1077">
        <v>4.1382479999999999</v>
      </c>
      <c r="G1077">
        <v>-8.4794129999999992</v>
      </c>
      <c r="H1077">
        <v>-83.759795999999994</v>
      </c>
      <c r="I1077">
        <v>-5.2473593000000003</v>
      </c>
      <c r="J1077">
        <v>7.1291747000000001E-3</v>
      </c>
      <c r="K1077">
        <v>-7.7217720000000004E-2</v>
      </c>
      <c r="L1077">
        <v>-3.8963864000000001E-3</v>
      </c>
      <c r="M1077">
        <v>5.0896843999999998E-3</v>
      </c>
      <c r="N1077">
        <v>-6.2293306E-2</v>
      </c>
      <c r="O1077">
        <v>-1.6934129999999999E-3</v>
      </c>
      <c r="P1077">
        <v>1.8057283E-2</v>
      </c>
      <c r="Q1077">
        <v>-5.1551501999999999E-2</v>
      </c>
      <c r="R1077">
        <v>-4.6967715000000004E-3</v>
      </c>
      <c r="S1077">
        <v>1.3384276000000001E-2</v>
      </c>
      <c r="T1077">
        <v>-2.4939109000000001E-2</v>
      </c>
      <c r="U1077">
        <v>-3.8182887999999998E-2</v>
      </c>
      <c r="V1077">
        <v>-2.4152324999999999E-2</v>
      </c>
      <c r="W1077">
        <v>-2.4864819E-2</v>
      </c>
      <c r="X1077">
        <v>-9.9721858E-3</v>
      </c>
      <c r="Y1077">
        <v>1.4805993999999999E-2</v>
      </c>
      <c r="Z1077">
        <v>-5.6341941999999996E-4</v>
      </c>
      <c r="AA1077">
        <v>1.4971254999999999E-2</v>
      </c>
      <c r="AB1077">
        <v>7.8129758999999997E-3</v>
      </c>
      <c r="AC1077">
        <v>-5.7464674E-2</v>
      </c>
      <c r="AD1077">
        <v>-7.3086983000000003E-3</v>
      </c>
      <c r="AE1077">
        <v>-9.8943710000000003E-6</v>
      </c>
    </row>
    <row r="1078" spans="1:31" x14ac:dyDescent="0.2">
      <c r="A1078">
        <f>54.329258</f>
        <v>54.329258000000003</v>
      </c>
      <c r="B1078">
        <v>48.005626999999997</v>
      </c>
      <c r="C1078">
        <v>33.465809</v>
      </c>
      <c r="D1078">
        <v>-77.897796999999997</v>
      </c>
      <c r="E1078">
        <v>-2.2046890000000001</v>
      </c>
      <c r="F1078">
        <v>4.1382479999999999</v>
      </c>
      <c r="G1078">
        <v>-8.3872099000000002</v>
      </c>
      <c r="H1078">
        <v>-83.759795999999994</v>
      </c>
      <c r="I1078">
        <v>-5.2473593000000003</v>
      </c>
      <c r="J1078">
        <v>7.4396827000000002E-3</v>
      </c>
      <c r="K1078">
        <v>-6.4809143999999999E-2</v>
      </c>
      <c r="L1078">
        <v>-2.3463389000000002E-3</v>
      </c>
      <c r="M1078">
        <v>1.1347714E-2</v>
      </c>
      <c r="N1078">
        <v>-6.0729492000000003E-2</v>
      </c>
      <c r="O1078">
        <v>-1.6934129999999999E-3</v>
      </c>
      <c r="P1078">
        <v>1.6498671999999999E-2</v>
      </c>
      <c r="Q1078">
        <v>-4.3782089000000003E-2</v>
      </c>
      <c r="R1078">
        <v>-7.8056501000000004E-3</v>
      </c>
      <c r="S1078">
        <v>1.3384276000000001E-2</v>
      </c>
      <c r="T1078">
        <v>-2.6497786999999998E-2</v>
      </c>
      <c r="U1078">
        <v>-3.8182887999999998E-2</v>
      </c>
      <c r="V1078">
        <v>-1.4848409E-2</v>
      </c>
      <c r="W1078">
        <v>-2.4864819E-2</v>
      </c>
      <c r="X1078">
        <v>-8.4191551000000007E-3</v>
      </c>
      <c r="Y1078">
        <v>1.4805993999999999E-2</v>
      </c>
      <c r="Z1078">
        <v>-2.1217320999999999E-3</v>
      </c>
      <c r="AA1078">
        <v>1.3425016999999999E-2</v>
      </c>
      <c r="AB1078">
        <v>5.9539279999999998E-3</v>
      </c>
      <c r="AC1078">
        <v>-4.4196672999999999E-2</v>
      </c>
      <c r="AD1078">
        <v>-6.0675913000000003E-3</v>
      </c>
      <c r="AE1078">
        <v>-9.8943710000000003E-6</v>
      </c>
    </row>
    <row r="1079" spans="1:31" x14ac:dyDescent="0.2">
      <c r="A1079">
        <f>54.236721</f>
        <v>54.236721000000003</v>
      </c>
      <c r="B1079">
        <v>48.097954000000001</v>
      </c>
      <c r="C1079">
        <v>33.373753000000001</v>
      </c>
      <c r="D1079">
        <v>-77.897796999999997</v>
      </c>
      <c r="E1079">
        <v>-2.2046890000000001</v>
      </c>
      <c r="F1079">
        <v>4.0463094999999996</v>
      </c>
      <c r="G1079">
        <v>-8.4794129999999992</v>
      </c>
      <c r="H1079">
        <v>-83.759795999999994</v>
      </c>
      <c r="I1079">
        <v>-5.1551093999999997</v>
      </c>
      <c r="J1079">
        <v>8.0606984E-3</v>
      </c>
      <c r="K1079">
        <v>-5.6433361000000001E-2</v>
      </c>
      <c r="L1079">
        <v>-4.8628240000000002E-4</v>
      </c>
      <c r="M1079">
        <v>1.1347714E-2</v>
      </c>
      <c r="N1079">
        <v>-5.7601869E-2</v>
      </c>
      <c r="O1079">
        <v>1.4325778E-3</v>
      </c>
      <c r="P1079">
        <v>1.1822839E-2</v>
      </c>
      <c r="Q1079">
        <v>-3.6012678999999999E-2</v>
      </c>
      <c r="R1079">
        <v>-9.3600890000000003E-3</v>
      </c>
      <c r="S1079">
        <v>1.3384276000000001E-2</v>
      </c>
      <c r="T1079">
        <v>-2.8056467000000002E-2</v>
      </c>
      <c r="U1079">
        <v>-3.8182887999999998E-2</v>
      </c>
      <c r="V1079">
        <v>-8.6457980999999993E-3</v>
      </c>
      <c r="W1079">
        <v>-2.0198647E-2</v>
      </c>
      <c r="X1079">
        <v>-5.3130955999999997E-3</v>
      </c>
      <c r="Y1079">
        <v>1.4805993999999999E-2</v>
      </c>
      <c r="Z1079">
        <v>-2.1217320999999999E-3</v>
      </c>
      <c r="AA1079">
        <v>1.1878776000000001E-2</v>
      </c>
      <c r="AB1079">
        <v>4.4047208999999999E-3</v>
      </c>
      <c r="AC1079">
        <v>-3.0620119000000001E-2</v>
      </c>
      <c r="AD1079">
        <v>-2.0339945000000001E-3</v>
      </c>
      <c r="AE1079">
        <v>1.5259202000000001</v>
      </c>
    </row>
    <row r="1080" spans="1:31" x14ac:dyDescent="0.2">
      <c r="A1080">
        <f>54.144184</f>
        <v>54.144184000000003</v>
      </c>
      <c r="B1080">
        <v>48.097954000000001</v>
      </c>
      <c r="C1080">
        <v>33.373753000000001</v>
      </c>
      <c r="D1080">
        <v>-77.897796999999997</v>
      </c>
      <c r="E1080">
        <v>-2.112644</v>
      </c>
      <c r="F1080">
        <v>4.0463094999999996</v>
      </c>
      <c r="G1080">
        <v>-8.5716170999999992</v>
      </c>
      <c r="H1080">
        <v>-83.759795999999994</v>
      </c>
      <c r="I1080">
        <v>-5.1551093999999997</v>
      </c>
      <c r="J1080">
        <v>7.7501908E-3</v>
      </c>
      <c r="K1080">
        <v>-4.8988212000000003E-2</v>
      </c>
      <c r="L1080">
        <v>4.4374589999999998E-4</v>
      </c>
      <c r="M1080">
        <v>8.2186991000000008E-3</v>
      </c>
      <c r="N1080">
        <v>-5.4474249000000002E-2</v>
      </c>
      <c r="O1080">
        <v>2.9955732000000001E-3</v>
      </c>
      <c r="P1080">
        <v>7.1470075999999997E-3</v>
      </c>
      <c r="Q1080">
        <v>-2.9797146E-2</v>
      </c>
      <c r="R1080">
        <v>-6.2512108000000004E-3</v>
      </c>
      <c r="S1080">
        <v>1.1819774E-2</v>
      </c>
      <c r="T1080">
        <v>-2.8056467000000002E-2</v>
      </c>
      <c r="U1080">
        <v>-3.8182887999999998E-2</v>
      </c>
      <c r="V1080">
        <v>-5.5444915999999997E-3</v>
      </c>
      <c r="W1080">
        <v>-1.3977086999999999E-2</v>
      </c>
      <c r="X1080">
        <v>8.9902495E-4</v>
      </c>
      <c r="Y1080">
        <v>1.4805993999999999E-2</v>
      </c>
      <c r="Z1080">
        <v>-5.6341941999999996E-4</v>
      </c>
      <c r="AA1080">
        <v>1.0332535E-2</v>
      </c>
      <c r="AB1080">
        <v>4.0948790999999997E-3</v>
      </c>
      <c r="AC1080">
        <v>-1.7352121000000002E-2</v>
      </c>
      <c r="AD1080">
        <v>2.9304330000000001E-3</v>
      </c>
      <c r="AE1080">
        <v>1.5259202000000001</v>
      </c>
    </row>
    <row r="1081" spans="1:31" x14ac:dyDescent="0.2">
      <c r="A1081">
        <f>54.144184</f>
        <v>54.144184000000003</v>
      </c>
      <c r="B1081">
        <v>48.097954000000001</v>
      </c>
      <c r="C1081">
        <v>33.373753000000001</v>
      </c>
      <c r="D1081">
        <v>-77.897796999999997</v>
      </c>
      <c r="E1081">
        <v>-2.112644</v>
      </c>
      <c r="F1081">
        <v>4.0463094999999996</v>
      </c>
      <c r="G1081">
        <v>-8.6638202999999994</v>
      </c>
      <c r="H1081">
        <v>-83.667747000000006</v>
      </c>
      <c r="I1081">
        <v>-5.1551093999999997</v>
      </c>
      <c r="J1081">
        <v>6.8186666000000003E-3</v>
      </c>
      <c r="K1081">
        <v>-3.8130711999999997E-2</v>
      </c>
      <c r="L1081">
        <v>7.5375526999999995E-4</v>
      </c>
      <c r="M1081">
        <v>1.9606692E-3</v>
      </c>
      <c r="N1081">
        <v>-4.9782819999999998E-2</v>
      </c>
      <c r="O1081">
        <v>2.9955732000000001E-3</v>
      </c>
      <c r="P1081">
        <v>7.1470075999999997E-3</v>
      </c>
      <c r="Q1081">
        <v>-2.6689384E-2</v>
      </c>
      <c r="R1081">
        <v>-3.3453710999999998E-5</v>
      </c>
      <c r="S1081">
        <v>8.6907726000000005E-3</v>
      </c>
      <c r="T1081">
        <v>-2.4939109000000001E-2</v>
      </c>
      <c r="U1081">
        <v>-3.8182887999999998E-2</v>
      </c>
      <c r="V1081">
        <v>-1.0196449999999999E-2</v>
      </c>
      <c r="W1081">
        <v>-7.7555259E-3</v>
      </c>
      <c r="X1081">
        <v>5.5581153999999999E-3</v>
      </c>
      <c r="Y1081">
        <v>1.4805993999999999E-2</v>
      </c>
      <c r="Z1081">
        <v>9.9489325999999999E-4</v>
      </c>
      <c r="AA1081">
        <v>1.0332535E-2</v>
      </c>
      <c r="AB1081">
        <v>5.0244037999999996E-3</v>
      </c>
      <c r="AC1081">
        <v>-4.0841228000000002E-3</v>
      </c>
      <c r="AD1081">
        <v>6.3434768999999997E-3</v>
      </c>
      <c r="AE1081">
        <v>1.5259202000000001</v>
      </c>
    </row>
    <row r="1082" spans="1:31" x14ac:dyDescent="0.2">
      <c r="A1082">
        <f>54.144184</f>
        <v>54.144184000000003</v>
      </c>
      <c r="B1082">
        <v>48.097954000000001</v>
      </c>
      <c r="C1082">
        <v>33.465809</v>
      </c>
      <c r="D1082">
        <v>-77.989990000000006</v>
      </c>
      <c r="E1082">
        <v>-2.0205986</v>
      </c>
      <c r="F1082">
        <v>4.1382479999999999</v>
      </c>
      <c r="G1082">
        <v>-8.8482265000000009</v>
      </c>
      <c r="H1082">
        <v>-83.575691000000006</v>
      </c>
      <c r="I1082">
        <v>-5.1551093999999997</v>
      </c>
      <c r="J1082">
        <v>5.5766347999999999E-3</v>
      </c>
      <c r="K1082">
        <v>-2.0138273000000002E-2</v>
      </c>
      <c r="L1082">
        <v>4.4374589999999998E-4</v>
      </c>
      <c r="M1082">
        <v>-4.2973602999999997E-3</v>
      </c>
      <c r="N1082">
        <v>-4.1963770999999997E-2</v>
      </c>
      <c r="O1082">
        <v>-1.3041769999999999E-4</v>
      </c>
      <c r="P1082">
        <v>7.1470075999999997E-3</v>
      </c>
      <c r="Q1082">
        <v>-2.3581620000000001E-2</v>
      </c>
      <c r="R1082">
        <v>7.7387430000000002E-3</v>
      </c>
      <c r="S1082">
        <v>7.1262716999999998E-3</v>
      </c>
      <c r="T1082">
        <v>-2.1821746999999999E-2</v>
      </c>
      <c r="U1082">
        <v>-3.6627274000000001E-2</v>
      </c>
      <c r="V1082">
        <v>-1.6399060999999999E-2</v>
      </c>
      <c r="W1082">
        <v>-6.2001356999999997E-3</v>
      </c>
      <c r="X1082">
        <v>7.1111452000000002E-3</v>
      </c>
      <c r="Y1082">
        <v>1.6358804000000001E-2</v>
      </c>
      <c r="Z1082">
        <v>5.6698312999999998E-3</v>
      </c>
      <c r="AA1082">
        <v>1.3425016999999999E-2</v>
      </c>
      <c r="AB1082">
        <v>6.5736105000000003E-3</v>
      </c>
      <c r="AC1082">
        <v>7.3325266E-3</v>
      </c>
      <c r="AD1082">
        <v>6.9640307000000002E-3</v>
      </c>
      <c r="AE1082">
        <v>1.5259202000000001</v>
      </c>
    </row>
    <row r="1083" spans="1:31" x14ac:dyDescent="0.2">
      <c r="A1083">
        <f>54.144184</f>
        <v>54.144184000000003</v>
      </c>
      <c r="B1083">
        <v>48.005626999999997</v>
      </c>
      <c r="C1083">
        <v>33.465809</v>
      </c>
      <c r="D1083">
        <v>-77.989990000000006</v>
      </c>
      <c r="E1083">
        <v>-2.112644</v>
      </c>
      <c r="F1083">
        <v>4.1382479999999999</v>
      </c>
      <c r="G1083">
        <v>-8.9404296999999993</v>
      </c>
      <c r="H1083">
        <v>-83.483635000000007</v>
      </c>
      <c r="I1083">
        <v>-5.1551093999999997</v>
      </c>
      <c r="J1083">
        <v>4.3346030000000002E-3</v>
      </c>
      <c r="K1083">
        <v>3.4380194000000002E-3</v>
      </c>
      <c r="L1083">
        <v>1.3373645000000001E-4</v>
      </c>
      <c r="M1083">
        <v>-4.2973602999999997E-3</v>
      </c>
      <c r="N1083">
        <v>-3.4144722000000002E-2</v>
      </c>
      <c r="O1083">
        <v>-3.256409E-3</v>
      </c>
      <c r="P1083">
        <v>7.1470075999999997E-3</v>
      </c>
      <c r="Q1083">
        <v>-2.2027736999999999E-2</v>
      </c>
      <c r="R1083">
        <v>1.0847621999999999E-2</v>
      </c>
      <c r="S1083">
        <v>5.5617703999999999E-3</v>
      </c>
      <c r="T1083">
        <v>-1.7145706E-2</v>
      </c>
      <c r="U1083">
        <v>-3.5071659999999998E-2</v>
      </c>
      <c r="V1083">
        <v>-2.1051019000000001E-2</v>
      </c>
      <c r="W1083">
        <v>-6.2001356999999997E-3</v>
      </c>
      <c r="X1083">
        <v>7.1111452000000002E-3</v>
      </c>
      <c r="Y1083">
        <v>1.7911614999999999E-2</v>
      </c>
      <c r="Z1083">
        <v>8.7864567000000005E-3</v>
      </c>
      <c r="AA1083">
        <v>1.6517497999999999E-2</v>
      </c>
      <c r="AB1083">
        <v>6.8834526000000002E-3</v>
      </c>
      <c r="AC1083">
        <v>1.0726665E-2</v>
      </c>
      <c r="AD1083">
        <v>6.0332003000000004E-3</v>
      </c>
      <c r="AE1083">
        <v>1.5259202000000001</v>
      </c>
    </row>
    <row r="1084" spans="1:31" x14ac:dyDescent="0.2">
      <c r="A1084">
        <f>54.051651</f>
        <v>54.051651</v>
      </c>
      <c r="B1084">
        <v>48.005626999999997</v>
      </c>
      <c r="C1084">
        <v>33.557865</v>
      </c>
      <c r="D1084">
        <v>-78.082183999999998</v>
      </c>
      <c r="E1084">
        <v>-2.112644</v>
      </c>
      <c r="F1084">
        <v>4.1382479999999999</v>
      </c>
      <c r="G1084">
        <v>-8.9404296999999993</v>
      </c>
      <c r="H1084">
        <v>-83.391578999999993</v>
      </c>
      <c r="I1084">
        <v>-5.1551093999999997</v>
      </c>
      <c r="J1084">
        <v>3.7135871E-3</v>
      </c>
      <c r="K1084">
        <v>2.7944957999999999E-2</v>
      </c>
      <c r="L1084">
        <v>7.5375526999999995E-4</v>
      </c>
      <c r="M1084">
        <v>-1.1683456000000001E-3</v>
      </c>
      <c r="N1084">
        <v>-2.4761859000000001E-2</v>
      </c>
      <c r="O1084">
        <v>-4.8194042999999999E-3</v>
      </c>
      <c r="P1084">
        <v>7.1470075999999997E-3</v>
      </c>
      <c r="Q1084">
        <v>-2.0473854999999999E-2</v>
      </c>
      <c r="R1084">
        <v>7.7387430000000002E-3</v>
      </c>
      <c r="S1084">
        <v>5.5617703999999999E-3</v>
      </c>
      <c r="T1084">
        <v>-1.0910985999999999E-2</v>
      </c>
      <c r="U1084">
        <v>-3.3516042000000003E-2</v>
      </c>
      <c r="V1084">
        <v>-2.2601672E-2</v>
      </c>
      <c r="W1084">
        <v>-4.6447455000000002E-3</v>
      </c>
      <c r="X1084">
        <v>8.6641758999999995E-3</v>
      </c>
      <c r="Y1084">
        <v>2.1017237000000001E-2</v>
      </c>
      <c r="Z1084">
        <v>1.1903080999999999E-2</v>
      </c>
      <c r="AA1084">
        <v>1.9609977000000001E-2</v>
      </c>
      <c r="AB1084">
        <v>6.2637687999999997E-3</v>
      </c>
      <c r="AC1084">
        <v>1.4699225E-3</v>
      </c>
      <c r="AD1084">
        <v>4.7920933000000004E-3</v>
      </c>
      <c r="AE1084">
        <v>1.5259202000000001</v>
      </c>
    </row>
    <row r="1085" spans="1:31" x14ac:dyDescent="0.2">
      <c r="A1085">
        <f>54.051651</f>
        <v>54.051651</v>
      </c>
      <c r="B1085">
        <v>47.9133</v>
      </c>
      <c r="C1085">
        <v>33.557865</v>
      </c>
      <c r="D1085">
        <v>-78.174377000000007</v>
      </c>
      <c r="E1085">
        <v>-2.2046890000000001</v>
      </c>
      <c r="F1085">
        <v>4.1382479999999999</v>
      </c>
      <c r="G1085">
        <v>-9.0326337999999993</v>
      </c>
      <c r="H1085">
        <v>-83.391578999999993</v>
      </c>
      <c r="I1085">
        <v>-5.1551093999999997</v>
      </c>
      <c r="J1085">
        <v>4.3346030000000002E-3</v>
      </c>
      <c r="K1085">
        <v>4.6557820999999999E-2</v>
      </c>
      <c r="L1085">
        <v>1.9937930999999998E-3</v>
      </c>
      <c r="M1085">
        <v>5.0896843999999998E-3</v>
      </c>
      <c r="N1085">
        <v>-1.3815189E-2</v>
      </c>
      <c r="O1085">
        <v>-4.8194042999999999E-3</v>
      </c>
      <c r="P1085">
        <v>4.0297852999999998E-3</v>
      </c>
      <c r="Q1085">
        <v>-2.0473854999999999E-2</v>
      </c>
      <c r="R1085">
        <v>3.0754248000000001E-3</v>
      </c>
      <c r="S1085">
        <v>5.5617703999999999E-3</v>
      </c>
      <c r="T1085">
        <v>-6.2349457000000002E-3</v>
      </c>
      <c r="U1085">
        <v>-3.0404807999999998E-2</v>
      </c>
      <c r="V1085">
        <v>-1.9500367000000001E-2</v>
      </c>
      <c r="W1085">
        <v>-1.5339652E-3</v>
      </c>
      <c r="X1085">
        <v>1.3323265000000001E-2</v>
      </c>
      <c r="Y1085">
        <v>2.2570046E-2</v>
      </c>
      <c r="Z1085">
        <v>1.5019707E-2</v>
      </c>
      <c r="AA1085">
        <v>2.115622E-2</v>
      </c>
      <c r="AB1085">
        <v>4.0948790999999997E-3</v>
      </c>
      <c r="AC1085">
        <v>-1.8894911E-2</v>
      </c>
      <c r="AD1085">
        <v>4.4818167000000003E-3</v>
      </c>
      <c r="AE1085">
        <v>1.5259202000000001</v>
      </c>
    </row>
    <row r="1086" spans="1:31" x14ac:dyDescent="0.2">
      <c r="A1086">
        <f>54.051651</f>
        <v>54.051651</v>
      </c>
      <c r="B1086">
        <v>47.9133</v>
      </c>
      <c r="C1086">
        <v>33.557865</v>
      </c>
      <c r="D1086">
        <v>-78.174377000000007</v>
      </c>
      <c r="E1086">
        <v>-2.2046890000000001</v>
      </c>
      <c r="F1086">
        <v>4.1382479999999999</v>
      </c>
      <c r="G1086">
        <v>-9.0326337999999993</v>
      </c>
      <c r="H1086">
        <v>-83.299521999999996</v>
      </c>
      <c r="I1086">
        <v>-5.1551093999999997</v>
      </c>
      <c r="J1086">
        <v>4.9556191000000001E-3</v>
      </c>
      <c r="K1086">
        <v>5.4933611E-2</v>
      </c>
      <c r="L1086">
        <v>3.8538496000000001E-3</v>
      </c>
      <c r="M1086">
        <v>1.1347714E-2</v>
      </c>
      <c r="N1086">
        <v>2.5910221000000002E-4</v>
      </c>
      <c r="O1086">
        <v>-1.6934129999999999E-3</v>
      </c>
      <c r="P1086">
        <v>4.0297852999999998E-3</v>
      </c>
      <c r="Q1086">
        <v>-2.2027736999999999E-2</v>
      </c>
      <c r="R1086">
        <v>-1.5878929999999999E-3</v>
      </c>
      <c r="S1086">
        <v>7.1262716999999998E-3</v>
      </c>
      <c r="T1086">
        <v>-1.558905E-3</v>
      </c>
      <c r="U1086">
        <v>-2.8849191999999999E-2</v>
      </c>
      <c r="V1086">
        <v>-1.6399060999999999E-2</v>
      </c>
      <c r="W1086">
        <v>3.1322055000000001E-3</v>
      </c>
      <c r="X1086">
        <v>1.7982356000000001E-2</v>
      </c>
      <c r="Y1086">
        <v>2.4122857000000001E-2</v>
      </c>
      <c r="Z1086">
        <v>1.5019707E-2</v>
      </c>
      <c r="AA1086">
        <v>2.2702461E-2</v>
      </c>
      <c r="AB1086">
        <v>1.9259893E-3</v>
      </c>
      <c r="AC1086">
        <v>-3.9568301E-2</v>
      </c>
      <c r="AD1086">
        <v>5.1023704000000003E-3</v>
      </c>
      <c r="AE1086">
        <v>1.5259202000000001</v>
      </c>
    </row>
    <row r="1087" spans="1:31" x14ac:dyDescent="0.2">
      <c r="A1087">
        <f>54.051651</f>
        <v>54.051651</v>
      </c>
      <c r="B1087">
        <v>47.9133</v>
      </c>
      <c r="C1087">
        <v>33.557865</v>
      </c>
      <c r="D1087">
        <v>-78.266578999999993</v>
      </c>
      <c r="E1087">
        <v>-2.2046890000000001</v>
      </c>
      <c r="F1087">
        <v>4.1382479999999999</v>
      </c>
      <c r="G1087">
        <v>-9.1248369</v>
      </c>
      <c r="H1087">
        <v>-83.299521999999996</v>
      </c>
      <c r="I1087">
        <v>-5.1551093999999997</v>
      </c>
      <c r="J1087">
        <v>5.8871423999999999E-3</v>
      </c>
      <c r="K1087">
        <v>5.1831468999999998E-2</v>
      </c>
      <c r="L1087">
        <v>5.4038968000000003E-3</v>
      </c>
      <c r="M1087">
        <v>1.2912221999999999E-2</v>
      </c>
      <c r="N1087">
        <v>1.5897202999999999E-2</v>
      </c>
      <c r="O1087">
        <v>2.9955732000000001E-3</v>
      </c>
      <c r="P1087">
        <v>5.5883965000000004E-3</v>
      </c>
      <c r="Q1087">
        <v>-2.3581620000000001E-2</v>
      </c>
      <c r="R1087">
        <v>-3.1423324E-3</v>
      </c>
      <c r="S1087">
        <v>7.1262716999999998E-3</v>
      </c>
      <c r="T1087">
        <v>1.5584554E-3</v>
      </c>
      <c r="U1087">
        <v>-2.8849191999999999E-2</v>
      </c>
      <c r="V1087">
        <v>-1.3297754E-2</v>
      </c>
      <c r="W1087">
        <v>4.6875956000000003E-3</v>
      </c>
      <c r="X1087">
        <v>2.1088415999999999E-2</v>
      </c>
      <c r="Y1087">
        <v>2.2570046E-2</v>
      </c>
      <c r="Z1087">
        <v>1.6578020999999998E-2</v>
      </c>
      <c r="AA1087">
        <v>2.4248701000000001E-2</v>
      </c>
      <c r="AB1087">
        <v>3.7678237999999998E-4</v>
      </c>
      <c r="AC1087">
        <v>-4.9750718999999999E-2</v>
      </c>
      <c r="AD1087">
        <v>5.7229237000000002E-3</v>
      </c>
      <c r="AE1087">
        <v>1.5259202000000001</v>
      </c>
    </row>
    <row r="1088" spans="1:31" x14ac:dyDescent="0.2">
      <c r="A1088">
        <f>54.051651</f>
        <v>54.051651</v>
      </c>
      <c r="B1088">
        <v>47.9133</v>
      </c>
      <c r="C1088">
        <v>33.557865</v>
      </c>
      <c r="D1088">
        <v>-78.174377000000007</v>
      </c>
      <c r="E1088">
        <v>-2.2046890000000001</v>
      </c>
      <c r="F1088">
        <v>4.1382479999999999</v>
      </c>
      <c r="G1088">
        <v>-9.1248369</v>
      </c>
      <c r="H1088">
        <v>-83.299521999999996</v>
      </c>
      <c r="I1088">
        <v>-5.1551093999999997</v>
      </c>
      <c r="J1088">
        <v>6.8186666000000003E-3</v>
      </c>
      <c r="K1088">
        <v>3.9112675999999999E-2</v>
      </c>
      <c r="L1088">
        <v>6.0239155000000001E-3</v>
      </c>
      <c r="M1088">
        <v>1.1347714E-2</v>
      </c>
      <c r="N1088">
        <v>3.1535305E-2</v>
      </c>
      <c r="O1088">
        <v>4.5585688000000001E-3</v>
      </c>
      <c r="P1088">
        <v>8.7056179000000004E-3</v>
      </c>
      <c r="Q1088">
        <v>-2.5135500000000002E-2</v>
      </c>
      <c r="R1088">
        <v>-1.5878929999999999E-3</v>
      </c>
      <c r="S1088">
        <v>8.6907726000000005E-3</v>
      </c>
      <c r="T1088">
        <v>4.6758153000000004E-3</v>
      </c>
      <c r="U1088">
        <v>-3.0404807999999998E-2</v>
      </c>
      <c r="V1088">
        <v>-1.3297754E-2</v>
      </c>
      <c r="W1088">
        <v>4.6875956000000003E-3</v>
      </c>
      <c r="X1088">
        <v>1.6429326000000001E-2</v>
      </c>
      <c r="Y1088">
        <v>2.2570046E-2</v>
      </c>
      <c r="Z1088">
        <v>1.6578020999999998E-2</v>
      </c>
      <c r="AA1088">
        <v>2.5794942000000001E-2</v>
      </c>
      <c r="AB1088">
        <v>6.6940955999999994E-5</v>
      </c>
      <c r="AC1088">
        <v>-4.4196672999999999E-2</v>
      </c>
      <c r="AD1088">
        <v>6.6537539999999996E-3</v>
      </c>
      <c r="AE1088">
        <v>1.5259202000000001</v>
      </c>
    </row>
    <row r="1089" spans="1:31" x14ac:dyDescent="0.2">
      <c r="A1089">
        <f>54.051651</f>
        <v>54.051651</v>
      </c>
      <c r="B1089">
        <v>47.820976000000002</v>
      </c>
      <c r="C1089">
        <v>33.649918</v>
      </c>
      <c r="D1089">
        <v>-78.174377000000007</v>
      </c>
      <c r="E1089">
        <v>-2.112644</v>
      </c>
      <c r="F1089">
        <v>4.1382479999999999</v>
      </c>
      <c r="G1089">
        <v>-9.1248369</v>
      </c>
      <c r="H1089">
        <v>-83.299521999999996</v>
      </c>
      <c r="I1089">
        <v>-5.1551093999999997</v>
      </c>
      <c r="J1089">
        <v>7.7501908E-3</v>
      </c>
      <c r="K1089">
        <v>2.1120241000000001E-2</v>
      </c>
      <c r="L1089">
        <v>5.7139061E-3</v>
      </c>
      <c r="M1089">
        <v>6.6541917999999997E-3</v>
      </c>
      <c r="N1089">
        <v>4.5609597000000002E-2</v>
      </c>
      <c r="O1089">
        <v>4.5585688000000001E-3</v>
      </c>
      <c r="P1089">
        <v>1.1822839E-2</v>
      </c>
      <c r="Q1089">
        <v>-2.5135500000000002E-2</v>
      </c>
      <c r="R1089">
        <v>1.5209856000000001E-3</v>
      </c>
      <c r="S1089">
        <v>8.6907726000000005E-3</v>
      </c>
      <c r="T1089">
        <v>6.2344959000000004E-3</v>
      </c>
      <c r="U1089">
        <v>-3.0404807999999998E-2</v>
      </c>
      <c r="V1089">
        <v>-1.3297754E-2</v>
      </c>
      <c r="W1089">
        <v>3.1322055000000001E-3</v>
      </c>
      <c r="X1089">
        <v>8.6641758999999995E-3</v>
      </c>
      <c r="Y1089">
        <v>2.2570046E-2</v>
      </c>
      <c r="Z1089">
        <v>1.8136332000000002E-2</v>
      </c>
      <c r="AA1089">
        <v>3.0433663999999999E-2</v>
      </c>
      <c r="AB1089">
        <v>6.8662379999999998E-4</v>
      </c>
      <c r="AC1089">
        <v>-2.7534534999999999E-2</v>
      </c>
      <c r="AD1089">
        <v>8.2051372000000004E-3</v>
      </c>
      <c r="AE1089">
        <v>1.5259202000000001</v>
      </c>
    </row>
    <row r="1090" spans="1:31" x14ac:dyDescent="0.2">
      <c r="A1090">
        <f>54.144184</f>
        <v>54.144184000000003</v>
      </c>
      <c r="B1090">
        <v>47.820976000000002</v>
      </c>
      <c r="C1090">
        <v>33.649918</v>
      </c>
      <c r="D1090">
        <v>-78.174377000000007</v>
      </c>
      <c r="E1090">
        <v>-2.112644</v>
      </c>
      <c r="F1090">
        <v>4.1382479999999999</v>
      </c>
      <c r="G1090">
        <v>-9.1248369</v>
      </c>
      <c r="H1090">
        <v>-83.299521999999996</v>
      </c>
      <c r="I1090">
        <v>-5.1551093999999997</v>
      </c>
      <c r="J1090">
        <v>8.3712069000000007E-3</v>
      </c>
      <c r="K1090">
        <v>3.1278052000000001E-3</v>
      </c>
      <c r="L1090">
        <v>4.7838780999999997E-3</v>
      </c>
      <c r="M1090">
        <v>5.0896843999999998E-3</v>
      </c>
      <c r="N1090">
        <v>5.3428650000000001E-2</v>
      </c>
      <c r="O1090">
        <v>-1.3041769999999999E-4</v>
      </c>
      <c r="P1090">
        <v>1.338145E-2</v>
      </c>
      <c r="Q1090">
        <v>-2.5135500000000002E-2</v>
      </c>
      <c r="R1090">
        <v>3.0754248000000001E-3</v>
      </c>
      <c r="S1090">
        <v>8.6907726000000005E-3</v>
      </c>
      <c r="T1090">
        <v>7.7931768999999996E-3</v>
      </c>
      <c r="U1090">
        <v>-2.8849191999999999E-2</v>
      </c>
      <c r="V1090">
        <v>-1.3297754E-2</v>
      </c>
      <c r="W1090">
        <v>1.5768150000000001E-3</v>
      </c>
      <c r="X1090">
        <v>2.4520549999999999E-3</v>
      </c>
      <c r="Y1090">
        <v>2.2570046E-2</v>
      </c>
      <c r="Z1090">
        <v>1.8136332000000002E-2</v>
      </c>
      <c r="AA1090">
        <v>3.1979899999999999E-2</v>
      </c>
      <c r="AB1090">
        <v>1.9259893E-3</v>
      </c>
      <c r="AC1090">
        <v>-9.3296105000000001E-3</v>
      </c>
      <c r="AD1090">
        <v>9.4462447000000001E-3</v>
      </c>
      <c r="AE1090">
        <v>1.5259202000000001</v>
      </c>
    </row>
    <row r="1091" spans="1:31" x14ac:dyDescent="0.2">
      <c r="A1091">
        <f>54.144184</f>
        <v>54.144184000000003</v>
      </c>
      <c r="B1091">
        <v>47.820976000000002</v>
      </c>
      <c r="C1091">
        <v>33.741973999999999</v>
      </c>
      <c r="D1091">
        <v>-78.174377000000007</v>
      </c>
      <c r="E1091">
        <v>-2.112644</v>
      </c>
      <c r="F1091">
        <v>4.1382479999999999</v>
      </c>
      <c r="G1091">
        <v>-9.0326337999999993</v>
      </c>
      <c r="H1091">
        <v>-83.391578999999993</v>
      </c>
      <c r="I1091">
        <v>-5.1551093999999997</v>
      </c>
      <c r="J1091">
        <v>8.3712069000000007E-3</v>
      </c>
      <c r="K1091">
        <v>-9.5909862000000002E-3</v>
      </c>
      <c r="L1091">
        <v>4.1638589000000002E-3</v>
      </c>
      <c r="M1091">
        <v>3.525177E-3</v>
      </c>
      <c r="N1091">
        <v>5.0301023E-2</v>
      </c>
      <c r="O1091">
        <v>-4.8194042999999999E-3</v>
      </c>
      <c r="P1091">
        <v>1.1822839E-2</v>
      </c>
      <c r="Q1091">
        <v>-2.2027736999999999E-2</v>
      </c>
      <c r="R1091">
        <v>3.0754248000000001E-3</v>
      </c>
      <c r="S1091">
        <v>8.6907726000000005E-3</v>
      </c>
      <c r="T1091">
        <v>7.7931768999999996E-3</v>
      </c>
      <c r="U1091">
        <v>-2.8849191999999999E-2</v>
      </c>
      <c r="V1091">
        <v>-1.4848409E-2</v>
      </c>
      <c r="W1091">
        <v>1.5768150000000001E-3</v>
      </c>
      <c r="X1091">
        <v>4.0050852000000003E-3</v>
      </c>
      <c r="Y1091">
        <v>2.2570046E-2</v>
      </c>
      <c r="Z1091">
        <v>1.9694645E-2</v>
      </c>
      <c r="AA1091">
        <v>3.1979899999999999E-2</v>
      </c>
      <c r="AB1091">
        <v>3.1653552E-3</v>
      </c>
      <c r="AC1091">
        <v>4.2469450000000002E-3</v>
      </c>
      <c r="AD1091">
        <v>1.0066798E-2</v>
      </c>
      <c r="AE1091">
        <v>1.5259202000000001</v>
      </c>
    </row>
    <row r="1092" spans="1:31" x14ac:dyDescent="0.2">
      <c r="A1092">
        <f>54.144184</f>
        <v>54.144184000000003</v>
      </c>
      <c r="B1092">
        <v>47.820976000000002</v>
      </c>
      <c r="C1092">
        <v>33.741973999999999</v>
      </c>
      <c r="D1092">
        <v>-78.174377000000007</v>
      </c>
      <c r="E1092">
        <v>-2.112644</v>
      </c>
      <c r="F1092">
        <v>4.1382479999999999</v>
      </c>
      <c r="G1092">
        <v>-9.0326337999999993</v>
      </c>
      <c r="H1092">
        <v>-83.391578999999993</v>
      </c>
      <c r="I1092">
        <v>-5.1551093999999997</v>
      </c>
      <c r="J1092">
        <v>6.8186666000000003E-3</v>
      </c>
      <c r="K1092">
        <v>-1.5174844999999999E-2</v>
      </c>
      <c r="L1092">
        <v>2.9238213000000002E-3</v>
      </c>
      <c r="M1092">
        <v>5.0896843999999998E-3</v>
      </c>
      <c r="N1092">
        <v>3.7790544000000002E-2</v>
      </c>
      <c r="O1092">
        <v>-6.3823997000000002E-3</v>
      </c>
      <c r="P1092">
        <v>1.0264229E-2</v>
      </c>
      <c r="Q1092">
        <v>-1.5812207000000002E-2</v>
      </c>
      <c r="R1092">
        <v>-3.3453710999999998E-5</v>
      </c>
      <c r="S1092">
        <v>8.6907726000000005E-3</v>
      </c>
      <c r="T1092">
        <v>4.6758153000000004E-3</v>
      </c>
      <c r="U1092">
        <v>-2.8849191999999999E-2</v>
      </c>
      <c r="V1092">
        <v>-1.6399060999999999E-2</v>
      </c>
      <c r="W1092">
        <v>1.5768150000000001E-3</v>
      </c>
      <c r="X1092">
        <v>1.0217206E-2</v>
      </c>
      <c r="Y1092">
        <v>2.2570046E-2</v>
      </c>
      <c r="Z1092">
        <v>1.9694645E-2</v>
      </c>
      <c r="AA1092">
        <v>3.1979899999999999E-2</v>
      </c>
      <c r="AB1092">
        <v>3.7850379000000001E-3</v>
      </c>
      <c r="AC1092">
        <v>1.0726665E-2</v>
      </c>
      <c r="AD1092">
        <v>9.1359670999999996E-3</v>
      </c>
      <c r="AE1092">
        <v>1.5259202000000001</v>
      </c>
    </row>
    <row r="1093" spans="1:31" x14ac:dyDescent="0.2">
      <c r="A1093">
        <f>54.051651</f>
        <v>54.051651</v>
      </c>
      <c r="B1093">
        <v>47.820976000000002</v>
      </c>
      <c r="C1093">
        <v>33.741973999999999</v>
      </c>
      <c r="D1093">
        <v>-78.174377000000007</v>
      </c>
      <c r="E1093">
        <v>-2.112644</v>
      </c>
      <c r="F1093">
        <v>4.1382479999999999</v>
      </c>
      <c r="G1093">
        <v>-8.9404296999999993</v>
      </c>
      <c r="H1093">
        <v>-83.391578999999993</v>
      </c>
      <c r="I1093">
        <v>-5.0628590999999998</v>
      </c>
      <c r="J1093">
        <v>4.6451106000000002E-3</v>
      </c>
      <c r="K1093">
        <v>-1.4244201999999999E-2</v>
      </c>
      <c r="L1093">
        <v>1.6837836000000001E-3</v>
      </c>
      <c r="M1093">
        <v>5.0896843999999998E-3</v>
      </c>
      <c r="N1093">
        <v>1.5897202999999999E-2</v>
      </c>
      <c r="O1093">
        <v>-4.8194042999999999E-3</v>
      </c>
      <c r="P1093">
        <v>7.1470075999999997E-3</v>
      </c>
      <c r="Q1093">
        <v>-9.5966794000000005E-3</v>
      </c>
      <c r="R1093">
        <v>-3.1423324E-3</v>
      </c>
      <c r="S1093">
        <v>7.1262716999999998E-3</v>
      </c>
      <c r="T1093">
        <v>1.5584554E-3</v>
      </c>
      <c r="U1093">
        <v>-2.8849191999999999E-2</v>
      </c>
      <c r="V1093">
        <v>-1.7949712999999999E-2</v>
      </c>
      <c r="W1093">
        <v>2.1424981E-5</v>
      </c>
      <c r="X1093">
        <v>1.4876296000000001E-2</v>
      </c>
      <c r="Y1093">
        <v>2.2570046E-2</v>
      </c>
      <c r="Z1093">
        <v>1.8136332000000002E-2</v>
      </c>
      <c r="AA1093">
        <v>2.8887422999999999E-2</v>
      </c>
      <c r="AB1093">
        <v>4.4047208999999999E-3</v>
      </c>
      <c r="AC1093">
        <v>1.1960897999999999E-2</v>
      </c>
      <c r="AD1093">
        <v>6.9640307000000002E-3</v>
      </c>
      <c r="AE1093">
        <v>1.5259202000000001</v>
      </c>
    </row>
    <row r="1094" spans="1:31" x14ac:dyDescent="0.2">
      <c r="A1094">
        <f>53.959114</f>
        <v>53.959114</v>
      </c>
      <c r="B1094">
        <v>47.820976000000002</v>
      </c>
      <c r="C1094">
        <v>33.649918</v>
      </c>
      <c r="D1094">
        <v>-78.174377000000007</v>
      </c>
      <c r="E1094">
        <v>-2.112644</v>
      </c>
      <c r="F1094">
        <v>4.1382479999999999</v>
      </c>
      <c r="G1094">
        <v>-8.9404296999999993</v>
      </c>
      <c r="H1094">
        <v>-83.483635000000007</v>
      </c>
      <c r="I1094">
        <v>-5.0628590999999998</v>
      </c>
      <c r="J1094">
        <v>3.0925713999999998E-3</v>
      </c>
      <c r="K1094">
        <v>-1.0521628E-2</v>
      </c>
      <c r="L1094">
        <v>-4.8628240000000002E-4</v>
      </c>
      <c r="M1094">
        <v>5.0896843999999998E-3</v>
      </c>
      <c r="N1094">
        <v>-1.0687568E-2</v>
      </c>
      <c r="O1094">
        <v>-1.3041769999999999E-4</v>
      </c>
      <c r="P1094">
        <v>7.1470075999999997E-3</v>
      </c>
      <c r="Q1094">
        <v>-6.4889146000000003E-3</v>
      </c>
      <c r="R1094">
        <v>-6.2512108000000004E-3</v>
      </c>
      <c r="S1094">
        <v>8.6907726000000005E-3</v>
      </c>
      <c r="T1094">
        <v>-3.1175851E-3</v>
      </c>
      <c r="U1094">
        <v>-3.0404807999999998E-2</v>
      </c>
      <c r="V1094">
        <v>-1.7949712999999999E-2</v>
      </c>
      <c r="W1094">
        <v>2.1424981E-5</v>
      </c>
      <c r="X1094">
        <v>1.6429326000000001E-2</v>
      </c>
      <c r="Y1094">
        <v>2.2570046E-2</v>
      </c>
      <c r="Z1094">
        <v>1.5019707E-2</v>
      </c>
      <c r="AA1094">
        <v>2.5794942000000001E-2</v>
      </c>
      <c r="AB1094">
        <v>4.7145620999999999E-3</v>
      </c>
      <c r="AC1094">
        <v>1.0109547999999999E-2</v>
      </c>
      <c r="AD1094">
        <v>4.4818167000000003E-3</v>
      </c>
      <c r="AE1094">
        <v>1.5259202000000001</v>
      </c>
    </row>
    <row r="1095" spans="1:31" x14ac:dyDescent="0.2">
      <c r="A1095">
        <f>53.959114</f>
        <v>53.959114</v>
      </c>
      <c r="B1095">
        <v>47.820976000000002</v>
      </c>
      <c r="C1095">
        <v>33.649918</v>
      </c>
      <c r="D1095">
        <v>-78.174377000000007</v>
      </c>
      <c r="E1095">
        <v>-2.112644</v>
      </c>
      <c r="F1095">
        <v>4.1382479999999999</v>
      </c>
      <c r="G1095">
        <v>-8.9404296999999993</v>
      </c>
      <c r="H1095">
        <v>-83.483635000000007</v>
      </c>
      <c r="I1095">
        <v>-5.0628590999999998</v>
      </c>
      <c r="J1095">
        <v>3.4030795E-3</v>
      </c>
      <c r="K1095">
        <v>-7.7296989E-3</v>
      </c>
      <c r="L1095">
        <v>-2.6563485E-3</v>
      </c>
      <c r="M1095">
        <v>5.0896843999999998E-3</v>
      </c>
      <c r="N1095">
        <v>-3.7272342E-2</v>
      </c>
      <c r="O1095">
        <v>2.9955732000000001E-3</v>
      </c>
      <c r="P1095">
        <v>7.1470075999999997E-3</v>
      </c>
      <c r="Q1095">
        <v>-8.0427964999999994E-3</v>
      </c>
      <c r="R1095">
        <v>-4.6967715000000004E-3</v>
      </c>
      <c r="S1095">
        <v>8.6907726000000005E-3</v>
      </c>
      <c r="T1095">
        <v>-7.7936257999999996E-3</v>
      </c>
      <c r="U1095">
        <v>-3.1960424000000001E-2</v>
      </c>
      <c r="V1095">
        <v>-1.6399060999999999E-2</v>
      </c>
      <c r="W1095">
        <v>2.1424981E-5</v>
      </c>
      <c r="X1095">
        <v>1.1770235E-2</v>
      </c>
      <c r="Y1095">
        <v>2.1017237000000001E-2</v>
      </c>
      <c r="Z1095">
        <v>1.1903080999999999E-2</v>
      </c>
      <c r="AA1095">
        <v>2.4248701000000001E-2</v>
      </c>
      <c r="AB1095">
        <v>4.4047208999999999E-3</v>
      </c>
      <c r="AC1095">
        <v>4.8640612999999999E-3</v>
      </c>
      <c r="AD1095">
        <v>2.9304330000000001E-3</v>
      </c>
      <c r="AE1095">
        <v>1.5259202000000001</v>
      </c>
    </row>
    <row r="1096" spans="1:31" x14ac:dyDescent="0.2">
      <c r="A1096">
        <f>53.959114</f>
        <v>53.959114</v>
      </c>
      <c r="B1096">
        <v>47.820976000000002</v>
      </c>
      <c r="C1096">
        <v>33.557865</v>
      </c>
      <c r="D1096">
        <v>-78.174377000000007</v>
      </c>
      <c r="E1096">
        <v>-2.112644</v>
      </c>
      <c r="F1096">
        <v>4.1382479999999999</v>
      </c>
      <c r="G1096">
        <v>-8.8482265000000009</v>
      </c>
      <c r="H1096">
        <v>-83.575691000000006</v>
      </c>
      <c r="I1096">
        <v>-5.1551093999999997</v>
      </c>
      <c r="J1096">
        <v>4.6451106000000002E-3</v>
      </c>
      <c r="K1096">
        <v>-8.0399141E-3</v>
      </c>
      <c r="L1096">
        <v>-3.2763672000000001E-3</v>
      </c>
      <c r="M1096">
        <v>1.9606692E-3</v>
      </c>
      <c r="N1096">
        <v>-5.7601869E-2</v>
      </c>
      <c r="O1096">
        <v>2.9955732000000001E-3</v>
      </c>
      <c r="P1096">
        <v>8.7056179000000004E-3</v>
      </c>
      <c r="Q1096">
        <v>-1.4258326E-2</v>
      </c>
      <c r="R1096">
        <v>-3.1423324E-3</v>
      </c>
      <c r="S1096">
        <v>1.0255273000000001E-2</v>
      </c>
      <c r="T1096">
        <v>-1.2469665E-2</v>
      </c>
      <c r="U1096">
        <v>-3.3516042000000003E-2</v>
      </c>
      <c r="V1096">
        <v>-1.3297754E-2</v>
      </c>
      <c r="W1096">
        <v>2.1424981E-5</v>
      </c>
      <c r="X1096">
        <v>5.5581153999999999E-3</v>
      </c>
      <c r="Y1096">
        <v>1.9464424000000001E-2</v>
      </c>
      <c r="Z1096">
        <v>8.7864567000000005E-3</v>
      </c>
      <c r="AA1096">
        <v>2.2702461E-2</v>
      </c>
      <c r="AB1096">
        <v>4.0948790999999997E-3</v>
      </c>
      <c r="AC1096">
        <v>-4.3926811999999999E-3</v>
      </c>
      <c r="AD1096">
        <v>1.3790495E-3</v>
      </c>
      <c r="AE1096">
        <v>1.5259202000000001</v>
      </c>
    </row>
    <row r="1097" spans="1:31" x14ac:dyDescent="0.2">
      <c r="A1097">
        <f>54.051651</f>
        <v>54.051651</v>
      </c>
      <c r="B1097">
        <v>47.820976000000002</v>
      </c>
      <c r="C1097">
        <v>33.557865</v>
      </c>
      <c r="D1097">
        <v>-78.082183999999998</v>
      </c>
      <c r="E1097">
        <v>-2.112644</v>
      </c>
      <c r="F1097">
        <v>4.1382479999999999</v>
      </c>
      <c r="G1097">
        <v>-8.8482265000000009</v>
      </c>
      <c r="H1097">
        <v>-83.667747000000006</v>
      </c>
      <c r="I1097">
        <v>-5.1551093999999997</v>
      </c>
      <c r="J1097">
        <v>6.5081590000000003E-3</v>
      </c>
      <c r="K1097">
        <v>-1.2693128999999999E-2</v>
      </c>
      <c r="L1097">
        <v>-2.0363296000000001E-3</v>
      </c>
      <c r="M1097">
        <v>-1.1683456000000001E-3</v>
      </c>
      <c r="N1097">
        <v>-6.8548545000000002E-2</v>
      </c>
      <c r="O1097">
        <v>2.9955732000000001E-3</v>
      </c>
      <c r="P1097">
        <v>8.7056179000000004E-3</v>
      </c>
      <c r="Q1097">
        <v>-2.3581620000000001E-2</v>
      </c>
      <c r="R1097">
        <v>-3.3453710999999998E-5</v>
      </c>
      <c r="S1097">
        <v>1.0255273000000001E-2</v>
      </c>
      <c r="T1097">
        <v>-1.4028346000000001E-2</v>
      </c>
      <c r="U1097">
        <v>-3.3516042000000003E-2</v>
      </c>
      <c r="V1097">
        <v>-1.0196449999999999E-2</v>
      </c>
      <c r="W1097">
        <v>2.1424981E-5</v>
      </c>
      <c r="X1097">
        <v>4.0050852000000003E-3</v>
      </c>
      <c r="Y1097">
        <v>1.9464424000000001E-2</v>
      </c>
      <c r="Z1097">
        <v>7.2281430000000002E-3</v>
      </c>
      <c r="AA1097">
        <v>2.115622E-2</v>
      </c>
      <c r="AB1097">
        <v>3.7850379000000001E-3</v>
      </c>
      <c r="AC1097">
        <v>-1.6426446000000001E-2</v>
      </c>
      <c r="AD1097">
        <v>-4.8261077999999999E-4</v>
      </c>
      <c r="AE1097">
        <v>1.5259202000000001</v>
      </c>
    </row>
    <row r="1098" spans="1:31" x14ac:dyDescent="0.2">
      <c r="A1098">
        <f>54.051651</f>
        <v>54.051651</v>
      </c>
      <c r="B1098">
        <v>47.820976000000002</v>
      </c>
      <c r="C1098">
        <v>33.557865</v>
      </c>
      <c r="D1098">
        <v>-78.082183999999998</v>
      </c>
      <c r="E1098">
        <v>-2.0205986</v>
      </c>
      <c r="F1098">
        <v>4.1382479999999999</v>
      </c>
      <c r="G1098">
        <v>-8.7560234000000001</v>
      </c>
      <c r="H1098">
        <v>-83.667747000000006</v>
      </c>
      <c r="I1098">
        <v>-5.1551093999999997</v>
      </c>
      <c r="J1098">
        <v>7.1291747000000001E-3</v>
      </c>
      <c r="K1098">
        <v>-2.0138273000000002E-2</v>
      </c>
      <c r="L1098">
        <v>7.5375526999999995E-4</v>
      </c>
      <c r="M1098">
        <v>-4.2973602999999997E-3</v>
      </c>
      <c r="N1098">
        <v>-6.8548545000000002E-2</v>
      </c>
      <c r="O1098">
        <v>1.4325778E-3</v>
      </c>
      <c r="P1098">
        <v>1.0264229E-2</v>
      </c>
      <c r="Q1098">
        <v>-2.9797146E-2</v>
      </c>
      <c r="R1098">
        <v>1.5209856000000001E-3</v>
      </c>
      <c r="S1098">
        <v>1.0255273000000001E-2</v>
      </c>
      <c r="T1098">
        <v>-1.5587026E-2</v>
      </c>
      <c r="U1098">
        <v>-3.1960424000000001E-2</v>
      </c>
      <c r="V1098">
        <v>-8.6457980999999993E-3</v>
      </c>
      <c r="W1098">
        <v>-1.5339652E-3</v>
      </c>
      <c r="X1098">
        <v>4.0050852000000003E-3</v>
      </c>
      <c r="Y1098">
        <v>1.9464424000000001E-2</v>
      </c>
      <c r="Z1098">
        <v>5.6698312999999998E-3</v>
      </c>
      <c r="AA1098">
        <v>1.9609977000000001E-2</v>
      </c>
      <c r="AB1098">
        <v>4.4047208999999999E-3</v>
      </c>
      <c r="AC1098">
        <v>-2.9077325000000001E-2</v>
      </c>
      <c r="AD1098">
        <v>-2.9648246999999998E-3</v>
      </c>
      <c r="AE1098">
        <v>1.5259202000000001</v>
      </c>
    </row>
    <row r="1099" spans="1:31" x14ac:dyDescent="0.2">
      <c r="A1099">
        <f>54.144184</f>
        <v>54.144184000000003</v>
      </c>
      <c r="B1099">
        <v>47.820976000000002</v>
      </c>
      <c r="C1099">
        <v>33.465809</v>
      </c>
      <c r="D1099">
        <v>-77.989990000000006</v>
      </c>
      <c r="E1099">
        <v>-2.0205986</v>
      </c>
      <c r="F1099">
        <v>4.1382479999999999</v>
      </c>
      <c r="G1099">
        <v>-8.7560234000000001</v>
      </c>
      <c r="H1099">
        <v>-83.667747000000006</v>
      </c>
      <c r="I1099">
        <v>-5.1551093999999997</v>
      </c>
      <c r="J1099">
        <v>6.1976508999999997E-3</v>
      </c>
      <c r="K1099">
        <v>-2.8514062999999999E-2</v>
      </c>
      <c r="L1099">
        <v>3.2338306999999998E-3</v>
      </c>
      <c r="M1099">
        <v>-7.4263760000000002E-3</v>
      </c>
      <c r="N1099">
        <v>-5.9165678999999999E-2</v>
      </c>
      <c r="O1099">
        <v>-1.3041769999999999E-4</v>
      </c>
      <c r="P1099">
        <v>1.1822839E-2</v>
      </c>
      <c r="Q1099">
        <v>-3.1351025999999997E-2</v>
      </c>
      <c r="R1099">
        <v>-3.3453710999999998E-5</v>
      </c>
      <c r="S1099">
        <v>1.0255273000000001E-2</v>
      </c>
      <c r="T1099">
        <v>-1.7145706E-2</v>
      </c>
      <c r="U1099">
        <v>-3.1960424000000001E-2</v>
      </c>
      <c r="V1099">
        <v>-1.1747103E-2</v>
      </c>
      <c r="W1099">
        <v>-4.6447455000000002E-3</v>
      </c>
      <c r="X1099">
        <v>8.6641758999999995E-3</v>
      </c>
      <c r="Y1099">
        <v>1.9464424000000001E-2</v>
      </c>
      <c r="Z1099">
        <v>5.6698312999999998E-3</v>
      </c>
      <c r="AA1099">
        <v>1.8063738999999999E-2</v>
      </c>
      <c r="AB1099">
        <v>6.2637687999999997E-3</v>
      </c>
      <c r="AC1099">
        <v>-3.7716955000000003E-2</v>
      </c>
      <c r="AD1099">
        <v>-4.2059313999999997E-3</v>
      </c>
      <c r="AE1099">
        <v>1.5259202000000001</v>
      </c>
    </row>
    <row r="1100" spans="1:31" x14ac:dyDescent="0.2">
      <c r="A1100">
        <f>54.144184</f>
        <v>54.144184000000003</v>
      </c>
      <c r="B1100">
        <v>47.820976000000002</v>
      </c>
      <c r="C1100">
        <v>33.465809</v>
      </c>
      <c r="D1100">
        <v>-77.989990000000006</v>
      </c>
      <c r="E1100">
        <v>-2.0205986</v>
      </c>
      <c r="F1100">
        <v>4.1382479999999999</v>
      </c>
      <c r="G1100">
        <v>-8.7560234000000001</v>
      </c>
      <c r="H1100">
        <v>-83.667747000000006</v>
      </c>
      <c r="I1100">
        <v>-5.1551093999999997</v>
      </c>
      <c r="J1100">
        <v>4.6451106000000002E-3</v>
      </c>
      <c r="K1100">
        <v>-3.5959207E-2</v>
      </c>
      <c r="L1100">
        <v>4.4738683000000003E-3</v>
      </c>
      <c r="M1100">
        <v>-5.8618682000000002E-3</v>
      </c>
      <c r="N1100">
        <v>-4.5091386999999997E-2</v>
      </c>
      <c r="O1100">
        <v>-1.3041769999999999E-4</v>
      </c>
      <c r="P1100">
        <v>1.338145E-2</v>
      </c>
      <c r="Q1100">
        <v>-2.9797146E-2</v>
      </c>
      <c r="R1100">
        <v>-3.1423324E-3</v>
      </c>
      <c r="S1100">
        <v>8.6907726000000005E-3</v>
      </c>
      <c r="T1100">
        <v>-1.8704386E-2</v>
      </c>
      <c r="U1100">
        <v>-3.0404807999999998E-2</v>
      </c>
      <c r="V1100">
        <v>-1.7949712999999999E-2</v>
      </c>
      <c r="W1100">
        <v>-6.2001356999999997E-3</v>
      </c>
      <c r="X1100">
        <v>1.1770235E-2</v>
      </c>
      <c r="Y1100">
        <v>1.9464424000000001E-2</v>
      </c>
      <c r="Z1100">
        <v>5.6698312999999998E-3</v>
      </c>
      <c r="AA1100">
        <v>1.6517497999999999E-2</v>
      </c>
      <c r="AB1100">
        <v>9.0523418000000005E-3</v>
      </c>
      <c r="AC1100">
        <v>-3.9259739000000002E-2</v>
      </c>
      <c r="AD1100">
        <v>-2.6545475999999999E-3</v>
      </c>
      <c r="AE1100">
        <v>1.5259202000000001</v>
      </c>
    </row>
    <row r="1101" spans="1:31" x14ac:dyDescent="0.2">
      <c r="A1101">
        <f>54.144184</f>
        <v>54.144184000000003</v>
      </c>
      <c r="B1101">
        <v>47.820976000000002</v>
      </c>
      <c r="C1101">
        <v>33.465809</v>
      </c>
      <c r="D1101">
        <v>-78.082183999999998</v>
      </c>
      <c r="E1101">
        <v>-2.0205986</v>
      </c>
      <c r="F1101">
        <v>4.0463094999999996</v>
      </c>
      <c r="G1101">
        <v>-8.7560234000000001</v>
      </c>
      <c r="H1101">
        <v>-83.667747000000006</v>
      </c>
      <c r="I1101">
        <v>-5.1551093999999997</v>
      </c>
      <c r="J1101">
        <v>4.3346030000000002E-3</v>
      </c>
      <c r="K1101">
        <v>-4.1232853999999999E-2</v>
      </c>
      <c r="L1101">
        <v>3.8538496000000001E-3</v>
      </c>
      <c r="M1101">
        <v>-1.1683456000000001E-3</v>
      </c>
      <c r="N1101">
        <v>-3.2580911999999997E-2</v>
      </c>
      <c r="O1101">
        <v>-1.3041769999999999E-4</v>
      </c>
      <c r="P1101">
        <v>1.1822839E-2</v>
      </c>
      <c r="Q1101">
        <v>-2.5135500000000002E-2</v>
      </c>
      <c r="R1101">
        <v>-6.2512108000000004E-3</v>
      </c>
      <c r="S1101">
        <v>8.6907726000000005E-3</v>
      </c>
      <c r="T1101">
        <v>-2.1821746999999999E-2</v>
      </c>
      <c r="U1101">
        <v>-3.0404807999999998E-2</v>
      </c>
      <c r="V1101">
        <v>-2.4152324999999999E-2</v>
      </c>
      <c r="W1101">
        <v>-7.7555259E-3</v>
      </c>
      <c r="X1101">
        <v>1.3323265000000001E-2</v>
      </c>
      <c r="Y1101">
        <v>1.9464424000000001E-2</v>
      </c>
      <c r="Z1101">
        <v>4.1115186E-3</v>
      </c>
      <c r="AA1101">
        <v>1.4971254999999999E-2</v>
      </c>
      <c r="AB1101">
        <v>1.1531074000000001E-2</v>
      </c>
      <c r="AC1101">
        <v>-3.1545792000000003E-2</v>
      </c>
      <c r="AD1101">
        <v>1.0687727E-3</v>
      </c>
      <c r="AE1101">
        <v>1.5259202000000001</v>
      </c>
    </row>
    <row r="1102" spans="1:31" x14ac:dyDescent="0.2">
      <c r="A1102">
        <f>54.051651</f>
        <v>54.051651</v>
      </c>
      <c r="B1102">
        <v>47.9133</v>
      </c>
      <c r="C1102">
        <v>33.465809</v>
      </c>
      <c r="D1102">
        <v>-78.082183999999998</v>
      </c>
      <c r="E1102">
        <v>-2.0205986</v>
      </c>
      <c r="F1102">
        <v>4.0463094999999996</v>
      </c>
      <c r="G1102">
        <v>-8.7560234000000001</v>
      </c>
      <c r="H1102">
        <v>-83.667747000000006</v>
      </c>
      <c r="I1102">
        <v>-5.1551093999999997</v>
      </c>
      <c r="J1102">
        <v>5.5766347999999999E-3</v>
      </c>
      <c r="K1102">
        <v>-4.4024779999999999E-2</v>
      </c>
      <c r="L1102">
        <v>2.6138120000000001E-3</v>
      </c>
      <c r="M1102">
        <v>6.6541917999999997E-3</v>
      </c>
      <c r="N1102">
        <v>-2.3198050000000001E-2</v>
      </c>
      <c r="O1102">
        <v>1.4325778E-3</v>
      </c>
      <c r="P1102">
        <v>8.7056179000000004E-3</v>
      </c>
      <c r="Q1102">
        <v>-2.2027736999999999E-2</v>
      </c>
      <c r="R1102">
        <v>-7.8056501000000004E-3</v>
      </c>
      <c r="S1102">
        <v>1.0255273000000001E-2</v>
      </c>
      <c r="T1102">
        <v>-2.3380426999999999E-2</v>
      </c>
      <c r="U1102">
        <v>-3.1960424000000001E-2</v>
      </c>
      <c r="V1102">
        <v>-2.8804283999999999E-2</v>
      </c>
      <c r="W1102">
        <v>-9.3109151000000008E-3</v>
      </c>
      <c r="X1102">
        <v>1.1770235E-2</v>
      </c>
      <c r="Y1102">
        <v>1.9464424000000001E-2</v>
      </c>
      <c r="Z1102">
        <v>9.9489325999999999E-4</v>
      </c>
      <c r="AA1102">
        <v>1.3425016999999999E-2</v>
      </c>
      <c r="AB1102">
        <v>1.2770438E-2</v>
      </c>
      <c r="AC1102">
        <v>-1.7352121000000002E-2</v>
      </c>
      <c r="AD1102">
        <v>5.7229237000000002E-3</v>
      </c>
      <c r="AE1102">
        <v>1.5259202000000001</v>
      </c>
    </row>
    <row r="1103" spans="1:31" x14ac:dyDescent="0.2">
      <c r="A1103">
        <f>54.039757</f>
        <v>54.039757000000002</v>
      </c>
      <c r="B1103">
        <v>47.9133</v>
      </c>
      <c r="C1103">
        <v>33.453975999999997</v>
      </c>
      <c r="D1103">
        <v>-78.162529000000006</v>
      </c>
      <c r="E1103">
        <v>-2.0324296999999998</v>
      </c>
      <c r="F1103">
        <v>4.1264304999999997</v>
      </c>
      <c r="G1103">
        <v>-8.7560234000000001</v>
      </c>
      <c r="H1103">
        <v>-83.587524000000002</v>
      </c>
      <c r="I1103">
        <v>-5.1551093999999997</v>
      </c>
      <c r="J1103">
        <v>8.0606984E-3</v>
      </c>
      <c r="K1103">
        <v>-4.4445842999999999E-2</v>
      </c>
      <c r="L1103">
        <v>1.7634787E-3</v>
      </c>
      <c r="M1103">
        <v>1.0744425E-2</v>
      </c>
      <c r="N1103">
        <v>-2.2639273000000001E-2</v>
      </c>
      <c r="O1103">
        <v>4.5585688000000001E-3</v>
      </c>
      <c r="P1103">
        <v>4.4304616999999999E-3</v>
      </c>
      <c r="Q1103">
        <v>-2.0473854999999999E-2</v>
      </c>
      <c r="R1103">
        <v>-5.8516067999999999E-3</v>
      </c>
      <c r="S1103">
        <v>1.1819774E-2</v>
      </c>
      <c r="T1103">
        <v>-2.2979731E-2</v>
      </c>
      <c r="U1103">
        <v>-3.2160379000000003E-2</v>
      </c>
      <c r="V1103">
        <v>-3.0155620000000001E-2</v>
      </c>
      <c r="W1103">
        <v>-1.0666382E-2</v>
      </c>
      <c r="X1103">
        <v>8.8637964999999999E-3</v>
      </c>
      <c r="Y1103">
        <v>1.9264831999999999E-2</v>
      </c>
      <c r="Z1103">
        <v>-3.6311953000000001E-4</v>
      </c>
      <c r="AA1103">
        <v>1.4971254999999999E-2</v>
      </c>
      <c r="AB1103">
        <v>1.1951626E-2</v>
      </c>
      <c r="AC1103">
        <v>-2.3295553000000002E-3</v>
      </c>
      <c r="AD1103">
        <v>8.0767133999999994E-3</v>
      </c>
      <c r="AE1103">
        <v>1.5259202000000001</v>
      </c>
    </row>
    <row r="1104" spans="1:31" x14ac:dyDescent="0.2">
      <c r="A1104">
        <f>53.981495</f>
        <v>53.981495000000002</v>
      </c>
      <c r="B1104">
        <v>47.913296000000003</v>
      </c>
      <c r="C1104">
        <v>33.394787000000001</v>
      </c>
      <c r="D1104">
        <v>-78.150841</v>
      </c>
      <c r="E1104">
        <v>-2.0705800000000001</v>
      </c>
      <c r="F1104">
        <v>4.1357884</v>
      </c>
      <c r="G1104">
        <v>-8.7770910000000004</v>
      </c>
      <c r="H1104">
        <v>-83.555885000000004</v>
      </c>
      <c r="I1104">
        <v>-5.1551089000000001</v>
      </c>
      <c r="J1104">
        <v>1.0144327999999999E-2</v>
      </c>
      <c r="K1104">
        <v>-4.3210435999999998E-2</v>
      </c>
      <c r="L1104">
        <v>1.5278854E-3</v>
      </c>
      <c r="M1104">
        <v>1.0528116000000001E-2</v>
      </c>
      <c r="N1104">
        <v>-2.833047E-2</v>
      </c>
      <c r="O1104">
        <v>7.2856097999999996E-3</v>
      </c>
      <c r="P1104">
        <v>3.2876823000000002E-3</v>
      </c>
      <c r="Q1104">
        <v>-1.8961538999999999E-2</v>
      </c>
      <c r="R1104">
        <v>-2.3190505000000002E-3</v>
      </c>
      <c r="S1104">
        <v>1.3342424E-2</v>
      </c>
      <c r="T1104">
        <v>-2.0200523000000001E-2</v>
      </c>
      <c r="U1104">
        <v>-3.3181395000000002E-2</v>
      </c>
      <c r="V1104">
        <v>-2.9188279000000001E-2</v>
      </c>
      <c r="W1104">
        <v>-9.7168888999999998E-3</v>
      </c>
      <c r="X1104">
        <v>7.1734627999999996E-3</v>
      </c>
      <c r="Y1104">
        <v>1.8266424999999999E-2</v>
      </c>
      <c r="Z1104">
        <v>-1.4482188000000001E-4</v>
      </c>
      <c r="AA1104">
        <v>1.6538179E-2</v>
      </c>
      <c r="AB1104">
        <v>9.9694328000000006E-3</v>
      </c>
      <c r="AC1104">
        <v>5.6695468000000004E-3</v>
      </c>
      <c r="AD1104">
        <v>7.3989266999999999E-3</v>
      </c>
      <c r="AE1104">
        <v>1.5259202000000001</v>
      </c>
    </row>
    <row r="1105" spans="1:31" x14ac:dyDescent="0.2">
      <c r="A1105">
        <f>53.990696</f>
        <v>53.990696</v>
      </c>
      <c r="B1105">
        <v>47.9133</v>
      </c>
      <c r="C1105">
        <v>33.376944999999999</v>
      </c>
      <c r="D1105">
        <v>-78.082069000000004</v>
      </c>
      <c r="E1105">
        <v>-2.0391300000000001</v>
      </c>
      <c r="F1105">
        <v>4.1132464000000004</v>
      </c>
      <c r="G1105">
        <v>-8.8232707999999995</v>
      </c>
      <c r="H1105">
        <v>-83.505584999999996</v>
      </c>
      <c r="I1105">
        <v>-5.1519113000000001</v>
      </c>
      <c r="J1105">
        <v>1.0802272E-2</v>
      </c>
      <c r="K1105">
        <v>-3.9963539999999999E-2</v>
      </c>
      <c r="L1105">
        <v>1.5887344E-3</v>
      </c>
      <c r="M1105">
        <v>8.0460411999999995E-3</v>
      </c>
      <c r="N1105">
        <v>-3.457503E-2</v>
      </c>
      <c r="O1105">
        <v>8.5978358999999997E-3</v>
      </c>
      <c r="P1105">
        <v>4.6796631000000002E-3</v>
      </c>
      <c r="Q1105">
        <v>-1.8380705000000001E-2</v>
      </c>
      <c r="R1105">
        <v>-6.7566155000000001E-4</v>
      </c>
      <c r="S1105">
        <v>1.3983453E-2</v>
      </c>
      <c r="T1105">
        <v>-1.6663849000000001E-2</v>
      </c>
      <c r="U1105">
        <v>-3.3885140000000001E-2</v>
      </c>
      <c r="V1105">
        <v>-2.5116090000000001E-2</v>
      </c>
      <c r="W1105">
        <v>-6.0324402999999997E-3</v>
      </c>
      <c r="X1105">
        <v>6.5183359999999996E-3</v>
      </c>
      <c r="Y1105">
        <v>1.7965445E-2</v>
      </c>
      <c r="Z1105">
        <v>1.5866617000000001E-3</v>
      </c>
      <c r="AA1105">
        <v>1.8537818000000001E-2</v>
      </c>
      <c r="AB1105">
        <v>8.0471178999999993E-3</v>
      </c>
      <c r="AC1105">
        <v>3.9157280999999999E-3</v>
      </c>
      <c r="AD1105">
        <v>5.3760372000000002E-3</v>
      </c>
      <c r="AE1105">
        <v>1.5259202000000001</v>
      </c>
    </row>
    <row r="1106" spans="1:31" x14ac:dyDescent="0.2">
      <c r="A1106">
        <f>54.052006</f>
        <v>54.052005999999999</v>
      </c>
      <c r="B1106">
        <v>47.9133</v>
      </c>
      <c r="C1106">
        <v>33.374107000000002</v>
      </c>
      <c r="D1106">
        <v>-78.022339000000002</v>
      </c>
      <c r="E1106">
        <v>-1.9933149999999999</v>
      </c>
      <c r="F1106">
        <v>4.0785669999999996</v>
      </c>
      <c r="G1106">
        <v>-8.8485823000000003</v>
      </c>
      <c r="H1106">
        <v>-83.461021000000002</v>
      </c>
      <c r="I1106">
        <v>-5.1277651999999998</v>
      </c>
      <c r="J1106">
        <v>9.9914297000000003E-3</v>
      </c>
      <c r="K1106">
        <v>-3.4114710999999999E-2</v>
      </c>
      <c r="L1106">
        <v>1.4287826E-3</v>
      </c>
      <c r="M1106">
        <v>4.6196138000000001E-3</v>
      </c>
      <c r="N1106">
        <v>-3.7430573000000002E-2</v>
      </c>
      <c r="O1106">
        <v>8.0406824000000005E-3</v>
      </c>
      <c r="P1106">
        <v>7.7063193999999998E-3</v>
      </c>
      <c r="Q1106">
        <v>-1.9743672E-2</v>
      </c>
      <c r="R1106">
        <v>-6.9400091999999997E-4</v>
      </c>
      <c r="S1106">
        <v>1.3121936000000001E-2</v>
      </c>
      <c r="T1106">
        <v>-1.2469360000000001E-2</v>
      </c>
      <c r="U1106">
        <v>-3.4604563999999997E-2</v>
      </c>
      <c r="V1106">
        <v>-2.0141406000000001E-2</v>
      </c>
      <c r="W1106">
        <v>-1.6125166E-3</v>
      </c>
      <c r="X1106">
        <v>7.3773852000000003E-3</v>
      </c>
      <c r="Y1106">
        <v>1.7917590000000001E-2</v>
      </c>
      <c r="Z1106">
        <v>4.6707233000000004E-3</v>
      </c>
      <c r="AA1106">
        <v>2.115622E-2</v>
      </c>
      <c r="AB1106">
        <v>6.7746560000000004E-3</v>
      </c>
      <c r="AC1106">
        <v>-5.7338568999999997E-3</v>
      </c>
      <c r="AD1106">
        <v>3.3050794E-3</v>
      </c>
      <c r="AE1106">
        <v>1.5259202999999999</v>
      </c>
    </row>
    <row r="1107" spans="1:31" x14ac:dyDescent="0.2">
      <c r="A1107">
        <f>54.108768</f>
        <v>54.108767999999998</v>
      </c>
      <c r="B1107">
        <v>47.913296000000003</v>
      </c>
      <c r="C1107">
        <v>33.373778999999999</v>
      </c>
      <c r="D1107">
        <v>-77.997208000000001</v>
      </c>
      <c r="E1107">
        <v>-1.9357306000000001</v>
      </c>
      <c r="F1107">
        <v>4.0814943000000001</v>
      </c>
      <c r="G1107">
        <v>-8.8828496999999995</v>
      </c>
      <c r="H1107">
        <v>-83.414444000000003</v>
      </c>
      <c r="I1107">
        <v>-5.0916351999999998</v>
      </c>
      <c r="J1107">
        <v>8.3178122999999996E-3</v>
      </c>
      <c r="K1107">
        <v>-2.5449492000000001E-2</v>
      </c>
      <c r="L1107">
        <v>8.7047345000000002E-4</v>
      </c>
      <c r="M1107">
        <v>1.0301536E-3</v>
      </c>
      <c r="N1107">
        <v>-3.4185566000000001E-2</v>
      </c>
      <c r="O1107">
        <v>5.8763362000000003E-3</v>
      </c>
      <c r="P1107">
        <v>1.1204409E-2</v>
      </c>
      <c r="Q1107">
        <v>-2.2743104E-2</v>
      </c>
      <c r="R1107">
        <v>-1.8317692000000001E-3</v>
      </c>
      <c r="S1107">
        <v>1.1419929000000001E-2</v>
      </c>
      <c r="T1107">
        <v>-8.3911195000000004E-3</v>
      </c>
      <c r="U1107">
        <v>-3.4961565999999999E-2</v>
      </c>
      <c r="V1107">
        <v>-1.6542239E-2</v>
      </c>
      <c r="W1107">
        <v>2.4044726000000002E-3</v>
      </c>
      <c r="X1107">
        <v>9.1481544000000005E-3</v>
      </c>
      <c r="Y1107">
        <v>1.7911614999999999E-2</v>
      </c>
      <c r="Z1107">
        <v>8.2998835000000007E-3</v>
      </c>
      <c r="AA1107">
        <v>2.3655964000000002E-2</v>
      </c>
      <c r="AB1107">
        <v>6.2659928E-3</v>
      </c>
      <c r="AC1107">
        <v>-1.8212900000000001E-2</v>
      </c>
      <c r="AD1107">
        <v>1.7640297000000001E-3</v>
      </c>
      <c r="AE1107">
        <v>1.5259202000000001</v>
      </c>
    </row>
    <row r="1108" spans="1:31" x14ac:dyDescent="0.2">
      <c r="A1108">
        <f>54.134514</f>
        <v>54.134514000000003</v>
      </c>
      <c r="B1108">
        <v>47.9133</v>
      </c>
      <c r="C1108">
        <v>33.373753000000001</v>
      </c>
      <c r="D1108">
        <v>-77.992019999999997</v>
      </c>
      <c r="E1108">
        <v>-1.9045436</v>
      </c>
      <c r="F1108">
        <v>4.1095939000000001</v>
      </c>
      <c r="G1108">
        <v>-8.9403714999999995</v>
      </c>
      <c r="H1108">
        <v>-83.369636999999997</v>
      </c>
      <c r="I1108">
        <v>-5.0705438000000003</v>
      </c>
      <c r="J1108">
        <v>6.5721688E-3</v>
      </c>
      <c r="K1108">
        <v>-1.4537293E-2</v>
      </c>
      <c r="L1108">
        <v>7.8038583999999998E-6</v>
      </c>
      <c r="M1108">
        <v>-1.6221390000000001E-3</v>
      </c>
      <c r="N1108">
        <v>-2.4529643E-2</v>
      </c>
      <c r="O1108">
        <v>3.1081062999999999E-3</v>
      </c>
      <c r="P1108">
        <v>1.3884265999999999E-2</v>
      </c>
      <c r="Q1108">
        <v>-2.6381953E-2</v>
      </c>
      <c r="R1108">
        <v>-3.6443977E-3</v>
      </c>
      <c r="S1108">
        <v>9.7314798999999994E-3</v>
      </c>
      <c r="T1108">
        <v>-4.8578670000000001E-3</v>
      </c>
      <c r="U1108">
        <v>-3.5071633999999997E-2</v>
      </c>
      <c r="V1108">
        <v>-1.5673999000000001E-2</v>
      </c>
      <c r="W1108">
        <v>5.4299622000000001E-3</v>
      </c>
      <c r="X1108">
        <v>1.0962441E-2</v>
      </c>
      <c r="Y1108">
        <v>1.7895134E-2</v>
      </c>
      <c r="Z1108">
        <v>1.1592761E-2</v>
      </c>
      <c r="AA1108">
        <v>2.5615806000000001E-2</v>
      </c>
      <c r="AB1108">
        <v>6.1137099E-3</v>
      </c>
      <c r="AC1108">
        <v>-2.7841036999999999E-2</v>
      </c>
      <c r="AD1108">
        <v>5.8318045999999999E-4</v>
      </c>
      <c r="AE1108">
        <v>1.5259202000000001</v>
      </c>
    </row>
    <row r="1109" spans="1:31" x14ac:dyDescent="0.2">
      <c r="A1109">
        <f>54.134266</f>
        <v>54.134265999999997</v>
      </c>
      <c r="B1109">
        <v>47.913296000000003</v>
      </c>
      <c r="C1109">
        <v>33.373753000000001</v>
      </c>
      <c r="D1109">
        <v>-77.998604</v>
      </c>
      <c r="E1109">
        <v>-1.9165398</v>
      </c>
      <c r="F1109">
        <v>4.1298332000000002</v>
      </c>
      <c r="G1109">
        <v>-8.9937381999999992</v>
      </c>
      <c r="H1109">
        <v>-83.331085000000002</v>
      </c>
      <c r="I1109">
        <v>-5.0641179000000003</v>
      </c>
      <c r="J1109">
        <v>5.3719607999999997E-3</v>
      </c>
      <c r="K1109">
        <v>-2.8058636999999998E-3</v>
      </c>
      <c r="L1109">
        <v>-9.0971647000000005E-4</v>
      </c>
      <c r="M1109">
        <v>-2.4759058999999999E-3</v>
      </c>
      <c r="N1109">
        <v>-1.1218795E-2</v>
      </c>
      <c r="O1109">
        <v>5.7145335999999995E-4</v>
      </c>
      <c r="P1109">
        <v>1.5116815E-2</v>
      </c>
      <c r="Q1109">
        <v>-2.9053241E-2</v>
      </c>
      <c r="R1109">
        <v>-5.5743935999999997E-3</v>
      </c>
      <c r="S1109">
        <v>8.6328089000000004E-3</v>
      </c>
      <c r="T1109">
        <v>-1.9160091E-3</v>
      </c>
      <c r="U1109">
        <v>-3.5214036999999997E-2</v>
      </c>
      <c r="V1109">
        <v>-1.7410016E-2</v>
      </c>
      <c r="W1109">
        <v>7.4419704999999997E-3</v>
      </c>
      <c r="X1109">
        <v>1.1703003999999999E-2</v>
      </c>
      <c r="Y1109">
        <v>1.7767926999999999E-2</v>
      </c>
      <c r="Z1109">
        <v>1.4007019000000001E-2</v>
      </c>
      <c r="AA1109">
        <v>2.7009643999999999E-2</v>
      </c>
      <c r="AB1109">
        <v>5.7915533000000002E-3</v>
      </c>
      <c r="AC1109">
        <v>-3.1237372999999999E-2</v>
      </c>
      <c r="AD1109">
        <v>-5.3229793999999997E-4</v>
      </c>
      <c r="AE1109">
        <v>1.5259202000000001</v>
      </c>
    </row>
    <row r="1110" spans="1:31" x14ac:dyDescent="0.2">
      <c r="A1110">
        <f>54.113171</f>
        <v>54.113171000000001</v>
      </c>
      <c r="B1110">
        <v>47.913302999999999</v>
      </c>
      <c r="C1110">
        <v>33.373753000000001</v>
      </c>
      <c r="D1110">
        <v>-78.020767000000006</v>
      </c>
      <c r="E1110">
        <v>-1.9517690000000001</v>
      </c>
      <c r="F1110">
        <v>4.1367868999999997</v>
      </c>
      <c r="G1110">
        <v>-9.0220490000000009</v>
      </c>
      <c r="H1110">
        <v>-83.308745999999999</v>
      </c>
      <c r="I1110">
        <v>-5.062983</v>
      </c>
      <c r="J1110">
        <v>4.9402648999999996E-3</v>
      </c>
      <c r="K1110">
        <v>7.6101859999999997E-3</v>
      </c>
      <c r="L1110">
        <v>-1.5876695000000001E-3</v>
      </c>
      <c r="M1110">
        <v>-1.4774263999999999E-3</v>
      </c>
      <c r="N1110">
        <v>1.5078717000000001E-3</v>
      </c>
      <c r="O1110">
        <v>-1.3303615999999999E-3</v>
      </c>
      <c r="P1110">
        <v>1.5250039E-2</v>
      </c>
      <c r="Q1110">
        <v>-2.9774331000000001E-2</v>
      </c>
      <c r="R1110">
        <v>-6.9526359000000003E-3</v>
      </c>
      <c r="S1110">
        <v>8.2227476000000001E-3</v>
      </c>
      <c r="T1110">
        <v>1.5354335E-4</v>
      </c>
      <c r="U1110">
        <v>-3.5590789999999997E-2</v>
      </c>
      <c r="V1110">
        <v>-2.0258239000000001E-2</v>
      </c>
      <c r="W1110">
        <v>8.6247119999999997E-3</v>
      </c>
      <c r="X1110">
        <v>1.1046646E-2</v>
      </c>
      <c r="Y1110">
        <v>1.7393328E-2</v>
      </c>
      <c r="Z1110">
        <v>1.5173531000000001E-2</v>
      </c>
      <c r="AA1110">
        <v>2.7673393000000001E-2</v>
      </c>
      <c r="AB1110">
        <v>5.1229767999999998E-3</v>
      </c>
      <c r="AC1110">
        <v>-2.8963603000000001E-2</v>
      </c>
      <c r="AD1110">
        <v>-1.4849376E-3</v>
      </c>
      <c r="AE1110">
        <v>1.5259202000000001</v>
      </c>
    </row>
    <row r="1111" spans="1:31" x14ac:dyDescent="0.2">
      <c r="A1111">
        <f>54.082764</f>
        <v>54.082763999999997</v>
      </c>
      <c r="B1111">
        <v>47.913302999999999</v>
      </c>
      <c r="C1111">
        <v>33.373753000000001</v>
      </c>
      <c r="D1111">
        <v>-78.051177999999993</v>
      </c>
      <c r="E1111">
        <v>-1.9881941000000001</v>
      </c>
      <c r="F1111">
        <v>4.1381040000000002</v>
      </c>
      <c r="G1111">
        <v>-9.0308857000000007</v>
      </c>
      <c r="H1111">
        <v>-83.301131999999996</v>
      </c>
      <c r="I1111">
        <v>-5.0628662000000002</v>
      </c>
      <c r="J1111">
        <v>5.0152484000000001E-3</v>
      </c>
      <c r="K1111">
        <v>1.4710635999999999E-2</v>
      </c>
      <c r="L1111">
        <v>-1.917913E-3</v>
      </c>
      <c r="M1111">
        <v>2.5424939999999999E-4</v>
      </c>
      <c r="N1111">
        <v>1.0296048E-2</v>
      </c>
      <c r="O1111">
        <v>-2.5110198E-3</v>
      </c>
      <c r="P1111">
        <v>1.5067511E-2</v>
      </c>
      <c r="Q1111">
        <v>-2.9199842E-2</v>
      </c>
      <c r="R1111">
        <v>-7.5896773000000001E-3</v>
      </c>
      <c r="S1111">
        <v>8.3300499000000007E-3</v>
      </c>
      <c r="T1111">
        <v>1.179399E-3</v>
      </c>
      <c r="U1111">
        <v>-3.6104101999999999E-2</v>
      </c>
      <c r="V1111">
        <v>-2.2581257E-2</v>
      </c>
      <c r="W1111">
        <v>9.1620170999999993E-3</v>
      </c>
      <c r="X1111">
        <v>9.8360077999999993E-3</v>
      </c>
      <c r="Y1111">
        <v>1.6881035999999999E-2</v>
      </c>
      <c r="Z1111">
        <v>1.5324588E-2</v>
      </c>
      <c r="AA1111">
        <v>2.7673129000000001E-2</v>
      </c>
      <c r="AB1111">
        <v>4.4008930999999999E-3</v>
      </c>
      <c r="AC1111">
        <v>-2.4752596000000002E-2</v>
      </c>
      <c r="AD1111">
        <v>-2.0581947E-3</v>
      </c>
      <c r="AE1111">
        <v>1.5259202000000001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MR_door_298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cavil lov</dc:creator>
  <cp:lastModifiedBy>lov cavil</cp:lastModifiedBy>
  <dcterms:created xsi:type="dcterms:W3CDTF">2024-04-08T10:29:23Z</dcterms:created>
  <dcterms:modified xsi:type="dcterms:W3CDTF">2024-04-08T10:29:23Z</dcterms:modified>
</cp:coreProperties>
</file>