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bird\git_project\rayline_dev\"/>
    </mc:Choice>
  </mc:AlternateContent>
  <bookViews>
    <workbookView xWindow="0" yWindow="0" windowWidth="16170" windowHeight="11115"/>
  </bookViews>
  <sheets>
    <sheet name="policy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W11" i="1"/>
  <c r="X11" i="1"/>
  <c r="Y11" i="1"/>
  <c r="Z11" i="1"/>
  <c r="AA11" i="1"/>
  <c r="O11" i="1"/>
  <c r="P11" i="1"/>
  <c r="Q11" i="1"/>
  <c r="R11" i="1"/>
  <c r="S11" i="1"/>
  <c r="T11" i="1"/>
  <c r="M11" i="1"/>
  <c r="M10" i="1"/>
  <c r="Y10" i="1" s="1"/>
  <c r="R10" i="1" s="1"/>
  <c r="D6" i="1"/>
  <c r="D7" i="1"/>
  <c r="X10" i="1" l="1"/>
  <c r="Q10" i="1" s="1"/>
  <c r="AA10" i="1"/>
  <c r="T10" i="1" s="1"/>
  <c r="W10" i="1"/>
  <c r="P10" i="1" s="1"/>
  <c r="Z10" i="1"/>
  <c r="S10" i="1" s="1"/>
  <c r="V10" i="1"/>
  <c r="O10" i="1" s="1"/>
  <c r="M6" i="1"/>
  <c r="M7" i="1"/>
  <c r="M8" i="1"/>
  <c r="M9" i="1"/>
  <c r="D11" i="1"/>
  <c r="D10" i="1"/>
  <c r="W9" i="1" l="1"/>
  <c r="P9" i="1" s="1"/>
  <c r="Y9" i="1"/>
  <c r="R9" i="1" s="1"/>
  <c r="X8" i="1"/>
  <c r="Q8" i="1" s="1"/>
  <c r="Y8" i="1"/>
  <c r="R8" i="1" s="1"/>
  <c r="X7" i="1"/>
  <c r="Y7" i="1"/>
  <c r="R7" i="1" s="1"/>
  <c r="AA6" i="1"/>
  <c r="T6" i="1" s="1"/>
  <c r="Y6" i="1"/>
  <c r="R6" i="1" s="1"/>
  <c r="Q7" i="1"/>
  <c r="V7" i="1"/>
  <c r="O7" i="1" s="1"/>
  <c r="W7" i="1"/>
  <c r="P7" i="1" s="1"/>
  <c r="AA8" i="1"/>
  <c r="T8" i="1" s="1"/>
  <c r="W8" i="1"/>
  <c r="P8" i="1" s="1"/>
  <c r="AA7" i="1"/>
  <c r="T7" i="1" s="1"/>
  <c r="V6" i="1"/>
  <c r="O6" i="1" s="1"/>
  <c r="AA9" i="1"/>
  <c r="T9" i="1" s="1"/>
  <c r="V9" i="1"/>
  <c r="O9" i="1" s="1"/>
  <c r="X6" i="1"/>
  <c r="Q6" i="1" s="1"/>
  <c r="Z9" i="1"/>
  <c r="S9" i="1" s="1"/>
  <c r="Z8" i="1"/>
  <c r="S8" i="1" s="1"/>
  <c r="Z7" i="1"/>
  <c r="S7" i="1" s="1"/>
  <c r="W6" i="1"/>
  <c r="P6" i="1" s="1"/>
  <c r="V8" i="1"/>
  <c r="O8" i="1" s="1"/>
  <c r="Z6" i="1"/>
  <c r="S6" i="1" s="1"/>
  <c r="X9" i="1"/>
  <c r="Q9" i="1" s="1"/>
</calcChain>
</file>

<file path=xl/sharedStrings.xml><?xml version="1.0" encoding="utf-8"?>
<sst xmlns="http://schemas.openxmlformats.org/spreadsheetml/2006/main" count="39" uniqueCount="23">
  <si>
    <t>level</t>
    <phoneticPr fontId="3" type="noConversion"/>
  </si>
  <si>
    <t>单体概率</t>
    <phoneticPr fontId="3" type="noConversion"/>
  </si>
  <si>
    <t>总体概率</t>
    <phoneticPr fontId="3" type="noConversion"/>
  </si>
  <si>
    <t>Sum</t>
    <phoneticPr fontId="3" type="noConversion"/>
  </si>
  <si>
    <t>配置</t>
    <phoneticPr fontId="3" type="noConversion"/>
  </si>
  <si>
    <t>20-25</t>
  </si>
  <si>
    <t>26-36</t>
  </si>
  <si>
    <t>1-1</t>
  </si>
  <si>
    <t>2-4</t>
  </si>
  <si>
    <t>类型</t>
    <phoneticPr fontId="3" type="noConversion"/>
  </si>
  <si>
    <t>特点</t>
    <phoneticPr fontId="3" type="noConversion"/>
  </si>
  <si>
    <t>1点</t>
  </si>
  <si>
    <t>4点长条</t>
  </si>
  <si>
    <t>4点U型</t>
  </si>
  <si>
    <t>5点</t>
  </si>
  <si>
    <t>Block数量</t>
    <phoneticPr fontId="3" type="noConversion"/>
  </si>
  <si>
    <t>Block汇总</t>
    <phoneticPr fontId="3" type="noConversion"/>
  </si>
  <si>
    <t>5-7</t>
    <phoneticPr fontId="3" type="noConversion"/>
  </si>
  <si>
    <t>8-19</t>
    <phoneticPr fontId="3" type="noConversion"/>
  </si>
  <si>
    <t>4点2型</t>
    <phoneticPr fontId="3" type="noConversion"/>
  </si>
  <si>
    <t>4点7型</t>
    <phoneticPr fontId="3" type="noConversion"/>
  </si>
  <si>
    <t>5-7</t>
    <phoneticPr fontId="3" type="noConversion"/>
  </si>
  <si>
    <t>5-7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</si>
</sst>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9" fontId="4" fillId="0" borderId="0" xfId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18">
    <dxf>
      <numFmt numFmtId="0" formatCode="General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351972</xdr:colOff>
      <xdr:row>12</xdr:row>
      <xdr:rowOff>157164</xdr:rowOff>
    </xdr:from>
    <xdr:to>
      <xdr:col>6</xdr:col>
      <xdr:colOff>401258</xdr:colOff>
      <xdr:row>33</xdr:row>
      <xdr:rowOff>157164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972" y="2452689"/>
          <a:ext cx="3463999" cy="4000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F5:M11" totalsRowShown="0">
  <tableColumns count="8">
    <tableColumn id="1" name="level"/>
    <tableColumn id="2" name="1-1"/>
    <tableColumn id="3" name="2-4"/>
    <tableColumn id="4" name="5-7"/>
    <tableColumn id="8" name="8-19"/>
    <tableColumn id="5" name="20-25"/>
    <tableColumn id="6" name="26-36"/>
    <tableColumn id="7" name="Sum" dataDxfId="17">
      <calculatedColumnFormula>SUM(表1[[#This Row],[1-1]:[26-36]])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O5:T11" totalsRowShown="0" headerRowDxfId="16" dataDxfId="15" dataCellStyle="百分比">
  <tableColumns count="6">
    <tableColumn id="1" name="1-1" dataDxfId="14" dataCellStyle="百分比">
      <calculatedColumnFormula>表3[[#This Row],[1-1]]/D$6</calculatedColumnFormula>
    </tableColumn>
    <tableColumn id="2" name="2-4" dataDxfId="13" dataCellStyle="百分比">
      <calculatedColumnFormula>表3[[#This Row],[2-4]]/D$7</calculatedColumnFormula>
    </tableColumn>
    <tableColumn id="3" name="5-7" dataDxfId="12" dataCellStyle="百分比">
      <calculatedColumnFormula>表3[[#This Row],[5-7]]/D$9</calculatedColumnFormula>
    </tableColumn>
    <tableColumn id="6" name="8-19" dataDxfId="11" dataCellStyle="百分比">
      <calculatedColumnFormula>表3[[#This Row],[8-19]]/F$9</calculatedColumnFormula>
    </tableColumn>
    <tableColumn id="4" name="20-25" dataDxfId="10" dataCellStyle="百分比">
      <calculatedColumnFormula>表3[[#This Row],[20-25]]/D$10</calculatedColumnFormula>
    </tableColumn>
    <tableColumn id="5" name="26-36" dataDxfId="9" dataCellStyle="百分比">
      <calculatedColumnFormula>表3[[#This Row],[26-36]]/D$11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V5:AA11" totalsRowShown="0" headerRowDxfId="8" dataDxfId="7" dataCellStyle="百分比">
  <tableColumns count="6">
    <tableColumn id="1" name="1-1" dataDxfId="6" dataCellStyle="百分比">
      <calculatedColumnFormula>表1[[#This Row],[1-1]]/表1[[#This Row],[Sum]]</calculatedColumnFormula>
    </tableColumn>
    <tableColumn id="2" name="2-4" dataDxfId="5" dataCellStyle="百分比">
      <calculatedColumnFormula>表1[[#This Row],[2-4]]/表1[[#This Row],[Sum]]</calculatedColumnFormula>
    </tableColumn>
    <tableColumn id="3" name="5-7" dataDxfId="4" dataCellStyle="百分比">
      <calculatedColumnFormula>表1[[#This Row],[5-7]]/表1[[#This Row],[Sum]]</calculatedColumnFormula>
    </tableColumn>
    <tableColumn id="6" name="8-19" dataDxfId="3" dataCellStyle="百分比">
      <calculatedColumnFormula>表1[[#This Row],[8-19]]/表1[[#This Row],[Sum]]</calculatedColumnFormula>
    </tableColumn>
    <tableColumn id="4" name="20-25" dataDxfId="2" dataCellStyle="百分比">
      <calculatedColumnFormula>表1[[#This Row],[20-25]]/表1[[#This Row],[Sum]]</calculatedColumnFormula>
    </tableColumn>
    <tableColumn id="5" name="26-36" dataDxfId="1" dataCellStyle="百分比">
      <calculatedColumnFormula>表1[[#This Row],[26-36]]/表1[[#This Row],[Sum]]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B5:D11" totalsRowShown="0">
  <tableColumns count="3">
    <tableColumn id="1" name="类型"/>
    <tableColumn id="2" name="特点"/>
    <tableColumn id="3" name="Block数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30"/>
  <sheetViews>
    <sheetView showGridLines="0" tabSelected="1" workbookViewId="0">
      <selection activeCell="L28" sqref="L28"/>
    </sheetView>
  </sheetViews>
  <sheetFormatPr defaultRowHeight="15" x14ac:dyDescent="0.5"/>
  <cols>
    <col min="1" max="1" width="4.703125" customWidth="1"/>
    <col min="2" max="2" width="5.8203125" bestFit="1" customWidth="1"/>
    <col min="3" max="3" width="10.9375" customWidth="1"/>
    <col min="4" max="4" width="9.17578125" bestFit="1" customWidth="1"/>
    <col min="5" max="8" width="5.76171875" customWidth="1"/>
    <col min="9" max="9" width="5.1171875" customWidth="1"/>
    <col min="10" max="10" width="4.703125" customWidth="1"/>
    <col min="11" max="11" width="5.41015625" customWidth="1"/>
    <col min="12" max="12" width="5.64453125" bestFit="1" customWidth="1"/>
    <col min="13" max="13" width="5.3515625" bestFit="1" customWidth="1"/>
    <col min="14" max="15" width="6.3515625" bestFit="1" customWidth="1"/>
    <col min="16" max="16" width="5.64453125" customWidth="1"/>
    <col min="17" max="18" width="5" customWidth="1"/>
    <col min="19" max="20" width="5.64453125" bestFit="1" customWidth="1"/>
    <col min="21" max="21" width="6.3515625" bestFit="1" customWidth="1"/>
    <col min="22" max="27" width="6.17578125" customWidth="1"/>
  </cols>
  <sheetData>
    <row r="4" spans="2:27" ht="15.75" x14ac:dyDescent="0.5">
      <c r="B4" s="1" t="s">
        <v>16</v>
      </c>
      <c r="F4" s="1" t="s">
        <v>4</v>
      </c>
      <c r="G4" s="1"/>
      <c r="H4" s="1"/>
      <c r="I4" s="1"/>
      <c r="J4" s="1"/>
      <c r="K4" s="1"/>
      <c r="L4" s="1"/>
      <c r="M4" s="1"/>
      <c r="N4" s="1"/>
      <c r="O4" s="1" t="s">
        <v>1</v>
      </c>
      <c r="P4" s="1"/>
      <c r="Q4" s="1"/>
      <c r="R4" s="1"/>
      <c r="S4" s="1"/>
      <c r="T4" s="1"/>
      <c r="U4" s="1"/>
      <c r="V4" s="1" t="s">
        <v>2</v>
      </c>
      <c r="W4" s="1"/>
      <c r="X4" s="1"/>
      <c r="Y4" s="1"/>
      <c r="Z4" s="1"/>
      <c r="AA4" s="1"/>
    </row>
    <row r="5" spans="2:27" x14ac:dyDescent="0.5">
      <c r="B5" t="s">
        <v>9</v>
      </c>
      <c r="C5" t="s">
        <v>10</v>
      </c>
      <c r="D5" t="s">
        <v>15</v>
      </c>
      <c r="F5" t="s">
        <v>0</v>
      </c>
      <c r="G5" s="3" t="s">
        <v>7</v>
      </c>
      <c r="H5" s="3" t="s">
        <v>8</v>
      </c>
      <c r="I5" s="3" t="s">
        <v>17</v>
      </c>
      <c r="J5" s="3" t="s">
        <v>18</v>
      </c>
      <c r="K5" s="3" t="s">
        <v>5</v>
      </c>
      <c r="L5" s="3" t="s">
        <v>6</v>
      </c>
      <c r="M5" t="s">
        <v>3</v>
      </c>
      <c r="O5" s="3" t="s">
        <v>7</v>
      </c>
      <c r="P5" s="3" t="s">
        <v>8</v>
      </c>
      <c r="Q5" s="3" t="s">
        <v>21</v>
      </c>
      <c r="R5" s="3" t="s">
        <v>18</v>
      </c>
      <c r="S5" s="3" t="s">
        <v>5</v>
      </c>
      <c r="T5" s="3" t="s">
        <v>6</v>
      </c>
      <c r="V5" s="3" t="s">
        <v>7</v>
      </c>
      <c r="W5" s="3" t="s">
        <v>8</v>
      </c>
      <c r="X5" s="3" t="s">
        <v>22</v>
      </c>
      <c r="Y5" s="3" t="s">
        <v>18</v>
      </c>
      <c r="Z5" s="3" t="s">
        <v>5</v>
      </c>
      <c r="AA5" s="3" t="s">
        <v>6</v>
      </c>
    </row>
    <row r="6" spans="2:27" x14ac:dyDescent="0.5">
      <c r="B6" t="s">
        <v>7</v>
      </c>
      <c r="C6" t="s">
        <v>11</v>
      </c>
      <c r="D6">
        <f>1-1+1</f>
        <v>1</v>
      </c>
      <c r="F6">
        <v>1</v>
      </c>
      <c r="G6">
        <v>10</v>
      </c>
      <c r="H6">
        <v>5</v>
      </c>
      <c r="I6">
        <v>15</v>
      </c>
      <c r="J6">
        <v>15</v>
      </c>
      <c r="K6">
        <v>0</v>
      </c>
      <c r="L6">
        <v>0</v>
      </c>
      <c r="M6">
        <f>SUM(表1[[#This Row],[1-1]:[26-36]])</f>
        <v>45</v>
      </c>
      <c r="O6" s="2">
        <f>表3[[#This Row],[1-1]]/D$6</f>
        <v>0.22222222222222221</v>
      </c>
      <c r="P6" s="2">
        <f>表3[[#This Row],[2-4]]/D$7</f>
        <v>3.7037037037037035E-2</v>
      </c>
      <c r="Q6" s="2">
        <f>表3[[#This Row],[5-7]]/D$9</f>
        <v>2.7777777777777776E-2</v>
      </c>
      <c r="R6" s="2">
        <f>表3[[#This Row],[8-19]]/F$9</f>
        <v>8.3333333333333329E-2</v>
      </c>
      <c r="S6" s="2">
        <f>表3[[#This Row],[20-25]]/D$10</f>
        <v>0</v>
      </c>
      <c r="T6" s="2">
        <f>表3[[#This Row],[26-36]]/D$11</f>
        <v>0</v>
      </c>
      <c r="V6" s="2">
        <f>表1[[#This Row],[1-1]]/表1[[#This Row],[Sum]]</f>
        <v>0.22222222222222221</v>
      </c>
      <c r="W6" s="2">
        <f>表1[[#This Row],[2-4]]/表1[[#This Row],[Sum]]</f>
        <v>0.1111111111111111</v>
      </c>
      <c r="X6" s="2">
        <f>表1[[#This Row],[5-7]]/表1[[#This Row],[Sum]]</f>
        <v>0.33333333333333331</v>
      </c>
      <c r="Y6" s="2">
        <f>表1[[#This Row],[8-19]]/表1[[#This Row],[Sum]]</f>
        <v>0.33333333333333331</v>
      </c>
      <c r="Z6" s="2">
        <f>表1[[#This Row],[20-25]]/表1[[#This Row],[Sum]]</f>
        <v>0</v>
      </c>
      <c r="AA6" s="2">
        <f>表1[[#This Row],[26-36]]/表1[[#This Row],[Sum]]</f>
        <v>0</v>
      </c>
    </row>
    <row r="7" spans="2:27" x14ac:dyDescent="0.5">
      <c r="B7" t="s">
        <v>8</v>
      </c>
      <c r="C7" t="s">
        <v>12</v>
      </c>
      <c r="D7">
        <f>4-2+1</f>
        <v>3</v>
      </c>
      <c r="F7">
        <v>2</v>
      </c>
      <c r="G7">
        <v>10</v>
      </c>
      <c r="H7">
        <v>7</v>
      </c>
      <c r="I7">
        <v>15</v>
      </c>
      <c r="J7">
        <v>35</v>
      </c>
      <c r="K7">
        <v>0</v>
      </c>
      <c r="L7">
        <v>0</v>
      </c>
      <c r="M7">
        <f>SUM(表1[[#This Row],[1-1]:[26-36]])</f>
        <v>67</v>
      </c>
      <c r="O7" s="2">
        <f>表3[[#This Row],[1-1]]/D$6</f>
        <v>0.14925373134328357</v>
      </c>
      <c r="P7" s="2">
        <f>表3[[#This Row],[2-4]]/D$7</f>
        <v>3.482587064676617E-2</v>
      </c>
      <c r="Q7" s="2">
        <f>表3[[#This Row],[5-7]]/D$9</f>
        <v>1.865671641791045E-2</v>
      </c>
      <c r="R7" s="2">
        <f>表3[[#This Row],[8-19]]/F$9</f>
        <v>0.13059701492537312</v>
      </c>
      <c r="S7" s="2">
        <f>表3[[#This Row],[20-25]]/D$10</f>
        <v>0</v>
      </c>
      <c r="T7" s="2">
        <f>表3[[#This Row],[26-36]]/D$11</f>
        <v>0</v>
      </c>
      <c r="V7" s="2">
        <f>表1[[#This Row],[1-1]]/表1[[#This Row],[Sum]]</f>
        <v>0.14925373134328357</v>
      </c>
      <c r="W7" s="2">
        <f>表1[[#This Row],[2-4]]/表1[[#This Row],[Sum]]</f>
        <v>0.1044776119402985</v>
      </c>
      <c r="X7" s="2">
        <f>表1[[#This Row],[5-7]]/表1[[#This Row],[Sum]]</f>
        <v>0.22388059701492538</v>
      </c>
      <c r="Y7" s="2">
        <f>表1[[#This Row],[8-19]]/表1[[#This Row],[Sum]]</f>
        <v>0.52238805970149249</v>
      </c>
      <c r="Z7" s="2">
        <f>表1[[#This Row],[20-25]]/表1[[#This Row],[Sum]]</f>
        <v>0</v>
      </c>
      <c r="AA7" s="2">
        <f>表1[[#This Row],[26-36]]/表1[[#This Row],[Sum]]</f>
        <v>0</v>
      </c>
    </row>
    <row r="8" spans="2:27" ht="14.25" customHeight="1" x14ac:dyDescent="0.5">
      <c r="B8" s="5" t="s">
        <v>17</v>
      </c>
      <c r="C8" t="s">
        <v>19</v>
      </c>
      <c r="D8" s="4">
        <v>3</v>
      </c>
      <c r="F8">
        <v>3</v>
      </c>
      <c r="G8">
        <v>10</v>
      </c>
      <c r="H8">
        <v>9</v>
      </c>
      <c r="I8">
        <v>15</v>
      </c>
      <c r="J8">
        <v>30</v>
      </c>
      <c r="K8">
        <v>10</v>
      </c>
      <c r="L8">
        <v>0</v>
      </c>
      <c r="M8">
        <f>SUM(表1[[#This Row],[1-1]:[26-36]])</f>
        <v>74</v>
      </c>
      <c r="O8" s="2">
        <f>表3[[#This Row],[1-1]]/D$6</f>
        <v>0.13513513513513514</v>
      </c>
      <c r="P8" s="2">
        <f>表3[[#This Row],[2-4]]/D$7</f>
        <v>4.0540540540540543E-2</v>
      </c>
      <c r="Q8" s="2">
        <f>表3[[#This Row],[5-7]]/D$9</f>
        <v>1.6891891891891893E-2</v>
      </c>
      <c r="R8" s="2">
        <f>表3[[#This Row],[8-19]]/F$9</f>
        <v>0.10135135135135136</v>
      </c>
      <c r="S8" s="2">
        <f>表3[[#This Row],[20-25]]/D$10</f>
        <v>2.2522522522522525E-2</v>
      </c>
      <c r="T8" s="2">
        <f>表3[[#This Row],[26-36]]/D$11</f>
        <v>0</v>
      </c>
      <c r="V8" s="2">
        <f>表1[[#This Row],[1-1]]/表1[[#This Row],[Sum]]</f>
        <v>0.13513513513513514</v>
      </c>
      <c r="W8" s="2">
        <f>表1[[#This Row],[2-4]]/表1[[#This Row],[Sum]]</f>
        <v>0.12162162162162163</v>
      </c>
      <c r="X8" s="2">
        <f>表1[[#This Row],[5-7]]/表1[[#This Row],[Sum]]</f>
        <v>0.20270270270270271</v>
      </c>
      <c r="Y8" s="2">
        <f>表1[[#This Row],[8-19]]/表1[[#This Row],[Sum]]</f>
        <v>0.40540540540540543</v>
      </c>
      <c r="Z8" s="2">
        <f>表1[[#This Row],[20-25]]/表1[[#This Row],[Sum]]</f>
        <v>0.13513513513513514</v>
      </c>
      <c r="AA8" s="2">
        <f>表1[[#This Row],[26-36]]/表1[[#This Row],[Sum]]</f>
        <v>0</v>
      </c>
    </row>
    <row r="9" spans="2:27" ht="14.25" customHeight="1" x14ac:dyDescent="0.5">
      <c r="B9" s="5" t="s">
        <v>18</v>
      </c>
      <c r="C9" t="s">
        <v>20</v>
      </c>
      <c r="D9">
        <v>12</v>
      </c>
      <c r="F9">
        <v>4</v>
      </c>
      <c r="G9">
        <v>10</v>
      </c>
      <c r="H9">
        <v>10</v>
      </c>
      <c r="I9">
        <v>20</v>
      </c>
      <c r="J9">
        <v>40</v>
      </c>
      <c r="K9">
        <v>10</v>
      </c>
      <c r="L9">
        <v>10</v>
      </c>
      <c r="M9">
        <f>SUM(表1[[#This Row],[1-1]:[26-36]])</f>
        <v>100</v>
      </c>
      <c r="O9" s="2">
        <f>表3[[#This Row],[1-1]]/D$6</f>
        <v>0.1</v>
      </c>
      <c r="P9" s="2">
        <f>表3[[#This Row],[2-4]]/D$7</f>
        <v>3.3333333333333333E-2</v>
      </c>
      <c r="Q9" s="2">
        <f>表3[[#This Row],[5-7]]/D$9</f>
        <v>1.6666666666666666E-2</v>
      </c>
      <c r="R9" s="2">
        <f>表3[[#This Row],[8-19]]/F$9</f>
        <v>0.1</v>
      </c>
      <c r="S9" s="2">
        <f>表3[[#This Row],[20-25]]/D$10</f>
        <v>1.6666666666666666E-2</v>
      </c>
      <c r="T9" s="2">
        <f>表3[[#This Row],[26-36]]/D$11</f>
        <v>9.0909090909090922E-3</v>
      </c>
      <c r="V9" s="2">
        <f>表1[[#This Row],[1-1]]/表1[[#This Row],[Sum]]</f>
        <v>0.1</v>
      </c>
      <c r="W9" s="2">
        <f>表1[[#This Row],[2-4]]/表1[[#This Row],[Sum]]</f>
        <v>0.1</v>
      </c>
      <c r="X9" s="2">
        <f>表1[[#This Row],[5-7]]/表1[[#This Row],[Sum]]</f>
        <v>0.2</v>
      </c>
      <c r="Y9" s="2">
        <f>表1[[#This Row],[8-19]]/表1[[#This Row],[Sum]]</f>
        <v>0.4</v>
      </c>
      <c r="Z9" s="2">
        <f>表1[[#This Row],[20-25]]/表1[[#This Row],[Sum]]</f>
        <v>0.1</v>
      </c>
      <c r="AA9" s="2">
        <f>表1[[#This Row],[26-36]]/表1[[#This Row],[Sum]]</f>
        <v>0.1</v>
      </c>
    </row>
    <row r="10" spans="2:27" x14ac:dyDescent="0.5">
      <c r="B10" t="s">
        <v>5</v>
      </c>
      <c r="C10" t="s">
        <v>13</v>
      </c>
      <c r="D10">
        <f>25-20+1</f>
        <v>6</v>
      </c>
      <c r="F10">
        <v>5</v>
      </c>
      <c r="G10">
        <v>10</v>
      </c>
      <c r="H10">
        <v>10</v>
      </c>
      <c r="I10">
        <v>20</v>
      </c>
      <c r="J10">
        <v>40</v>
      </c>
      <c r="K10">
        <v>20</v>
      </c>
      <c r="L10">
        <v>10</v>
      </c>
      <c r="M10" s="4">
        <f>SUM(表1[[#This Row],[1-1]:[26-36]])</f>
        <v>110</v>
      </c>
      <c r="O10" s="2">
        <f>表3[[#This Row],[1-1]]/D$6</f>
        <v>9.0909090909090912E-2</v>
      </c>
      <c r="P10" s="2">
        <f>表3[[#This Row],[2-4]]/D$7</f>
        <v>3.0303030303030304E-2</v>
      </c>
      <c r="Q10" s="2">
        <f>表3[[#This Row],[5-7]]/D$9</f>
        <v>1.5151515151515152E-2</v>
      </c>
      <c r="R10" s="2">
        <f>表3[[#This Row],[8-19]]/F$9</f>
        <v>9.0909090909090912E-2</v>
      </c>
      <c r="S10" s="2">
        <f>表3[[#This Row],[20-25]]/D$10</f>
        <v>3.0303030303030304E-2</v>
      </c>
      <c r="T10" s="2">
        <f>表3[[#This Row],[26-36]]/D$11</f>
        <v>8.2644628099173556E-3</v>
      </c>
      <c r="V10" s="2">
        <f>表1[[#This Row],[1-1]]/表1[[#This Row],[Sum]]</f>
        <v>9.0909090909090912E-2</v>
      </c>
      <c r="W10" s="2">
        <f>表1[[#This Row],[2-4]]/表1[[#This Row],[Sum]]</f>
        <v>9.0909090909090912E-2</v>
      </c>
      <c r="X10" s="2">
        <f>表1[[#This Row],[5-7]]/表1[[#This Row],[Sum]]</f>
        <v>0.18181818181818182</v>
      </c>
      <c r="Y10" s="2">
        <f>表1[[#This Row],[8-19]]/表1[[#This Row],[Sum]]</f>
        <v>0.36363636363636365</v>
      </c>
      <c r="Z10" s="2">
        <f>表1[[#This Row],[20-25]]/表1[[#This Row],[Sum]]</f>
        <v>0.18181818181818182</v>
      </c>
      <c r="AA10" s="2">
        <f>表1[[#This Row],[26-36]]/表1[[#This Row],[Sum]]</f>
        <v>9.0909090909090912E-2</v>
      </c>
    </row>
    <row r="11" spans="2:27" s="1" customFormat="1" ht="15.75" x14ac:dyDescent="0.5">
      <c r="B11" t="s">
        <v>6</v>
      </c>
      <c r="C11" t="s">
        <v>14</v>
      </c>
      <c r="D11">
        <f>36-26+1</f>
        <v>11</v>
      </c>
      <c r="F11" s="6">
        <v>6</v>
      </c>
      <c r="G11" s="6">
        <v>10</v>
      </c>
      <c r="H11" s="6">
        <v>10</v>
      </c>
      <c r="I11" s="6">
        <v>20</v>
      </c>
      <c r="J11" s="6">
        <v>40</v>
      </c>
      <c r="K11" s="6">
        <v>20</v>
      </c>
      <c r="L11" s="6">
        <v>20</v>
      </c>
      <c r="M11" s="7">
        <f>SUM(表1[[#This Row],[1-1]:[26-36]])</f>
        <v>120</v>
      </c>
      <c r="O11" s="2">
        <f>表3[[#This Row],[1-1]]/D$6</f>
        <v>8.3333333333333329E-2</v>
      </c>
      <c r="P11" s="2">
        <f>表3[[#This Row],[2-4]]/D$7</f>
        <v>2.7777777777777776E-2</v>
      </c>
      <c r="Q11" s="2">
        <f>表3[[#This Row],[5-7]]/D$9</f>
        <v>1.3888888888888888E-2</v>
      </c>
      <c r="R11" s="2">
        <f>表3[[#This Row],[8-19]]/F$9</f>
        <v>8.3333333333333329E-2</v>
      </c>
      <c r="S11" s="2">
        <f>表3[[#This Row],[20-25]]/D$10</f>
        <v>2.7777777777777776E-2</v>
      </c>
      <c r="T11" s="2">
        <f>表3[[#This Row],[26-36]]/D$11</f>
        <v>1.515151515151515E-2</v>
      </c>
      <c r="V11" s="2">
        <f>表1[[#This Row],[1-1]]/表1[[#This Row],[Sum]]</f>
        <v>8.3333333333333329E-2</v>
      </c>
      <c r="W11" s="2">
        <f>表1[[#This Row],[2-4]]/表1[[#This Row],[Sum]]</f>
        <v>8.3333333333333329E-2</v>
      </c>
      <c r="X11" s="2">
        <f>表1[[#This Row],[5-7]]/表1[[#This Row],[Sum]]</f>
        <v>0.16666666666666666</v>
      </c>
      <c r="Y11" s="2">
        <f>表1[[#This Row],[8-19]]/表1[[#This Row],[Sum]]</f>
        <v>0.33333333333333331</v>
      </c>
      <c r="Z11" s="2">
        <f>表1[[#This Row],[20-25]]/表1[[#This Row],[Sum]]</f>
        <v>0.16666666666666666</v>
      </c>
      <c r="AA11" s="2">
        <f>表1[[#This Row],[26-36]]/表1[[#This Row],[Sum]]</f>
        <v>0.16666666666666666</v>
      </c>
    </row>
    <row r="12" spans="2:27" ht="15.75" x14ac:dyDescent="0.5">
      <c r="B12" s="1"/>
      <c r="C12" s="1"/>
      <c r="D12" s="1"/>
    </row>
    <row r="15" spans="2:27" x14ac:dyDescent="0.5">
      <c r="B15" s="5"/>
    </row>
    <row r="22" spans="2:2" x14ac:dyDescent="0.5">
      <c r="B22" s="3"/>
    </row>
    <row r="30" spans="2:2" x14ac:dyDescent="0.5">
      <c r="B30" s="5"/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lovebird</dc:creator>
  <cp:lastModifiedBy>lovebird</cp:lastModifiedBy>
  <dcterms:created xsi:type="dcterms:W3CDTF">2017-06-05T11:16:25Z</dcterms:created>
  <dcterms:modified xsi:type="dcterms:W3CDTF">2017-06-10T18:45:09Z</dcterms:modified>
</cp:coreProperties>
</file>