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F2364064-1BE4-433E-96A1-C4D3765A36AF}" xr6:coauthVersionLast="47" xr6:coauthVersionMax="47" xr10:uidLastSave="{00000000-0000-0000-0000-000000000000}"/>
  <bookViews>
    <workbookView xWindow="7200" yWindow="2415" windowWidth="21600" windowHeight="11295" activeTab="3" xr2:uid="{00000000-000D-0000-FFFF-FFFF00000000}"/>
  </bookViews>
  <sheets>
    <sheet name="1125_元データ" sheetId="4" r:id="rId1"/>
    <sheet name="概要" sheetId="5" r:id="rId2"/>
    <sheet name="作業工数見積もり" sheetId="1" r:id="rId3"/>
    <sheet name="クラス設計" sheetId="6" r:id="rId4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<sst xmlns="http://schemas.openxmlformats.org/spreadsheetml/2006/main" count="803" uniqueCount="254">
  <si>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</si>
  <si>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</si>
  <si>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</si>
  <si>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</si>
  <si>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</si>
  <si>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</si>
  <si>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</si>
  <si>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</si>
  <si>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</si>
  <si>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</si>
  <si>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</si>
  <si>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</si>
  <si>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</si>
  <si>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</si>
  <si>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</si>
  <si>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</si>
  <si>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</si>
  <si>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</si>
  <si>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</si>
  <si>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</si>
  <si>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</si>
  <si>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</si>
  <si>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</si>
  <si>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</si>
  <si>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</si>
  <si>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</si>
  <si>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</si>
  <si>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</si>
  <si>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</si>
  <si>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</si>
  <si>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</si>
  <si>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</si>
  <si>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</si>
  <si>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</si>
  <si>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</si>
  <si>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</si>
  <si>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</si>
  <si>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</si>
  <si>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</si>
  <si>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</si>
  <si>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</si>
  <si>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</si>
  <si>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</si>
  <si>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</si>
  <si>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</si>
  <si>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</si>
  <si>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</si>
  <si>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</si>
  <si>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</si>
  <si>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</si>
  <si>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</si>
  <si>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</si>
  <si>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</si>
  <si>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</si>
  <si>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</si>
  <si>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</si>
  <si>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</si>
  <si>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</si>
  <si>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</si>
  <si>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</si>
  <si>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</si>
  <si>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</si>
  <si>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</si>
  <si>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</si>
  <si>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</si>
  <si>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</si>
  <si>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</si>
  <si>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</si>
  <si>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</si>
  <si>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</si>
  <si>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</si>
  <si>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</si>
  <si>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</si>
  <si>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</si>
  <si>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</si>
  <si>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</si>
  <si>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</si>
  <si>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</si>
  <si>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</si>
  <si>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</si>
  <si>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</si>
  <si>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</si>
  <si>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</si>
  <si>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</si>
  <si>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</si>
  <si>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</si>
  <si>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</si>
  <si>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</si>
  <si>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</si>
  <si>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</si>
  <si>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</si>
  <si>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</si>
  <si>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</si>
  <si>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</si>
  <si>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</si>
  <si>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</si>
  <si>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</si>
  <si>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</si>
  <si>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</si>
  <si>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</si>
  <si>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</si>
  <si>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</si>
  <si>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</si>
  <si>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</si>
  <si>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</si>
  <si>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</si>
  <si>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</si>
  <si>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</si>
  <si>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</si>
  <si>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</si>
  <si>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</si>
  <si>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</si>
  <si>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</si>
  <si>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</si>
  <si>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</si>
  <si>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</si>
  <si>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</si>
  <si>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</si>
  <si>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</si>
  <si>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</si>
  <si>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</si>
  <si>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</si>
  <si>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</si>
  <si>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</si>
  <si>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</si>
  <si>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</si>
  <si>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</si>
  <si>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</si>
  <si>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</si>
  <si>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</si>
  <si>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</si>
  <si>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</si>
  <si>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</si>
  <si>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</si>
  <si>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</si>
  <si>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</si>
  <si>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</si>
  <si>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</si>
  <si>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</si>
  <si>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</si>
  <si>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</si>
  <si>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</si>
  <si>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</si>
  <si>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</si>
  <si>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</si>
  <si>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</si>
  <si>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</si>
  <si>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</si>
  <si>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</si>
  <si>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</si>
  <si>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</si>
  <si>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</si>
  <si>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</si>
  <si>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</si>
  <si>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</si>
  <si>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</si>
  <si>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</si>
  <si>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</si>
  <si>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</si>
  <si>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</si>
  <si>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</si>
  <si>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</si>
  <si>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</si>
  <si>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</si>
  <si>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</si>
  <si>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</si>
  <si>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</si>
  <si>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</si>
  <si>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</si>
  <si>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</si>
  <si>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</si>
  <si>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</si>
  <si>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</si>
  <si>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</si>
  <si>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</si>
  <si>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</si>
  <si>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</si>
  <si>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</si>
  <si>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</si>
  <si>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</si>
  <si>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</si>
  <si>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</si>
  <si>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</si>
  <si>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</si>
  <si>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</si>
  <si>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</si>
  <si>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</si>
  <si>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</si>
  <si>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</si>
  <si>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</si>
  <si>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</si>
  <si>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</si>
  <si>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</si>
  <si>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</si>
  <si>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</si>
  <si>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</si>
  <si>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</si>
  <si>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</si>
  <si>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</si>
  <si>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</si>
  <si>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</si>
  <si>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</si>
  <si>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</si>
  <si>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</si>
  <si>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</si>
  <si>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</si>
  <si>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</si>
  <si>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</si>
  <si>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</si>
  <si>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</si>
  <si>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</si>
  <si>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</si>
  <si>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</si>
  <si>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</si>
  <si>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</si>
  <si>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</si>
  <si>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</si>
  <si>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</si>
  <si>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</si>
  <si>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</si>
  <si>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</si>
  <si>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</si>
  <si>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</si>
  <si>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</si>
  <si>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</si>
  <si>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</si>
  <si>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</si>
  <si>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</si>
  <si>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</si>
  <si>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</si>
  <si>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</si>
  <si>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</si>
  <si>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</si>
  <si>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</si>
  <si>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</si>
  <si>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</si>
  <si>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</si>
  <si>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</si>
  <si>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</si>
  <si>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</si>
  <si>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</si>
  <si>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</si>
  <si>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</si>
  <si>
    <t>アクター(基底クラス)</t>
    <rPh sb="5" eb="7">
      <t>キテイ</t>
    </rPh>
    <phoneticPr fontId="1"/>
  </si>
  <si>
    <t>持ってるもの</t>
    <rPh sb="0" eb="1">
      <t>モ</t>
    </rPh>
    <phoneticPr fontId="1"/>
  </si>
  <si>
    <t>理由</t>
    <rPh sb="0" eb="2">
      <t>リユウ</t>
    </rPh>
    <phoneticPr fontId="1"/>
  </si>
  <si>
    <t>衝突判定(Collidable)</t>
    <rPh sb="0" eb="4">
      <t>ショウトツハンテイ</t>
    </rPh>
    <phoneticPr fontId="1"/>
  </si>
  <si>
    <t>やられ判定(HurtPoint)</t>
    <rPh sb="3" eb="5">
      <t>ハンテイ</t>
    </rPh>
    <phoneticPr fontId="1"/>
  </si>
  <si>
    <t>消滅フラグ</t>
    <rPh sb="0" eb="2">
      <t>ショウメツ</t>
    </rPh>
    <phoneticPr fontId="1"/>
  </si>
  <si>
    <t>識別番号</t>
    <rPh sb="0" eb="4">
      <t>シキベツバンゴウ</t>
    </rPh>
    <phoneticPr fontId="1"/>
  </si>
  <si>
    <t>キャラクターを動かすため</t>
    <rPh sb="7" eb="8">
      <t>ウゴ</t>
    </rPh>
    <phoneticPr fontId="1"/>
  </si>
  <si>
    <t>ダメージを受けるため</t>
    <rPh sb="5" eb="6">
      <t>ウ</t>
    </rPh>
    <phoneticPr fontId="1"/>
  </si>
  <si>
    <t>体力がなくなったら消したい</t>
    <rPh sb="0" eb="2">
      <t>タイリョク</t>
    </rPh>
    <rPh sb="9" eb="10">
      <t>ケ</t>
    </rPh>
    <phoneticPr fontId="1"/>
  </si>
  <si>
    <t>全体の数や特定のアクターを指定する際に使う</t>
    <rPh sb="0" eb="2">
      <t>ゼンタイ</t>
    </rPh>
    <rPh sb="3" eb="4">
      <t>カズ</t>
    </rPh>
    <rPh sb="5" eb="7">
      <t>トクテイ</t>
    </rPh>
    <rPh sb="13" eb="15">
      <t>シテイ</t>
    </rPh>
    <rPh sb="17" eb="18">
      <t>サイ</t>
    </rPh>
    <rPh sb="19" eb="20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</si>
</sst>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0" fillId="2" borderId="0" xfId="0" applyFill="1"/>
    <xf numFmtId="0" fontId="0" fillId="18" borderId="0" xfId="0" applyFill="1"/>
    <xf numFmtId="0" fontId="0" fillId="31" borderId="0" xfId="0" applyFill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33CCFF"/>
      <color rgb="FFFF3300"/>
      <color rgb="FF99CCFF"/>
      <color rgb="FF00FFFF"/>
      <color rgb="FFCCFF99"/>
      <color rgb="FF66FFCC"/>
      <color rgb="FFFF7C80"/>
      <color rgb="FFFFFFCC"/>
      <color rgb="FF9933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162</v>
      </c>
      <c r="L4" s="3">
        <f ca="1" xml:space="preserve"> K3 / K4</f>
        <v>0.16358024691358025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45828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-131</v>
      </c>
      <c r="M9" s="3">
        <f ca="1">($K$2 - $K$3) / L9</f>
        <v>-0.70229007633587781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-111</v>
      </c>
      <c r="M10" s="3">
        <f ca="1">($K$2 - $K$3) / L10</f>
        <v>-0.8288288288288288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-100</v>
      </c>
      <c r="M11" s="3">
        <f ca="1">($K$2 - $K$3) / L11</f>
        <v>-0.92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14.25</v>
      </c>
      <c r="D4" t="s">
        <v>11</v>
      </c>
    </row>
    <row r="5" spans="2:5">
      <c r="B5" s="8" t="s">
        <v>13</v>
      </c>
      <c r="C5" s="2">
        <f ca="1">NETWORKDAYS(C6,C7)</f>
        <v>162</v>
      </c>
      <c r="D5" s="3">
        <f ca="1" xml:space="preserve"> C4 / C5</f>
        <v>8.7962962962962965E-2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45828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24</v>
      </c>
      <c r="E10" s="3">
        <f ca="1">($C$3 - $C$4) / D10</f>
        <v>1.1770833333333333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31</v>
      </c>
      <c r="E11" s="3">
        <f ca="1">($C$3 - $C$4) / D11</f>
        <v>0.91129032258064513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46</v>
      </c>
      <c r="E12" s="3">
        <f ca="1">($C$3 - $C$4) / D12</f>
        <v>0.61413043478260865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opLeftCell="B27" zoomScale="55" zoomScaleNormal="55" workbookViewId="0">
      <selection activeCell="F46" sqref="F46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208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>
      <c r="B4" s="33" t="s">
        <v>208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>
      <c r="B5" s="33" t="s">
        <v>208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>
      <c r="B6" s="33" t="s">
        <v>208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 hidden="1">
      <c r="B7" s="33" t="s">
        <v>208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225</v>
      </c>
      <c r="I7" s="34"/>
      <c r="J7" s="44" t="s">
        <v>35</v>
      </c>
      <c r="K7" s="40">
        <f>COUNTIF(H3:H86,J7)</f>
        <v>32</v>
      </c>
      <c r="L7" s="45">
        <f>K7/K3</f>
        <v>0.38095238095238093</v>
      </c>
      <c r="M7" s="38"/>
    </row>
    <row r="8" spans="2:13">
      <c r="B8" s="33" t="s">
        <v>208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52</v>
      </c>
      <c r="L8" s="47">
        <f>(K8+K9)/K3</f>
        <v>0.61904761904761907</v>
      </c>
      <c r="M8" s="38"/>
    </row>
    <row r="9" spans="2:13" hidden="1">
      <c r="B9" s="48" t="s">
        <v>142</v>
      </c>
      <c r="C9" s="26" t="s">
        <v>209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225</v>
      </c>
      <c r="I9" s="34"/>
      <c r="J9" s="49" t="s">
        <v>141</v>
      </c>
      <c r="K9" s="31">
        <f>COUNTIF(H3:H86,J9)</f>
        <v>0</v>
      </c>
      <c r="L9" s="41"/>
      <c r="M9" s="38"/>
    </row>
    <row r="10" spans="2:13" hidden="1">
      <c r="B10" s="48" t="s">
        <v>142</v>
      </c>
      <c r="C10" s="26" t="s">
        <v>239</v>
      </c>
      <c r="D10" s="27" t="s">
        <v>9</v>
      </c>
      <c r="E10" s="27" t="s">
        <v>34</v>
      </c>
      <c r="F10" s="27">
        <v>1</v>
      </c>
      <c r="H10" s="27" t="s">
        <v>225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210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225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211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225</v>
      </c>
      <c r="I12" s="34"/>
      <c r="J12" s="52" t="s">
        <v>144</v>
      </c>
      <c r="K12" s="53">
        <f>8*K11</f>
        <v>338</v>
      </c>
      <c r="L12" s="54"/>
      <c r="M12" s="38"/>
    </row>
    <row r="13" spans="2:13" hidden="1">
      <c r="B13" s="48" t="s">
        <v>142</v>
      </c>
      <c r="C13" s="26" t="s">
        <v>240</v>
      </c>
      <c r="D13" s="27" t="s">
        <v>9</v>
      </c>
      <c r="E13" s="27" t="s">
        <v>34</v>
      </c>
      <c r="F13" s="27">
        <v>1</v>
      </c>
      <c r="H13" s="27" t="s">
        <v>225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225</v>
      </c>
    </row>
    <row r="15" spans="2:13" hidden="1">
      <c r="B15" s="57" t="s">
        <v>145</v>
      </c>
      <c r="C15" s="26" t="s">
        <v>241</v>
      </c>
      <c r="D15" s="27" t="s">
        <v>9</v>
      </c>
      <c r="E15" s="27" t="s">
        <v>34</v>
      </c>
      <c r="F15" s="27">
        <v>0.25</v>
      </c>
      <c r="H15" s="27" t="s">
        <v>225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225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225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225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225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225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225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225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225</v>
      </c>
    </row>
    <row r="24" spans="2:8" hidden="1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225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225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225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225</v>
      </c>
    </row>
    <row r="30" spans="2:8" hidden="1">
      <c r="B30" s="59" t="s">
        <v>176</v>
      </c>
      <c r="C30" s="26" t="s">
        <v>229</v>
      </c>
      <c r="D30" s="27" t="s">
        <v>9</v>
      </c>
      <c r="E30" s="27" t="s">
        <v>34</v>
      </c>
      <c r="F30" s="27">
        <v>0.25</v>
      </c>
      <c r="H30" s="27" t="s">
        <v>225</v>
      </c>
    </row>
    <row r="31" spans="2:8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225</v>
      </c>
    </row>
    <row r="33" spans="2:8" hidden="1">
      <c r="B33" s="60" t="s">
        <v>180</v>
      </c>
      <c r="C33" s="26" t="s">
        <v>226</v>
      </c>
      <c r="D33" s="27" t="s">
        <v>9</v>
      </c>
      <c r="E33" s="27" t="s">
        <v>34</v>
      </c>
      <c r="F33" s="27">
        <v>0.5</v>
      </c>
      <c r="H33" s="27" t="s">
        <v>225</v>
      </c>
    </row>
    <row r="34" spans="2:8" hidden="1">
      <c r="B34" s="60" t="s">
        <v>181</v>
      </c>
      <c r="C34" s="26" t="s">
        <v>227</v>
      </c>
      <c r="D34" s="27" t="s">
        <v>9</v>
      </c>
      <c r="E34" s="27" t="s">
        <v>34</v>
      </c>
      <c r="F34" s="27">
        <v>0.5</v>
      </c>
      <c r="H34" s="27" t="s">
        <v>225</v>
      </c>
    </row>
    <row r="35" spans="2:8">
      <c r="B35" s="60" t="s">
        <v>182</v>
      </c>
      <c r="C35" s="26" t="s">
        <v>228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 hidden="1">
      <c r="B36" s="60" t="s">
        <v>199</v>
      </c>
      <c r="C36" s="26" t="s">
        <v>226</v>
      </c>
      <c r="D36" s="27" t="s">
        <v>9</v>
      </c>
      <c r="E36" s="27" t="s">
        <v>34</v>
      </c>
      <c r="F36" s="27">
        <v>0.5</v>
      </c>
      <c r="H36" s="27" t="s">
        <v>225</v>
      </c>
    </row>
    <row r="37" spans="2:8" hidden="1">
      <c r="B37" s="60" t="s">
        <v>199</v>
      </c>
      <c r="C37" s="26" t="s">
        <v>227</v>
      </c>
      <c r="D37" s="27" t="s">
        <v>9</v>
      </c>
      <c r="E37" s="27" t="s">
        <v>34</v>
      </c>
      <c r="F37" s="27">
        <v>0.5</v>
      </c>
      <c r="H37" s="27" t="s">
        <v>225</v>
      </c>
    </row>
    <row r="38" spans="2:8" hidden="1">
      <c r="B38" s="60" t="s">
        <v>230</v>
      </c>
      <c r="C38" s="26" t="s">
        <v>231</v>
      </c>
      <c r="D38" s="27" t="s">
        <v>9</v>
      </c>
      <c r="E38" s="27" t="s">
        <v>34</v>
      </c>
      <c r="F38" s="27">
        <v>0.5</v>
      </c>
      <c r="H38" s="27" t="s">
        <v>225</v>
      </c>
    </row>
    <row r="39" spans="2:8">
      <c r="B39" s="60" t="s">
        <v>232</v>
      </c>
      <c r="C39" s="26" t="s">
        <v>226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232</v>
      </c>
      <c r="C40" s="26" t="s">
        <v>233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234</v>
      </c>
      <c r="C41" s="26" t="s">
        <v>235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237</v>
      </c>
      <c r="C42" s="26" t="s">
        <v>238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237</v>
      </c>
      <c r="C43" s="26" t="s">
        <v>236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1" t="s">
        <v>215</v>
      </c>
      <c r="C44" s="26" t="s">
        <v>216</v>
      </c>
      <c r="D44" s="27" t="s">
        <v>17</v>
      </c>
      <c r="E44" s="27" t="s">
        <v>34</v>
      </c>
      <c r="F44" s="27">
        <v>0.25</v>
      </c>
      <c r="H44" s="27" t="s">
        <v>225</v>
      </c>
    </row>
    <row r="45" spans="2:8">
      <c r="B45" s="61" t="s">
        <v>215</v>
      </c>
      <c r="C45" s="26" t="s">
        <v>217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>
      <c r="B46" s="61" t="s">
        <v>215</v>
      </c>
      <c r="C46" s="26" t="s">
        <v>218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>
      <c r="B47" s="61" t="s">
        <v>215</v>
      </c>
      <c r="C47" s="26" t="s">
        <v>219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>
      <c r="B48" s="70" t="s">
        <v>222</v>
      </c>
      <c r="C48" s="26" t="s">
        <v>223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70" t="s">
        <v>222</v>
      </c>
      <c r="C49" s="26" t="s">
        <v>224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225</v>
      </c>
    </row>
    <row r="51" spans="2:8" hidden="1">
      <c r="B51" s="62" t="s">
        <v>150</v>
      </c>
      <c r="C51" s="26" t="s">
        <v>220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225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225</v>
      </c>
    </row>
    <row r="53" spans="2:8" hidden="1">
      <c r="B53" s="63" t="s">
        <v>153</v>
      </c>
      <c r="C53" s="26" t="s">
        <v>242</v>
      </c>
      <c r="D53" s="27" t="s">
        <v>9</v>
      </c>
      <c r="E53" s="27" t="s">
        <v>34</v>
      </c>
      <c r="F53" s="27">
        <v>1</v>
      </c>
      <c r="H53" s="27" t="s">
        <v>225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206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207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212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213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221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214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>
      <c r="B82" s="68" t="s">
        <v>161</v>
      </c>
      <c r="C82" s="26" t="s">
        <v>204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アルファ"/>
        <filter val="プロト"/>
      </filters>
    </filterColumn>
    <filterColumn colId="5">
      <filters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6D36-0FF7-4DEF-A03E-3AF065CB9BCC}">
  <dimension ref="B2:D6"/>
  <sheetViews>
    <sheetView tabSelected="1" workbookViewId="0">
      <selection activeCell="D10" sqref="D10"/>
    </sheetView>
  </sheetViews>
  <sheetFormatPr defaultRowHeight="18.75"/>
  <cols>
    <col min="2" max="2" width="13" bestFit="1" customWidth="1"/>
    <col min="3" max="3" width="21" bestFit="1" customWidth="1"/>
    <col min="4" max="4" width="43.875" bestFit="1" customWidth="1"/>
  </cols>
  <sheetData>
    <row r="2" spans="2:4">
      <c r="C2" s="71" t="s">
        <v>243</v>
      </c>
      <c r="D2" s="73" t="s">
        <v>245</v>
      </c>
    </row>
    <row r="3" spans="2:4">
      <c r="B3" s="72" t="s">
        <v>244</v>
      </c>
      <c r="C3" t="s">
        <v>246</v>
      </c>
      <c r="D3" t="s">
        <v>250</v>
      </c>
    </row>
    <row r="4" spans="2:4">
      <c r="C4" t="s">
        <v>247</v>
      </c>
      <c r="D4" t="s">
        <v>251</v>
      </c>
    </row>
    <row r="5" spans="2:4">
      <c r="C5" t="s">
        <v>248</v>
      </c>
      <c r="D5" t="s">
        <v>252</v>
      </c>
    </row>
    <row r="6" spans="2:4">
      <c r="C6" t="s">
        <v>249</v>
      </c>
      <c r="D6" t="s">
        <v>253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1125_元データ</vt:lpstr>
      <vt:lpstr>概要</vt:lpstr>
      <vt:lpstr>作業工数見積もり</vt:lpstr>
      <vt:lpstr>クラス設計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2025-06-20T02:16:09Z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