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ovecap\Documents\GitHub\Summer2\"/>
    </mc:Choice>
  </mc:AlternateContent>
  <xr:revisionPtr revIDLastSave="0" documentId="13_ncr:1_{1E1C3E55-DB31-412D-B9BD-22E1936101E3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D10" i="5" l="1"/>
  <c r="C12" i="5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<sst xmlns="http://schemas.openxmlformats.org/spreadsheetml/2006/main" count="797" uniqueCount="247">
  <si>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</si>
  <si>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</si>
  <si>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</si>
  <si>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</si>
  <si>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</si>
  <si>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</si>
  <si>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</si>
  <si>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</si>
  <si>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</si>
  <si>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</si>
  <si>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</si>
  <si>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</si>
  <si>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</si>
  <si>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</si>
  <si>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</si>
  <si>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</si>
  <si>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</si>
  <si>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</si>
  <si>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</si>
  <si>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</si>
  <si>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</si>
  <si>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</si>
  <si>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</si>
  <si>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</si>
  <si>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</si>
  <si>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</si>
  <si>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</si>
  <si>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</si>
  <si>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</si>
  <si>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</si>
  <si>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</si>
  <si>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</si>
  <si>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</si>
  <si>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</si>
  <si>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</si>
  <si>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</si>
  <si>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</si>
  <si>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</si>
  <si>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</si>
  <si>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</si>
  <si>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</si>
  <si>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</si>
  <si>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</si>
  <si>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</si>
  <si>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</si>
  <si>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</si>
  <si>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</si>
  <si>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</si>
  <si>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</si>
  <si>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</si>
  <si>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</si>
  <si>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</si>
  <si>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</si>
  <si>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</si>
  <si>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</si>
  <si>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</si>
  <si>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</si>
  <si>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</si>
  <si>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</si>
  <si>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</si>
  <si>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</si>
  <si>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</si>
  <si>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</si>
  <si>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</si>
  <si>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</si>
  <si>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</si>
  <si>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</si>
  <si>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</si>
  <si>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</si>
  <si>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</si>
  <si>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</si>
  <si>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</si>
  <si>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</si>
  <si>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</si>
  <si>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</si>
  <si>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</si>
  <si>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</si>
  <si>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</si>
  <si>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</si>
  <si>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</si>
  <si>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</si>
  <si>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</si>
  <si>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</si>
  <si>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</si>
  <si>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</si>
  <si>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</si>
  <si>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</si>
  <si>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</si>
  <si>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</si>
  <si>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</si>
  <si>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</si>
  <si>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</si>
  <si>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</si>
  <si>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</si>
  <si>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</si>
  <si>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</si>
  <si>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</si>
  <si>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</si>
  <si>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</si>
  <si>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</si>
  <si>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</si>
  <si>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</si>
  <si>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</si>
  <si>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</si>
  <si>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</si>
  <si>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</si>
  <si>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</si>
  <si>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</si>
  <si>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</si>
  <si>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</si>
  <si>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</si>
  <si>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</si>
  <si>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</si>
  <si>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</si>
  <si>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</si>
  <si>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</si>
  <si>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</si>
  <si>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</si>
  <si>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</si>
  <si>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</si>
  <si>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</si>
  <si>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</si>
  <si>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</si>
  <si>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</si>
  <si>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</si>
  <si>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</si>
  <si>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</si>
  <si>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</si>
  <si>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</si>
  <si>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</si>
  <si>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</si>
  <si>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</si>
  <si>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</si>
  <si>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</si>
  <si>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</si>
  <si>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</si>
  <si>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</si>
  <si>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</si>
  <si>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</si>
  <si>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</si>
  <si>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</si>
  <si>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</si>
  <si>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</si>
  <si>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</si>
  <si>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</si>
  <si>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</si>
  <si>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</si>
  <si>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</si>
  <si>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</si>
  <si>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</si>
  <si>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</si>
  <si>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</si>
  <si>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</si>
  <si>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</si>
  <si>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</si>
  <si>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</si>
  <si>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</si>
  <si>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</si>
  <si>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</si>
  <si>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</si>
  <si>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</si>
  <si>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</si>
  <si>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</si>
  <si>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</si>
  <si>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</si>
  <si>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</si>
  <si>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</si>
  <si>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</si>
  <si>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</si>
  <si>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</si>
  <si>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ダウン</t>
    <phoneticPr fontId="1"/>
  </si>
  <si>
    <t>ものを投げる</t>
    <rPh sb="3" eb="4">
      <t>ナ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</si>
  <si>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</si>
  <si>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</si>
  <si>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</si>
  <si>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</si>
  <si>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</si>
  <si>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</si>
  <si>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</si>
  <si>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</si>
  <si>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</si>
  <si>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ジャンプ攻撃</t>
    <rPh sb="4" eb="6">
      <t>コウゲキ</t>
    </rPh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</si>
  <si>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</si>
  <si>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</si>
  <si>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</si>
  <si>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殴るとひるむし攻撃もあんまりしてこない弱いやつ(近距離)</t>
    <rPh sb="0" eb="1">
      <t>ナグ</t>
    </rPh>
    <rPh sb="7" eb="9">
      <t>コウゲキ</t>
    </rPh>
    <rPh sb="19" eb="20">
      <t>ヨワ</t>
    </rPh>
    <rPh sb="24" eb="27">
      <t>キンキョリ</t>
    </rPh>
    <phoneticPr fontId="1"/>
  </si>
  <si>
    <t>殴るとひるむし攻撃もあんまりしてこない弱いやつ(遠距離)</t>
    <rPh sb="0" eb="1">
      <t>ナグ</t>
    </rPh>
    <rPh sb="7" eb="9">
      <t>コウゲキ</t>
    </rPh>
    <rPh sb="19" eb="20">
      <t>ヨワ</t>
    </rPh>
    <rPh sb="24" eb="27">
      <t>エンキョリ</t>
    </rPh>
    <phoneticPr fontId="1"/>
  </si>
  <si>
    <t>敵からの攻撃を受けずにプレイヤーの攻撃を当て続けると火力が上がっていく</t>
    <rPh sb="0" eb="1">
      <t>テキ</t>
    </rPh>
    <rPh sb="4" eb="6">
      <t>コウゲキ</t>
    </rPh>
    <rPh sb="7" eb="8">
      <t>ウ</t>
    </rPh>
    <rPh sb="17" eb="19">
      <t>コウゲキ</t>
    </rPh>
    <rPh sb="20" eb="21">
      <t>ア</t>
    </rPh>
    <rPh sb="22" eb="23">
      <t>ツヅ</t>
    </rPh>
    <rPh sb="26" eb="28">
      <t>カリョク</t>
    </rPh>
    <rPh sb="29" eb="30">
      <t>ア</t>
    </rPh>
    <phoneticPr fontId="1"/>
  </si>
  <si>
    <t>敵3</t>
    <rPh sb="0" eb="1">
      <t>テキ</t>
    </rPh>
    <phoneticPr fontId="1"/>
  </si>
  <si>
    <t>敵4</t>
    <rPh sb="0" eb="1">
      <t>テキ</t>
    </rPh>
    <phoneticPr fontId="1"/>
  </si>
  <si>
    <t>タフなだけのやつ(近距離)</t>
    <rPh sb="9" eb="12">
      <t>キンキョリ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</si>
  <si>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</si>
  <si>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場所に合わせてカメラの位置を変える</t>
    <rPh sb="0" eb="2">
      <t>バショ</t>
    </rPh>
    <rPh sb="3" eb="4">
      <t>ア</t>
    </rPh>
    <rPh sb="11" eb="13">
      <t>イチ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</si>
  <si>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</si>
  <si>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</si>
  <si>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</si>
  <si>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マルチプレイヤー(2人まで)</t>
    <rPh sb="10" eb="11">
      <t>ヒト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</si>
  <si>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</si>
  <si>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</si>
  <si>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</si>
  <si>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</si>
  <si>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</si>
  <si>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</si>
  <si>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</si>
  <si>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</si>
  <si>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</si>
  <si>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</si>
  <si>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</si>
  <si>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</si>
  <si>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</si>
  <si>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BOSS2</t>
    <phoneticPr fontId="1"/>
  </si>
  <si>
    <t>BOSS3</t>
    <phoneticPr fontId="1"/>
  </si>
  <si>
    <t>3パターンの攻撃を距離に応じて使い分ける。弱い。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ヨワ</t>
    </rPh>
    <phoneticPr fontId="1"/>
  </si>
  <si>
    <t>4パターンの攻撃を距離に応じて使い分ける。そこそこの強さ。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6" eb="27">
      <t>ツヨ</t>
    </rPh>
    <phoneticPr fontId="1"/>
  </si>
  <si>
    <t>4パターンの攻撃を距離に応じて使い分ける。強い。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ツヨ</t>
    </rPh>
    <phoneticPr fontId="1"/>
  </si>
  <si>
    <t>爆弾を投げてくる(ボマー)</t>
    <rPh sb="0" eb="2">
      <t>バクダン</t>
    </rPh>
    <rPh sb="3" eb="4">
      <t>ナ</t>
    </rPh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</si>
  <si>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</si>
  <si>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</si>
  <si>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</si>
  <si>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</si>
  <si>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</si>
  <si>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</si>
  <si>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</si>
  <si>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</si>
  <si>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</si>
  <si>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</si>
  <si>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カプセルとポリゴンの当たり判定と押し戻し</t>
    <rPh sb="10" eb="11">
      <t>ア</t>
    </rPh>
    <rPh sb="13" eb="15">
      <t>ハンテイ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</si>
  <si>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</si>
  <si>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</si>
  <si>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球とポリゴンの当たり判定と押し戻し</t>
    <rPh sb="0" eb="1">
      <t>キュウ</t>
    </rPh>
    <rPh sb="7" eb="8">
      <t>ア</t>
    </rPh>
    <rPh sb="10" eb="12">
      <t>ハンテイ</t>
    </rPh>
    <phoneticPr fontId="1"/>
  </si>
  <si>
    <t>ものをつかむ(調べるも含む)</t>
    <rPh sb="7" eb="8">
      <t>シラ</t>
    </rPh>
    <rPh sb="11" eb="12">
      <t>フク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</si>
  <si>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</si>
  <si>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</si>
  <si>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</si>
  <si>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</si>
  <si>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</si>
  <si>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</si>
  <si>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</si>
  <si>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</si>
  <si>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CPU(AI)</t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</si>
  <si>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</si>
  <si>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</si>
  <si>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</si>
  <si>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</si>
  <si>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</si>
  <si>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</si>
  <si>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作業中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</si>
</sst>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127</v>
      </c>
      <c r="L4" s="3">
        <f ca="1" xml:space="preserve"> K3 / K4</f>
        <v>0.20866141732283464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45780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-96</v>
      </c>
      <c r="M9" s="3">
        <f ca="1">($K$2 - $K$3) / L9</f>
        <v>-0.95833333333333337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-76</v>
      </c>
      <c r="M10" s="3">
        <f ca="1">($K$2 - $K$3) / L10</f>
        <v>-1.2105263157894737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-65</v>
      </c>
      <c r="M11" s="3">
        <f ca="1">($K$2 - $K$3) / L11</f>
        <v>-1.4153846153846155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F23" sqref="F23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SUM(作業工数見積もり!F3:F119)</f>
        <v>46.75</v>
      </c>
    </row>
    <row r="4" spans="2:5">
      <c r="B4" s="7" t="s">
        <v>10</v>
      </c>
      <c r="C4">
        <f>SUMIF(作業工数見積もり!H3:H44,"完了",作業工数見積もり!F3:F44)</f>
        <v>1.5</v>
      </c>
      <c r="D4" t="s">
        <v>11</v>
      </c>
    </row>
    <row r="5" spans="2:5">
      <c r="B5" s="8" t="s">
        <v>13</v>
      </c>
      <c r="C5" s="2">
        <f ca="1">NETWORKDAYS(C6,C7)</f>
        <v>127</v>
      </c>
      <c r="D5" s="3">
        <f ca="1" xml:space="preserve"> C4 / C5</f>
        <v>1.1811023622047244E-2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45780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DATE(2025,7,30)</f>
        <v>45868</v>
      </c>
      <c r="D10" s="2">
        <f ca="1">NETWORKDAYS(TODAY(),C10)</f>
        <v>63</v>
      </c>
      <c r="E10" s="3">
        <f ca="1">($C$3 - $C$4) / D10</f>
        <v>0.71825396825396826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65</v>
      </c>
      <c r="E11" s="3">
        <f ca="1">($C$3 - $C$4) / D11</f>
        <v>0.69615384615384612</v>
      </c>
    </row>
    <row r="12" spans="2:5">
      <c r="B12" s="8" t="s">
        <v>30</v>
      </c>
      <c r="C12" s="1">
        <f>DATE(2025,8,20)</f>
        <v>45889</v>
      </c>
      <c r="D12" s="2">
        <f ca="1">NETWORKDAYS(TODAY(),C12)</f>
        <v>78</v>
      </c>
      <c r="E12" s="3">
        <f ca="1">($C$3 - $C$4) / D12</f>
        <v>0.58012820512820518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0"/>
  <sheetViews>
    <sheetView tabSelected="1" zoomScale="55" zoomScaleNormal="55" workbookViewId="0">
      <selection activeCell="J10" sqref="J10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224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85</v>
      </c>
      <c r="L3" s="37"/>
      <c r="M3" s="38"/>
    </row>
    <row r="4" spans="2:13">
      <c r="B4" s="33" t="s">
        <v>224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COUNTIF(E3:E87,J4)</f>
        <v>43</v>
      </c>
      <c r="L4" s="41"/>
      <c r="M4" s="38"/>
    </row>
    <row r="5" spans="2:13">
      <c r="B5" s="33" t="s">
        <v>224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COUNTIF(E3:E87,J5)</f>
        <v>38</v>
      </c>
      <c r="L5" s="41"/>
      <c r="M5" s="38"/>
    </row>
    <row r="6" spans="2:13">
      <c r="B6" s="33" t="s">
        <v>224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COUNTIF(E3:E87,J6)</f>
        <v>4</v>
      </c>
      <c r="L6" s="41"/>
      <c r="M6" s="38"/>
    </row>
    <row r="7" spans="2:13">
      <c r="B7" s="33" t="s">
        <v>224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COUNTIF(H3:H87,J7)</f>
        <v>7</v>
      </c>
      <c r="L7" s="45">
        <f>K7/K3</f>
        <v>8.2352941176470587E-2</v>
      </c>
      <c r="M7" s="38"/>
    </row>
    <row r="8" spans="2:13">
      <c r="B8" s="33" t="s">
        <v>224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COUNTIF(H3:H87,J8)</f>
        <v>76</v>
      </c>
      <c r="L8" s="47">
        <f>(K8+K9)/K3</f>
        <v>0.91764705882352937</v>
      </c>
      <c r="M8" s="38"/>
    </row>
    <row r="9" spans="2:13">
      <c r="B9" s="48" t="s">
        <v>142</v>
      </c>
      <c r="C9" s="26" t="s">
        <v>225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245</v>
      </c>
      <c r="I9" s="34"/>
      <c r="J9" s="49" t="s">
        <v>141</v>
      </c>
      <c r="K9" s="31">
        <f>COUNTIF(H3:H87,J9)</f>
        <v>2</v>
      </c>
      <c r="L9" s="41"/>
      <c r="M9" s="38"/>
    </row>
    <row r="10" spans="2:13">
      <c r="B10" s="48" t="s">
        <v>142</v>
      </c>
      <c r="C10" s="26" t="s">
        <v>226</v>
      </c>
      <c r="D10" s="27" t="s">
        <v>9</v>
      </c>
      <c r="E10" s="27" t="s">
        <v>34</v>
      </c>
      <c r="F10" s="27">
        <v>1</v>
      </c>
      <c r="H10" s="27" t="s">
        <v>246</v>
      </c>
      <c r="I10" s="34"/>
      <c r="J10" s="50"/>
      <c r="K10" s="31"/>
      <c r="L10" s="41"/>
      <c r="M10" s="38"/>
    </row>
    <row r="11" spans="2:13">
      <c r="B11" s="48" t="s">
        <v>142</v>
      </c>
      <c r="C11" s="26" t="s">
        <v>227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245</v>
      </c>
      <c r="I11" s="34"/>
      <c r="J11" s="51" t="s">
        <v>143</v>
      </c>
      <c r="K11" s="31">
        <f>SUM(F3:F87)</f>
        <v>46.5</v>
      </c>
      <c r="L11" s="41"/>
      <c r="M11" s="38"/>
    </row>
    <row r="12" spans="2:13" ht="33.75" thickBot="1">
      <c r="B12" s="48" t="s">
        <v>142</v>
      </c>
      <c r="C12" s="26" t="s">
        <v>228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245</v>
      </c>
      <c r="I12" s="34"/>
      <c r="J12" s="52" t="s">
        <v>144</v>
      </c>
      <c r="K12" s="53">
        <f>8*K11</f>
        <v>372</v>
      </c>
      <c r="L12" s="54"/>
      <c r="M12" s="38"/>
    </row>
    <row r="13" spans="2:13">
      <c r="B13" s="48" t="s">
        <v>142</v>
      </c>
      <c r="C13" s="26" t="s">
        <v>229</v>
      </c>
      <c r="D13" s="27" t="s">
        <v>9</v>
      </c>
      <c r="E13" s="27" t="s">
        <v>34</v>
      </c>
      <c r="F13" s="27">
        <v>1</v>
      </c>
      <c r="H13" s="27" t="s">
        <v>246</v>
      </c>
      <c r="J13" s="55"/>
      <c r="K13" s="56"/>
      <c r="L13" s="56"/>
    </row>
    <row r="14" spans="2:13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134</v>
      </c>
    </row>
    <row r="15" spans="2:13">
      <c r="B15" s="57" t="s">
        <v>145</v>
      </c>
      <c r="C15" s="26" t="s">
        <v>169</v>
      </c>
      <c r="D15" s="27" t="s">
        <v>9</v>
      </c>
      <c r="E15" s="27" t="s">
        <v>34</v>
      </c>
      <c r="F15" s="27">
        <v>0.25</v>
      </c>
      <c r="H15" s="27" t="s">
        <v>134</v>
      </c>
    </row>
    <row r="16" spans="2:13">
      <c r="B16" s="57" t="s">
        <v>145</v>
      </c>
      <c r="C16" s="26" t="s">
        <v>166</v>
      </c>
      <c r="D16" s="27" t="s">
        <v>9</v>
      </c>
      <c r="E16" s="27" t="s">
        <v>34</v>
      </c>
      <c r="F16" s="27">
        <v>0.25</v>
      </c>
      <c r="G16" s="27">
        <v>0.25</v>
      </c>
      <c r="H16" s="27" t="s">
        <v>245</v>
      </c>
    </row>
    <row r="17" spans="2:8">
      <c r="B17" s="57" t="s">
        <v>145</v>
      </c>
      <c r="C17" s="26" t="s">
        <v>168</v>
      </c>
      <c r="D17" s="27" t="s">
        <v>9</v>
      </c>
      <c r="E17" s="27" t="s">
        <v>34</v>
      </c>
      <c r="F17" s="27">
        <v>0.5</v>
      </c>
      <c r="G17" s="27">
        <v>0.5</v>
      </c>
      <c r="H17" s="27" t="s">
        <v>245</v>
      </c>
    </row>
    <row r="18" spans="2:8">
      <c r="B18" s="57" t="s">
        <v>145</v>
      </c>
      <c r="C18" s="26" t="s">
        <v>174</v>
      </c>
      <c r="D18" s="27" t="s">
        <v>9</v>
      </c>
      <c r="E18" s="27" t="s">
        <v>34</v>
      </c>
      <c r="F18" s="27">
        <v>1</v>
      </c>
      <c r="H18" s="27" t="s">
        <v>134</v>
      </c>
    </row>
    <row r="19" spans="2:8">
      <c r="B19" s="57" t="s">
        <v>145</v>
      </c>
      <c r="C19" s="26" t="s">
        <v>175</v>
      </c>
      <c r="D19" s="27" t="s">
        <v>9</v>
      </c>
      <c r="E19" s="27" t="s">
        <v>34</v>
      </c>
      <c r="F19" s="27">
        <v>1</v>
      </c>
      <c r="H19" s="27" t="s">
        <v>134</v>
      </c>
    </row>
    <row r="20" spans="2:8">
      <c r="B20" s="57" t="s">
        <v>145</v>
      </c>
      <c r="C20" s="26" t="s">
        <v>181</v>
      </c>
      <c r="D20" s="27" t="s">
        <v>9</v>
      </c>
      <c r="E20" s="27" t="s">
        <v>34</v>
      </c>
      <c r="F20" s="27">
        <v>1</v>
      </c>
      <c r="H20" s="27" t="s">
        <v>134</v>
      </c>
    </row>
    <row r="21" spans="2:8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134</v>
      </c>
    </row>
    <row r="22" spans="2:8">
      <c r="B22" s="57" t="s">
        <v>145</v>
      </c>
      <c r="C22" s="26" t="s">
        <v>230</v>
      </c>
      <c r="D22" s="27" t="s">
        <v>9</v>
      </c>
      <c r="E22" s="27" t="s">
        <v>34</v>
      </c>
      <c r="F22" s="27">
        <v>0.5</v>
      </c>
      <c r="H22" s="27" t="s">
        <v>134</v>
      </c>
    </row>
    <row r="23" spans="2:8">
      <c r="B23" s="57" t="s">
        <v>145</v>
      </c>
      <c r="C23" s="26" t="s">
        <v>171</v>
      </c>
      <c r="D23" s="27" t="s">
        <v>9</v>
      </c>
      <c r="E23" s="27" t="s">
        <v>34</v>
      </c>
      <c r="F23" s="27">
        <v>0.5</v>
      </c>
      <c r="H23" s="27" t="s">
        <v>134</v>
      </c>
    </row>
    <row r="24" spans="2:8">
      <c r="B24" s="57" t="s">
        <v>145</v>
      </c>
      <c r="C24" s="26" t="s">
        <v>147</v>
      </c>
      <c r="D24" s="27" t="s">
        <v>9</v>
      </c>
      <c r="E24" s="27" t="s">
        <v>34</v>
      </c>
      <c r="F24" s="27">
        <v>0.5</v>
      </c>
      <c r="H24" s="27" t="s">
        <v>134</v>
      </c>
    </row>
    <row r="25" spans="2:8">
      <c r="B25" s="57" t="s">
        <v>145</v>
      </c>
      <c r="C25" s="26" t="s">
        <v>170</v>
      </c>
      <c r="D25" s="27" t="s">
        <v>9</v>
      </c>
      <c r="E25" s="27" t="s">
        <v>34</v>
      </c>
      <c r="F25" s="27">
        <v>0.25</v>
      </c>
      <c r="H25" s="27" t="s">
        <v>134</v>
      </c>
    </row>
    <row r="26" spans="2:8">
      <c r="B26" s="57" t="s">
        <v>145</v>
      </c>
      <c r="C26" s="26" t="s">
        <v>148</v>
      </c>
      <c r="D26" s="27" t="s">
        <v>9</v>
      </c>
      <c r="E26" s="27" t="s">
        <v>34</v>
      </c>
      <c r="F26" s="27">
        <v>0.25</v>
      </c>
      <c r="H26" s="27" t="s">
        <v>134</v>
      </c>
    </row>
    <row r="27" spans="2:8">
      <c r="B27" s="57" t="s">
        <v>145</v>
      </c>
      <c r="C27" s="26" t="s">
        <v>172</v>
      </c>
      <c r="D27" s="27" t="s">
        <v>9</v>
      </c>
      <c r="E27" s="27" t="s">
        <v>34</v>
      </c>
      <c r="F27" s="27">
        <v>0.5</v>
      </c>
      <c r="H27" s="27" t="s">
        <v>134</v>
      </c>
    </row>
    <row r="28" spans="2:8">
      <c r="B28" s="57" t="s">
        <v>145</v>
      </c>
      <c r="C28" s="26" t="s">
        <v>173</v>
      </c>
      <c r="D28" s="27" t="s">
        <v>9</v>
      </c>
      <c r="E28" s="27" t="s">
        <v>34</v>
      </c>
      <c r="F28" s="27">
        <v>1</v>
      </c>
      <c r="H28" s="27" t="s">
        <v>134</v>
      </c>
    </row>
    <row r="29" spans="2:8">
      <c r="B29" s="58" t="s">
        <v>149</v>
      </c>
      <c r="C29" s="26" t="s">
        <v>187</v>
      </c>
      <c r="D29" s="27" t="s">
        <v>49</v>
      </c>
      <c r="E29" s="27" t="s">
        <v>34</v>
      </c>
      <c r="F29" s="27">
        <v>0.5</v>
      </c>
      <c r="H29" s="27" t="s">
        <v>134</v>
      </c>
    </row>
    <row r="30" spans="2:8">
      <c r="B30" s="58" t="s">
        <v>149</v>
      </c>
      <c r="C30" s="26" t="s">
        <v>196</v>
      </c>
      <c r="D30" s="27" t="s">
        <v>9</v>
      </c>
      <c r="E30" s="27" t="s">
        <v>34</v>
      </c>
      <c r="F30" s="27">
        <v>1</v>
      </c>
      <c r="H30" s="27" t="s">
        <v>134</v>
      </c>
    </row>
    <row r="31" spans="2:8">
      <c r="B31" s="58" t="s">
        <v>149</v>
      </c>
      <c r="C31" s="26" t="s">
        <v>176</v>
      </c>
      <c r="D31" s="27" t="s">
        <v>9</v>
      </c>
      <c r="E31" s="27" t="s">
        <v>34</v>
      </c>
      <c r="F31" s="27">
        <v>0.5</v>
      </c>
      <c r="H31" s="27" t="s">
        <v>134</v>
      </c>
    </row>
    <row r="32" spans="2:8">
      <c r="B32" s="58" t="s">
        <v>149</v>
      </c>
      <c r="C32" s="26" t="s">
        <v>177</v>
      </c>
      <c r="D32" s="27" t="s">
        <v>9</v>
      </c>
      <c r="E32" s="27" t="s">
        <v>34</v>
      </c>
      <c r="F32" s="27">
        <v>0.25</v>
      </c>
      <c r="H32" s="27" t="s">
        <v>134</v>
      </c>
    </row>
    <row r="33" spans="2:8">
      <c r="B33" s="59" t="s">
        <v>178</v>
      </c>
      <c r="C33" s="26" t="s">
        <v>146</v>
      </c>
      <c r="D33" s="27" t="s">
        <v>9</v>
      </c>
      <c r="E33" s="27" t="s">
        <v>34</v>
      </c>
      <c r="F33" s="27">
        <v>0.25</v>
      </c>
      <c r="H33" s="27" t="s">
        <v>134</v>
      </c>
    </row>
    <row r="34" spans="2:8">
      <c r="B34" s="59" t="s">
        <v>178</v>
      </c>
      <c r="C34" s="26" t="s">
        <v>179</v>
      </c>
      <c r="D34" s="27" t="s">
        <v>9</v>
      </c>
      <c r="E34" s="27" t="s">
        <v>34</v>
      </c>
      <c r="F34" s="27">
        <v>0.5</v>
      </c>
      <c r="H34" s="27" t="s">
        <v>134</v>
      </c>
    </row>
    <row r="35" spans="2:8">
      <c r="B35" s="59" t="s">
        <v>178</v>
      </c>
      <c r="C35" s="26" t="s">
        <v>180</v>
      </c>
      <c r="D35" s="27" t="s">
        <v>9</v>
      </c>
      <c r="E35" s="27" t="s">
        <v>34</v>
      </c>
      <c r="F35" s="27">
        <v>0.25</v>
      </c>
      <c r="H35" s="27" t="s">
        <v>134</v>
      </c>
    </row>
    <row r="36" spans="2:8">
      <c r="B36" s="59" t="s">
        <v>178</v>
      </c>
      <c r="C36" s="26" t="s">
        <v>182</v>
      </c>
      <c r="D36" s="27" t="s">
        <v>9</v>
      </c>
      <c r="E36" s="27" t="s">
        <v>34</v>
      </c>
      <c r="F36" s="27">
        <v>0.25</v>
      </c>
      <c r="H36" s="27" t="s">
        <v>134</v>
      </c>
    </row>
    <row r="37" spans="2:8">
      <c r="B37" s="59" t="s">
        <v>178</v>
      </c>
      <c r="C37" s="26" t="s">
        <v>239</v>
      </c>
      <c r="D37" s="27" t="s">
        <v>9</v>
      </c>
      <c r="E37" s="27" t="s">
        <v>34</v>
      </c>
      <c r="F37" s="27">
        <v>2</v>
      </c>
      <c r="H37" s="27" t="s">
        <v>134</v>
      </c>
    </row>
    <row r="38" spans="2:8">
      <c r="B38" s="60" t="s">
        <v>183</v>
      </c>
      <c r="C38" s="26" t="s">
        <v>185</v>
      </c>
      <c r="D38" s="27" t="s">
        <v>9</v>
      </c>
      <c r="E38" s="27" t="s">
        <v>34</v>
      </c>
      <c r="F38" s="27">
        <v>0.5</v>
      </c>
      <c r="H38" s="27" t="s">
        <v>134</v>
      </c>
    </row>
    <row r="39" spans="2:8">
      <c r="B39" s="60" t="s">
        <v>184</v>
      </c>
      <c r="C39" s="26" t="s">
        <v>186</v>
      </c>
      <c r="D39" s="27" t="s">
        <v>9</v>
      </c>
      <c r="E39" s="27" t="s">
        <v>34</v>
      </c>
      <c r="F39" s="27">
        <v>0.5</v>
      </c>
      <c r="H39" s="27" t="s">
        <v>134</v>
      </c>
    </row>
    <row r="40" spans="2:8">
      <c r="B40" s="60" t="s">
        <v>188</v>
      </c>
      <c r="C40" s="26" t="s">
        <v>190</v>
      </c>
      <c r="D40" s="27" t="s">
        <v>17</v>
      </c>
      <c r="E40" s="27" t="s">
        <v>18</v>
      </c>
      <c r="F40" s="27">
        <v>0.5</v>
      </c>
      <c r="H40" s="27" t="s">
        <v>134</v>
      </c>
    </row>
    <row r="41" spans="2:8">
      <c r="B41" s="60" t="s">
        <v>189</v>
      </c>
      <c r="C41" s="26" t="s">
        <v>215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209</v>
      </c>
      <c r="C42" s="26" t="s">
        <v>212</v>
      </c>
      <c r="D42" s="27" t="s">
        <v>9</v>
      </c>
      <c r="E42" s="27" t="s">
        <v>34</v>
      </c>
      <c r="F42" s="27">
        <v>1</v>
      </c>
      <c r="H42" s="27" t="s">
        <v>134</v>
      </c>
    </row>
    <row r="43" spans="2:8">
      <c r="B43" s="60" t="s">
        <v>210</v>
      </c>
      <c r="C43" s="26" t="s">
        <v>213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0" t="s">
        <v>211</v>
      </c>
      <c r="C44" s="26" t="s">
        <v>214</v>
      </c>
      <c r="D44" s="27" t="s">
        <v>9</v>
      </c>
      <c r="E44" s="27" t="s">
        <v>18</v>
      </c>
      <c r="F44" s="27">
        <v>1</v>
      </c>
      <c r="H44" s="27" t="s">
        <v>134</v>
      </c>
    </row>
    <row r="45" spans="2:8">
      <c r="B45" s="61" t="s">
        <v>234</v>
      </c>
      <c r="C45" s="26" t="s">
        <v>235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>
      <c r="B46" s="61" t="s">
        <v>234</v>
      </c>
      <c r="C46" s="26" t="s">
        <v>236</v>
      </c>
      <c r="D46" s="27" t="s">
        <v>17</v>
      </c>
      <c r="E46" s="27" t="s">
        <v>34</v>
      </c>
      <c r="F46" s="27">
        <v>0.25</v>
      </c>
      <c r="H46" s="27" t="s">
        <v>134</v>
      </c>
    </row>
    <row r="47" spans="2:8">
      <c r="B47" s="61" t="s">
        <v>234</v>
      </c>
      <c r="C47" s="26" t="s">
        <v>237</v>
      </c>
      <c r="D47" s="27" t="s">
        <v>9</v>
      </c>
      <c r="E47" s="27" t="s">
        <v>18</v>
      </c>
      <c r="F47" s="27">
        <v>0.5</v>
      </c>
      <c r="H47" s="27" t="s">
        <v>134</v>
      </c>
    </row>
    <row r="48" spans="2:8">
      <c r="B48" s="61" t="s">
        <v>234</v>
      </c>
      <c r="C48" s="26" t="s">
        <v>238</v>
      </c>
      <c r="D48" s="27" t="s">
        <v>17</v>
      </c>
      <c r="E48" s="27" t="s">
        <v>18</v>
      </c>
      <c r="F48" s="27">
        <v>0.25</v>
      </c>
      <c r="H48" s="27" t="s">
        <v>134</v>
      </c>
    </row>
    <row r="49" spans="2:8">
      <c r="B49" s="70" t="s">
        <v>242</v>
      </c>
      <c r="C49" s="26" t="s">
        <v>243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>
      <c r="B50" s="70" t="s">
        <v>242</v>
      </c>
      <c r="C50" s="26" t="s">
        <v>244</v>
      </c>
      <c r="D50" s="27" t="s">
        <v>25</v>
      </c>
      <c r="E50" s="27" t="s">
        <v>18</v>
      </c>
      <c r="F50" s="27">
        <v>0.25</v>
      </c>
      <c r="H50" s="27" t="s">
        <v>134</v>
      </c>
    </row>
    <row r="51" spans="2:8">
      <c r="B51" s="62" t="s">
        <v>150</v>
      </c>
      <c r="C51" s="26" t="s">
        <v>151</v>
      </c>
      <c r="D51" s="27" t="s">
        <v>9</v>
      </c>
      <c r="E51" s="27" t="s">
        <v>18</v>
      </c>
      <c r="F51" s="27">
        <v>0.25</v>
      </c>
      <c r="G51" s="27">
        <v>0.25</v>
      </c>
      <c r="H51" s="27" t="s">
        <v>245</v>
      </c>
    </row>
    <row r="52" spans="2:8">
      <c r="B52" s="62" t="s">
        <v>150</v>
      </c>
      <c r="C52" s="26" t="s">
        <v>240</v>
      </c>
      <c r="D52" s="27" t="s">
        <v>9</v>
      </c>
      <c r="E52" s="27" t="s">
        <v>18</v>
      </c>
      <c r="F52" s="27">
        <v>0.5</v>
      </c>
      <c r="G52" s="27">
        <v>0.5</v>
      </c>
      <c r="H52" s="27" t="s">
        <v>245</v>
      </c>
    </row>
    <row r="53" spans="2:8">
      <c r="B53" s="62" t="s">
        <v>150</v>
      </c>
      <c r="C53" s="26" t="s">
        <v>152</v>
      </c>
      <c r="D53" s="27" t="s">
        <v>9</v>
      </c>
      <c r="E53" s="27" t="s">
        <v>62</v>
      </c>
      <c r="F53" s="27">
        <v>0.5</v>
      </c>
      <c r="H53" s="27" t="s">
        <v>134</v>
      </c>
    </row>
    <row r="54" spans="2:8">
      <c r="B54" s="63" t="s">
        <v>153</v>
      </c>
      <c r="C54" s="26" t="s">
        <v>192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3" t="s">
        <v>153</v>
      </c>
      <c r="C55" s="26" t="s">
        <v>191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221</v>
      </c>
      <c r="D56" s="27" t="s">
        <v>9</v>
      </c>
      <c r="E56" s="27" t="s">
        <v>34</v>
      </c>
      <c r="F56" s="27">
        <v>1</v>
      </c>
      <c r="H56" s="27" t="s">
        <v>134</v>
      </c>
    </row>
    <row r="57" spans="2:8">
      <c r="B57" s="64" t="s">
        <v>154</v>
      </c>
      <c r="C57" s="26" t="s">
        <v>222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223</v>
      </c>
      <c r="D58" s="27" t="s">
        <v>9</v>
      </c>
      <c r="E58" s="27" t="s">
        <v>18</v>
      </c>
      <c r="F58" s="27">
        <v>1</v>
      </c>
      <c r="H58" s="27" t="s">
        <v>134</v>
      </c>
    </row>
    <row r="59" spans="2:8">
      <c r="B59" s="64" t="s">
        <v>154</v>
      </c>
      <c r="C59" s="26" t="s">
        <v>193</v>
      </c>
      <c r="D59" s="27" t="s">
        <v>9</v>
      </c>
      <c r="E59" s="27" t="s">
        <v>34</v>
      </c>
      <c r="F59" s="27">
        <v>0.5</v>
      </c>
      <c r="H59" s="27" t="s">
        <v>134</v>
      </c>
    </row>
    <row r="60" spans="2:8">
      <c r="B60" s="65" t="s">
        <v>155</v>
      </c>
      <c r="C60" s="26" t="s">
        <v>156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>
      <c r="B61" s="65" t="s">
        <v>155</v>
      </c>
      <c r="C61" s="26" t="s">
        <v>157</v>
      </c>
      <c r="D61" s="27" t="s">
        <v>17</v>
      </c>
      <c r="E61" s="27" t="s">
        <v>18</v>
      </c>
      <c r="F61" s="27">
        <v>0.25</v>
      </c>
      <c r="H61" s="27" t="s">
        <v>134</v>
      </c>
    </row>
    <row r="62" spans="2:8">
      <c r="B62" s="65" t="s">
        <v>155</v>
      </c>
      <c r="C62" s="26" t="s">
        <v>158</v>
      </c>
      <c r="D62" s="27" t="s">
        <v>17</v>
      </c>
      <c r="E62" s="27" t="s">
        <v>62</v>
      </c>
      <c r="F62" s="27">
        <v>0.25</v>
      </c>
      <c r="H62" s="27" t="s">
        <v>134</v>
      </c>
    </row>
    <row r="63" spans="2:8">
      <c r="B63" s="65" t="s">
        <v>155</v>
      </c>
      <c r="C63" s="26" t="s">
        <v>159</v>
      </c>
      <c r="D63" s="27" t="s">
        <v>9</v>
      </c>
      <c r="E63" s="27" t="s">
        <v>18</v>
      </c>
      <c r="F63" s="27">
        <v>0.5</v>
      </c>
      <c r="H63" s="27" t="s">
        <v>134</v>
      </c>
    </row>
    <row r="64" spans="2:8">
      <c r="B64" s="66" t="s">
        <v>194</v>
      </c>
      <c r="C64" s="26" t="s">
        <v>195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>
      <c r="B65" s="66" t="s">
        <v>194</v>
      </c>
      <c r="C65" s="26" t="s">
        <v>197</v>
      </c>
      <c r="D65" s="27" t="s">
        <v>17</v>
      </c>
      <c r="E65" s="27" t="s">
        <v>18</v>
      </c>
      <c r="F65" s="27">
        <v>0.25</v>
      </c>
      <c r="H65" s="27" t="s">
        <v>134</v>
      </c>
    </row>
    <row r="66" spans="2:8">
      <c r="B66" s="66" t="s">
        <v>194</v>
      </c>
      <c r="C66" s="26" t="s">
        <v>202</v>
      </c>
      <c r="D66" s="27" t="s">
        <v>25</v>
      </c>
      <c r="E66" s="27" t="s">
        <v>18</v>
      </c>
      <c r="F66" s="27">
        <v>0.25</v>
      </c>
      <c r="H66" s="27" t="s">
        <v>134</v>
      </c>
    </row>
    <row r="67" spans="2:8">
      <c r="B67" s="66" t="s">
        <v>194</v>
      </c>
      <c r="C67" s="26" t="s">
        <v>216</v>
      </c>
      <c r="D67" s="27" t="s">
        <v>9</v>
      </c>
      <c r="E67" s="27" t="s">
        <v>18</v>
      </c>
      <c r="F67" s="27">
        <v>0.25</v>
      </c>
      <c r="H67" s="27" t="s">
        <v>134</v>
      </c>
    </row>
    <row r="68" spans="2:8">
      <c r="B68" s="66" t="s">
        <v>194</v>
      </c>
      <c r="C68" s="26" t="s">
        <v>217</v>
      </c>
      <c r="D68" s="27" t="s">
        <v>9</v>
      </c>
      <c r="E68" s="27" t="s">
        <v>34</v>
      </c>
      <c r="F68" s="27">
        <v>1</v>
      </c>
      <c r="H68" s="27" t="s">
        <v>134</v>
      </c>
    </row>
    <row r="69" spans="2:8">
      <c r="B69" s="66" t="s">
        <v>194</v>
      </c>
      <c r="C69" s="26" t="s">
        <v>218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194</v>
      </c>
      <c r="C70" s="26" t="s">
        <v>219</v>
      </c>
      <c r="D70" s="27" t="s">
        <v>9</v>
      </c>
      <c r="E70" s="27" t="s">
        <v>18</v>
      </c>
      <c r="F70" s="27">
        <v>1</v>
      </c>
      <c r="H70" s="27" t="s">
        <v>134</v>
      </c>
    </row>
    <row r="71" spans="2:8">
      <c r="B71" s="66" t="s">
        <v>194</v>
      </c>
      <c r="C71" s="26" t="s">
        <v>231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6" t="s">
        <v>194</v>
      </c>
      <c r="C72" s="26" t="s">
        <v>232</v>
      </c>
      <c r="D72" s="27" t="s">
        <v>9</v>
      </c>
      <c r="E72" s="27" t="s">
        <v>34</v>
      </c>
      <c r="F72" s="27">
        <v>0.25</v>
      </c>
      <c r="H72" s="27" t="s">
        <v>134</v>
      </c>
    </row>
    <row r="73" spans="2:8">
      <c r="B73" s="67" t="s">
        <v>160</v>
      </c>
      <c r="C73" s="26" t="s">
        <v>203</v>
      </c>
      <c r="D73" s="27" t="s">
        <v>9</v>
      </c>
      <c r="E73" s="27" t="s">
        <v>18</v>
      </c>
      <c r="F73" s="27">
        <v>0.25</v>
      </c>
      <c r="H73" s="27" t="s">
        <v>134</v>
      </c>
    </row>
    <row r="74" spans="2:8">
      <c r="B74" s="67" t="s">
        <v>160</v>
      </c>
      <c r="C74" s="26" t="s">
        <v>204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205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241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233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7" t="s">
        <v>160</v>
      </c>
      <c r="C78" s="26" t="s">
        <v>206</v>
      </c>
      <c r="D78" s="27" t="s">
        <v>9</v>
      </c>
      <c r="E78" s="27" t="s">
        <v>18</v>
      </c>
      <c r="F78" s="27">
        <v>0.5</v>
      </c>
      <c r="H78" s="27" t="s">
        <v>134</v>
      </c>
    </row>
    <row r="79" spans="2:8">
      <c r="B79" s="68" t="s">
        <v>161</v>
      </c>
      <c r="C79" s="26" t="s">
        <v>162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26" t="s">
        <v>163</v>
      </c>
      <c r="D80" s="27" t="s">
        <v>9</v>
      </c>
      <c r="E80" s="27" t="s">
        <v>18</v>
      </c>
      <c r="F80" s="27">
        <v>0.25</v>
      </c>
      <c r="H80" s="27" t="s">
        <v>134</v>
      </c>
    </row>
    <row r="81" spans="2:8">
      <c r="B81" s="68" t="s">
        <v>161</v>
      </c>
      <c r="C81" s="30" t="s">
        <v>207</v>
      </c>
      <c r="D81" s="27" t="s">
        <v>25</v>
      </c>
      <c r="E81" s="27" t="s">
        <v>18</v>
      </c>
      <c r="F81" s="27">
        <v>0.5</v>
      </c>
      <c r="H81" s="27" t="s">
        <v>134</v>
      </c>
    </row>
    <row r="82" spans="2:8">
      <c r="B82" s="68" t="s">
        <v>161</v>
      </c>
      <c r="C82" s="26" t="s">
        <v>164</v>
      </c>
      <c r="D82" s="27" t="s">
        <v>25</v>
      </c>
      <c r="E82" s="27" t="s">
        <v>62</v>
      </c>
      <c r="F82" s="27">
        <v>0.5</v>
      </c>
      <c r="H82" s="27" t="s">
        <v>134</v>
      </c>
    </row>
    <row r="83" spans="2:8">
      <c r="B83" s="68" t="s">
        <v>161</v>
      </c>
      <c r="C83" s="26" t="s">
        <v>220</v>
      </c>
      <c r="D83" s="27" t="s">
        <v>9</v>
      </c>
      <c r="E83" s="27" t="s">
        <v>18</v>
      </c>
      <c r="F83" s="27">
        <v>0.5</v>
      </c>
      <c r="H83" s="27" t="s">
        <v>134</v>
      </c>
    </row>
    <row r="84" spans="2:8">
      <c r="B84" s="68" t="s">
        <v>161</v>
      </c>
      <c r="C84" s="26" t="s">
        <v>208</v>
      </c>
      <c r="D84" s="27" t="s">
        <v>17</v>
      </c>
      <c r="E84" s="27" t="s">
        <v>62</v>
      </c>
      <c r="F84" s="27">
        <v>0.25</v>
      </c>
      <c r="H84" s="27" t="s">
        <v>134</v>
      </c>
    </row>
    <row r="85" spans="2:8">
      <c r="B85" s="57" t="s">
        <v>138</v>
      </c>
      <c r="C85" s="26" t="s">
        <v>198</v>
      </c>
      <c r="D85" s="27" t="s">
        <v>9</v>
      </c>
      <c r="E85" s="27" t="s">
        <v>18</v>
      </c>
      <c r="F85" s="27">
        <v>0.25</v>
      </c>
      <c r="H85" s="27" t="s">
        <v>134</v>
      </c>
    </row>
    <row r="86" spans="2:8">
      <c r="B86" s="57" t="s">
        <v>138</v>
      </c>
      <c r="C86" s="26" t="s">
        <v>199</v>
      </c>
      <c r="D86" s="27" t="s">
        <v>9</v>
      </c>
      <c r="E86" s="27" t="s">
        <v>18</v>
      </c>
      <c r="F86" s="27">
        <v>0.5</v>
      </c>
      <c r="H86" s="27" t="s">
        <v>134</v>
      </c>
    </row>
    <row r="87" spans="2:8">
      <c r="B87" s="57" t="s">
        <v>138</v>
      </c>
      <c r="C87" s="26" t="s">
        <v>200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>
      <c r="B88" s="57" t="s">
        <v>138</v>
      </c>
      <c r="C88" s="26" t="s">
        <v>201</v>
      </c>
      <c r="D88" s="27" t="s">
        <v>9</v>
      </c>
      <c r="E88" s="27" t="s">
        <v>18</v>
      </c>
      <c r="F88" s="27">
        <v>0.25</v>
      </c>
      <c r="H88" s="27" t="s">
        <v>134</v>
      </c>
    </row>
    <row r="89" spans="2:8">
      <c r="B89" s="26" t="s">
        <v>165</v>
      </c>
    </row>
    <row r="90" spans="2:8">
      <c r="H90" s="69"/>
    </row>
  </sheetData>
  <autoFilter ref="C2:H89" xr:uid="{00000000-0001-0000-0000-000000000000}"/>
  <phoneticPr fontId="1"/>
  <dataValidations count="3">
    <dataValidation type="list" allowBlank="1" showInputMessage="1" showErrorMessage="1" sqref="D3:D89" xr:uid="{AF10AFEC-2E3A-4CB7-ABD8-6255C47E78C2}">
      <formula1>"S,A,B,C"</formula1>
    </dataValidation>
    <dataValidation type="list" allowBlank="1" showInputMessage="1" showErrorMessage="1" sqref="E3:E89" xr:uid="{8982FD40-CA4D-4B92-93FE-B37B6B67ACD6}">
      <formula1>"プロト,アルファ,ベータ,マスタ"</formula1>
    </dataValidation>
    <dataValidation type="list" allowBlank="1" showInputMessage="1" showErrorMessage="1" sqref="H3:H89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恋 井上</cp:lastModifiedBy>
  <cp:revision/>
  <dcterms:created xsi:type="dcterms:W3CDTF">2015-06-05T18:19:34Z</dcterms:created>
  <dcterms:modified xsi:type="dcterms:W3CDTF">2025-05-03T01:27:47Z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