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6ACF419B-E2FD-42D7-9258-3ABC24DA82E3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<sst xmlns="http://schemas.openxmlformats.org/spreadsheetml/2006/main" count="792" uniqueCount="244">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</sst>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157</v>
      </c>
      <c r="L4" s="3">
        <f ca="1" xml:space="preserve"> K3 / K4</f>
        <v>0.16878980891719744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45822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-126</v>
      </c>
      <c r="M9" s="3">
        <f ca="1">($K$2 - $K$3) / L9</f>
        <v>-0.73015873015873012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-106</v>
      </c>
      <c r="M10" s="3">
        <f ca="1">($K$2 - $K$3) / L10</f>
        <v>-0.86792452830188682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-95</v>
      </c>
      <c r="M11" s="3">
        <f ca="1">($K$2 - $K$3) / L11</f>
        <v>-0.96842105263157896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10.25</v>
      </c>
      <c r="D4" t="s">
        <v>11</v>
      </c>
    </row>
    <row r="5" spans="2:5">
      <c r="B5" s="8" t="s">
        <v>13</v>
      </c>
      <c r="C5" s="2">
        <f ca="1">NETWORKDAYS(C6,C7)</f>
        <v>157</v>
      </c>
      <c r="D5" s="3">
        <f ca="1" xml:space="preserve"> C4 / C5</f>
        <v>6.5286624203821655E-2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45822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28</v>
      </c>
      <c r="E10" s="3">
        <f ca="1">($C$3 - $C$4) / D10</f>
        <v>1.1517857142857142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35</v>
      </c>
      <c r="E11" s="3">
        <f ca="1">($C$3 - $C$4) / D11</f>
        <v>0.92142857142857137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50</v>
      </c>
      <c r="E12" s="3">
        <f ca="1">($C$3 - $C$4) / D12</f>
        <v>0.64500000000000002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topLeftCell="B1" zoomScale="55" zoomScaleNormal="55" workbookViewId="0">
      <selection activeCell="H53" sqref="H53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 hidden="1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 hidden="1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 hidden="1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 hidden="1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COUNTIF(H3:H86,J7)</f>
        <v>26</v>
      </c>
      <c r="L7" s="45">
        <f>K7/K3</f>
        <v>0.30952380952380953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57</v>
      </c>
      <c r="L8" s="47">
        <f>(K8+K9)/K3</f>
        <v>0.69047619047619047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1</v>
      </c>
      <c r="L9" s="41"/>
      <c r="M9" s="38"/>
    </row>
    <row r="10" spans="2:13">
      <c r="B10" s="48" t="s">
        <v>142</v>
      </c>
      <c r="C10" s="26" t="s">
        <v>240</v>
      </c>
      <c r="D10" s="27" t="s">
        <v>9</v>
      </c>
      <c r="E10" s="27" t="s">
        <v>34</v>
      </c>
      <c r="F10" s="27">
        <v>1</v>
      </c>
      <c r="H10" s="27" t="s">
        <v>226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>
      <c r="B13" s="48" t="s">
        <v>142</v>
      </c>
      <c r="C13" s="26" t="s">
        <v>241</v>
      </c>
      <c r="D13" s="27" t="s">
        <v>9</v>
      </c>
      <c r="E13" s="27" t="s">
        <v>34</v>
      </c>
      <c r="F13" s="27">
        <v>1</v>
      </c>
      <c r="H13" s="27" t="s">
        <v>134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242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230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227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228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 hidden="1">
      <c r="B35" s="60" t="s">
        <v>182</v>
      </c>
      <c r="C35" s="26" t="s">
        <v>229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 hidden="1">
      <c r="B36" s="60" t="s">
        <v>199</v>
      </c>
      <c r="C36" s="26" t="s">
        <v>227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228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>
      <c r="B38" s="60" t="s">
        <v>231</v>
      </c>
      <c r="C38" s="26" t="s">
        <v>232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 hidden="1">
      <c r="B39" s="60" t="s">
        <v>233</v>
      </c>
      <c r="C39" s="26" t="s">
        <v>227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 hidden="1">
      <c r="B40" s="60" t="s">
        <v>233</v>
      </c>
      <c r="C40" s="26" t="s">
        <v>234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 hidden="1">
      <c r="B41" s="60" t="s">
        <v>235</v>
      </c>
      <c r="C41" s="26" t="s">
        <v>236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 hidden="1">
      <c r="B42" s="60" t="s">
        <v>238</v>
      </c>
      <c r="C42" s="26" t="s">
        <v>239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 hidden="1">
      <c r="B43" s="60" t="s">
        <v>238</v>
      </c>
      <c r="C43" s="26" t="s">
        <v>237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 hidden="1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 hidden="1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 hidden="1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 hidden="1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243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 hidden="1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 hidden="1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 hidden="1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 hidden="1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 hidden="1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 hidden="1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 hidden="1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 hidden="1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 hidden="1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 hidden="1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 hidden="1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 hidden="1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 hidden="1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 hidden="1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 hidden="1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 hidden="1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 hidden="1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 hidden="1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 hidden="1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 hidden="1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 hidden="1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 hidden="1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 hidden="1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 hidden="1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 hidden="1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プロト"/>
      </filters>
    </filterColumn>
    <filterColumn colId="5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2025-06-14T06:00:16Z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