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lovecap\Documents\GitHub\Summer2_ChangeCollidable\"/>
    </mc:Choice>
  </mc:AlternateContent>
  <xr:revisionPtr revIDLastSave="0" documentId="13_ncr:1_{EF3058A4-2668-479A-9118-E9E7EAD46F43}" xr6:coauthVersionLast="47" xr6:coauthVersionMax="47" xr10:uidLastSave="{00000000-0000-0000-0000-000000000000}"/>
  <bookViews>
    <workbookView xWindow="-120" yWindow="-120" windowWidth="29040" windowHeight="15720" activeTab="2" xr2:uid="{00000000-000D-0000-FFFF-FFFF00000000}"/>
  </bookViews>
  <sheets>
    <sheet name="1125_元データ" sheetId="4" r:id="rId1"/>
    <sheet name="概要" sheetId="5" r:id="rId2"/>
    <sheet name="作業工数見積もり" sheetId="1" r:id="rId3"/>
    <sheet name="クラス設計" sheetId="6" r:id="rId4"/>
    <sheet name="クラス図" sheetId="7" r:id="rId5"/>
  </sheets>
  <definedNames>
    <definedName name="_xlnm._FilterDatabase" localSheetId="0" hidden="1">'1125_元データ'!$B$2:$G$106</definedName>
    <definedName name="_xlnm._FilterDatabase" localSheetId="2" hidden="1">作業工数見積もり!$C$2:$H$86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5" l="1"/>
  <c r="C10" i="5"/>
  <c r="D10" i="5" l="1"/>
  <c r="C11" i="5"/>
  <c r="K8" i="1"/>
  <c r="K11" i="1"/>
  <c r="K12" i="1" s="1"/>
  <c r="C3" i="5"/>
  <c r="K9" i="1"/>
  <c r="K7" i="1"/>
  <c r="K6" i="1"/>
  <c r="K5" i="1"/>
  <c r="K4" i="1"/>
  <c r="C4" i="5"/>
  <c r="C6" i="5"/>
  <c r="C7" i="5"/>
  <c r="C5" i="5" s="1"/>
  <c r="D11" i="5"/>
  <c r="D12" i="5"/>
  <c r="K11" i="4"/>
  <c r="L11" i="4" s="1"/>
  <c r="L10" i="4"/>
  <c r="K10" i="4"/>
  <c r="K9" i="4"/>
  <c r="L9" i="4" s="1"/>
  <c r="K6" i="4"/>
  <c r="K5" i="4"/>
  <c r="K3" i="4"/>
  <c r="K2" i="4"/>
  <c r="K3" i="1" l="1"/>
  <c r="L7" i="1" s="1"/>
  <c r="E12" i="5"/>
  <c r="K4" i="4"/>
  <c r="L4" i="4" s="1"/>
  <c r="D5" i="5"/>
  <c r="E10" i="5"/>
  <c r="E11" i="5"/>
  <c r="M10" i="4"/>
  <c r="M9" i="4"/>
  <c r="M11" i="4"/>
  <c r="L8" i="1" l="1"/>
</calcChain>
</file>

<file path=xl/sharedStrings.xml><?xml version="1.0" encoding="utf-8"?>
<sst xmlns="http://schemas.openxmlformats.org/spreadsheetml/2006/main" count="831" uniqueCount="280">
  <si>
    <t>1コスト:3時間 (1日は基本2コスト)</t>
    <phoneticPr fontId="1"/>
  </si>
  <si>
    <t>アルファ</t>
    <phoneticPr fontId="1"/>
  </si>
  <si>
    <t>優先度</t>
    <rPh sb="0" eb="3">
      <t>ユウセンド</t>
    </rPh>
    <phoneticPr fontId="1"/>
  </si>
  <si>
    <t>バージョン</t>
    <phoneticPr fontId="1"/>
  </si>
  <si>
    <t>コスト</t>
    <phoneticPr fontId="1"/>
  </si>
  <si>
    <t>実コスト</t>
    <rPh sb="0" eb="1">
      <t>ジツ</t>
    </rPh>
    <phoneticPr fontId="1"/>
  </si>
  <si>
    <t>判定</t>
    <rPh sb="0" eb="2">
      <t>ハンテイ</t>
    </rPh>
    <phoneticPr fontId="1"/>
  </si>
  <si>
    <t>総コスト</t>
    <rPh sb="0" eb="1">
      <t>ソウ</t>
    </rPh>
    <phoneticPr fontId="1"/>
  </si>
  <si>
    <t>・クラス設計</t>
    <rPh sb="4" eb="6">
      <t>セッケイ</t>
    </rPh>
    <phoneticPr fontId="1"/>
  </si>
  <si>
    <t>S</t>
  </si>
  <si>
    <t>消化コスト</t>
    <rPh sb="0" eb="2">
      <t>ショウカ</t>
    </rPh>
    <phoneticPr fontId="1"/>
  </si>
  <si>
    <t>消費コスト / 日数</t>
    <rPh sb="0" eb="2">
      <t>ショウヒ</t>
    </rPh>
    <rPh sb="8" eb="10">
      <t>ニッスウ</t>
    </rPh>
    <phoneticPr fontId="1"/>
  </si>
  <si>
    <t>・ライブラリ設計</t>
    <rPh sb="6" eb="8">
      <t>セッケイ</t>
    </rPh>
    <phoneticPr fontId="1"/>
  </si>
  <si>
    <t>現在の日数(土日除く)</t>
    <rPh sb="0" eb="2">
      <t>ゲンザイ</t>
    </rPh>
    <rPh sb="3" eb="5">
      <t>ニッスウ</t>
    </rPh>
    <rPh sb="6" eb="8">
      <t>ドニチ</t>
    </rPh>
    <rPh sb="8" eb="9">
      <t>ノゾ</t>
    </rPh>
    <phoneticPr fontId="1"/>
  </si>
  <si>
    <t>・アルファ素材集め</t>
    <rPh sb="5" eb="7">
      <t>ソザイ</t>
    </rPh>
    <rPh sb="7" eb="8">
      <t>アツ</t>
    </rPh>
    <phoneticPr fontId="1"/>
  </si>
  <si>
    <t>開始日</t>
    <rPh sb="0" eb="3">
      <t>カイシビ</t>
    </rPh>
    <phoneticPr fontId="1"/>
  </si>
  <si>
    <t>　ー　UI素材</t>
    <rPh sb="5" eb="7">
      <t>ソザイ</t>
    </rPh>
    <phoneticPr fontId="1"/>
  </si>
  <si>
    <t>A</t>
  </si>
  <si>
    <t>アルファ</t>
  </si>
  <si>
    <t>今日の日付</t>
    <rPh sb="0" eb="2">
      <t>キョウ</t>
    </rPh>
    <rPh sb="3" eb="5">
      <t>ヒヅケ</t>
    </rPh>
    <phoneticPr fontId="1"/>
  </si>
  <si>
    <t>　ー　SE</t>
    <phoneticPr fontId="1"/>
  </si>
  <si>
    <t>　ー　BGM</t>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</si>
  <si>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</si>
  <si>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</si>
  <si>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　ー　マップ素材</t>
    <rPh sb="6" eb="8">
      <t>ソザイ</t>
    </rPh>
    <phoneticPr fontId="1"/>
  </si>
  <si>
    <t>B</t>
  </si>
  <si>
    <t>理想</t>
    <rPh sb="0" eb="2">
      <t>リソウ</t>
    </rPh>
    <phoneticPr fontId="1"/>
  </si>
  <si>
    <t>　ー　エフェクト</t>
    <phoneticPr fontId="1"/>
  </si>
  <si>
    <t>デッドライン</t>
    <phoneticPr fontId="1"/>
  </si>
  <si>
    <t>　ー　キャラ</t>
    <phoneticPr fontId="1"/>
  </si>
  <si>
    <t>真実のデッドライン</t>
    <rPh sb="0" eb="2">
      <t>シンジツ</t>
    </rPh>
    <phoneticPr fontId="1"/>
  </si>
  <si>
    <t>　ー　弾</t>
    <rPh sb="3" eb="4">
      <t>タマ</t>
    </rPh>
    <phoneticPr fontId="1"/>
  </si>
  <si>
    <t>・当たり判定</t>
    <rPh sb="1" eb="2">
      <t>ア</t>
    </rPh>
    <rPh sb="4" eb="6">
      <t>ハンテイ</t>
    </rPh>
    <phoneticPr fontId="1"/>
  </si>
  <si>
    <t>　ー　矩形と矩形の当たり判定</t>
    <rPh sb="9" eb="10">
      <t>ア</t>
    </rPh>
    <rPh sb="12" eb="14">
      <t>ハンテイ</t>
    </rPh>
    <phoneticPr fontId="1"/>
  </si>
  <si>
    <t>プロト</t>
  </si>
  <si>
    <t>完了</t>
    <rPh sb="0" eb="2">
      <t>カンリョウ</t>
    </rPh>
    <phoneticPr fontId="1"/>
  </si>
  <si>
    <t>　ー　キャラクターと床の当たり判定</t>
    <rPh sb="10" eb="11">
      <t>ユカ</t>
    </rPh>
    <rPh sb="12" eb="13">
      <t>ア</t>
    </rPh>
    <rPh sb="15" eb="17">
      <t>ハンテイ</t>
    </rPh>
    <phoneticPr fontId="1"/>
  </si>
  <si>
    <t>　ー　キャラクターと壁の当たり判定</t>
    <rPh sb="10" eb="11">
      <t>カベ</t>
    </rPh>
    <rPh sb="12" eb="13">
      <t>ア</t>
    </rPh>
    <rPh sb="15" eb="17">
      <t>ハンテイ</t>
    </rPh>
    <phoneticPr fontId="1"/>
  </si>
  <si>
    <t>　ー　攻撃の当たり判定</t>
    <rPh sb="3" eb="5">
      <t>コウゲキ</t>
    </rPh>
    <rPh sb="6" eb="7">
      <t>ア</t>
    </rPh>
    <rPh sb="9" eb="11">
      <t>ハンテイ</t>
    </rPh>
    <phoneticPr fontId="1"/>
  </si>
  <si>
    <t>　ー　ガードの当たり判定</t>
    <rPh sb="7" eb="8">
      <t>ア</t>
    </rPh>
    <rPh sb="10" eb="12">
      <t>ハンテイ</t>
    </rPh>
    <phoneticPr fontId="1"/>
  </si>
  <si>
    <t>S：実装が必須</t>
    <rPh sb="2" eb="4">
      <t>ジッソウ</t>
    </rPh>
    <rPh sb="5" eb="7">
      <t>ヒッス</t>
    </rPh>
    <phoneticPr fontId="1"/>
  </si>
  <si>
    <t>　ー　投げの当たり判定</t>
    <rPh sb="3" eb="4">
      <t>ナ</t>
    </rPh>
    <rPh sb="6" eb="7">
      <t>ア</t>
    </rPh>
    <rPh sb="9" eb="11">
      <t>ハンテイ</t>
    </rPh>
    <phoneticPr fontId="1"/>
  </si>
  <si>
    <t>A：重要な要素</t>
    <rPh sb="2" eb="4">
      <t>ジュウヨウ</t>
    </rPh>
    <rPh sb="5" eb="7">
      <t>ヨウソ</t>
    </rPh>
    <phoneticPr fontId="1"/>
  </si>
  <si>
    <t>　ー　押し合い判定</t>
    <rPh sb="3" eb="4">
      <t>オ</t>
    </rPh>
    <rPh sb="5" eb="6">
      <t>ア</t>
    </rPh>
    <rPh sb="7" eb="9">
      <t>ハンテイ</t>
    </rPh>
    <phoneticPr fontId="1"/>
  </si>
  <si>
    <t>B：なくても問題ないがあるといい</t>
    <rPh sb="6" eb="8">
      <t>モンダイ</t>
    </rPh>
    <phoneticPr fontId="1"/>
  </si>
  <si>
    <t>・プレイヤーベース</t>
    <phoneticPr fontId="1"/>
  </si>
  <si>
    <t>C：なくても問題ない</t>
    <rPh sb="6" eb="8">
      <t>モンダイ</t>
    </rPh>
    <phoneticPr fontId="1"/>
  </si>
  <si>
    <t>　―　体力</t>
    <rPh sb="3" eb="5">
      <t>タイリョク</t>
    </rPh>
    <phoneticPr fontId="1"/>
  </si>
  <si>
    <t>　―　スタン値</t>
    <phoneticPr fontId="1"/>
  </si>
  <si>
    <t>C</t>
  </si>
  <si>
    <t>　―　起き上がり無敵</t>
    <rPh sb="3" eb="4">
      <t>オ</t>
    </rPh>
    <rPh sb="5" eb="6">
      <t>ア</t>
    </rPh>
    <rPh sb="8" eb="10">
      <t>ムテキ</t>
    </rPh>
    <phoneticPr fontId="1"/>
  </si>
  <si>
    <t>　―　移動</t>
    <phoneticPr fontId="1"/>
  </si>
  <si>
    <t>　―　立ち</t>
    <phoneticPr fontId="1"/>
  </si>
  <si>
    <t>　―　しゃがみ</t>
    <phoneticPr fontId="1"/>
  </si>
  <si>
    <t>　―　ジャンプ</t>
    <phoneticPr fontId="1"/>
  </si>
  <si>
    <t>　―　投げ(つかみ)</t>
    <rPh sb="3" eb="4">
      <t>ナ</t>
    </rPh>
    <phoneticPr fontId="1"/>
  </si>
  <si>
    <t>　―　入力猶予(コマンドの成立フレーム)</t>
    <phoneticPr fontId="1"/>
  </si>
  <si>
    <t>　―　上段ガード</t>
    <rPh sb="3" eb="5">
      <t>ジョウダン</t>
    </rPh>
    <phoneticPr fontId="1"/>
  </si>
  <si>
    <t>　―　下段ガード</t>
    <rPh sb="3" eb="5">
      <t>ゲダン</t>
    </rPh>
    <phoneticPr fontId="1"/>
  </si>
  <si>
    <t>　－　被弾＋のけぞり</t>
    <rPh sb="3" eb="5">
      <t>ヒダン</t>
    </rPh>
    <phoneticPr fontId="1"/>
  </si>
  <si>
    <t>　―　ヒットストップの実装</t>
    <rPh sb="11" eb="13">
      <t>ジッソウ</t>
    </rPh>
    <phoneticPr fontId="1"/>
  </si>
  <si>
    <t>　―　ヒットストップの調整</t>
    <rPh sb="11" eb="13">
      <t>チョウセイ</t>
    </rPh>
    <phoneticPr fontId="1"/>
  </si>
  <si>
    <t>ベータ</t>
  </si>
  <si>
    <t>　－　死亡</t>
    <rPh sb="3" eb="5">
      <t>シボウ</t>
    </rPh>
    <phoneticPr fontId="1"/>
  </si>
  <si>
    <t>・システム</t>
    <phoneticPr fontId="1"/>
  </si>
  <si>
    <t>　―　2本先取</t>
    <rPh sb="4" eb="5">
      <t>ホン</t>
    </rPh>
    <rPh sb="5" eb="7">
      <t>センシュ</t>
    </rPh>
    <phoneticPr fontId="1"/>
  </si>
  <si>
    <t>　―　時間制限</t>
    <rPh sb="3" eb="7">
      <t>ジカンセイゲン</t>
    </rPh>
    <phoneticPr fontId="1"/>
  </si>
  <si>
    <t>　―　常に相手の方向を向く</t>
    <rPh sb="3" eb="4">
      <t>ツネ</t>
    </rPh>
    <rPh sb="5" eb="7">
      <t>アイテ</t>
    </rPh>
    <rPh sb="8" eb="10">
      <t>ホウコウ</t>
    </rPh>
    <rPh sb="11" eb="12">
      <t>ム</t>
    </rPh>
    <phoneticPr fontId="1"/>
  </si>
  <si>
    <t>・キャラクター1(スト2のリュウみたいなやつ)</t>
    <phoneticPr fontId="1"/>
  </si>
  <si>
    <t>　－　弱P攻撃</t>
    <rPh sb="3" eb="4">
      <t>ジャク</t>
    </rPh>
    <rPh sb="5" eb="7">
      <t>コウゲキ</t>
    </rPh>
    <phoneticPr fontId="1"/>
  </si>
  <si>
    <t>　－　強P攻撃</t>
    <rPh sb="3" eb="4">
      <t>キョウ</t>
    </rPh>
    <rPh sb="5" eb="7">
      <t>コウゲキ</t>
    </rPh>
    <phoneticPr fontId="1"/>
  </si>
  <si>
    <t>　－　空中弱P攻撃</t>
    <rPh sb="3" eb="5">
      <t>クウチュウ</t>
    </rPh>
    <rPh sb="5" eb="6">
      <t>ジャク</t>
    </rPh>
    <rPh sb="7" eb="9">
      <t>コウゲキ</t>
    </rPh>
    <phoneticPr fontId="1"/>
  </si>
  <si>
    <t>　－　空中強P攻撃</t>
    <rPh sb="3" eb="5">
      <t>クウチュウ</t>
    </rPh>
    <rPh sb="5" eb="6">
      <t>キョウ</t>
    </rPh>
    <rPh sb="7" eb="9">
      <t>コウゲキ</t>
    </rPh>
    <phoneticPr fontId="1"/>
  </si>
  <si>
    <t>　－　しゃがみ弱P攻撃</t>
    <rPh sb="7" eb="8">
      <t>ジャク</t>
    </rPh>
    <rPh sb="9" eb="11">
      <t>コウゲキ</t>
    </rPh>
    <phoneticPr fontId="1"/>
  </si>
  <si>
    <t>　－　しゃがみ強P攻撃</t>
    <rPh sb="7" eb="8">
      <t>キョウ</t>
    </rPh>
    <rPh sb="9" eb="11">
      <t>コウゲキ</t>
    </rPh>
    <phoneticPr fontId="1"/>
  </si>
  <si>
    <t>　－　弱K攻撃</t>
    <rPh sb="3" eb="4">
      <t>ジャク</t>
    </rPh>
    <rPh sb="5" eb="7">
      <t>コウゲキ</t>
    </rPh>
    <phoneticPr fontId="1"/>
  </si>
  <si>
    <t>　－　強K攻撃</t>
    <rPh sb="3" eb="4">
      <t>キョウ</t>
    </rPh>
    <rPh sb="5" eb="7">
      <t>コウゲキ</t>
    </rPh>
    <phoneticPr fontId="1"/>
  </si>
  <si>
    <t>　－　空中弱K攻撃</t>
    <rPh sb="3" eb="5">
      <t>クウチュウ</t>
    </rPh>
    <rPh sb="5" eb="6">
      <t>ジャク</t>
    </rPh>
    <rPh sb="7" eb="9">
      <t>コウゲキ</t>
    </rPh>
    <phoneticPr fontId="1"/>
  </si>
  <si>
    <t>　－　空中強K攻撃</t>
    <rPh sb="3" eb="5">
      <t>クウチュウ</t>
    </rPh>
    <rPh sb="5" eb="6">
      <t>キョウ</t>
    </rPh>
    <rPh sb="7" eb="9">
      <t>コウゲキ</t>
    </rPh>
    <phoneticPr fontId="1"/>
  </si>
  <si>
    <t>　－　しゃがみ弱K攻撃</t>
    <rPh sb="7" eb="8">
      <t>ジャク</t>
    </rPh>
    <rPh sb="9" eb="11">
      <t>コウゲキ</t>
    </rPh>
    <phoneticPr fontId="1"/>
  </si>
  <si>
    <t>　－　しゃがみ強K攻撃</t>
    <rPh sb="7" eb="8">
      <t>キョウ</t>
    </rPh>
    <rPh sb="9" eb="11">
      <t>コウゲキ</t>
    </rPh>
    <phoneticPr fontId="1"/>
  </si>
  <si>
    <t>　－　波動拳</t>
    <rPh sb="3" eb="6">
      <t>ハドウケン</t>
    </rPh>
    <phoneticPr fontId="1"/>
  </si>
  <si>
    <t>　－　昇竜拳</t>
    <rPh sb="3" eb="6">
      <t>ショウリュウケン</t>
    </rPh>
    <phoneticPr fontId="1"/>
  </si>
  <si>
    <t>　－　アニメーション実装</t>
    <rPh sb="10" eb="12">
      <t>ジッソウ</t>
    </rPh>
    <phoneticPr fontId="1"/>
  </si>
  <si>
    <t>・キャラクター2(スト2のケンみたいなやつ)</t>
    <phoneticPr fontId="1"/>
  </si>
  <si>
    <t>　－　キャラクター１ができたら見た目変えるだけ</t>
    <rPh sb="15" eb="16">
      <t>ミ</t>
    </rPh>
    <rPh sb="17" eb="19">
      <t>メカ</t>
    </rPh>
    <phoneticPr fontId="1"/>
  </si>
  <si>
    <t>・キャラクター3(スト2の本田みたいなやつ)</t>
    <rPh sb="13" eb="15">
      <t>ホンダ</t>
    </rPh>
    <phoneticPr fontId="1"/>
  </si>
  <si>
    <t>　－　連打(パンチボタン連打)</t>
    <rPh sb="3" eb="5">
      <t>レンダ</t>
    </rPh>
    <rPh sb="12" eb="14">
      <t>レンダ</t>
    </rPh>
    <phoneticPr fontId="1"/>
  </si>
  <si>
    <t>　－　スーパー頭突き(4ため6)</t>
    <rPh sb="7" eb="9">
      <t>ズツ</t>
    </rPh>
    <phoneticPr fontId="1"/>
  </si>
  <si>
    <t>・キャラクター4(スト2のケンみたいなやつ)</t>
    <phoneticPr fontId="1"/>
  </si>
  <si>
    <t>　－　キャラクター3ができたら見た目変えるだけ</t>
    <rPh sb="15" eb="16">
      <t>ミ</t>
    </rPh>
    <rPh sb="17" eb="19">
      <t>メカ</t>
    </rPh>
    <phoneticPr fontId="1"/>
  </si>
  <si>
    <t>・アニメーション処理</t>
    <rPh sb="8" eb="10">
      <t>ショリ</t>
    </rPh>
    <phoneticPr fontId="1"/>
  </si>
  <si>
    <t>　ー　再生</t>
    <rPh sb="3" eb="5">
      <t>サイセイ</t>
    </rPh>
    <phoneticPr fontId="1"/>
  </si>
  <si>
    <t>　ー　再生速度調整</t>
    <rPh sb="3" eb="5">
      <t>サイセイ</t>
    </rPh>
    <rPh sb="5" eb="7">
      <t>ソクド</t>
    </rPh>
    <rPh sb="7" eb="9">
      <t>チョウセイ</t>
    </rPh>
    <phoneticPr fontId="1"/>
  </si>
  <si>
    <t>・カメラ</t>
    <phoneticPr fontId="1"/>
  </si>
  <si>
    <t>　ー　移動</t>
  </si>
  <si>
    <t>　ー　勝利敗北演出</t>
    <rPh sb="3" eb="9">
      <t>ショウリハイボクエンシュツ</t>
    </rPh>
    <phoneticPr fontId="1"/>
  </si>
  <si>
    <t>・ステージ</t>
    <phoneticPr fontId="1"/>
  </si>
  <si>
    <t>　－　ステージ設計</t>
    <phoneticPr fontId="1"/>
  </si>
  <si>
    <t>　ー　配置データの保存</t>
  </si>
  <si>
    <t>　ー　配置データの読み込み</t>
  </si>
  <si>
    <t>　ー　ステージ実装</t>
    <phoneticPr fontId="1"/>
  </si>
  <si>
    <t>・音処理</t>
    <rPh sb="1" eb="4">
      <t>オトショリ</t>
    </rPh>
    <phoneticPr fontId="1"/>
  </si>
  <si>
    <t>　ー　BGM再生</t>
    <phoneticPr fontId="1"/>
  </si>
  <si>
    <t>　ー　SE再生</t>
  </si>
  <si>
    <t>　ー　音量調整の処理</t>
  </si>
  <si>
    <t>　ー　音実装</t>
  </si>
  <si>
    <t>・UI</t>
    <phoneticPr fontId="1"/>
  </si>
  <si>
    <t>　ー　タイトル画面</t>
    <phoneticPr fontId="1"/>
  </si>
  <si>
    <t>　ー　キャラセレクト画面</t>
    <rPh sb="10" eb="12">
      <t>ガメン</t>
    </rPh>
    <phoneticPr fontId="1"/>
  </si>
  <si>
    <t>　ー　バトル画面</t>
    <rPh sb="6" eb="8">
      <t>ガメン</t>
    </rPh>
    <phoneticPr fontId="1"/>
  </si>
  <si>
    <t>　ー　リザルト画面</t>
    <rPh sb="7" eb="9">
      <t>ガメン</t>
    </rPh>
    <phoneticPr fontId="1"/>
  </si>
  <si>
    <t>・UX</t>
    <phoneticPr fontId="1"/>
  </si>
  <si>
    <t>　ー　決定処理</t>
  </si>
  <si>
    <t>　ー　画面遷移</t>
  </si>
  <si>
    <t>　ー　プレイヤー操作</t>
  </si>
  <si>
    <t>・エフェクト</t>
  </si>
  <si>
    <t>　ー　エフェクト再生</t>
  </si>
  <si>
    <t>　ー　エフェクト停止</t>
  </si>
  <si>
    <t>　ー　エフェクト実装</t>
  </si>
  <si>
    <t>・ビルドテスト</t>
    <phoneticPr fontId="1"/>
  </si>
  <si>
    <t>作業工数について</t>
    <rPh sb="0" eb="4">
      <t>サギョウコウスウ</t>
    </rPh>
    <phoneticPr fontId="1"/>
  </si>
  <si>
    <t>単位は人日</t>
    <rPh sb="0" eb="2">
      <t>タンイ</t>
    </rPh>
    <rPh sb="3" eb="5">
      <t>ニンニチ</t>
    </rPh>
    <phoneticPr fontId="1"/>
  </si>
  <si>
    <t>1人日＝8時間</t>
    <rPh sb="1" eb="3">
      <t>ニンニチ</t>
    </rPh>
    <rPh sb="5" eb="7">
      <t>ジカン</t>
    </rPh>
    <phoneticPr fontId="1"/>
  </si>
  <si>
    <t>最小＝0.25人日(2時間)</t>
    <rPh sb="0" eb="2">
      <t>サイショウ</t>
    </rPh>
    <rPh sb="7" eb="9">
      <t>ニンニチ</t>
    </rPh>
    <rPh sb="11" eb="13">
      <t>ジカン</t>
    </rPh>
    <phoneticPr fontId="1"/>
  </si>
  <si>
    <t>0.25(2時間)→0.5(4時間)→1(8時間)</t>
    <rPh sb="6" eb="8">
      <t>ジカン</t>
    </rPh>
    <phoneticPr fontId="1"/>
  </si>
  <si>
    <t>プロト</t>
    <phoneticPr fontId="1"/>
  </si>
  <si>
    <t>ベータ</t>
    <phoneticPr fontId="1"/>
  </si>
  <si>
    <t>マスター</t>
    <phoneticPr fontId="1"/>
  </si>
  <si>
    <t>概要</t>
    <rPh sb="0" eb="2">
      <t>ガイヨウ</t>
    </rPh>
    <phoneticPr fontId="1"/>
  </si>
  <si>
    <t>詳細</t>
    <rPh sb="0" eb="2">
      <t>ショウサイ</t>
    </rPh>
    <phoneticPr fontId="1"/>
  </si>
  <si>
    <t>作業工数</t>
    <rPh sb="0" eb="4">
      <t>サギョウコウスウ</t>
    </rPh>
    <phoneticPr fontId="1"/>
  </si>
  <si>
    <t>ステータス</t>
    <phoneticPr fontId="1"/>
  </si>
  <si>
    <t>UI素材</t>
    <rPh sb="2" eb="4">
      <t>ソザイ</t>
    </rPh>
    <phoneticPr fontId="1"/>
  </si>
  <si>
    <t>未着手</t>
  </si>
  <si>
    <t>全体の作業項目数</t>
  </si>
  <si>
    <t>SE</t>
    <phoneticPr fontId="1"/>
  </si>
  <si>
    <t>BGM</t>
    <phoneticPr fontId="1"/>
  </si>
  <si>
    <t>エフェクト</t>
    <phoneticPr fontId="1"/>
  </si>
  <si>
    <t>キャラ</t>
    <phoneticPr fontId="1"/>
  </si>
  <si>
    <t>未着手</t>
    <rPh sb="0" eb="3">
      <t>ミチャクシュ</t>
    </rPh>
    <phoneticPr fontId="1"/>
  </si>
  <si>
    <t>作業中</t>
    <rPh sb="0" eb="3">
      <t>サギョウチュウ</t>
    </rPh>
    <phoneticPr fontId="1"/>
  </si>
  <si>
    <t>当たり判定</t>
    <rPh sb="0" eb="1">
      <t>ア</t>
    </rPh>
    <rPh sb="3" eb="5">
      <t>ハンテイ</t>
    </rPh>
    <phoneticPr fontId="1"/>
  </si>
  <si>
    <t>全体の作業工数</t>
  </si>
  <si>
    <t>作成にかかる時間</t>
  </si>
  <si>
    <t>プレイヤーベース</t>
    <phoneticPr fontId="1"/>
  </si>
  <si>
    <t>体力</t>
    <rPh sb="0" eb="2">
      <t>タイリョク</t>
    </rPh>
    <phoneticPr fontId="1"/>
  </si>
  <si>
    <t>被弾＋のけぞり</t>
    <rPh sb="0" eb="2">
      <t>ヒダン</t>
    </rPh>
    <phoneticPr fontId="1"/>
  </si>
  <si>
    <t>死亡</t>
    <rPh sb="0" eb="2">
      <t>シボウ</t>
    </rPh>
    <phoneticPr fontId="1"/>
  </si>
  <si>
    <t>システム</t>
    <phoneticPr fontId="1"/>
  </si>
  <si>
    <t>アニメーション処理</t>
    <rPh sb="7" eb="9">
      <t>ショリ</t>
    </rPh>
    <phoneticPr fontId="1"/>
  </si>
  <si>
    <t>再生</t>
    <rPh sb="0" eb="2">
      <t>サイセイ</t>
    </rPh>
    <phoneticPr fontId="1"/>
  </si>
  <si>
    <t>再生速度調整</t>
    <rPh sb="0" eb="2">
      <t>サイセイ</t>
    </rPh>
    <rPh sb="2" eb="4">
      <t>ソクド</t>
    </rPh>
    <rPh sb="4" eb="6">
      <t>チョウセイ</t>
    </rPh>
    <phoneticPr fontId="1"/>
  </si>
  <si>
    <t>カメラ</t>
    <phoneticPr fontId="1"/>
  </si>
  <si>
    <t>ステージ</t>
    <phoneticPr fontId="1"/>
  </si>
  <si>
    <t>音処理</t>
    <rPh sb="0" eb="3">
      <t>オトショリ</t>
    </rPh>
    <phoneticPr fontId="1"/>
  </si>
  <si>
    <t>BGM再生</t>
  </si>
  <si>
    <t>SE再生</t>
  </si>
  <si>
    <t>音量調整の処理</t>
  </si>
  <si>
    <t>音実装</t>
  </si>
  <si>
    <t>UI</t>
    <phoneticPr fontId="1"/>
  </si>
  <si>
    <t>UX</t>
    <phoneticPr fontId="1"/>
  </si>
  <si>
    <t>決定処理</t>
  </si>
  <si>
    <t>画面遷移</t>
  </si>
  <si>
    <t>先行入力</t>
  </si>
  <si>
    <t>ビルドテスト</t>
  </si>
  <si>
    <t>待機</t>
    <rPh sb="0" eb="2">
      <t>タイキ</t>
    </rPh>
    <phoneticPr fontId="1"/>
  </si>
  <si>
    <t>回避</t>
    <rPh sb="0" eb="2">
      <t>カイヒ</t>
    </rPh>
    <phoneticPr fontId="1"/>
  </si>
  <si>
    <t>ジャンプ(2回)</t>
    <rPh sb="6" eb="7">
      <t>カイ</t>
    </rPh>
    <phoneticPr fontId="1"/>
  </si>
  <si>
    <t>移動(スティックの深度に合わせて速度が変わる)</t>
    <rPh sb="9" eb="11">
      <t>シンド</t>
    </rPh>
    <rPh sb="12" eb="13">
      <t>ア</t>
    </rPh>
    <rPh sb="16" eb="18">
      <t>ソクド</t>
    </rPh>
    <rPh sb="19" eb="20">
      <t>カ</t>
    </rPh>
    <phoneticPr fontId="1"/>
  </si>
  <si>
    <t>必殺技ゲージ</t>
    <rPh sb="0" eb="3">
      <t>ヒッサツワザ</t>
    </rPh>
    <phoneticPr fontId="1"/>
  </si>
  <si>
    <t>必殺技</t>
    <rPh sb="0" eb="3">
      <t>ヒッサツワザ</t>
    </rPh>
    <phoneticPr fontId="1"/>
  </si>
  <si>
    <t>弱攻撃(コンビネーション)</t>
    <rPh sb="0" eb="3">
      <t>ジャクコウゲキ</t>
    </rPh>
    <phoneticPr fontId="1"/>
  </si>
  <si>
    <t>強攻撃(溜め技あり)</t>
    <rPh sb="0" eb="1">
      <t>キョウ</t>
    </rPh>
    <rPh sb="1" eb="3">
      <t>コウゲキ</t>
    </rPh>
    <rPh sb="4" eb="5">
      <t>タ</t>
    </rPh>
    <rPh sb="6" eb="7">
      <t>ワザ</t>
    </rPh>
    <phoneticPr fontId="1"/>
  </si>
  <si>
    <t>スコア</t>
    <phoneticPr fontId="1"/>
  </si>
  <si>
    <t>タイマー</t>
    <phoneticPr fontId="1"/>
  </si>
  <si>
    <t>エネミーベース</t>
    <phoneticPr fontId="1"/>
  </si>
  <si>
    <t>攻撃</t>
    <rPh sb="0" eb="2">
      <t>コウゲキ</t>
    </rPh>
    <phoneticPr fontId="1"/>
  </si>
  <si>
    <t>アイテムドロップ</t>
    <phoneticPr fontId="1"/>
  </si>
  <si>
    <t>自分から一定範囲内にプレイヤー入ってから行動開始</t>
    <rPh sb="0" eb="2">
      <t>ジブン</t>
    </rPh>
    <rPh sb="4" eb="6">
      <t>イッテイ</t>
    </rPh>
    <rPh sb="6" eb="9">
      <t>ハンイナイ</t>
    </rPh>
    <rPh sb="15" eb="16">
      <t>ハイ</t>
    </rPh>
    <rPh sb="20" eb="22">
      <t>コウドウ</t>
    </rPh>
    <rPh sb="22" eb="24">
      <t>カイシ</t>
    </rPh>
    <phoneticPr fontId="1"/>
  </si>
  <si>
    <t>敵1</t>
    <rPh sb="0" eb="1">
      <t>テキ</t>
    </rPh>
    <phoneticPr fontId="1"/>
  </si>
  <si>
    <t>敵2</t>
    <rPh sb="0" eb="1">
      <t>テキ</t>
    </rPh>
    <phoneticPr fontId="1"/>
  </si>
  <si>
    <t>敵3</t>
    <rPh sb="0" eb="1">
      <t>テキ</t>
    </rPh>
    <phoneticPr fontId="1"/>
  </si>
  <si>
    <t>場所に合わせてカメラの角度を変える</t>
    <rPh sb="0" eb="2">
      <t>バショ</t>
    </rPh>
    <rPh sb="3" eb="4">
      <t>ア</t>
    </rPh>
    <rPh sb="11" eb="13">
      <t>カクド</t>
    </rPh>
    <rPh sb="14" eb="15">
      <t>カ</t>
    </rPh>
    <phoneticPr fontId="1"/>
  </si>
  <si>
    <t>カメラに影響を与える位置にプレイヤーが来た時に情報を与える</t>
    <rPh sb="4" eb="6">
      <t>エイキョウ</t>
    </rPh>
    <rPh sb="7" eb="8">
      <t>アタ</t>
    </rPh>
    <rPh sb="10" eb="12">
      <t>イチ</t>
    </rPh>
    <rPh sb="19" eb="20">
      <t>キ</t>
    </rPh>
    <rPh sb="21" eb="22">
      <t>トキ</t>
    </rPh>
    <rPh sb="23" eb="25">
      <t>ジョウホウ</t>
    </rPh>
    <rPh sb="26" eb="27">
      <t>アタ</t>
    </rPh>
    <phoneticPr fontId="1"/>
  </si>
  <si>
    <t>シーン</t>
    <phoneticPr fontId="1"/>
  </si>
  <si>
    <t>タイトルシーン実装</t>
    <rPh sb="7" eb="9">
      <t>ジッソウ</t>
    </rPh>
    <phoneticPr fontId="1"/>
  </si>
  <si>
    <t>メニューシーン実装</t>
    <rPh sb="7" eb="9">
      <t>ジッソウ</t>
    </rPh>
    <phoneticPr fontId="1"/>
  </si>
  <si>
    <t>ヒットエフェクト実装</t>
    <phoneticPr fontId="1"/>
  </si>
  <si>
    <t>斬撃エフェクト実装</t>
    <rPh sb="0" eb="2">
      <t>ザンゲキ</t>
    </rPh>
    <phoneticPr fontId="1"/>
  </si>
  <si>
    <t>撃破エフェクト実装</t>
    <rPh sb="0" eb="2">
      <t>ゲキハ</t>
    </rPh>
    <phoneticPr fontId="1"/>
  </si>
  <si>
    <t>アイテムドロップエフェクト実装</t>
    <phoneticPr fontId="1"/>
  </si>
  <si>
    <t>オプションシーン実装</t>
    <rPh sb="8" eb="10">
      <t>ジッソウ</t>
    </rPh>
    <phoneticPr fontId="1"/>
  </si>
  <si>
    <t>タイトルシーンのUI実装</t>
    <rPh sb="10" eb="12">
      <t>ジッソウ</t>
    </rPh>
    <phoneticPr fontId="1"/>
  </si>
  <si>
    <t>メニューシーンのUI実装</t>
    <rPh sb="10" eb="12">
      <t>ジッソウ</t>
    </rPh>
    <phoneticPr fontId="1"/>
  </si>
  <si>
    <t>オプションシーンのUI実装</t>
    <rPh sb="11" eb="13">
      <t>ジッソウ</t>
    </rPh>
    <phoneticPr fontId="1"/>
  </si>
  <si>
    <t>リザルト画面シーンのUI実装</t>
    <rPh sb="4" eb="6">
      <t>ガメン</t>
    </rPh>
    <rPh sb="12" eb="14">
      <t>ジッソウ</t>
    </rPh>
    <phoneticPr fontId="1"/>
  </si>
  <si>
    <t>攻撃した際の敵への吸い付き</t>
    <rPh sb="0" eb="2">
      <t>コウゲキ</t>
    </rPh>
    <rPh sb="4" eb="5">
      <t>サイ</t>
    </rPh>
    <rPh sb="6" eb="7">
      <t>テキ</t>
    </rPh>
    <rPh sb="9" eb="10">
      <t>ス</t>
    </rPh>
    <rPh sb="11" eb="12">
      <t>ツ</t>
    </rPh>
    <phoneticPr fontId="1"/>
  </si>
  <si>
    <t>プレイヤーへの操作を促すボタンを主張させる</t>
    <rPh sb="7" eb="9">
      <t>ソウサ</t>
    </rPh>
    <rPh sb="10" eb="11">
      <t>ウナガ</t>
    </rPh>
    <rPh sb="16" eb="18">
      <t>シュチョウ</t>
    </rPh>
    <phoneticPr fontId="1"/>
  </si>
  <si>
    <t>BOSS1</t>
    <phoneticPr fontId="1"/>
  </si>
  <si>
    <t>ステージセレクトシーン実装</t>
    <rPh sb="11" eb="13">
      <t>ジッソウ</t>
    </rPh>
    <phoneticPr fontId="1"/>
  </si>
  <si>
    <t>ステージ1シーン実装</t>
    <rPh sb="8" eb="10">
      <t>ジッソウ</t>
    </rPh>
    <phoneticPr fontId="1"/>
  </si>
  <si>
    <t>ステージ2シーン実装</t>
    <rPh sb="8" eb="10">
      <t>ジッソウ</t>
    </rPh>
    <phoneticPr fontId="1"/>
  </si>
  <si>
    <t>ステージ3シーン実装</t>
    <rPh sb="8" eb="10">
      <t>ジッソウ</t>
    </rPh>
    <phoneticPr fontId="1"/>
  </si>
  <si>
    <t>ステージ1はチュートリアルを入れる(看板的なもので)。ゲームの進行は止めない。</t>
    <rPh sb="14" eb="15">
      <t>イ</t>
    </rPh>
    <rPh sb="18" eb="21">
      <t>カンバンテキ</t>
    </rPh>
    <rPh sb="31" eb="33">
      <t>シンコウ</t>
    </rPh>
    <rPh sb="34" eb="35">
      <t>ト</t>
    </rPh>
    <phoneticPr fontId="1"/>
  </si>
  <si>
    <t>ステージ1設計</t>
    <phoneticPr fontId="1"/>
  </si>
  <si>
    <t>ステージ2設計</t>
  </si>
  <si>
    <t>ステージ3設計</t>
  </si>
  <si>
    <t>素材集め</t>
    <rPh sb="0" eb="2">
      <t>ソザイ</t>
    </rPh>
    <rPh sb="2" eb="3">
      <t>アツ</t>
    </rPh>
    <phoneticPr fontId="1"/>
  </si>
  <si>
    <t>カプセルとカプセルの当たり判定と押し戻し</t>
    <rPh sb="10" eb="11">
      <t>ア</t>
    </rPh>
    <rPh sb="13" eb="15">
      <t>ハンテイ</t>
    </rPh>
    <rPh sb="16" eb="17">
      <t>オ</t>
    </rPh>
    <rPh sb="18" eb="19">
      <t>モド</t>
    </rPh>
    <phoneticPr fontId="1"/>
  </si>
  <si>
    <t>カプセルと球の当たり判定と押し戻し</t>
    <rPh sb="5" eb="6">
      <t>キュウ</t>
    </rPh>
    <rPh sb="7" eb="8">
      <t>ア</t>
    </rPh>
    <rPh sb="10" eb="12">
      <t>ハンテイ</t>
    </rPh>
    <phoneticPr fontId="1"/>
  </si>
  <si>
    <t>球と球の当たり判定と押し戻し</t>
    <rPh sb="0" eb="1">
      <t>キュウ</t>
    </rPh>
    <rPh sb="2" eb="3">
      <t>キュウ</t>
    </rPh>
    <rPh sb="4" eb="5">
      <t>ア</t>
    </rPh>
    <rPh sb="7" eb="9">
      <t>ハンテイ</t>
    </rPh>
    <phoneticPr fontId="1"/>
  </si>
  <si>
    <t>ゲームオーバーシーン実装</t>
    <rPh sb="10" eb="12">
      <t>ジッソウ</t>
    </rPh>
    <phoneticPr fontId="1"/>
  </si>
  <si>
    <t>リザルト画面シーン実装</t>
    <rPh sb="0" eb="2">
      <t>ガメン</t>
    </rPh>
    <rPh sb="5" eb="7">
      <t>ジッソウ</t>
    </rPh>
    <phoneticPr fontId="1"/>
  </si>
  <si>
    <t>ゲームオーバーシーンのUI実装</t>
    <rPh sb="13" eb="15">
      <t>ジッソウ</t>
    </rPh>
    <phoneticPr fontId="1"/>
  </si>
  <si>
    <t>アイテム</t>
    <phoneticPr fontId="1"/>
  </si>
  <si>
    <t>体力回復</t>
    <rPh sb="0" eb="4">
      <t>タイリョクカイフク</t>
    </rPh>
    <phoneticPr fontId="1"/>
  </si>
  <si>
    <t>必殺ゲージアップ</t>
    <rPh sb="0" eb="2">
      <t>ヒッサツ</t>
    </rPh>
    <phoneticPr fontId="1"/>
  </si>
  <si>
    <t>爆弾</t>
    <rPh sb="0" eb="2">
      <t>バクダン</t>
    </rPh>
    <phoneticPr fontId="1"/>
  </si>
  <si>
    <t>武器</t>
    <rPh sb="0" eb="2">
      <t>ブキ</t>
    </rPh>
    <phoneticPr fontId="1"/>
  </si>
  <si>
    <t>アニメーションブレンド</t>
    <phoneticPr fontId="1"/>
  </si>
  <si>
    <t>ゲームシーンUI実装</t>
    <rPh sb="8" eb="10">
      <t>ジッソウ</t>
    </rPh>
    <phoneticPr fontId="1"/>
  </si>
  <si>
    <t>完了</t>
  </si>
  <si>
    <t>近づいて殴る(近距離)</t>
    <rPh sb="0" eb="1">
      <t>チカ</t>
    </rPh>
    <rPh sb="4" eb="5">
      <t>ナグ</t>
    </rPh>
    <rPh sb="7" eb="10">
      <t>キンキョリ</t>
    </rPh>
    <phoneticPr fontId="1"/>
  </si>
  <si>
    <t>弾を打ってくる(遠距離)</t>
    <rPh sb="0" eb="1">
      <t>タマ</t>
    </rPh>
    <rPh sb="2" eb="3">
      <t>ウ</t>
    </rPh>
    <rPh sb="8" eb="11">
      <t>エンキョリ</t>
    </rPh>
    <phoneticPr fontId="1"/>
  </si>
  <si>
    <t>爆弾を投げてくる</t>
    <rPh sb="0" eb="2">
      <t>バクダン</t>
    </rPh>
    <rPh sb="3" eb="4">
      <t>ナ</t>
    </rPh>
    <phoneticPr fontId="1"/>
  </si>
  <si>
    <t>死亡</t>
    <rPh sb="0" eb="2">
      <t>シボウ</t>
    </rPh>
    <phoneticPr fontId="1"/>
  </si>
  <si>
    <t>BOSS1</t>
    <phoneticPr fontId="1"/>
  </si>
  <si>
    <t>薙ぎ払い(回転攻撃)</t>
    <rPh sb="0" eb="1">
      <t>ナ</t>
    </rPh>
    <rPh sb="2" eb="3">
      <t>ハラ</t>
    </rPh>
    <rPh sb="5" eb="9">
      <t>カイテンコウゲキ</t>
    </rPh>
    <phoneticPr fontId="1"/>
  </si>
  <si>
    <t>BOSS2(第一形態)</t>
    <rPh sb="6" eb="7">
      <t>ダイ</t>
    </rPh>
    <rPh sb="7" eb="8">
      <t>イチ</t>
    </rPh>
    <rPh sb="8" eb="10">
      <t>ケイタイ</t>
    </rPh>
    <phoneticPr fontId="1"/>
  </si>
  <si>
    <t>速い弾を打ってくる(遠距離)</t>
    <rPh sb="0" eb="1">
      <t>ハヤ</t>
    </rPh>
    <rPh sb="2" eb="3">
      <t>タマ</t>
    </rPh>
    <rPh sb="4" eb="5">
      <t>ウ</t>
    </rPh>
    <rPh sb="10" eb="13">
      <t>エンキョリ</t>
    </rPh>
    <phoneticPr fontId="1"/>
  </si>
  <si>
    <t>BOSS2(第一形態)</t>
    <rPh sb="6" eb="10">
      <t>ダイイチケイタイ</t>
    </rPh>
    <phoneticPr fontId="1"/>
  </si>
  <si>
    <t>体力が半分を下回ったら形態変化</t>
    <rPh sb="0" eb="2">
      <t>タイリョク</t>
    </rPh>
    <rPh sb="3" eb="5">
      <t>ハンブン</t>
    </rPh>
    <rPh sb="6" eb="8">
      <t>シタマワ</t>
    </rPh>
    <rPh sb="11" eb="15">
      <t>ケイタイヘンカ</t>
    </rPh>
    <phoneticPr fontId="1"/>
  </si>
  <si>
    <t>突進攻撃</t>
    <rPh sb="0" eb="2">
      <t>トッシン</t>
    </rPh>
    <rPh sb="2" eb="4">
      <t>コウゲキ</t>
    </rPh>
    <phoneticPr fontId="1"/>
  </si>
  <si>
    <t>BOSS2(第二形態)</t>
    <rPh sb="7" eb="8">
      <t>ニ</t>
    </rPh>
    <phoneticPr fontId="1"/>
  </si>
  <si>
    <t>ビーム</t>
    <phoneticPr fontId="1"/>
  </si>
  <si>
    <t>カプセルと矩形の当たり判定と押し戻し</t>
    <rPh sb="5" eb="7">
      <t>クケイ</t>
    </rPh>
    <rPh sb="8" eb="9">
      <t>ア</t>
    </rPh>
    <rPh sb="11" eb="13">
      <t>ハンテイ</t>
    </rPh>
    <phoneticPr fontId="1"/>
  </si>
  <si>
    <t>球と矩形の当たり判定と押し戻し</t>
    <rPh sb="0" eb="1">
      <t>キュウ</t>
    </rPh>
    <rPh sb="2" eb="4">
      <t>クケイ</t>
    </rPh>
    <rPh sb="5" eb="6">
      <t>ア</t>
    </rPh>
    <rPh sb="8" eb="10">
      <t>ハンテイ</t>
    </rPh>
    <phoneticPr fontId="1"/>
  </si>
  <si>
    <t>ダッシュ</t>
    <phoneticPr fontId="1"/>
  </si>
  <si>
    <t>プレイヤーのX座標に合わせてカメラの位置を変える</t>
    <rPh sb="7" eb="9">
      <t>ザヒョウ</t>
    </rPh>
    <rPh sb="10" eb="11">
      <t>ア</t>
    </rPh>
    <rPh sb="18" eb="20">
      <t>イチ</t>
    </rPh>
    <rPh sb="21" eb="22">
      <t>カ</t>
    </rPh>
    <phoneticPr fontId="1"/>
  </si>
  <si>
    <t>アクター(基底クラス)</t>
    <rPh sb="5" eb="7">
      <t>キテイ</t>
    </rPh>
    <phoneticPr fontId="1"/>
  </si>
  <si>
    <t>持ってるもの</t>
    <rPh sb="0" eb="1">
      <t>モ</t>
    </rPh>
    <phoneticPr fontId="1"/>
  </si>
  <si>
    <t>理由</t>
    <rPh sb="0" eb="2">
      <t>リユウ</t>
    </rPh>
    <phoneticPr fontId="1"/>
  </si>
  <si>
    <t>衝突判定(Collidable)</t>
    <rPh sb="0" eb="4">
      <t>ショウトツハンテイ</t>
    </rPh>
    <phoneticPr fontId="1"/>
  </si>
  <si>
    <t>やられ判定(HurtPoint)</t>
    <rPh sb="3" eb="5">
      <t>ハンテイ</t>
    </rPh>
    <phoneticPr fontId="1"/>
  </si>
  <si>
    <t>消滅フラグ</t>
    <rPh sb="0" eb="2">
      <t>ショウメツ</t>
    </rPh>
    <phoneticPr fontId="1"/>
  </si>
  <si>
    <t>識別番号</t>
    <rPh sb="0" eb="4">
      <t>シキベツバンゴウ</t>
    </rPh>
    <phoneticPr fontId="1"/>
  </si>
  <si>
    <t>キャラクターを動かすため</t>
    <rPh sb="7" eb="8">
      <t>ウゴ</t>
    </rPh>
    <phoneticPr fontId="1"/>
  </si>
  <si>
    <t>ダメージを受けるため</t>
    <rPh sb="5" eb="6">
      <t>ウ</t>
    </rPh>
    <phoneticPr fontId="1"/>
  </si>
  <si>
    <t>体力がなくなったら消したい</t>
    <rPh sb="0" eb="2">
      <t>タイリョク</t>
    </rPh>
    <rPh sb="9" eb="10">
      <t>ケ</t>
    </rPh>
    <phoneticPr fontId="1"/>
  </si>
  <si>
    <t>全体の数や特定のアクターを指定する際に使う</t>
    <rPh sb="0" eb="2">
      <t>ゼンタイ</t>
    </rPh>
    <rPh sb="3" eb="4">
      <t>カズ</t>
    </rPh>
    <rPh sb="5" eb="7">
      <t>トクテイ</t>
    </rPh>
    <rPh sb="13" eb="15">
      <t>シテイ</t>
    </rPh>
    <rPh sb="17" eb="18">
      <t>サイ</t>
    </rPh>
    <rPh sb="19" eb="20">
      <t>ツカ</t>
    </rPh>
    <phoneticPr fontId="1"/>
  </si>
  <si>
    <t>アクターマネージャー</t>
    <phoneticPr fontId="1"/>
  </si>
  <si>
    <t>衝突判定と押し戻しをするクラス</t>
    <rPh sb="0" eb="2">
      <t>ショウトツ</t>
    </rPh>
    <rPh sb="2" eb="4">
      <t>ハンテイ</t>
    </rPh>
    <rPh sb="5" eb="6">
      <t>オ</t>
    </rPh>
    <rPh sb="7" eb="8">
      <t>モド</t>
    </rPh>
    <phoneticPr fontId="1"/>
  </si>
  <si>
    <t>攻撃の処理をするクラス</t>
    <rPh sb="0" eb="2">
      <t>コウゲキ</t>
    </rPh>
    <rPh sb="3" eb="5">
      <t>ショリ</t>
    </rPh>
    <phoneticPr fontId="1"/>
  </si>
  <si>
    <t>アクターの配列</t>
    <rPh sb="5" eb="7">
      <t>ハイレツ</t>
    </rPh>
    <phoneticPr fontId="1"/>
  </si>
  <si>
    <t>アイテム(アクター)生成クラス</t>
    <rPh sb="10" eb="12">
      <t>セイセイ</t>
    </rPh>
    <phoneticPr fontId="1"/>
  </si>
  <si>
    <t>アクターを管理するため</t>
    <rPh sb="5" eb="7">
      <t>カンリ</t>
    </rPh>
    <phoneticPr fontId="1"/>
  </si>
  <si>
    <t>アイテムを生成してそれをこのクラス内で管理したいから</t>
    <rPh sb="5" eb="7">
      <t>セイセイ</t>
    </rPh>
    <rPh sb="17" eb="18">
      <t>ナイ</t>
    </rPh>
    <rPh sb="19" eb="21">
      <t>カンリ</t>
    </rPh>
    <phoneticPr fontId="1"/>
  </si>
  <si>
    <t>衝突処理をするため</t>
    <rPh sb="0" eb="4">
      <t>ショウトツショリ</t>
    </rPh>
    <phoneticPr fontId="1"/>
  </si>
  <si>
    <t>プレイヤーや敵、爆弾から攻撃判定が出るためその処理をしたい</t>
    <rPh sb="6" eb="7">
      <t>テキ</t>
    </rPh>
    <rPh sb="8" eb="10">
      <t>バクダン</t>
    </rPh>
    <rPh sb="12" eb="16">
      <t>コウゲキハンテイ</t>
    </rPh>
    <rPh sb="17" eb="18">
      <t>デ</t>
    </rPh>
    <rPh sb="23" eb="25">
      <t>ショリ</t>
    </rPh>
    <phoneticPr fontId="1"/>
  </si>
  <si>
    <t>管理してもらう</t>
    <rPh sb="0" eb="2">
      <t>カンリ</t>
    </rPh>
    <phoneticPr fontId="1"/>
  </si>
  <si>
    <t>コリジョンマネージャー</t>
    <phoneticPr fontId="1"/>
  </si>
  <si>
    <t>コリジョンチェッカー</t>
    <phoneticPr fontId="1"/>
  </si>
  <si>
    <t>コリジョンプロセス</t>
    <phoneticPr fontId="1"/>
  </si>
  <si>
    <t>Physicsにしてしまってもいいかも</t>
    <phoneticPr fontId="1"/>
  </si>
  <si>
    <t>コライダーデータ</t>
    <phoneticPr fontId="1"/>
  </si>
  <si>
    <t>リジッドボディ</t>
    <phoneticPr fontId="1"/>
  </si>
  <si>
    <t>プレイヤー</t>
    <phoneticPr fontId="1"/>
  </si>
  <si>
    <t>attackManager</t>
    <phoneticPr fontId="1"/>
  </si>
  <si>
    <t>やられ判定(HurtPoint)</t>
  </si>
  <si>
    <t>攻撃（コライダブル）</t>
    <rPh sb="0" eb="2">
      <t>コウゲキ</t>
    </rPh>
    <phoneticPr fontId="1"/>
  </si>
  <si>
    <t>エントリー</t>
    <phoneticPr fontId="1"/>
  </si>
  <si>
    <t>基底クラス</t>
    <rPh sb="0" eb="2">
      <t>キテイ</t>
    </rPh>
    <phoneticPr fontId="1"/>
  </si>
  <si>
    <t>管理</t>
    <rPh sb="0" eb="2">
      <t>カンリ</t>
    </rPh>
    <phoneticPr fontId="1"/>
  </si>
  <si>
    <t>継承</t>
    <rPh sb="0" eb="2">
      <t>ケイショウ</t>
    </rPh>
    <phoneticPr fontId="1"/>
  </si>
  <si>
    <t>当たり判定をしてる</t>
    <rPh sb="0" eb="1">
      <t>ア</t>
    </rPh>
    <rPh sb="3" eb="5">
      <t>ハンテイ</t>
    </rPh>
    <phoneticPr fontId="1"/>
  </si>
  <si>
    <t>アクターの管理</t>
    <rPh sb="5" eb="7">
      <t>カンリ</t>
    </rPh>
    <phoneticPr fontId="1"/>
  </si>
  <si>
    <t>参照</t>
    <rPh sb="0" eb="2">
      <t>サンショウ</t>
    </rPh>
    <phoneticPr fontId="1"/>
  </si>
  <si>
    <t>実体は全部ここ</t>
    <rPh sb="0" eb="2">
      <t>ジッタイ</t>
    </rPh>
    <rPh sb="3" eb="5">
      <t>ゼンブ</t>
    </rPh>
    <phoneticPr fontId="1"/>
  </si>
  <si>
    <t>クラス図</t>
    <rPh sb="3" eb="4">
      <t>ズ</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</si>
</sst>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
  </numFmts>
  <fonts count="19">
    <font>
      <sz val="11"/>
      <color theme="1"/>
      <name val="Yu Gothic"/>
      <family val="2"/>
      <scheme val="minor"/>
    </font>
    <font>
      <sz val="6"/>
      <name val="Yu Gothic"/>
      <family val="3"/>
      <charset val="128"/>
      <scheme val="minor"/>
    </font>
    <font>
      <b/>
      <sz val="11"/>
      <color theme="1"/>
      <name val="Yu Gothic"/>
      <family val="3"/>
      <charset val="128"/>
      <scheme val="minor"/>
    </font>
    <font>
      <sz val="11"/>
      <name val="Yu Gothic"/>
      <family val="3"/>
      <charset val="128"/>
      <scheme val="minor"/>
    </font>
    <font>
      <sz val="11"/>
      <color rgb="FFFF0000"/>
      <name val="Yu Gothic"/>
      <family val="2"/>
      <scheme val="minor"/>
    </font>
    <font>
      <sz val="11"/>
      <color theme="1"/>
      <name val="Yu Gothic"/>
      <family val="2"/>
      <scheme val="minor"/>
    </font>
    <font>
      <sz val="20"/>
      <color theme="1"/>
      <name val="Yu Gothic"/>
      <family val="3"/>
      <charset val="128"/>
      <scheme val="minor"/>
    </font>
    <font>
      <b/>
      <sz val="20"/>
      <color theme="0"/>
      <name val="Yu Gothic"/>
      <family val="3"/>
      <charset val="128"/>
      <scheme val="minor"/>
    </font>
    <font>
      <b/>
      <sz val="20"/>
      <color theme="1"/>
      <name val="Yu Gothic"/>
      <family val="3"/>
      <charset val="128"/>
      <scheme val="minor"/>
    </font>
    <font>
      <sz val="20"/>
      <name val="Yu Gothic"/>
      <family val="3"/>
      <charset val="128"/>
      <scheme val="minor"/>
    </font>
    <font>
      <b/>
      <sz val="11"/>
      <color rgb="FF000000"/>
      <name val="游ゴシック"/>
      <family val="3"/>
      <charset val="128"/>
    </font>
    <font>
      <b/>
      <sz val="11"/>
      <color theme="0"/>
      <name val="Yu Gothic"/>
      <family val="3"/>
      <charset val="128"/>
      <scheme val="minor"/>
    </font>
    <font>
      <b/>
      <sz val="16"/>
      <color theme="1"/>
      <name val="Yu Gothic"/>
      <family val="3"/>
      <charset val="128"/>
      <scheme val="minor"/>
    </font>
    <font>
      <sz val="18"/>
      <color theme="1"/>
      <name val="Yu Gothic"/>
      <family val="2"/>
      <scheme val="minor"/>
    </font>
    <font>
      <sz val="24"/>
      <color theme="1"/>
      <name val="Yu Gothic"/>
      <family val="2"/>
      <scheme val="minor"/>
    </font>
    <font>
      <b/>
      <sz val="22"/>
      <color theme="1"/>
      <name val="Yu Gothic"/>
      <family val="3"/>
      <charset val="128"/>
      <scheme val="minor"/>
    </font>
    <font>
      <b/>
      <sz val="26"/>
      <color theme="1"/>
      <name val="Yu Gothic"/>
      <family val="3"/>
      <charset val="128"/>
      <scheme val="minor"/>
    </font>
    <font>
      <b/>
      <sz val="36"/>
      <color theme="1"/>
      <name val="Yu Gothic"/>
      <family val="3"/>
      <charset val="128"/>
      <scheme val="minor"/>
    </font>
    <font>
      <b/>
      <sz val="28"/>
      <color theme="1"/>
      <name val="Yu Gothic"/>
      <family val="3"/>
      <charset val="128"/>
      <scheme val="minor"/>
    </font>
  </fonts>
  <fills count="3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0"/>
        <bgColor indexed="64"/>
      </patternFill>
    </fill>
    <fill>
      <patternFill patternType="solid">
        <fgColor rgb="FFC198E0"/>
        <bgColor indexed="64"/>
      </patternFill>
    </fill>
    <fill>
      <patternFill patternType="solid">
        <fgColor theme="4" tint="-0.499984740745262"/>
        <bgColor indexed="64"/>
      </patternFill>
    </fill>
    <fill>
      <patternFill patternType="solid">
        <fgColor rgb="FF00FFCC"/>
        <bgColor indexed="64"/>
      </patternFill>
    </fill>
    <fill>
      <patternFill patternType="solid">
        <fgColor rgb="FF00FF00"/>
        <bgColor indexed="64"/>
      </patternFill>
    </fill>
    <fill>
      <patternFill patternType="solid">
        <fgColor rgb="FFCC6600"/>
        <bgColor indexed="64"/>
      </patternFill>
    </fill>
    <fill>
      <patternFill patternType="solid">
        <fgColor rgb="FF33CCFF"/>
        <bgColor indexed="64"/>
      </patternFill>
    </fill>
    <fill>
      <patternFill patternType="solid">
        <fgColor rgb="FFFF3300"/>
        <bgColor indexed="64"/>
      </patternFill>
    </fill>
    <fill>
      <patternFill patternType="solid">
        <fgColor rgb="FFFF99CC"/>
        <bgColor indexed="64"/>
      </patternFill>
    </fill>
    <fill>
      <patternFill patternType="solid">
        <fgColor rgb="FF9933FF"/>
        <bgColor indexed="64"/>
      </patternFill>
    </fill>
    <fill>
      <patternFill patternType="solid">
        <fgColor rgb="FFCC9900"/>
        <bgColor indexed="64"/>
      </patternFill>
    </fill>
    <fill>
      <patternFill patternType="solid">
        <fgColor rgb="FFFFFFCC"/>
        <bgColor indexed="64"/>
      </patternFill>
    </fill>
    <fill>
      <patternFill patternType="solid">
        <fgColor rgb="FF99FF33"/>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66FFCC"/>
        <bgColor indexed="64"/>
      </patternFill>
    </fill>
    <fill>
      <patternFill patternType="solid">
        <fgColor rgb="FFCCFF99"/>
        <bgColor indexed="64"/>
      </patternFill>
    </fill>
    <fill>
      <patternFill patternType="solid">
        <fgColor theme="5"/>
        <bgColor indexed="64"/>
      </patternFill>
    </fill>
    <fill>
      <patternFill patternType="solid">
        <fgColor rgb="FF00FFFF"/>
        <bgColor indexed="64"/>
      </patternFill>
    </fill>
    <fill>
      <patternFill patternType="solid">
        <fgColor theme="9"/>
        <bgColor indexed="64"/>
      </patternFill>
    </fill>
    <fill>
      <patternFill patternType="solid">
        <fgColor rgb="FFFFFF00"/>
        <bgColor rgb="FF000000"/>
      </patternFill>
    </fill>
    <fill>
      <patternFill patternType="solid">
        <fgColor theme="4"/>
        <bgColor indexed="64"/>
      </patternFill>
    </fill>
    <fill>
      <patternFill patternType="solid">
        <fgColor theme="5" tint="0.79998168889431442"/>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5" fillId="0" borderId="0" applyFont="0" applyFill="0" applyBorder="0" applyAlignment="0" applyProtection="0">
      <alignment vertical="center"/>
    </xf>
  </cellStyleXfs>
  <cellXfs count="94">
    <xf numFmtId="0" fontId="0" fillId="0" borderId="0" xfId="0"/>
    <xf numFmtId="56" fontId="0" fillId="0" borderId="0" xfId="0" applyNumberFormat="1"/>
    <xf numFmtId="176" fontId="0" fillId="0" borderId="0" xfId="0" applyNumberFormat="1"/>
    <xf numFmtId="177" fontId="0" fillId="0" borderId="0" xfId="0" applyNumberFormat="1"/>
    <xf numFmtId="0" fontId="0" fillId="4" borderId="1" xfId="0" applyFill="1" applyBorder="1"/>
    <xf numFmtId="0" fontId="2" fillId="2" borderId="1" xfId="0" applyFont="1" applyFill="1" applyBorder="1"/>
    <xf numFmtId="0" fontId="0" fillId="6" borderId="1" xfId="0" applyFill="1" applyBorder="1"/>
    <xf numFmtId="0" fontId="0" fillId="8" borderId="1" xfId="0" applyFill="1" applyBorder="1"/>
    <xf numFmtId="0" fontId="0" fillId="7" borderId="1" xfId="0" applyFill="1" applyBorder="1"/>
    <xf numFmtId="0" fontId="0" fillId="9" borderId="1" xfId="0" applyFill="1" applyBorder="1"/>
    <xf numFmtId="0" fontId="0" fillId="10" borderId="1" xfId="0" applyFill="1" applyBorder="1"/>
    <xf numFmtId="0" fontId="0" fillId="0" borderId="2" xfId="0" applyBorder="1"/>
    <xf numFmtId="0" fontId="0" fillId="5" borderId="1" xfId="0" applyFill="1" applyBorder="1"/>
    <xf numFmtId="0" fontId="2" fillId="7" borderId="2" xfId="0" applyFont="1" applyFill="1" applyBorder="1"/>
    <xf numFmtId="0" fontId="2" fillId="3" borderId="2" xfId="0" applyFont="1" applyFill="1" applyBorder="1"/>
    <xf numFmtId="0" fontId="0" fillId="0" borderId="0" xfId="0" applyAlignment="1">
      <alignment horizontal="center"/>
    </xf>
    <xf numFmtId="0" fontId="0" fillId="11" borderId="3" xfId="0" applyFill="1" applyBorder="1" applyAlignment="1">
      <alignment horizontal="center"/>
    </xf>
    <xf numFmtId="0" fontId="0" fillId="12" borderId="3" xfId="0" applyFill="1" applyBorder="1" applyAlignment="1">
      <alignment horizontal="center"/>
    </xf>
    <xf numFmtId="0" fontId="0" fillId="9" borderId="2" xfId="0" applyFill="1" applyBorder="1"/>
    <xf numFmtId="0" fontId="3" fillId="0" borderId="2" xfId="0" applyFont="1" applyBorder="1"/>
    <xf numFmtId="0" fontId="0" fillId="0" borderId="4" xfId="0" applyBorder="1"/>
    <xf numFmtId="0" fontId="0" fillId="12" borderId="3" xfId="0" applyFill="1" applyBorder="1"/>
    <xf numFmtId="0" fontId="0" fillId="0" borderId="3" xfId="0" applyBorder="1"/>
    <xf numFmtId="0" fontId="4" fillId="5" borderId="3" xfId="0" applyFont="1" applyFill="1" applyBorder="1"/>
    <xf numFmtId="0" fontId="0" fillId="11" borderId="0" xfId="0" applyFill="1" applyAlignment="1">
      <alignment horizontal="center"/>
    </xf>
    <xf numFmtId="56" fontId="0" fillId="0" borderId="3" xfId="0" applyNumberFormat="1" applyBorder="1"/>
    <xf numFmtId="0" fontId="6" fillId="12" borderId="3" xfId="0" applyFont="1" applyFill="1" applyBorder="1"/>
    <xf numFmtId="0" fontId="6" fillId="12" borderId="3" xfId="0" applyFont="1" applyFill="1" applyBorder="1" applyAlignment="1">
      <alignment horizontal="center" vertical="center"/>
    </xf>
    <xf numFmtId="0" fontId="7" fillId="14" borderId="3" xfId="0" applyFont="1" applyFill="1" applyBorder="1"/>
    <xf numFmtId="0" fontId="7" fillId="14" borderId="3" xfId="0" applyFont="1" applyFill="1" applyBorder="1" applyAlignment="1">
      <alignment horizontal="center" vertical="center"/>
    </xf>
    <xf numFmtId="0" fontId="9" fillId="12" borderId="3" xfId="0" applyFont="1" applyFill="1" applyBorder="1"/>
    <xf numFmtId="0" fontId="8" fillId="12" borderId="3" xfId="0" applyFont="1" applyFill="1" applyBorder="1"/>
    <xf numFmtId="0" fontId="6" fillId="12" borderId="7" xfId="0" applyFont="1" applyFill="1" applyBorder="1"/>
    <xf numFmtId="0" fontId="6" fillId="15" borderId="3" xfId="0" applyFont="1" applyFill="1" applyBorder="1"/>
    <xf numFmtId="0" fontId="6" fillId="12" borderId="5" xfId="0" applyFont="1" applyFill="1" applyBorder="1"/>
    <xf numFmtId="0" fontId="8" fillId="29" borderId="9" xfId="0" applyFont="1" applyFill="1" applyBorder="1" applyAlignment="1">
      <alignment horizontal="center" vertical="center"/>
    </xf>
    <xf numFmtId="0" fontId="8" fillId="12" borderId="10" xfId="0" applyFont="1" applyFill="1" applyBorder="1"/>
    <xf numFmtId="0" fontId="8" fillId="12" borderId="11" xfId="0" applyFont="1" applyFill="1" applyBorder="1"/>
    <xf numFmtId="0" fontId="6" fillId="12" borderId="6" xfId="0" applyFont="1" applyFill="1" applyBorder="1"/>
    <xf numFmtId="0" fontId="8" fillId="25" borderId="12" xfId="0" applyFont="1" applyFill="1" applyBorder="1"/>
    <xf numFmtId="0" fontId="8" fillId="12" borderId="3" xfId="1" applyNumberFormat="1" applyFont="1" applyFill="1" applyBorder="1" applyAlignment="1"/>
    <xf numFmtId="0" fontId="8" fillId="12" borderId="13" xfId="0" applyFont="1" applyFill="1" applyBorder="1"/>
    <xf numFmtId="0" fontId="8" fillId="26" borderId="12" xfId="0" applyFont="1" applyFill="1" applyBorder="1"/>
    <xf numFmtId="0" fontId="8" fillId="18" borderId="12" xfId="0" applyFont="1" applyFill="1" applyBorder="1"/>
    <xf numFmtId="0" fontId="8" fillId="19" borderId="12" xfId="0" applyFont="1" applyFill="1" applyBorder="1" applyAlignment="1">
      <alignment horizontal="center" vertical="center"/>
    </xf>
    <xf numFmtId="9" fontId="8" fillId="12" borderId="13" xfId="0" applyNumberFormat="1" applyFont="1" applyFill="1" applyBorder="1"/>
    <xf numFmtId="0" fontId="8" fillId="24" borderId="12" xfId="0" applyFont="1" applyFill="1" applyBorder="1" applyAlignment="1">
      <alignment horizontal="center" vertical="center"/>
    </xf>
    <xf numFmtId="9" fontId="8" fillId="12" borderId="13" xfId="1" applyFont="1" applyFill="1" applyBorder="1" applyAlignment="1"/>
    <xf numFmtId="0" fontId="6" fillId="16" borderId="3" xfId="0" applyFont="1" applyFill="1" applyBorder="1"/>
    <xf numFmtId="0" fontId="8" fillId="2" borderId="12" xfId="0" applyFont="1" applyFill="1" applyBorder="1" applyAlignment="1">
      <alignment horizontal="center" vertical="center"/>
    </xf>
    <xf numFmtId="0" fontId="8" fillId="12" borderId="12" xfId="0" applyFont="1" applyFill="1" applyBorder="1"/>
    <xf numFmtId="0" fontId="8" fillId="30" borderId="12" xfId="0" applyFont="1" applyFill="1" applyBorder="1"/>
    <xf numFmtId="0" fontId="8" fillId="19" borderId="14" xfId="0" applyFont="1" applyFill="1" applyBorder="1" applyAlignment="1">
      <alignment horizontal="center"/>
    </xf>
    <xf numFmtId="0" fontId="8" fillId="12" borderId="15" xfId="0" applyFont="1" applyFill="1" applyBorder="1"/>
    <xf numFmtId="0" fontId="8" fillId="12" borderId="16" xfId="0" applyFont="1" applyFill="1" applyBorder="1"/>
    <xf numFmtId="0" fontId="8" fillId="12" borderId="8" xfId="0" applyFont="1" applyFill="1" applyBorder="1"/>
    <xf numFmtId="0" fontId="6" fillId="12" borderId="8" xfId="0" applyFont="1" applyFill="1" applyBorder="1"/>
    <xf numFmtId="0" fontId="6" fillId="8" borderId="3" xfId="0" applyFont="1" applyFill="1" applyBorder="1"/>
    <xf numFmtId="0" fontId="6" fillId="13" borderId="3" xfId="0" applyFont="1" applyFill="1" applyBorder="1"/>
    <xf numFmtId="0" fontId="6" fillId="17" borderId="3" xfId="0" applyFont="1" applyFill="1" applyBorder="1"/>
    <xf numFmtId="0" fontId="6" fillId="2" borderId="3" xfId="0" applyFont="1" applyFill="1" applyBorder="1"/>
    <xf numFmtId="0" fontId="6" fillId="28" borderId="3" xfId="0" applyFont="1" applyFill="1" applyBorder="1"/>
    <xf numFmtId="0" fontId="6" fillId="19" borderId="3" xfId="0" applyFont="1" applyFill="1" applyBorder="1"/>
    <xf numFmtId="0" fontId="6" fillId="20" borderId="3" xfId="0" applyFont="1" applyFill="1" applyBorder="1"/>
    <xf numFmtId="0" fontId="6" fillId="21" borderId="3" xfId="0" applyFont="1" applyFill="1" applyBorder="1"/>
    <xf numFmtId="0" fontId="6" fillId="22" borderId="3" xfId="0" applyFont="1" applyFill="1" applyBorder="1"/>
    <xf numFmtId="0" fontId="6" fillId="27" borderId="3" xfId="0" applyFont="1" applyFill="1" applyBorder="1"/>
    <xf numFmtId="0" fontId="6" fillId="23" borderId="3" xfId="0" applyFont="1" applyFill="1" applyBorder="1"/>
    <xf numFmtId="0" fontId="6" fillId="24" borderId="3" xfId="0" applyFont="1" applyFill="1" applyBorder="1"/>
    <xf numFmtId="0" fontId="8" fillId="12" borderId="3" xfId="0" applyFont="1" applyFill="1" applyBorder="1" applyAlignment="1">
      <alignment horizontal="center" vertical="center"/>
    </xf>
    <xf numFmtId="0" fontId="0" fillId="0" borderId="17" xfId="0" applyBorder="1"/>
    <xf numFmtId="0" fontId="0" fillId="2" borderId="18" xfId="0" applyFill="1" applyBorder="1"/>
    <xf numFmtId="0" fontId="0" fillId="31" borderId="19" xfId="0" applyFill="1" applyBorder="1"/>
    <xf numFmtId="0" fontId="0" fillId="18" borderId="20" xfId="0" applyFill="1" applyBorder="1"/>
    <xf numFmtId="0" fontId="0" fillId="0" borderId="21" xfId="0" applyBorder="1"/>
    <xf numFmtId="0" fontId="0" fillId="18" borderId="22" xfId="0" applyFill="1" applyBorder="1"/>
    <xf numFmtId="0" fontId="0" fillId="0" borderId="23" xfId="0" applyBorder="1"/>
    <xf numFmtId="0" fontId="0" fillId="0" borderId="24" xfId="0" applyBorder="1"/>
    <xf numFmtId="0" fontId="10" fillId="32" borderId="25" xfId="0" applyFont="1" applyFill="1" applyBorder="1"/>
    <xf numFmtId="0" fontId="0" fillId="0" borderId="25" xfId="0" applyBorder="1"/>
    <xf numFmtId="0" fontId="0" fillId="0" borderId="26" xfId="0" applyBorder="1"/>
    <xf numFmtId="0" fontId="0" fillId="0" borderId="27" xfId="0" applyBorder="1"/>
    <xf numFmtId="0" fontId="11" fillId="33" borderId="0" xfId="0" applyFont="1" applyFill="1"/>
    <xf numFmtId="0" fontId="12" fillId="0" borderId="0" xfId="0" applyFont="1" applyAlignment="1">
      <alignment horizontal="center"/>
    </xf>
    <xf numFmtId="0" fontId="2" fillId="0" borderId="0" xfId="0" applyFont="1"/>
    <xf numFmtId="0" fontId="14" fillId="0" borderId="0" xfId="0" applyFont="1"/>
    <xf numFmtId="0" fontId="8" fillId="0" borderId="0" xfId="0" applyFont="1"/>
    <xf numFmtId="0" fontId="15" fillId="0" borderId="0" xfId="0" applyFont="1"/>
    <xf numFmtId="0" fontId="17" fillId="0" borderId="0" xfId="0" applyFont="1"/>
    <xf numFmtId="0" fontId="0" fillId="25" borderId="0" xfId="0" applyFill="1"/>
    <xf numFmtId="0" fontId="16" fillId="25" borderId="0" xfId="0" applyFont="1" applyFill="1"/>
    <xf numFmtId="0" fontId="18" fillId="25" borderId="0" xfId="0" applyFont="1" applyFill="1"/>
    <xf numFmtId="0" fontId="13" fillId="34" borderId="0" xfId="0" applyFont="1" applyFill="1"/>
    <xf numFmtId="0" fontId="0" fillId="34" borderId="0" xfId="0" applyFill="1"/>
  </cellXfs>
  <cellStyles count="2">
    <cellStyle name="パーセント" xfId="1" builtinId="5"/>
    <cellStyle name="標準" xfId="0" builtinId="0"/>
  </cellStyles>
  <dxfs count="0"/>
  <tableStyles count="0" defaultTableStyle="TableStyleMedium2" defaultPivotStyle="PivotStyleLight16"/>
  <colors>
    <mruColors>
      <color rgb="FF9933FF"/>
      <color rgb="FF33CCFF"/>
      <color rgb="FFFF3300"/>
      <color rgb="FF99CCFF"/>
      <color rgb="FF00FFFF"/>
      <color rgb="FFCCFF99"/>
      <color rgb="FF66FFCC"/>
      <color rgb="FFFF7C80"/>
      <color rgb="FFFFFFCC"/>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1381080</xdr:colOff>
      <xdr:row>6</xdr:row>
      <xdr:rowOff>142680</xdr:rowOff>
    </xdr:from>
    <xdr:to>
      <xdr:col>2</xdr:col>
      <xdr:colOff>1873920</xdr:colOff>
      <xdr:row>9</xdr:row>
      <xdr:rowOff>224265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インク 3">
              <a:extLst>
                <a:ext uri="{FF2B5EF4-FFF2-40B4-BE49-F238E27FC236}">
                  <a16:creationId xmlns:a16="http://schemas.microsoft.com/office/drawing/2014/main" id="{3BA99456-03FF-82B1-5612-A262D06F657C}"/>
                </a:ext>
              </a:extLst>
            </xdr14:cNvPr>
            <xdr14:cNvContentPartPr/>
          </xdr14:nvContentPartPr>
          <xdr14:nvPr macro=""/>
          <xdr14:xfrm>
            <a:off x="3057480" y="1590480"/>
            <a:ext cx="492840" cy="795960"/>
          </xdr14:xfrm>
        </xdr:contentPart>
      </mc:Choice>
      <mc:Fallback xmlns="">
        <xdr:pic>
          <xdr:nvPicPr>
            <xdr:cNvPr id="4" name="インク 3">
              <a:extLst>
                <a:ext uri="{FF2B5EF4-FFF2-40B4-BE49-F238E27FC236}">
                  <a16:creationId xmlns:a16="http://schemas.microsoft.com/office/drawing/2014/main" id="{3BA99456-03FF-82B1-5612-A262D06F657C}"/>
                </a:ext>
              </a:extLst>
            </xdr:cNvPr>
            <xdr:cNvPicPr/>
          </xdr:nvPicPr>
          <xdr:blipFill>
            <a:blip xmlns:r="http://schemas.openxmlformats.org/officeDocument/2006/relationships" r:embed="rId2"/>
            <a:stretch>
              <a:fillRect/>
            </a:stretch>
          </xdr:blipFill>
          <xdr:spPr>
            <a:xfrm>
              <a:off x="3051360" y="1584409"/>
              <a:ext cx="505080" cy="808101"/>
            </a:xfrm>
            <a:prstGeom prst="rect">
              <a:avLst/>
            </a:prstGeom>
          </xdr:spPr>
        </xdr:pic>
      </mc:Fallback>
    </mc:AlternateContent>
    <xdr:clientData/>
  </xdr:twoCellAnchor>
  <xdr:twoCellAnchor editAs="oneCell">
    <xdr:from>
      <xdr:col>4</xdr:col>
      <xdr:colOff>94905</xdr:colOff>
      <xdr:row>3</xdr:row>
      <xdr:rowOff>94740</xdr:rowOff>
    </xdr:from>
    <xdr:to>
      <xdr:col>5</xdr:col>
      <xdr:colOff>2205225</xdr:colOff>
      <xdr:row>7</xdr:row>
      <xdr:rowOff>94830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9" name="インク 8">
              <a:extLst>
                <a:ext uri="{FF2B5EF4-FFF2-40B4-BE49-F238E27FC236}">
                  <a16:creationId xmlns:a16="http://schemas.microsoft.com/office/drawing/2014/main" id="{FD073B34-868E-FB3B-3668-8D6DF7FE8A8A}"/>
                </a:ext>
              </a:extLst>
            </xdr14:cNvPr>
            <xdr14:cNvContentPartPr/>
          </xdr14:nvContentPartPr>
          <xdr14:nvPr macro=""/>
          <xdr14:xfrm>
            <a:off x="8810280" y="818640"/>
            <a:ext cx="2796120" cy="971640"/>
          </xdr14:xfrm>
        </xdr:contentPart>
      </mc:Choice>
      <mc:Fallback xmlns="">
        <xdr:pic>
          <xdr:nvPicPr>
            <xdr:cNvPr id="9" name="インク 8">
              <a:extLst>
                <a:ext uri="{FF2B5EF4-FFF2-40B4-BE49-F238E27FC236}">
                  <a16:creationId xmlns:a16="http://schemas.microsoft.com/office/drawing/2014/main" id="{FD073B34-868E-FB3B-3668-8D6DF7FE8A8A}"/>
                </a:ext>
              </a:extLst>
            </xdr:cNvPr>
            <xdr:cNvPicPr/>
          </xdr:nvPicPr>
          <xdr:blipFill>
            <a:blip xmlns:r="http://schemas.openxmlformats.org/officeDocument/2006/relationships" r:embed="rId4"/>
            <a:stretch>
              <a:fillRect/>
            </a:stretch>
          </xdr:blipFill>
          <xdr:spPr>
            <a:xfrm>
              <a:off x="8804164" y="812558"/>
              <a:ext cx="2808352" cy="983803"/>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476250</xdr:colOff>
      <xdr:row>3</xdr:row>
      <xdr:rowOff>171450</xdr:rowOff>
    </xdr:from>
    <xdr:to>
      <xdr:col>10</xdr:col>
      <xdr:colOff>161925</xdr:colOff>
      <xdr:row>6</xdr:row>
      <xdr:rowOff>76200</xdr:rowOff>
    </xdr:to>
    <xdr:sp macro="" textlink="">
      <xdr:nvSpPr>
        <xdr:cNvPr id="2" name="正方形/長方形 1">
          <a:extLst>
            <a:ext uri="{FF2B5EF4-FFF2-40B4-BE49-F238E27FC236}">
              <a16:creationId xmlns:a16="http://schemas.microsoft.com/office/drawing/2014/main" id="{DF331B5D-AC86-61C5-F40B-E1DD3D214EB2}"/>
            </a:ext>
          </a:extLst>
        </xdr:cNvPr>
        <xdr:cNvSpPr/>
      </xdr:nvSpPr>
      <xdr:spPr>
        <a:xfrm>
          <a:off x="5276850" y="885825"/>
          <a:ext cx="1743075" cy="6191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Collidable</a:t>
          </a:r>
          <a:endParaRPr kumimoji="1" lang="ja-JP" altLang="en-US" sz="2800"/>
        </a:p>
      </xdr:txBody>
    </xdr:sp>
    <xdr:clientData/>
  </xdr:twoCellAnchor>
  <xdr:twoCellAnchor>
    <xdr:from>
      <xdr:col>13</xdr:col>
      <xdr:colOff>262617</xdr:colOff>
      <xdr:row>3</xdr:row>
      <xdr:rowOff>85725</xdr:rowOff>
    </xdr:from>
    <xdr:to>
      <xdr:col>15</xdr:col>
      <xdr:colOff>628650</xdr:colOff>
      <xdr:row>5</xdr:row>
      <xdr:rowOff>235404</xdr:rowOff>
    </xdr:to>
    <xdr:sp macro="" textlink="">
      <xdr:nvSpPr>
        <xdr:cNvPr id="3" name="正方形/長方形 2">
          <a:extLst>
            <a:ext uri="{FF2B5EF4-FFF2-40B4-BE49-F238E27FC236}">
              <a16:creationId xmlns:a16="http://schemas.microsoft.com/office/drawing/2014/main" id="{E83BC259-CB06-4A7B-9D22-D49B68FB01D8}"/>
            </a:ext>
          </a:extLst>
        </xdr:cNvPr>
        <xdr:cNvSpPr/>
      </xdr:nvSpPr>
      <xdr:spPr>
        <a:xfrm>
          <a:off x="9270546" y="820511"/>
          <a:ext cx="1726747" cy="8572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Physics</a:t>
          </a:r>
          <a:endParaRPr kumimoji="1" lang="ja-JP" altLang="en-US" sz="2800"/>
        </a:p>
      </xdr:txBody>
    </xdr:sp>
    <xdr:clientData/>
  </xdr:twoCellAnchor>
  <xdr:twoCellAnchor>
    <xdr:from>
      <xdr:col>10</xdr:col>
      <xdr:colOff>190500</xdr:colOff>
      <xdr:row>4</xdr:row>
      <xdr:rowOff>187779</xdr:rowOff>
    </xdr:from>
    <xdr:to>
      <xdr:col>13</xdr:col>
      <xdr:colOff>262617</xdr:colOff>
      <xdr:row>4</xdr:row>
      <xdr:rowOff>223838</xdr:rowOff>
    </xdr:to>
    <xdr:cxnSp macro="">
      <xdr:nvCxnSpPr>
        <xdr:cNvPr id="5" name="直線矢印コネクタ 4">
          <a:extLst>
            <a:ext uri="{FF2B5EF4-FFF2-40B4-BE49-F238E27FC236}">
              <a16:creationId xmlns:a16="http://schemas.microsoft.com/office/drawing/2014/main" id="{AC4096E8-DC7A-C316-7052-A866EE777A92}"/>
            </a:ext>
          </a:extLst>
        </xdr:cNvPr>
        <xdr:cNvCxnSpPr>
          <a:endCxn id="3" idx="1"/>
        </xdr:cNvCxnSpPr>
      </xdr:nvCxnSpPr>
      <xdr:spPr>
        <a:xfrm flipV="1">
          <a:off x="7157357" y="1249136"/>
          <a:ext cx="2113189" cy="36059"/>
        </a:xfrm>
        <a:prstGeom prst="straightConnector1">
          <a:avLst/>
        </a:prstGeom>
        <a:ln w="7620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466725</xdr:colOff>
      <xdr:row>8</xdr:row>
      <xdr:rowOff>47625</xdr:rowOff>
    </xdr:from>
    <xdr:to>
      <xdr:col>10</xdr:col>
      <xdr:colOff>152400</xdr:colOff>
      <xdr:row>11</xdr:row>
      <xdr:rowOff>38100</xdr:rowOff>
    </xdr:to>
    <xdr:sp macro="" textlink="">
      <xdr:nvSpPr>
        <xdr:cNvPr id="7" name="正方形/長方形 6">
          <a:extLst>
            <a:ext uri="{FF2B5EF4-FFF2-40B4-BE49-F238E27FC236}">
              <a16:creationId xmlns:a16="http://schemas.microsoft.com/office/drawing/2014/main" id="{E130EB8A-0206-405E-87BD-FD7081650C4F}"/>
            </a:ext>
          </a:extLst>
        </xdr:cNvPr>
        <xdr:cNvSpPr/>
      </xdr:nvSpPr>
      <xdr:spPr>
        <a:xfrm>
          <a:off x="5419725" y="2038350"/>
          <a:ext cx="1743075" cy="7048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Actor</a:t>
          </a:r>
          <a:endParaRPr kumimoji="1" lang="ja-JP" altLang="en-US" sz="2800"/>
        </a:p>
      </xdr:txBody>
    </xdr:sp>
    <xdr:clientData/>
  </xdr:twoCellAnchor>
  <xdr:twoCellAnchor>
    <xdr:from>
      <xdr:col>8</xdr:col>
      <xdr:colOff>652463</xdr:colOff>
      <xdr:row>6</xdr:row>
      <xdr:rowOff>76200</xdr:rowOff>
    </xdr:from>
    <xdr:to>
      <xdr:col>8</xdr:col>
      <xdr:colOff>661988</xdr:colOff>
      <xdr:row>8</xdr:row>
      <xdr:rowOff>47625</xdr:rowOff>
    </xdr:to>
    <xdr:cxnSp macro="">
      <xdr:nvCxnSpPr>
        <xdr:cNvPr id="8" name="直線矢印コネクタ 7">
          <a:extLst>
            <a:ext uri="{FF2B5EF4-FFF2-40B4-BE49-F238E27FC236}">
              <a16:creationId xmlns:a16="http://schemas.microsoft.com/office/drawing/2014/main" id="{8ACB837D-461E-40D3-9485-3742FFF7F387}"/>
            </a:ext>
          </a:extLst>
        </xdr:cNvPr>
        <xdr:cNvCxnSpPr>
          <a:stCxn id="2" idx="2"/>
          <a:endCxn id="7" idx="0"/>
        </xdr:cNvCxnSpPr>
      </xdr:nvCxnSpPr>
      <xdr:spPr>
        <a:xfrm flipH="1">
          <a:off x="6291263" y="1590675"/>
          <a:ext cx="9525" cy="447675"/>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676353</xdr:colOff>
      <xdr:row>12</xdr:row>
      <xdr:rowOff>4402</xdr:rowOff>
    </xdr:from>
    <xdr:to>
      <xdr:col>14</xdr:col>
      <xdr:colOff>341137</xdr:colOff>
      <xdr:row>15</xdr:row>
      <xdr:rowOff>32977</xdr:rowOff>
    </xdr:to>
    <xdr:sp macro="" textlink="">
      <xdr:nvSpPr>
        <xdr:cNvPr id="12" name="正方形/長方形 11">
          <a:extLst>
            <a:ext uri="{FF2B5EF4-FFF2-40B4-BE49-F238E27FC236}">
              <a16:creationId xmlns:a16="http://schemas.microsoft.com/office/drawing/2014/main" id="{C610BE59-786C-41AF-85A5-A430514485A7}"/>
            </a:ext>
          </a:extLst>
        </xdr:cNvPr>
        <xdr:cNvSpPr/>
      </xdr:nvSpPr>
      <xdr:spPr>
        <a:xfrm>
          <a:off x="7643210" y="3297331"/>
          <a:ext cx="2386213" cy="7633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CharacterBase</a:t>
          </a:r>
          <a:endParaRPr kumimoji="1" lang="ja-JP" altLang="en-US" sz="2800"/>
        </a:p>
      </xdr:txBody>
    </xdr:sp>
    <xdr:clientData/>
  </xdr:twoCellAnchor>
  <xdr:twoCellAnchor>
    <xdr:from>
      <xdr:col>4</xdr:col>
      <xdr:colOff>644338</xdr:colOff>
      <xdr:row>14</xdr:row>
      <xdr:rowOff>87406</xdr:rowOff>
    </xdr:from>
    <xdr:to>
      <xdr:col>7</xdr:col>
      <xdr:colOff>175372</xdr:colOff>
      <xdr:row>17</xdr:row>
      <xdr:rowOff>77881</xdr:rowOff>
    </xdr:to>
    <xdr:sp macro="" textlink="">
      <xdr:nvSpPr>
        <xdr:cNvPr id="13" name="正方形/長方形 12">
          <a:extLst>
            <a:ext uri="{FF2B5EF4-FFF2-40B4-BE49-F238E27FC236}">
              <a16:creationId xmlns:a16="http://schemas.microsoft.com/office/drawing/2014/main" id="{26B11681-B970-432C-9D68-77239A6E041D}"/>
            </a:ext>
          </a:extLst>
        </xdr:cNvPr>
        <xdr:cNvSpPr/>
      </xdr:nvSpPr>
      <xdr:spPr>
        <a:xfrm>
          <a:off x="3378573" y="3561230"/>
          <a:ext cx="1738593" cy="6964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ItemBase</a:t>
          </a:r>
          <a:endParaRPr kumimoji="1" lang="ja-JP" altLang="en-US" sz="2800"/>
        </a:p>
      </xdr:txBody>
    </xdr:sp>
    <xdr:clientData/>
  </xdr:twoCellAnchor>
  <xdr:twoCellAnchor>
    <xdr:from>
      <xdr:col>7</xdr:col>
      <xdr:colOff>526676</xdr:colOff>
      <xdr:row>14</xdr:row>
      <xdr:rowOff>75079</xdr:rowOff>
    </xdr:from>
    <xdr:to>
      <xdr:col>10</xdr:col>
      <xdr:colOff>345701</xdr:colOff>
      <xdr:row>17</xdr:row>
      <xdr:rowOff>65554</xdr:rowOff>
    </xdr:to>
    <xdr:sp macro="" textlink="">
      <xdr:nvSpPr>
        <xdr:cNvPr id="14" name="正方形/長方形 13">
          <a:extLst>
            <a:ext uri="{FF2B5EF4-FFF2-40B4-BE49-F238E27FC236}">
              <a16:creationId xmlns:a16="http://schemas.microsoft.com/office/drawing/2014/main" id="{2B317429-75CD-48F6-9C43-04EAE2667D74}"/>
            </a:ext>
          </a:extLst>
        </xdr:cNvPr>
        <xdr:cNvSpPr/>
      </xdr:nvSpPr>
      <xdr:spPr>
        <a:xfrm>
          <a:off x="5468470" y="3548903"/>
          <a:ext cx="1869702" cy="6964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AttackBase</a:t>
          </a:r>
          <a:endParaRPr kumimoji="1" lang="ja-JP" altLang="en-US" sz="2800"/>
        </a:p>
      </xdr:txBody>
    </xdr:sp>
    <xdr:clientData/>
  </xdr:twoCellAnchor>
  <xdr:twoCellAnchor>
    <xdr:from>
      <xdr:col>8</xdr:col>
      <xdr:colOff>649741</xdr:colOff>
      <xdr:row>11</xdr:row>
      <xdr:rowOff>38100</xdr:rowOff>
    </xdr:from>
    <xdr:to>
      <xdr:col>12</xdr:col>
      <xdr:colOff>508746</xdr:colOff>
      <xdr:row>12</xdr:row>
      <xdr:rowOff>4402</xdr:rowOff>
    </xdr:to>
    <xdr:cxnSp macro="">
      <xdr:nvCxnSpPr>
        <xdr:cNvPr id="15" name="直線矢印コネクタ 14">
          <a:extLst>
            <a:ext uri="{FF2B5EF4-FFF2-40B4-BE49-F238E27FC236}">
              <a16:creationId xmlns:a16="http://schemas.microsoft.com/office/drawing/2014/main" id="{B8706344-8E33-47D4-9199-E8CDA022C076}"/>
            </a:ext>
          </a:extLst>
        </xdr:cNvPr>
        <xdr:cNvCxnSpPr>
          <a:stCxn id="7" idx="2"/>
          <a:endCxn id="12" idx="0"/>
        </xdr:cNvCxnSpPr>
      </xdr:nvCxnSpPr>
      <xdr:spPr>
        <a:xfrm>
          <a:off x="6255884" y="3086100"/>
          <a:ext cx="2580433" cy="211231"/>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673194</xdr:colOff>
      <xdr:row>11</xdr:row>
      <xdr:rowOff>38100</xdr:rowOff>
    </xdr:from>
    <xdr:to>
      <xdr:col>8</xdr:col>
      <xdr:colOff>651342</xdr:colOff>
      <xdr:row>14</xdr:row>
      <xdr:rowOff>87406</xdr:rowOff>
    </xdr:to>
    <xdr:cxnSp macro="">
      <xdr:nvCxnSpPr>
        <xdr:cNvPr id="18" name="直線矢印コネクタ 17">
          <a:extLst>
            <a:ext uri="{FF2B5EF4-FFF2-40B4-BE49-F238E27FC236}">
              <a16:creationId xmlns:a16="http://schemas.microsoft.com/office/drawing/2014/main" id="{E9B08A7E-13E9-4B71-A968-6EF5F24B81FB}"/>
            </a:ext>
          </a:extLst>
        </xdr:cNvPr>
        <xdr:cNvCxnSpPr>
          <a:stCxn id="7" idx="2"/>
          <a:endCxn id="13" idx="0"/>
        </xdr:cNvCxnSpPr>
      </xdr:nvCxnSpPr>
      <xdr:spPr>
        <a:xfrm flipH="1">
          <a:off x="4247870" y="2805953"/>
          <a:ext cx="2028825" cy="755277"/>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651342</xdr:colOff>
      <xdr:row>11</xdr:row>
      <xdr:rowOff>38100</xdr:rowOff>
    </xdr:from>
    <xdr:to>
      <xdr:col>9</xdr:col>
      <xdr:colOff>94409</xdr:colOff>
      <xdr:row>14</xdr:row>
      <xdr:rowOff>75079</xdr:rowOff>
    </xdr:to>
    <xdr:cxnSp macro="">
      <xdr:nvCxnSpPr>
        <xdr:cNvPr id="21" name="直線矢印コネクタ 20">
          <a:extLst>
            <a:ext uri="{FF2B5EF4-FFF2-40B4-BE49-F238E27FC236}">
              <a16:creationId xmlns:a16="http://schemas.microsoft.com/office/drawing/2014/main" id="{E7EBBA6B-3C86-4618-A93D-C3A1236E457E}"/>
            </a:ext>
          </a:extLst>
        </xdr:cNvPr>
        <xdr:cNvCxnSpPr>
          <a:stCxn id="7" idx="2"/>
          <a:endCxn id="14" idx="0"/>
        </xdr:cNvCxnSpPr>
      </xdr:nvCxnSpPr>
      <xdr:spPr>
        <a:xfrm>
          <a:off x="6276695" y="2805953"/>
          <a:ext cx="126626" cy="742950"/>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152400</xdr:colOff>
      <xdr:row>8</xdr:row>
      <xdr:rowOff>374877</xdr:rowOff>
    </xdr:from>
    <xdr:to>
      <xdr:col>13</xdr:col>
      <xdr:colOff>345622</xdr:colOff>
      <xdr:row>9</xdr:row>
      <xdr:rowOff>97291</xdr:rowOff>
    </xdr:to>
    <xdr:cxnSp macro="">
      <xdr:nvCxnSpPr>
        <xdr:cNvPr id="24" name="直線矢印コネクタ 23">
          <a:extLst>
            <a:ext uri="{FF2B5EF4-FFF2-40B4-BE49-F238E27FC236}">
              <a16:creationId xmlns:a16="http://schemas.microsoft.com/office/drawing/2014/main" id="{191BD09C-9675-49FE-AB0E-075663136C79}"/>
            </a:ext>
          </a:extLst>
        </xdr:cNvPr>
        <xdr:cNvCxnSpPr>
          <a:stCxn id="7" idx="3"/>
          <a:endCxn id="27" idx="1"/>
        </xdr:cNvCxnSpPr>
      </xdr:nvCxnSpPr>
      <xdr:spPr>
        <a:xfrm flipV="1">
          <a:off x="7119257" y="2552020"/>
          <a:ext cx="2234294" cy="103414"/>
        </a:xfrm>
        <a:prstGeom prst="straightConnector1">
          <a:avLst/>
        </a:prstGeom>
        <a:ln w="7620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13</xdr:col>
      <xdr:colOff>345622</xdr:colOff>
      <xdr:row>7</xdr:row>
      <xdr:rowOff>189140</xdr:rowOff>
    </xdr:from>
    <xdr:to>
      <xdr:col>16</xdr:col>
      <xdr:colOff>640897</xdr:colOff>
      <xdr:row>10</xdr:row>
      <xdr:rowOff>179615</xdr:rowOff>
    </xdr:to>
    <xdr:sp macro="" textlink="">
      <xdr:nvSpPr>
        <xdr:cNvPr id="27" name="正方形/長方形 26">
          <a:extLst>
            <a:ext uri="{FF2B5EF4-FFF2-40B4-BE49-F238E27FC236}">
              <a16:creationId xmlns:a16="http://schemas.microsoft.com/office/drawing/2014/main" id="{593235F0-E0DE-4174-B841-4D1D469FC29F}"/>
            </a:ext>
          </a:extLst>
        </xdr:cNvPr>
        <xdr:cNvSpPr/>
      </xdr:nvSpPr>
      <xdr:spPr>
        <a:xfrm>
          <a:off x="9353551" y="2121354"/>
          <a:ext cx="2336346" cy="861332"/>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ActorManager</a:t>
          </a:r>
          <a:endParaRPr kumimoji="1" lang="ja-JP" altLang="en-US" sz="2800"/>
        </a:p>
      </xdr:txBody>
    </xdr:sp>
    <xdr:clientData/>
  </xdr:twoCellAnchor>
  <xdr:twoCellAnchor>
    <xdr:from>
      <xdr:col>12</xdr:col>
      <xdr:colOff>188259</xdr:colOff>
      <xdr:row>16</xdr:row>
      <xdr:rowOff>242846</xdr:rowOff>
    </xdr:from>
    <xdr:to>
      <xdr:col>15</xdr:col>
      <xdr:colOff>528917</xdr:colOff>
      <xdr:row>20</xdr:row>
      <xdr:rowOff>26493</xdr:rowOff>
    </xdr:to>
    <xdr:sp macro="" textlink="">
      <xdr:nvSpPr>
        <xdr:cNvPr id="31" name="正方形/長方形 30">
          <a:extLst>
            <a:ext uri="{FF2B5EF4-FFF2-40B4-BE49-F238E27FC236}">
              <a16:creationId xmlns:a16="http://schemas.microsoft.com/office/drawing/2014/main" id="{7061D802-A4FF-4750-82A3-C1208A0D5F76}"/>
            </a:ext>
          </a:extLst>
        </xdr:cNvPr>
        <xdr:cNvSpPr/>
      </xdr:nvSpPr>
      <xdr:spPr>
        <a:xfrm>
          <a:off x="8515830" y="4515489"/>
          <a:ext cx="2381730" cy="763361"/>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Player</a:t>
          </a:r>
          <a:endParaRPr kumimoji="1" lang="ja-JP" altLang="en-US" sz="2800"/>
        </a:p>
      </xdr:txBody>
    </xdr:sp>
    <xdr:clientData/>
  </xdr:twoCellAnchor>
  <xdr:twoCellAnchor>
    <xdr:from>
      <xdr:col>12</xdr:col>
      <xdr:colOff>508746</xdr:colOff>
      <xdr:row>15</xdr:row>
      <xdr:rowOff>32977</xdr:rowOff>
    </xdr:from>
    <xdr:to>
      <xdr:col>14</xdr:col>
      <xdr:colOff>18409</xdr:colOff>
      <xdr:row>16</xdr:row>
      <xdr:rowOff>242846</xdr:rowOff>
    </xdr:to>
    <xdr:cxnSp macro="">
      <xdr:nvCxnSpPr>
        <xdr:cNvPr id="32" name="直線矢印コネクタ 31">
          <a:extLst>
            <a:ext uri="{FF2B5EF4-FFF2-40B4-BE49-F238E27FC236}">
              <a16:creationId xmlns:a16="http://schemas.microsoft.com/office/drawing/2014/main" id="{DF8E23E9-AD15-4928-A02D-DDCFA5D3616E}"/>
            </a:ext>
          </a:extLst>
        </xdr:cNvPr>
        <xdr:cNvCxnSpPr>
          <a:stCxn id="12" idx="2"/>
          <a:endCxn id="31" idx="0"/>
        </xdr:cNvCxnSpPr>
      </xdr:nvCxnSpPr>
      <xdr:spPr>
        <a:xfrm>
          <a:off x="8836317" y="4060691"/>
          <a:ext cx="870378" cy="454798"/>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102323</xdr:colOff>
      <xdr:row>13</xdr:row>
      <xdr:rowOff>36841</xdr:rowOff>
    </xdr:from>
    <xdr:to>
      <xdr:col>17</xdr:col>
      <xdr:colOff>1454727</xdr:colOff>
      <xdr:row>16</xdr:row>
      <xdr:rowOff>65415</xdr:rowOff>
    </xdr:to>
    <xdr:sp macro="" textlink="">
      <xdr:nvSpPr>
        <xdr:cNvPr id="35" name="正方形/長方形 34">
          <a:extLst>
            <a:ext uri="{FF2B5EF4-FFF2-40B4-BE49-F238E27FC236}">
              <a16:creationId xmlns:a16="http://schemas.microsoft.com/office/drawing/2014/main" id="{22A02790-DF90-4062-B40E-2333E847A844}"/>
            </a:ext>
          </a:extLst>
        </xdr:cNvPr>
        <xdr:cNvSpPr/>
      </xdr:nvSpPr>
      <xdr:spPr>
        <a:xfrm>
          <a:off x="11324505" y="4401023"/>
          <a:ext cx="2027813" cy="75593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EnemyBase</a:t>
          </a:r>
          <a:endParaRPr kumimoji="1" lang="ja-JP" altLang="en-US" sz="2800"/>
        </a:p>
      </xdr:txBody>
    </xdr:sp>
    <xdr:clientData/>
  </xdr:twoCellAnchor>
  <xdr:twoCellAnchor>
    <xdr:from>
      <xdr:col>12</xdr:col>
      <xdr:colOff>508745</xdr:colOff>
      <xdr:row>13</xdr:row>
      <xdr:rowOff>36841</xdr:rowOff>
    </xdr:from>
    <xdr:to>
      <xdr:col>17</xdr:col>
      <xdr:colOff>440821</xdr:colOff>
      <xdr:row>15</xdr:row>
      <xdr:rowOff>32977</xdr:rowOff>
    </xdr:to>
    <xdr:cxnSp macro="">
      <xdr:nvCxnSpPr>
        <xdr:cNvPr id="36" name="直線矢印コネクタ 35">
          <a:extLst>
            <a:ext uri="{FF2B5EF4-FFF2-40B4-BE49-F238E27FC236}">
              <a16:creationId xmlns:a16="http://schemas.microsoft.com/office/drawing/2014/main" id="{2141B724-D9B3-44CC-B2A2-C7BF79BDFA1E}"/>
            </a:ext>
          </a:extLst>
        </xdr:cNvPr>
        <xdr:cNvCxnSpPr>
          <a:stCxn id="12" idx="2"/>
          <a:endCxn id="35" idx="0"/>
        </xdr:cNvCxnSpPr>
      </xdr:nvCxnSpPr>
      <xdr:spPr>
        <a:xfrm flipV="1">
          <a:off x="8960018" y="4401023"/>
          <a:ext cx="3378394" cy="481045"/>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443432</xdr:colOff>
      <xdr:row>19</xdr:row>
      <xdr:rowOff>108055</xdr:rowOff>
    </xdr:from>
    <xdr:to>
      <xdr:col>19</xdr:col>
      <xdr:colOff>103910</xdr:colOff>
      <xdr:row>22</xdr:row>
      <xdr:rowOff>136631</xdr:rowOff>
    </xdr:to>
    <xdr:sp macro="" textlink="">
      <xdr:nvSpPr>
        <xdr:cNvPr id="41" name="正方形/長方形 40">
          <a:extLst>
            <a:ext uri="{FF2B5EF4-FFF2-40B4-BE49-F238E27FC236}">
              <a16:creationId xmlns:a16="http://schemas.microsoft.com/office/drawing/2014/main" id="{F7904A3A-8F1F-4603-9862-A99245DE1EB8}"/>
            </a:ext>
          </a:extLst>
        </xdr:cNvPr>
        <xdr:cNvSpPr/>
      </xdr:nvSpPr>
      <xdr:spPr>
        <a:xfrm>
          <a:off x="12341023" y="5926964"/>
          <a:ext cx="2327478" cy="755940"/>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Enemy1,2,3...</a:t>
          </a:r>
          <a:endParaRPr kumimoji="1" lang="ja-JP" altLang="en-US" sz="2800"/>
        </a:p>
      </xdr:txBody>
    </xdr:sp>
    <xdr:clientData/>
  </xdr:twoCellAnchor>
  <xdr:twoCellAnchor>
    <xdr:from>
      <xdr:col>17</xdr:col>
      <xdr:colOff>440821</xdr:colOff>
      <xdr:row>16</xdr:row>
      <xdr:rowOff>65415</xdr:rowOff>
    </xdr:from>
    <xdr:to>
      <xdr:col>17</xdr:col>
      <xdr:colOff>1607171</xdr:colOff>
      <xdr:row>19</xdr:row>
      <xdr:rowOff>108055</xdr:rowOff>
    </xdr:to>
    <xdr:cxnSp macro="">
      <xdr:nvCxnSpPr>
        <xdr:cNvPr id="42" name="直線矢印コネクタ 41">
          <a:extLst>
            <a:ext uri="{FF2B5EF4-FFF2-40B4-BE49-F238E27FC236}">
              <a16:creationId xmlns:a16="http://schemas.microsoft.com/office/drawing/2014/main" id="{515F694F-6B7B-483D-A9E7-38C3ADA0199A}"/>
            </a:ext>
          </a:extLst>
        </xdr:cNvPr>
        <xdr:cNvCxnSpPr>
          <a:stCxn id="35" idx="2"/>
          <a:endCxn id="41" idx="0"/>
        </xdr:cNvCxnSpPr>
      </xdr:nvCxnSpPr>
      <xdr:spPr>
        <a:xfrm>
          <a:off x="12338412" y="5156960"/>
          <a:ext cx="1166350" cy="770004"/>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168090</xdr:colOff>
      <xdr:row>20</xdr:row>
      <xdr:rowOff>89647</xdr:rowOff>
    </xdr:from>
    <xdr:to>
      <xdr:col>6</xdr:col>
      <xdr:colOff>351866</xdr:colOff>
      <xdr:row>23</xdr:row>
      <xdr:rowOff>118222</xdr:rowOff>
    </xdr:to>
    <xdr:sp macro="" textlink="">
      <xdr:nvSpPr>
        <xdr:cNvPr id="45" name="正方形/長方形 44">
          <a:extLst>
            <a:ext uri="{FF2B5EF4-FFF2-40B4-BE49-F238E27FC236}">
              <a16:creationId xmlns:a16="http://schemas.microsoft.com/office/drawing/2014/main" id="{B9CAE2E8-F98D-4AFB-821F-24D77BA6DB2C}"/>
            </a:ext>
          </a:extLst>
        </xdr:cNvPr>
        <xdr:cNvSpPr/>
      </xdr:nvSpPr>
      <xdr:spPr>
        <a:xfrm>
          <a:off x="2218766" y="4975412"/>
          <a:ext cx="2391335" cy="734545"/>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Item1,2,3...</a:t>
          </a:r>
          <a:endParaRPr kumimoji="1" lang="ja-JP" altLang="en-US" sz="2800"/>
        </a:p>
      </xdr:txBody>
    </xdr:sp>
    <xdr:clientData/>
  </xdr:twoCellAnchor>
  <xdr:twoCellAnchor>
    <xdr:from>
      <xdr:col>4</xdr:col>
      <xdr:colOff>680199</xdr:colOff>
      <xdr:row>17</xdr:row>
      <xdr:rowOff>77881</xdr:rowOff>
    </xdr:from>
    <xdr:to>
      <xdr:col>5</xdr:col>
      <xdr:colOff>673194</xdr:colOff>
      <xdr:row>20</xdr:row>
      <xdr:rowOff>89647</xdr:rowOff>
    </xdr:to>
    <xdr:cxnSp macro="">
      <xdr:nvCxnSpPr>
        <xdr:cNvPr id="46" name="直線矢印コネクタ 45">
          <a:extLst>
            <a:ext uri="{FF2B5EF4-FFF2-40B4-BE49-F238E27FC236}">
              <a16:creationId xmlns:a16="http://schemas.microsoft.com/office/drawing/2014/main" id="{550216A5-1104-4B5C-A0CE-3ED0DE203334}"/>
            </a:ext>
          </a:extLst>
        </xdr:cNvPr>
        <xdr:cNvCxnSpPr>
          <a:stCxn id="13" idx="2"/>
          <a:endCxn id="45" idx="0"/>
        </xdr:cNvCxnSpPr>
      </xdr:nvCxnSpPr>
      <xdr:spPr>
        <a:xfrm flipH="1">
          <a:off x="3414434" y="4257675"/>
          <a:ext cx="833436" cy="717737"/>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417017</xdr:colOff>
      <xdr:row>26</xdr:row>
      <xdr:rowOff>48025</xdr:rowOff>
    </xdr:from>
    <xdr:to>
      <xdr:col>11</xdr:col>
      <xdr:colOff>77318</xdr:colOff>
      <xdr:row>29</xdr:row>
      <xdr:rowOff>76599</xdr:rowOff>
    </xdr:to>
    <xdr:sp macro="" textlink="">
      <xdr:nvSpPr>
        <xdr:cNvPr id="49" name="正方形/長方形 48">
          <a:extLst>
            <a:ext uri="{FF2B5EF4-FFF2-40B4-BE49-F238E27FC236}">
              <a16:creationId xmlns:a16="http://schemas.microsoft.com/office/drawing/2014/main" id="{F85FA54B-4BA1-4FB3-8E32-CA7BDB21BA9A}"/>
            </a:ext>
          </a:extLst>
        </xdr:cNvPr>
        <xdr:cNvSpPr/>
      </xdr:nvSpPr>
      <xdr:spPr>
        <a:xfrm>
          <a:off x="5342803" y="6769954"/>
          <a:ext cx="2381729" cy="763359"/>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AttackI,2,3...</a:t>
          </a:r>
          <a:endParaRPr kumimoji="1" lang="ja-JP" altLang="en-US" sz="2800"/>
        </a:p>
      </xdr:txBody>
    </xdr:sp>
    <xdr:clientData/>
  </xdr:twoCellAnchor>
  <xdr:twoCellAnchor>
    <xdr:from>
      <xdr:col>9</xdr:col>
      <xdr:colOff>96010</xdr:colOff>
      <xdr:row>17</xdr:row>
      <xdr:rowOff>65554</xdr:rowOff>
    </xdr:from>
    <xdr:to>
      <xdr:col>9</xdr:col>
      <xdr:colOff>247168</xdr:colOff>
      <xdr:row>26</xdr:row>
      <xdr:rowOff>48025</xdr:rowOff>
    </xdr:to>
    <xdr:cxnSp macro="">
      <xdr:nvCxnSpPr>
        <xdr:cNvPr id="50" name="直線矢印コネクタ 49">
          <a:extLst>
            <a:ext uri="{FF2B5EF4-FFF2-40B4-BE49-F238E27FC236}">
              <a16:creationId xmlns:a16="http://schemas.microsoft.com/office/drawing/2014/main" id="{8C70EA5D-9807-48F1-B32C-A548218DCB9E}"/>
            </a:ext>
          </a:extLst>
        </xdr:cNvPr>
        <xdr:cNvCxnSpPr>
          <a:stCxn id="14" idx="2"/>
          <a:endCxn id="49" idx="0"/>
        </xdr:cNvCxnSpPr>
      </xdr:nvCxnSpPr>
      <xdr:spPr>
        <a:xfrm>
          <a:off x="6382510" y="4583125"/>
          <a:ext cx="151158" cy="2186829"/>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77318</xdr:colOff>
      <xdr:row>18</xdr:row>
      <xdr:rowOff>134670</xdr:rowOff>
    </xdr:from>
    <xdr:to>
      <xdr:col>12</xdr:col>
      <xdr:colOff>188259</xdr:colOff>
      <xdr:row>27</xdr:row>
      <xdr:rowOff>184777</xdr:rowOff>
    </xdr:to>
    <xdr:cxnSp macro="">
      <xdr:nvCxnSpPr>
        <xdr:cNvPr id="84" name="直線矢印コネクタ 83">
          <a:extLst>
            <a:ext uri="{FF2B5EF4-FFF2-40B4-BE49-F238E27FC236}">
              <a16:creationId xmlns:a16="http://schemas.microsoft.com/office/drawing/2014/main" id="{E989AB2B-73D3-49CA-A2CD-4570302E0730}"/>
            </a:ext>
          </a:extLst>
        </xdr:cNvPr>
        <xdr:cNvCxnSpPr>
          <a:stCxn id="49" idx="3"/>
          <a:endCxn id="31" idx="1"/>
        </xdr:cNvCxnSpPr>
      </xdr:nvCxnSpPr>
      <xdr:spPr>
        <a:xfrm flipV="1">
          <a:off x="7724532" y="4897170"/>
          <a:ext cx="791298" cy="2254464"/>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77318</xdr:colOff>
      <xdr:row>21</xdr:row>
      <xdr:rowOff>1116</xdr:rowOff>
    </xdr:from>
    <xdr:to>
      <xdr:col>17</xdr:col>
      <xdr:colOff>443432</xdr:colOff>
      <xdr:row>27</xdr:row>
      <xdr:rowOff>183539</xdr:rowOff>
    </xdr:to>
    <xdr:cxnSp macro="">
      <xdr:nvCxnSpPr>
        <xdr:cNvPr id="89" name="直線矢印コネクタ 88">
          <a:extLst>
            <a:ext uri="{FF2B5EF4-FFF2-40B4-BE49-F238E27FC236}">
              <a16:creationId xmlns:a16="http://schemas.microsoft.com/office/drawing/2014/main" id="{805FF292-A5A0-464D-9909-A1F1A092C820}"/>
            </a:ext>
          </a:extLst>
        </xdr:cNvPr>
        <xdr:cNvCxnSpPr>
          <a:stCxn id="49" idx="3"/>
          <a:endCxn id="41" idx="1"/>
        </xdr:cNvCxnSpPr>
      </xdr:nvCxnSpPr>
      <xdr:spPr>
        <a:xfrm flipV="1">
          <a:off x="7835863" y="6304934"/>
          <a:ext cx="4505160" cy="2070105"/>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681799</xdr:colOff>
      <xdr:row>18</xdr:row>
      <xdr:rowOff>134670</xdr:rowOff>
    </xdr:from>
    <xdr:to>
      <xdr:col>12</xdr:col>
      <xdr:colOff>188259</xdr:colOff>
      <xdr:row>23</xdr:row>
      <xdr:rowOff>118222</xdr:rowOff>
    </xdr:to>
    <xdr:cxnSp macro="">
      <xdr:nvCxnSpPr>
        <xdr:cNvPr id="92" name="直線矢印コネクタ 91">
          <a:extLst>
            <a:ext uri="{FF2B5EF4-FFF2-40B4-BE49-F238E27FC236}">
              <a16:creationId xmlns:a16="http://schemas.microsoft.com/office/drawing/2014/main" id="{618F86C0-CD00-4A40-8784-D9A9ECBFC3AB}"/>
            </a:ext>
          </a:extLst>
        </xdr:cNvPr>
        <xdr:cNvCxnSpPr>
          <a:stCxn id="45" idx="2"/>
          <a:endCxn id="31" idx="1"/>
        </xdr:cNvCxnSpPr>
      </xdr:nvCxnSpPr>
      <xdr:spPr>
        <a:xfrm flipV="1">
          <a:off x="3403228" y="4897170"/>
          <a:ext cx="5112602" cy="1208195"/>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675615</xdr:colOff>
      <xdr:row>21</xdr:row>
      <xdr:rowOff>1116</xdr:rowOff>
    </xdr:from>
    <xdr:to>
      <xdr:col>17</xdr:col>
      <xdr:colOff>443432</xdr:colOff>
      <xdr:row>23</xdr:row>
      <xdr:rowOff>118222</xdr:rowOff>
    </xdr:to>
    <xdr:cxnSp macro="">
      <xdr:nvCxnSpPr>
        <xdr:cNvPr id="95" name="直線矢印コネクタ 94">
          <a:extLst>
            <a:ext uri="{FF2B5EF4-FFF2-40B4-BE49-F238E27FC236}">
              <a16:creationId xmlns:a16="http://schemas.microsoft.com/office/drawing/2014/main" id="{E3C94388-B9CE-490F-BE4E-C23409C95389}"/>
            </a:ext>
          </a:extLst>
        </xdr:cNvPr>
        <xdr:cNvCxnSpPr>
          <a:stCxn id="45" idx="2"/>
          <a:endCxn id="41" idx="1"/>
        </xdr:cNvCxnSpPr>
      </xdr:nvCxnSpPr>
      <xdr:spPr>
        <a:xfrm flipV="1">
          <a:off x="3446524" y="6304934"/>
          <a:ext cx="8894499" cy="602015"/>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353786</xdr:colOff>
      <xdr:row>23</xdr:row>
      <xdr:rowOff>190500</xdr:rowOff>
    </xdr:from>
    <xdr:to>
      <xdr:col>30</xdr:col>
      <xdr:colOff>367393</xdr:colOff>
      <xdr:row>35</xdr:row>
      <xdr:rowOff>122465</xdr:rowOff>
    </xdr:to>
    <xdr:sp macro="" textlink="">
      <xdr:nvSpPr>
        <xdr:cNvPr id="115" name="フローチャート: 代替処理 114">
          <a:extLst>
            <a:ext uri="{FF2B5EF4-FFF2-40B4-BE49-F238E27FC236}">
              <a16:creationId xmlns:a16="http://schemas.microsoft.com/office/drawing/2014/main" id="{7F7D0E2B-1FBD-9861-D184-1257162AFD34}"/>
            </a:ext>
          </a:extLst>
        </xdr:cNvPr>
        <xdr:cNvSpPr/>
      </xdr:nvSpPr>
      <xdr:spPr>
        <a:xfrm>
          <a:off x="10722429" y="6177643"/>
          <a:ext cx="10218964" cy="3306536"/>
        </a:xfrm>
        <a:prstGeom prst="flowChartAlternateProcess">
          <a:avLst/>
        </a:prstGeom>
        <a:solidFill>
          <a:srgbClr val="9933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3200"/>
            <a:t>Player</a:t>
          </a:r>
          <a:r>
            <a:rPr kumimoji="1" lang="ja-JP" altLang="en-US" sz="3200"/>
            <a:t>と</a:t>
          </a:r>
          <a:r>
            <a:rPr kumimoji="1" lang="en-US" altLang="ja-JP" sz="3200"/>
            <a:t>Enemy</a:t>
          </a:r>
          <a:r>
            <a:rPr kumimoji="1" lang="ja-JP" altLang="en-US" sz="3200"/>
            <a:t>が</a:t>
          </a:r>
          <a:r>
            <a:rPr kumimoji="1" lang="en-US" altLang="ja-JP" sz="3200"/>
            <a:t>Item</a:t>
          </a:r>
          <a:r>
            <a:rPr kumimoji="1" lang="ja-JP" altLang="en-US" sz="3200"/>
            <a:t>と</a:t>
          </a:r>
          <a:r>
            <a:rPr kumimoji="1" lang="en-US" altLang="ja-JP" sz="3200"/>
            <a:t>Attack</a:t>
          </a:r>
          <a:r>
            <a:rPr kumimoji="1" lang="ja-JP" altLang="en-US" sz="3200"/>
            <a:t>の生成タイミングと場合によっては動きなどを決めたいので生成した際にそれらの</a:t>
          </a:r>
          <a:r>
            <a:rPr kumimoji="1" lang="en-US" altLang="ja-JP" sz="3200"/>
            <a:t>weak_ptr</a:t>
          </a:r>
          <a:r>
            <a:rPr kumimoji="1" lang="ja-JP" altLang="en-US" sz="3200"/>
            <a:t>を</a:t>
          </a:r>
          <a:r>
            <a:rPr kumimoji="1" lang="en-US" altLang="ja-JP" sz="3200"/>
            <a:t>ActorManager</a:t>
          </a:r>
          <a:r>
            <a:rPr kumimoji="1" lang="ja-JP" altLang="en-US" sz="3200"/>
            <a:t>から受け取る</a:t>
          </a:r>
          <a:r>
            <a:rPr kumimoji="1" lang="en-US" altLang="ja-JP" sz="3200"/>
            <a:t>(</a:t>
          </a:r>
          <a:r>
            <a:rPr kumimoji="1" lang="ja-JP" altLang="en-US" sz="3200"/>
            <a:t>生成は</a:t>
          </a:r>
          <a:r>
            <a:rPr kumimoji="1" lang="en-US" altLang="ja-JP" sz="3200"/>
            <a:t>ActorManager</a:t>
          </a:r>
          <a:r>
            <a:rPr kumimoji="1" lang="ja-JP" altLang="en-US" sz="3200"/>
            <a:t>内で行い実体は</a:t>
          </a:r>
          <a:r>
            <a:rPr kumimoji="1" lang="en-US" altLang="ja-JP" sz="3200"/>
            <a:t>ActorManager</a:t>
          </a:r>
          <a:r>
            <a:rPr kumimoji="1" lang="ja-JP" altLang="en-US" sz="3200"/>
            <a:t>が持つ</a:t>
          </a:r>
          <a:r>
            <a:rPr kumimoji="1" lang="en-US" altLang="ja-JP" sz="3200"/>
            <a:t>)</a:t>
          </a:r>
          <a:endParaRPr kumimoji="1" lang="ja-JP" altLang="en-US" sz="3200"/>
        </a:p>
      </xdr:txBody>
    </xdr:sp>
    <xdr:clientData/>
  </xdr:twoCellAnchor>
  <xdr:twoCellAnchor>
    <xdr:from>
      <xdr:col>21</xdr:col>
      <xdr:colOff>207818</xdr:colOff>
      <xdr:row>4</xdr:row>
      <xdr:rowOff>295832</xdr:rowOff>
    </xdr:from>
    <xdr:to>
      <xdr:col>24</xdr:col>
      <xdr:colOff>415636</xdr:colOff>
      <xdr:row>4</xdr:row>
      <xdr:rowOff>329045</xdr:rowOff>
    </xdr:to>
    <xdr:cxnSp macro="">
      <xdr:nvCxnSpPr>
        <xdr:cNvPr id="119" name="直線矢印コネクタ 118">
          <a:extLst>
            <a:ext uri="{FF2B5EF4-FFF2-40B4-BE49-F238E27FC236}">
              <a16:creationId xmlns:a16="http://schemas.microsoft.com/office/drawing/2014/main" id="{AEE7E9E9-E6B3-4770-ADBC-4729346A099B}"/>
            </a:ext>
          </a:extLst>
        </xdr:cNvPr>
        <xdr:cNvCxnSpPr/>
      </xdr:nvCxnSpPr>
      <xdr:spPr>
        <a:xfrm>
          <a:off x="14876318" y="1352241"/>
          <a:ext cx="2286000" cy="33213"/>
        </a:xfrm>
        <a:prstGeom prst="straightConnector1">
          <a:avLst/>
        </a:prstGeom>
        <a:ln w="7620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21</xdr:col>
      <xdr:colOff>155863</xdr:colOff>
      <xdr:row>7</xdr:row>
      <xdr:rowOff>294409</xdr:rowOff>
    </xdr:from>
    <xdr:to>
      <xdr:col>24</xdr:col>
      <xdr:colOff>502227</xdr:colOff>
      <xdr:row>7</xdr:row>
      <xdr:rowOff>311727</xdr:rowOff>
    </xdr:to>
    <xdr:cxnSp macro="">
      <xdr:nvCxnSpPr>
        <xdr:cNvPr id="121" name="直線矢印コネクタ 120">
          <a:extLst>
            <a:ext uri="{FF2B5EF4-FFF2-40B4-BE49-F238E27FC236}">
              <a16:creationId xmlns:a16="http://schemas.microsoft.com/office/drawing/2014/main" id="{5209907E-7C2B-47A0-80A9-AC69718FB65E}"/>
            </a:ext>
          </a:extLst>
        </xdr:cNvPr>
        <xdr:cNvCxnSpPr/>
      </xdr:nvCxnSpPr>
      <xdr:spPr>
        <a:xfrm>
          <a:off x="14824363" y="2372591"/>
          <a:ext cx="2424546" cy="17318"/>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121227</xdr:colOff>
      <xdr:row>9</xdr:row>
      <xdr:rowOff>259772</xdr:rowOff>
    </xdr:from>
    <xdr:to>
      <xdr:col>24</xdr:col>
      <xdr:colOff>571500</xdr:colOff>
      <xdr:row>9</xdr:row>
      <xdr:rowOff>259773</xdr:rowOff>
    </xdr:to>
    <xdr:cxnSp macro="">
      <xdr:nvCxnSpPr>
        <xdr:cNvPr id="123" name="直線矢印コネクタ 122">
          <a:extLst>
            <a:ext uri="{FF2B5EF4-FFF2-40B4-BE49-F238E27FC236}">
              <a16:creationId xmlns:a16="http://schemas.microsoft.com/office/drawing/2014/main" id="{1E5EA14F-86E7-4A5B-B624-70133A3CDC76}"/>
            </a:ext>
          </a:extLst>
        </xdr:cNvPr>
        <xdr:cNvCxnSpPr/>
      </xdr:nvCxnSpPr>
      <xdr:spPr>
        <a:xfrm>
          <a:off x="14789727" y="3307772"/>
          <a:ext cx="2528455" cy="1"/>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4T00:24:43.399"/>
    </inkml:context>
    <inkml:brush xml:id="br0">
      <inkml:brushProperty name="width" value="0.035" units="cm"/>
      <inkml:brushProperty name="height" value="0.035" units="cm"/>
      <inkml:brushProperty name="color" value="#E71224"/>
    </inkml:brush>
  </inkml:definitions>
  <inkml:trace contextRef="#ctx0" brushRef="#br0">794 1 24575,'0'63'0,"-2"-21"0,2 1 0,3-1 0,12 74 0,-8-71 0,-2 2 0,-1-1 0,-3 0 0,-5 51 0,1 11 0,3-58 0,-1 7 0,2 1 0,15 97 0,-7-92 0,-4 0 0,-2 1 0,-6 74 0,0-13 0,3 356 0,0-475 0,-1 0 0,1 1 0,-1-1 0,-1 1 0,1-1 0,-5 11 0,6-16 0,-1-1 0,1 1 0,0 0 0,-1 0 0,1 0 0,-1-1 0,1 1 0,-1 0 0,1-1 0,-1 1 0,0 0 0,1-1 0,-1 1 0,0-1 0,1 1 0,-1-1 0,0 1 0,0-1 0,0 0 0,1 1 0,-1-1 0,-1 0 0,0 0 0,1 0 0,0-1 0,-1 1 0,1 0 0,0-1 0,0 0 0,0 1 0,-1-1 0,1 0 0,0 0 0,0 0 0,0 1 0,0-1 0,0 0 0,0 0 0,0-1 0,0 1 0,1 0 0,-2-2 0,-9-17-1365,1 0-5461</inkml:trace>
  <inkml:trace contextRef="#ctx0" brushRef="#br0" timeOffset="915.44">0 1335 24575,'9'0'0,"0"1"0,0 1 0,0 0 0,0 0 0,0 0 0,0 1 0,-1 1 0,1-1 0,-1 1 0,0 1 0,0 0 0,-1 0 0,1 0 0,-1 1 0,11 11 0,8 11 0,-2 0 0,33 51 0,-22-30 0,131 181 0,-105-141 0,77 151 0,-133-231 0,1 1 0,-1-1 0,2 0 0,-1-1 0,13 13 0,-18-19 0,0 0 0,1-1 0,-1 0 0,1 1 0,-1-1 0,1 0 0,-1 0 0,1 0 0,0 0 0,-1 0 0,1 0 0,0 0 0,0 0 0,0-1 0,0 1 0,0-1 0,0 0 0,0 1 0,-1-1 0,1 0 0,0 0 0,0 0 0,0 0 0,0-1 0,0 1 0,0 0 0,0-1 0,0 0 0,0 1 0,0-1 0,-1 0 0,1 0 0,0 0 0,0 0 0,-1 0 0,3-2 0,3-4 0,-1-1 0,1 1 0,-2-1 0,1 0 0,-1-1 0,0 1 0,-1-1 0,4-10 0,20-80 0,-23 77 0,1 1 0,0 0 0,1 0 0,17-32 0,4 1 0,-18 31 0,1 1 0,1 1 0,0 0 0,20-22 0,-10 15 0,36-57 0,-38 53 0,39-47 0,-29 47 0,0 2 0,65-47 0,-89 70-170,0-1-1,-1 1 0,1-2 1,-1 1-1,0-1 0,-1 1 1,5-10-1,-1 1-6655</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4T00:34:16.669"/>
    </inkml:context>
    <inkml:brush xml:id="br0">
      <inkml:brushProperty name="width" value="0.035" units="cm"/>
      <inkml:brushProperty name="height" value="0.035" units="cm"/>
      <inkml:brushProperty name="color" value="#E71224"/>
    </inkml:brush>
  </inkml:definitions>
  <inkml:trace contextRef="#ctx0" brushRef="#br0">3654 2265 24575,'-31'0'0,"-1"1"0,1 2 0,-44 9 0,27-5 0,0-2 0,0-1 0,-90-7 0,32 0 0,-107 17 0,-9-1 0,-473-14-570,663-1 570,0-1 0,0-2 0,-42-11 0,39 7 0,0 2 0,-46-4 0,2 4-296,-124-29-1,100 15 365,24 6-68,0-2 0,-109-41 0,33 1-99,-142-63-168,243 94-776,8 4-1413,-54-34 0,47 23 3124,28 18 685,1 0-1,-40-34 1,58 43-1146,-1-1 0,1 0 0,0 0 0,0-1 0,1 1 0,0-1 0,1 0 0,-1 0-1,1-1 1,1 0 0,0 1 0,-4-18 0,5 14-207,-8-36 0,2 0 0,-2-84 0,10 117 0,0-25 0,9-68 0,-7 94 0,1 0 0,1 0 0,0 1 0,1-1 0,1 1 0,0 0 0,0 1 0,13-18 0,23-32-452,64-83 1134,-88 123-2643,2 2 0,28-24 0,41-35 347,28-23 1558,-19 35 1888,2 4 0,188-87 0,-178 104-2326,2 5 0,1 4 0,131-23 0,-138 33-2142,-63 15 1568,1 2-1,55-6 1,90-1 963,479-21-635,-504 37 1171,239 9-1340,-327-3 2278,0 5 0,-1 2 0,93 29 1,-56-9-509,-49-16 1,0 4 1,75 34-1,-32-2-793,-2 5 0,96 70 0,-123-66 873,89 91 0,-140-126-991,35 33 49,103 128 0,-45-10 0,-106-155 0,0 1 0,-2 0 0,-1 1 0,-1 0 0,0 1 0,-2 0 0,7 47 0,-3-8 0,-6-36 0,0 0 0,0 37 0,-4 7-1213,-4 124-4358,-1-163 5571,-1 0 0,-16 56 0,-39 48-756,53-117 1900,-1-1 1,0-1-1,-1 1 0,-1-1 0,-1-1 0,-18 23 1,-18 16-1615,31-42 470,1 0 0,-2-1 0,0 0 0,0-2 0,-1 0 0,-33 14 0,-138 66 0,165-80 0,-1-2 0,0 0 0,0-2 0,-47 8 0,34-7 0,-42 13 0,11 4 0,20-7 0,-73 18 0,43-12 0,61-17 0,0-1 0,-1 0 0,-29 3 0,-31 4 0,54-8 0,0-1 0,-30 0 0,45-4 0,0 0 0,0-1 0,0-1 0,0 1 0,0-2 0,0 1 0,1-1 0,-1-1 0,-9-5 0,-27-13-109,7 3-310,2-1 1,-65-45-1,86 52-6407</inkml:trace>
  <inkml:trace contextRef="#ctx0" brushRef="#br0" timeOffset="809.61">5190 1439 24575,'8'1'0,"1"0"0,0 1 0,-1 0 0,0 1 0,0 0 0,0 0 0,0 0 0,0 1 0,0 1 0,-1-1 0,0 1 0,12 10 0,42 24 0,10 0 0,-45-24 0,44 19 0,-53-27 0,0 0 0,0-1 0,1-2 0,0 1 0,0-2 0,0-1 0,19 1 0,-2-1 0,-1 2 0,65 16 0,-65-11 0,1-2 0,62 4 0,-94-11 0,64 2 0,0-3 0,126-18 0,-105 3 0,-22 5 0,91-28 0,-129 29 0,-1-2 0,0 0 0,0-1 0,-2-2 0,1-1 0,-2-1 0,29-25 0,-47 35 0,0-1 0,0 1 0,-1-1 0,0 0 0,-1 0 0,0-1 0,0 1 0,0-1 0,1-9 0,-1 5 0,1 1 0,0 0 0,12-20 0,140-199 0,-127 185 0,-21 30 0,0 1 0,23-26 0,-12 15 0,-2-1 0,-1 0 0,0-2 0,-2 0 0,15-43 0,-26 61 0,2-5 0,-1-1 0,-1 0 0,0 0 0,1-28 0,5-24 0,-2 21 0,-3-1 0,-2 0 0,-6-86 0,0 26 0,3 30-1365,0 56-5461</inkml:trace>
  <inkml:trace contextRef="#ctx0" brushRef="#br0" timeOffset="1173.65">7387 54 24575,'-2'1'0,"1"-1"0,-1 0 0,1 1 0,-1 0 0,1-1 0,-1 1 0,1 0 0,-1 0 0,1 0 0,0 0 0,0 0 0,-1 0 0,1 0 0,0 0 0,0 1 0,0-1 0,-1 3 0,-18 29 0,13-22 0,-86 157 0,46-105 25,38-54-199,1 1 1,-1 1-1,2 0 0,0 0 0,0 0 0,1 1 1,-10 24-1,12-17-6652</inkml:trace>
  <inkml:trace contextRef="#ctx0" brushRef="#br0" timeOffset="1552.66">7387 135 24575,'3'1'0,"-1"-1"0,1 2 0,0-1 0,-1 0 0,1 0 0,-1 1 0,0-1 0,1 1 0,-1 0 0,0 0 0,0 0 0,0 0 0,2 3 0,23 31 0,26 70 0,43 76 0,-6-49 0,-86-126-83,4 8-173,0 0-1,2 0 1,0-1-1,21 25 1,-19-28-6570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2411A-9E28-47BA-80A0-FB5B8EEC7CF8}">
  <dimension ref="A1:M106"/>
  <sheetViews>
    <sheetView zoomScale="85" zoomScaleNormal="85" workbookViewId="0">
      <selection activeCell="J13" sqref="J13"/>
    </sheetView>
  </sheetViews>
  <sheetFormatPr defaultRowHeight="18.75"/>
  <cols>
    <col min="1" max="1" width="32.75" bestFit="1" customWidth="1"/>
    <col min="2" max="2" width="46.375" bestFit="1" customWidth="1"/>
    <col min="3" max="3" width="11.75" style="15" bestFit="1" customWidth="1"/>
    <col min="4" max="4" width="15.25" style="15" bestFit="1" customWidth="1"/>
    <col min="5" max="5" width="7.375" bestFit="1" customWidth="1"/>
    <col min="6" max="6" width="9.25" bestFit="1" customWidth="1"/>
    <col min="7" max="7" width="7.625" customWidth="1"/>
    <col min="9" max="9" width="7.125" bestFit="1" customWidth="1"/>
    <col min="10" max="10" width="33" bestFit="1" customWidth="1"/>
    <col min="11" max="11" width="17.25" bestFit="1" customWidth="1"/>
    <col min="12" max="12" width="19" bestFit="1" customWidth="1"/>
  </cols>
  <sheetData>
    <row r="1" spans="1:13">
      <c r="A1" t="s">
        <v>0</v>
      </c>
    </row>
    <row r="2" spans="1:13">
      <c r="B2" s="4" t="s">
        <v>1</v>
      </c>
      <c r="C2" s="16" t="s">
        <v>2</v>
      </c>
      <c r="D2" s="24" t="s">
        <v>3</v>
      </c>
      <c r="E2" s="5" t="s">
        <v>4</v>
      </c>
      <c r="F2" s="13" t="s">
        <v>5</v>
      </c>
      <c r="G2" s="14" t="s">
        <v>6</v>
      </c>
      <c r="J2" s="6" t="s">
        <v>7</v>
      </c>
      <c r="K2">
        <f>SUM(E3:E136)</f>
        <v>118.5</v>
      </c>
    </row>
    <row r="3" spans="1:13">
      <c r="B3" s="18" t="s">
        <v>8</v>
      </c>
      <c r="C3" s="17" t="s">
        <v>9</v>
      </c>
      <c r="D3" s="17"/>
      <c r="E3" s="20">
        <v>4</v>
      </c>
      <c r="F3" s="11"/>
      <c r="G3" s="11"/>
      <c r="J3" s="7" t="s">
        <v>10</v>
      </c>
      <c r="K3">
        <f>SUMIF(G3:G53,"完了",E3:E53)</f>
        <v>26.5</v>
      </c>
      <c r="L3" t="s">
        <v>11</v>
      </c>
    </row>
    <row r="4" spans="1:13">
      <c r="B4" s="18" t="s">
        <v>12</v>
      </c>
      <c r="C4" s="17" t="s">
        <v>9</v>
      </c>
      <c r="D4" s="17"/>
      <c r="E4" s="20">
        <v>8</v>
      </c>
      <c r="F4" s="11"/>
      <c r="G4" s="11"/>
      <c r="J4" s="8" t="s">
        <v>13</v>
      </c>
      <c r="K4" s="2">
        <f ca="1">NETWORKDAYS(K5,K6)</f>
        <v>171</v>
      </c>
      <c r="L4" s="3">
        <f ca="1" xml:space="preserve"> K3 / K4</f>
        <v>0.15497076023391812</v>
      </c>
    </row>
    <row r="5" spans="1:13">
      <c r="B5" s="18" t="s">
        <v>14</v>
      </c>
      <c r="C5" s="17"/>
      <c r="D5" s="17"/>
      <c r="E5" s="20"/>
      <c r="F5" s="11"/>
      <c r="G5" s="11"/>
      <c r="J5" s="9" t="s">
        <v>15</v>
      </c>
      <c r="K5" s="1">
        <f>DATE(2024,11,7)</f>
        <v>45603</v>
      </c>
    </row>
    <row r="6" spans="1:13">
      <c r="B6" s="11" t="s">
        <v>16</v>
      </c>
      <c r="C6" s="17" t="s">
        <v>17</v>
      </c>
      <c r="D6" s="17" t="s">
        <v>18</v>
      </c>
      <c r="E6" s="20">
        <v>1</v>
      </c>
      <c r="F6" s="11"/>
      <c r="G6" s="11"/>
      <c r="J6" s="10" t="s">
        <v>19</v>
      </c>
      <c r="K6" s="1">
        <f ca="1">TODAY()</f>
        <v>45841</v>
      </c>
    </row>
    <row r="7" spans="1:13">
      <c r="B7" s="11" t="s">
        <v>20</v>
      </c>
      <c r="C7" s="17" t="s">
        <v>17</v>
      </c>
      <c r="D7" s="17" t="s">
        <v>18</v>
      </c>
      <c r="E7" s="20">
        <v>1</v>
      </c>
      <c r="F7" s="11"/>
      <c r="G7" s="11"/>
    </row>
    <row r="8" spans="1:13">
      <c r="B8" s="11" t="s">
        <v>21</v>
      </c>
      <c r="C8" s="17" t="s">
        <v>17</v>
      </c>
      <c r="D8" s="17" t="s">
        <v>18</v>
      </c>
      <c r="E8" s="20">
        <v>0.5</v>
      </c>
      <c r="F8" s="11"/>
      <c r="G8" s="11"/>
      <c r="L8" t="s">
        <v>22</v>
      </c>
      <c r="M8" t="s">
        <v>23</v>
      </c>
    </row>
    <row r="9" spans="1:13">
      <c r="B9" s="11" t="s">
        <v>24</v>
      </c>
      <c r="C9" s="17" t="s">
        <v>25</v>
      </c>
      <c r="D9" s="17" t="s">
        <v>18</v>
      </c>
      <c r="E9" s="20">
        <v>1</v>
      </c>
      <c r="F9" s="11"/>
      <c r="G9" s="11"/>
      <c r="J9" s="6" t="s">
        <v>26</v>
      </c>
      <c r="K9" s="1">
        <f>DATE(2024,12,20)</f>
        <v>45646</v>
      </c>
      <c r="L9" s="2">
        <f ca="1">NETWORKDAYS(TODAY(),K9)</f>
        <v>-140</v>
      </c>
      <c r="M9" s="3">
        <f ca="1">($K$2 - $K$3) / L9</f>
        <v>-0.65714285714285714</v>
      </c>
    </row>
    <row r="10" spans="1:13">
      <c r="B10" s="11" t="s">
        <v>27</v>
      </c>
      <c r="C10" s="17" t="s">
        <v>9</v>
      </c>
      <c r="D10" s="17" t="s">
        <v>18</v>
      </c>
      <c r="E10" s="20">
        <v>1</v>
      </c>
      <c r="F10" s="11"/>
      <c r="G10" s="11"/>
      <c r="J10" s="12" t="s">
        <v>28</v>
      </c>
      <c r="K10" s="1">
        <f>DATE(2025,1,17)</f>
        <v>45674</v>
      </c>
      <c r="L10" s="2">
        <f ca="1">NETWORKDAYS(TODAY(),K10)</f>
        <v>-120</v>
      </c>
      <c r="M10" s="3">
        <f ca="1">($K$2 - $K$3) / L10</f>
        <v>-0.76666666666666672</v>
      </c>
    </row>
    <row r="11" spans="1:13">
      <c r="B11" s="11" t="s">
        <v>29</v>
      </c>
      <c r="C11" s="17" t="s">
        <v>9</v>
      </c>
      <c r="D11" s="17" t="s">
        <v>18</v>
      </c>
      <c r="E11" s="20">
        <v>2</v>
      </c>
      <c r="F11" s="11"/>
      <c r="G11" s="11"/>
      <c r="J11" s="8" t="s">
        <v>30</v>
      </c>
      <c r="K11" s="1">
        <f>DATE(2025,2,3)</f>
        <v>45691</v>
      </c>
      <c r="L11" s="2">
        <f ca="1">NETWORKDAYS(TODAY(),K11)</f>
        <v>-109</v>
      </c>
      <c r="M11" s="3">
        <f ca="1">($K$2 - $K$3) / L11</f>
        <v>-0.84403669724770647</v>
      </c>
    </row>
    <row r="12" spans="1:13">
      <c r="B12" s="11" t="s">
        <v>31</v>
      </c>
      <c r="C12" s="17" t="s">
        <v>9</v>
      </c>
      <c r="D12" s="17" t="s">
        <v>18</v>
      </c>
      <c r="E12" s="20">
        <v>1</v>
      </c>
      <c r="F12" s="11"/>
      <c r="G12" s="11"/>
    </row>
    <row r="13" spans="1:13">
      <c r="B13" s="18" t="s">
        <v>32</v>
      </c>
      <c r="C13" s="17"/>
      <c r="D13" s="17"/>
      <c r="E13" s="20"/>
      <c r="F13" s="11"/>
      <c r="G13" s="11"/>
    </row>
    <row r="14" spans="1:13">
      <c r="B14" s="11" t="s">
        <v>33</v>
      </c>
      <c r="C14" s="17" t="s">
        <v>9</v>
      </c>
      <c r="D14" s="17" t="s">
        <v>34</v>
      </c>
      <c r="E14" s="20">
        <v>1</v>
      </c>
      <c r="F14" s="11"/>
      <c r="G14" s="11" t="s">
        <v>35</v>
      </c>
    </row>
    <row r="15" spans="1:13">
      <c r="B15" s="11" t="s">
        <v>36</v>
      </c>
      <c r="C15" s="17" t="s">
        <v>9</v>
      </c>
      <c r="D15" s="17" t="s">
        <v>34</v>
      </c>
      <c r="E15" s="20">
        <v>0.5</v>
      </c>
      <c r="F15" s="11"/>
      <c r="G15" s="11" t="s">
        <v>35</v>
      </c>
    </row>
    <row r="16" spans="1:13">
      <c r="B16" s="11" t="s">
        <v>37</v>
      </c>
      <c r="C16" s="17" t="s">
        <v>9</v>
      </c>
      <c r="D16" s="17" t="s">
        <v>34</v>
      </c>
      <c r="E16" s="20">
        <v>1</v>
      </c>
      <c r="F16" s="11"/>
      <c r="G16" s="11"/>
    </row>
    <row r="17" spans="2:10">
      <c r="B17" s="11" t="s">
        <v>38</v>
      </c>
      <c r="C17" s="17" t="s">
        <v>9</v>
      </c>
      <c r="D17" s="17" t="s">
        <v>34</v>
      </c>
      <c r="E17" s="20">
        <v>1</v>
      </c>
      <c r="F17" s="11"/>
      <c r="G17" s="11" t="s">
        <v>35</v>
      </c>
      <c r="J17" s="23" t="s">
        <v>2</v>
      </c>
    </row>
    <row r="18" spans="2:10">
      <c r="B18" s="11" t="s">
        <v>39</v>
      </c>
      <c r="C18" s="17" t="s">
        <v>9</v>
      </c>
      <c r="D18" s="17" t="s">
        <v>34</v>
      </c>
      <c r="E18" s="20">
        <v>2</v>
      </c>
      <c r="F18" s="11"/>
      <c r="G18" s="11" t="s">
        <v>35</v>
      </c>
      <c r="J18" s="21" t="s">
        <v>40</v>
      </c>
    </row>
    <row r="19" spans="2:10">
      <c r="B19" s="11" t="s">
        <v>41</v>
      </c>
      <c r="C19" s="17" t="s">
        <v>9</v>
      </c>
      <c r="D19" s="17" t="s">
        <v>34</v>
      </c>
      <c r="E19" s="20">
        <v>2</v>
      </c>
      <c r="F19" s="11"/>
      <c r="G19" s="11"/>
      <c r="J19" s="21" t="s">
        <v>42</v>
      </c>
    </row>
    <row r="20" spans="2:10">
      <c r="B20" s="11" t="s">
        <v>43</v>
      </c>
      <c r="C20" s="17" t="s">
        <v>9</v>
      </c>
      <c r="D20" s="17" t="s">
        <v>34</v>
      </c>
      <c r="E20" s="20">
        <v>3</v>
      </c>
      <c r="F20" s="11"/>
      <c r="G20" s="11" t="s">
        <v>35</v>
      </c>
      <c r="J20" s="21" t="s">
        <v>44</v>
      </c>
    </row>
    <row r="21" spans="2:10">
      <c r="B21" s="18" t="s">
        <v>45</v>
      </c>
      <c r="C21" s="17"/>
      <c r="D21" s="17"/>
      <c r="E21" s="20"/>
      <c r="F21" s="11"/>
      <c r="G21" s="11"/>
      <c r="J21" s="22" t="s">
        <v>46</v>
      </c>
    </row>
    <row r="22" spans="2:10">
      <c r="B22" s="11" t="s">
        <v>47</v>
      </c>
      <c r="C22" s="17" t="s">
        <v>9</v>
      </c>
      <c r="D22" s="17" t="s">
        <v>34</v>
      </c>
      <c r="E22" s="20">
        <v>1</v>
      </c>
      <c r="F22" s="11"/>
      <c r="G22" s="11" t="s">
        <v>35</v>
      </c>
    </row>
    <row r="23" spans="2:10">
      <c r="B23" s="11" t="s">
        <v>48</v>
      </c>
      <c r="C23" s="17" t="s">
        <v>49</v>
      </c>
      <c r="D23" s="17" t="s">
        <v>18</v>
      </c>
      <c r="E23" s="20">
        <v>1</v>
      </c>
      <c r="F23" s="11"/>
      <c r="G23" s="11"/>
    </row>
    <row r="24" spans="2:10">
      <c r="B24" s="11" t="s">
        <v>50</v>
      </c>
      <c r="C24" s="17" t="s">
        <v>17</v>
      </c>
      <c r="D24" s="17" t="s">
        <v>34</v>
      </c>
      <c r="E24" s="20">
        <v>1</v>
      </c>
      <c r="F24" s="11"/>
      <c r="G24" s="11"/>
    </row>
    <row r="25" spans="2:10">
      <c r="B25" s="11" t="s">
        <v>51</v>
      </c>
      <c r="C25" s="17" t="s">
        <v>9</v>
      </c>
      <c r="D25" s="17" t="s">
        <v>34</v>
      </c>
      <c r="E25" s="20">
        <v>1</v>
      </c>
      <c r="F25" s="11"/>
      <c r="G25" s="11" t="s">
        <v>35</v>
      </c>
    </row>
    <row r="26" spans="2:10">
      <c r="B26" s="11" t="s">
        <v>52</v>
      </c>
      <c r="C26" s="17" t="s">
        <v>9</v>
      </c>
      <c r="D26" s="17" t="s">
        <v>34</v>
      </c>
      <c r="E26" s="20">
        <v>1</v>
      </c>
      <c r="F26" s="11"/>
      <c r="G26" s="11" t="s">
        <v>35</v>
      </c>
    </row>
    <row r="27" spans="2:10">
      <c r="B27" s="11" t="s">
        <v>53</v>
      </c>
      <c r="C27" s="17" t="s">
        <v>9</v>
      </c>
      <c r="D27" s="17" t="s">
        <v>34</v>
      </c>
      <c r="E27" s="20">
        <v>1</v>
      </c>
      <c r="F27" s="11"/>
      <c r="G27" s="11" t="s">
        <v>35</v>
      </c>
    </row>
    <row r="28" spans="2:10">
      <c r="B28" s="11" t="s">
        <v>54</v>
      </c>
      <c r="C28" s="17" t="s">
        <v>9</v>
      </c>
      <c r="D28" s="17" t="s">
        <v>34</v>
      </c>
      <c r="E28" s="20">
        <v>2</v>
      </c>
      <c r="F28" s="11"/>
      <c r="G28" s="11" t="s">
        <v>35</v>
      </c>
    </row>
    <row r="29" spans="2:10">
      <c r="B29" s="11" t="s">
        <v>55</v>
      </c>
      <c r="C29" s="17" t="s">
        <v>9</v>
      </c>
      <c r="D29" s="17" t="s">
        <v>34</v>
      </c>
      <c r="E29" s="20">
        <v>2</v>
      </c>
      <c r="F29" s="11"/>
      <c r="G29" s="11"/>
    </row>
    <row r="30" spans="2:10">
      <c r="B30" s="11" t="s">
        <v>56</v>
      </c>
      <c r="C30" s="17" t="s">
        <v>9</v>
      </c>
      <c r="D30" s="17" t="s">
        <v>34</v>
      </c>
      <c r="E30" s="20">
        <v>4</v>
      </c>
      <c r="F30" s="11"/>
      <c r="G30" s="11" t="s">
        <v>35</v>
      </c>
    </row>
    <row r="31" spans="2:10">
      <c r="B31" s="11" t="s">
        <v>57</v>
      </c>
      <c r="C31" s="17" t="s">
        <v>9</v>
      </c>
      <c r="D31" s="17" t="s">
        <v>34</v>
      </c>
      <c r="E31" s="20">
        <v>2</v>
      </c>
      <c r="F31" s="11"/>
      <c r="G31" s="11"/>
    </row>
    <row r="32" spans="2:10">
      <c r="B32" s="11" t="s">
        <v>58</v>
      </c>
      <c r="C32" s="17" t="s">
        <v>9</v>
      </c>
      <c r="D32" s="17" t="s">
        <v>34</v>
      </c>
      <c r="E32" s="20">
        <v>2</v>
      </c>
      <c r="F32" s="11"/>
      <c r="G32" s="11"/>
    </row>
    <row r="33" spans="2:7">
      <c r="B33" s="11" t="s">
        <v>59</v>
      </c>
      <c r="C33" s="17" t="s">
        <v>17</v>
      </c>
      <c r="D33" s="17" t="s">
        <v>34</v>
      </c>
      <c r="E33" s="20">
        <v>3</v>
      </c>
      <c r="F33" s="11"/>
      <c r="G33" s="11" t="s">
        <v>35</v>
      </c>
    </row>
    <row r="34" spans="2:7">
      <c r="B34" s="11" t="s">
        <v>60</v>
      </c>
      <c r="C34" s="17" t="s">
        <v>17</v>
      </c>
      <c r="D34" s="17" t="s">
        <v>18</v>
      </c>
      <c r="E34" s="20">
        <v>1</v>
      </c>
      <c r="F34" s="11"/>
      <c r="G34" s="11" t="s">
        <v>35</v>
      </c>
    </row>
    <row r="35" spans="2:7">
      <c r="B35" s="11" t="s">
        <v>61</v>
      </c>
      <c r="C35" s="17" t="s">
        <v>49</v>
      </c>
      <c r="D35" s="17" t="s">
        <v>62</v>
      </c>
      <c r="E35" s="20">
        <v>1</v>
      </c>
      <c r="F35" s="11"/>
      <c r="G35" s="11"/>
    </row>
    <row r="36" spans="2:7">
      <c r="B36" s="11" t="s">
        <v>63</v>
      </c>
      <c r="C36" s="17" t="s">
        <v>17</v>
      </c>
      <c r="D36" s="17" t="s">
        <v>34</v>
      </c>
      <c r="E36" s="20">
        <v>1</v>
      </c>
      <c r="F36" s="11"/>
      <c r="G36" s="11"/>
    </row>
    <row r="37" spans="2:7">
      <c r="B37" s="18" t="s">
        <v>64</v>
      </c>
      <c r="C37" s="17"/>
      <c r="D37" s="17"/>
      <c r="E37" s="20"/>
      <c r="F37" s="11"/>
      <c r="G37" s="11"/>
    </row>
    <row r="38" spans="2:7">
      <c r="B38" s="11" t="s">
        <v>65</v>
      </c>
      <c r="C38" s="17" t="s">
        <v>17</v>
      </c>
      <c r="D38" s="17" t="s">
        <v>34</v>
      </c>
      <c r="E38" s="20">
        <v>1</v>
      </c>
      <c r="F38" s="11"/>
      <c r="G38" s="11"/>
    </row>
    <row r="39" spans="2:7">
      <c r="B39" s="11" t="s">
        <v>66</v>
      </c>
      <c r="C39" s="17" t="s">
        <v>17</v>
      </c>
      <c r="D39" s="17" t="s">
        <v>34</v>
      </c>
      <c r="E39" s="20">
        <v>0.5</v>
      </c>
      <c r="F39" s="11"/>
      <c r="G39" s="11"/>
    </row>
    <row r="40" spans="2:7">
      <c r="B40" s="11" t="s">
        <v>67</v>
      </c>
      <c r="C40" s="17" t="s">
        <v>9</v>
      </c>
      <c r="D40" s="17" t="s">
        <v>34</v>
      </c>
      <c r="E40" s="20">
        <v>1</v>
      </c>
      <c r="F40" s="11"/>
      <c r="G40" s="11" t="s">
        <v>35</v>
      </c>
    </row>
    <row r="41" spans="2:7">
      <c r="B41" s="18" t="s">
        <v>68</v>
      </c>
      <c r="C41" s="17"/>
      <c r="D41" s="17"/>
      <c r="E41" s="20"/>
      <c r="F41" s="11"/>
      <c r="G41" s="11"/>
    </row>
    <row r="42" spans="2:7">
      <c r="B42" s="11" t="s">
        <v>69</v>
      </c>
      <c r="C42" s="17" t="s">
        <v>9</v>
      </c>
      <c r="D42" s="17" t="s">
        <v>34</v>
      </c>
      <c r="E42" s="20">
        <v>0.5</v>
      </c>
      <c r="F42" s="11"/>
      <c r="G42" s="11" t="s">
        <v>35</v>
      </c>
    </row>
    <row r="43" spans="2:7">
      <c r="B43" s="11" t="s">
        <v>70</v>
      </c>
      <c r="C43" s="17" t="s">
        <v>9</v>
      </c>
      <c r="D43" s="17" t="s">
        <v>34</v>
      </c>
      <c r="E43" s="20">
        <v>0.5</v>
      </c>
      <c r="F43" s="11"/>
      <c r="G43" s="11" t="s">
        <v>35</v>
      </c>
    </row>
    <row r="44" spans="2:7">
      <c r="B44" s="11" t="s">
        <v>71</v>
      </c>
      <c r="C44" s="17" t="s">
        <v>9</v>
      </c>
      <c r="D44" s="17" t="s">
        <v>34</v>
      </c>
      <c r="E44" s="20">
        <v>0.5</v>
      </c>
      <c r="F44" s="11"/>
      <c r="G44" s="11"/>
    </row>
    <row r="45" spans="2:7">
      <c r="B45" s="11" t="s">
        <v>72</v>
      </c>
      <c r="C45" s="17" t="s">
        <v>9</v>
      </c>
      <c r="D45" s="17" t="s">
        <v>34</v>
      </c>
      <c r="E45" s="20">
        <v>0.5</v>
      </c>
      <c r="F45" s="11"/>
      <c r="G45" s="11"/>
    </row>
    <row r="46" spans="2:7">
      <c r="B46" s="11" t="s">
        <v>73</v>
      </c>
      <c r="C46" s="17" t="s">
        <v>9</v>
      </c>
      <c r="D46" s="17" t="s">
        <v>34</v>
      </c>
      <c r="E46" s="20">
        <v>0.5</v>
      </c>
      <c r="F46" s="11"/>
      <c r="G46" s="11" t="s">
        <v>35</v>
      </c>
    </row>
    <row r="47" spans="2:7">
      <c r="B47" s="11" t="s">
        <v>74</v>
      </c>
      <c r="C47" s="17" t="s">
        <v>9</v>
      </c>
      <c r="D47" s="17" t="s">
        <v>34</v>
      </c>
      <c r="E47" s="20">
        <v>0.5</v>
      </c>
      <c r="F47" s="11"/>
      <c r="G47" s="11" t="s">
        <v>35</v>
      </c>
    </row>
    <row r="48" spans="2:7">
      <c r="B48" s="11" t="s">
        <v>75</v>
      </c>
      <c r="C48" s="17" t="s">
        <v>9</v>
      </c>
      <c r="D48" s="17" t="s">
        <v>34</v>
      </c>
      <c r="E48" s="20">
        <v>0.5</v>
      </c>
      <c r="F48" s="11"/>
      <c r="G48" s="11" t="s">
        <v>35</v>
      </c>
    </row>
    <row r="49" spans="2:7">
      <c r="B49" s="11" t="s">
        <v>76</v>
      </c>
      <c r="C49" s="17" t="s">
        <v>9</v>
      </c>
      <c r="D49" s="17" t="s">
        <v>34</v>
      </c>
      <c r="E49" s="20">
        <v>0.5</v>
      </c>
      <c r="F49" s="11"/>
      <c r="G49" s="11" t="s">
        <v>35</v>
      </c>
    </row>
    <row r="50" spans="2:7">
      <c r="B50" s="11" t="s">
        <v>77</v>
      </c>
      <c r="C50" s="17" t="s">
        <v>9</v>
      </c>
      <c r="D50" s="17" t="s">
        <v>34</v>
      </c>
      <c r="E50" s="20">
        <v>0.5</v>
      </c>
      <c r="F50" s="11"/>
      <c r="G50" s="11"/>
    </row>
    <row r="51" spans="2:7">
      <c r="B51" s="11" t="s">
        <v>78</v>
      </c>
      <c r="C51" s="17" t="s">
        <v>9</v>
      </c>
      <c r="D51" s="17" t="s">
        <v>34</v>
      </c>
      <c r="E51" s="20">
        <v>0.5</v>
      </c>
      <c r="F51" s="11"/>
      <c r="G51" s="11"/>
    </row>
    <row r="52" spans="2:7">
      <c r="B52" s="11" t="s">
        <v>79</v>
      </c>
      <c r="C52" s="17" t="s">
        <v>9</v>
      </c>
      <c r="D52" s="17" t="s">
        <v>34</v>
      </c>
      <c r="E52" s="20">
        <v>0.5</v>
      </c>
      <c r="F52" s="11"/>
      <c r="G52" s="11" t="s">
        <v>35</v>
      </c>
    </row>
    <row r="53" spans="2:7">
      <c r="B53" s="11" t="s">
        <v>80</v>
      </c>
      <c r="C53" s="17" t="s">
        <v>9</v>
      </c>
      <c r="D53" s="17" t="s">
        <v>34</v>
      </c>
      <c r="E53" s="20">
        <v>0.5</v>
      </c>
      <c r="F53" s="11"/>
      <c r="G53" s="11" t="s">
        <v>35</v>
      </c>
    </row>
    <row r="54" spans="2:7">
      <c r="B54" s="11" t="s">
        <v>81</v>
      </c>
      <c r="C54" s="17" t="s">
        <v>9</v>
      </c>
      <c r="D54" s="17" t="s">
        <v>34</v>
      </c>
      <c r="E54" s="20">
        <v>1</v>
      </c>
      <c r="F54" s="11"/>
      <c r="G54" s="11"/>
    </row>
    <row r="55" spans="2:7">
      <c r="B55" s="11" t="s">
        <v>82</v>
      </c>
      <c r="C55" s="17" t="s">
        <v>9</v>
      </c>
      <c r="D55" s="17" t="s">
        <v>34</v>
      </c>
      <c r="E55" s="20">
        <v>2</v>
      </c>
      <c r="F55" s="11"/>
      <c r="G55" s="11"/>
    </row>
    <row r="56" spans="2:7">
      <c r="B56" s="11" t="s">
        <v>83</v>
      </c>
      <c r="C56" s="17" t="s">
        <v>9</v>
      </c>
      <c r="D56" s="17" t="s">
        <v>18</v>
      </c>
      <c r="E56" s="20">
        <v>2</v>
      </c>
      <c r="F56" s="11"/>
      <c r="G56" s="11"/>
    </row>
    <row r="57" spans="2:7">
      <c r="B57" s="18" t="s">
        <v>84</v>
      </c>
      <c r="C57" s="17"/>
      <c r="D57" s="17"/>
      <c r="E57" s="20"/>
      <c r="F57" s="11"/>
      <c r="G57" s="11"/>
    </row>
    <row r="58" spans="2:7">
      <c r="B58" s="11" t="s">
        <v>85</v>
      </c>
      <c r="C58" s="17" t="s">
        <v>17</v>
      </c>
      <c r="D58" s="17" t="s">
        <v>18</v>
      </c>
      <c r="E58" s="20">
        <v>0.5</v>
      </c>
      <c r="F58" s="11"/>
      <c r="G58" s="11"/>
    </row>
    <row r="59" spans="2:7">
      <c r="B59" s="18" t="s">
        <v>86</v>
      </c>
      <c r="C59" s="17"/>
      <c r="D59" s="17"/>
      <c r="E59" s="20"/>
      <c r="F59" s="11"/>
      <c r="G59" s="11"/>
    </row>
    <row r="60" spans="2:7">
      <c r="B60" s="11" t="s">
        <v>69</v>
      </c>
      <c r="C60" s="17" t="s">
        <v>9</v>
      </c>
      <c r="D60" s="17" t="s">
        <v>18</v>
      </c>
      <c r="E60" s="20">
        <v>0.5</v>
      </c>
      <c r="F60" s="11"/>
      <c r="G60" s="11"/>
    </row>
    <row r="61" spans="2:7">
      <c r="B61" s="11" t="s">
        <v>70</v>
      </c>
      <c r="C61" s="17" t="s">
        <v>9</v>
      </c>
      <c r="D61" s="17" t="s">
        <v>18</v>
      </c>
      <c r="E61" s="20">
        <v>0.5</v>
      </c>
      <c r="F61" s="11"/>
      <c r="G61" s="11"/>
    </row>
    <row r="62" spans="2:7">
      <c r="B62" s="11" t="s">
        <v>71</v>
      </c>
      <c r="C62" s="17" t="s">
        <v>9</v>
      </c>
      <c r="D62" s="17" t="s">
        <v>18</v>
      </c>
      <c r="E62" s="20">
        <v>0.5</v>
      </c>
      <c r="F62" s="11"/>
      <c r="G62" s="11"/>
    </row>
    <row r="63" spans="2:7">
      <c r="B63" s="11" t="s">
        <v>72</v>
      </c>
      <c r="C63" s="17" t="s">
        <v>9</v>
      </c>
      <c r="D63" s="17" t="s">
        <v>18</v>
      </c>
      <c r="E63" s="20">
        <v>0.5</v>
      </c>
      <c r="F63" s="11"/>
      <c r="G63" s="11"/>
    </row>
    <row r="64" spans="2:7">
      <c r="B64" s="11" t="s">
        <v>73</v>
      </c>
      <c r="C64" s="17" t="s">
        <v>9</v>
      </c>
      <c r="D64" s="17" t="s">
        <v>18</v>
      </c>
      <c r="E64" s="20">
        <v>0.5</v>
      </c>
      <c r="F64" s="11"/>
      <c r="G64" s="11"/>
    </row>
    <row r="65" spans="2:7">
      <c r="B65" s="11" t="s">
        <v>74</v>
      </c>
      <c r="C65" s="17" t="s">
        <v>9</v>
      </c>
      <c r="D65" s="17" t="s">
        <v>18</v>
      </c>
      <c r="E65" s="20">
        <v>0.5</v>
      </c>
      <c r="F65" s="11"/>
      <c r="G65" s="11"/>
    </row>
    <row r="66" spans="2:7">
      <c r="B66" s="11" t="s">
        <v>75</v>
      </c>
      <c r="C66" s="17" t="s">
        <v>9</v>
      </c>
      <c r="D66" s="17" t="s">
        <v>18</v>
      </c>
      <c r="E66" s="20">
        <v>0.5</v>
      </c>
      <c r="F66" s="11"/>
      <c r="G66" s="11"/>
    </row>
    <row r="67" spans="2:7">
      <c r="B67" s="11" t="s">
        <v>76</v>
      </c>
      <c r="C67" s="17" t="s">
        <v>9</v>
      </c>
      <c r="D67" s="17" t="s">
        <v>18</v>
      </c>
      <c r="E67" s="20">
        <v>0.5</v>
      </c>
      <c r="F67" s="11"/>
      <c r="G67" s="11"/>
    </row>
    <row r="68" spans="2:7">
      <c r="B68" s="11" t="s">
        <v>77</v>
      </c>
      <c r="C68" s="17" t="s">
        <v>9</v>
      </c>
      <c r="D68" s="17" t="s">
        <v>18</v>
      </c>
      <c r="E68" s="20">
        <v>0.5</v>
      </c>
      <c r="F68" s="11"/>
      <c r="G68" s="11"/>
    </row>
    <row r="69" spans="2:7">
      <c r="B69" s="11" t="s">
        <v>78</v>
      </c>
      <c r="C69" s="17" t="s">
        <v>9</v>
      </c>
      <c r="D69" s="17" t="s">
        <v>18</v>
      </c>
      <c r="E69" s="20">
        <v>0.5</v>
      </c>
      <c r="F69" s="11"/>
      <c r="G69" s="11"/>
    </row>
    <row r="70" spans="2:7">
      <c r="B70" s="11" t="s">
        <v>79</v>
      </c>
      <c r="C70" s="17" t="s">
        <v>9</v>
      </c>
      <c r="D70" s="17" t="s">
        <v>18</v>
      </c>
      <c r="E70" s="20">
        <v>0.5</v>
      </c>
      <c r="F70" s="11"/>
      <c r="G70" s="11"/>
    </row>
    <row r="71" spans="2:7">
      <c r="B71" s="11" t="s">
        <v>80</v>
      </c>
      <c r="C71" s="17" t="s">
        <v>9</v>
      </c>
      <c r="D71" s="17" t="s">
        <v>18</v>
      </c>
      <c r="E71" s="20">
        <v>0.5</v>
      </c>
      <c r="F71" s="11"/>
      <c r="G71" s="11"/>
    </row>
    <row r="72" spans="2:7">
      <c r="B72" s="11" t="s">
        <v>87</v>
      </c>
      <c r="C72" s="17" t="s">
        <v>9</v>
      </c>
      <c r="D72" s="17" t="s">
        <v>18</v>
      </c>
      <c r="E72" s="20">
        <v>1</v>
      </c>
      <c r="F72" s="11"/>
      <c r="G72" s="11"/>
    </row>
    <row r="73" spans="2:7">
      <c r="B73" s="11" t="s">
        <v>88</v>
      </c>
      <c r="C73" s="17" t="s">
        <v>9</v>
      </c>
      <c r="D73" s="17" t="s">
        <v>18</v>
      </c>
      <c r="E73" s="20">
        <v>1</v>
      </c>
      <c r="F73" s="11"/>
      <c r="G73" s="11"/>
    </row>
    <row r="74" spans="2:7">
      <c r="B74" s="11" t="s">
        <v>83</v>
      </c>
      <c r="C74" s="17" t="s">
        <v>9</v>
      </c>
      <c r="D74" s="17" t="s">
        <v>18</v>
      </c>
      <c r="E74" s="20">
        <v>2</v>
      </c>
      <c r="F74" s="11"/>
      <c r="G74" s="11"/>
    </row>
    <row r="75" spans="2:7">
      <c r="B75" s="18" t="s">
        <v>89</v>
      </c>
      <c r="C75" s="17"/>
      <c r="D75" s="17"/>
      <c r="E75" s="20"/>
      <c r="F75" s="11"/>
      <c r="G75" s="11"/>
    </row>
    <row r="76" spans="2:7">
      <c r="B76" s="11" t="s">
        <v>90</v>
      </c>
      <c r="C76" s="17" t="s">
        <v>17</v>
      </c>
      <c r="D76" s="17" t="s">
        <v>18</v>
      </c>
      <c r="E76" s="20">
        <v>0.5</v>
      </c>
      <c r="F76" s="11"/>
      <c r="G76" s="11"/>
    </row>
    <row r="77" spans="2:7">
      <c r="B77" s="18" t="s">
        <v>91</v>
      </c>
      <c r="C77" s="17"/>
      <c r="D77" s="17"/>
      <c r="E77" s="20"/>
      <c r="F77" s="11"/>
      <c r="G77" s="11"/>
    </row>
    <row r="78" spans="2:7">
      <c r="B78" s="11" t="s">
        <v>92</v>
      </c>
      <c r="C78" s="17" t="s">
        <v>17</v>
      </c>
      <c r="D78" s="17" t="s">
        <v>18</v>
      </c>
      <c r="E78" s="20">
        <v>2</v>
      </c>
      <c r="F78" s="11"/>
      <c r="G78" s="11" t="s">
        <v>35</v>
      </c>
    </row>
    <row r="79" spans="2:7">
      <c r="B79" s="11" t="s">
        <v>93</v>
      </c>
      <c r="C79" s="17" t="s">
        <v>17</v>
      </c>
      <c r="D79" s="17" t="s">
        <v>18</v>
      </c>
      <c r="E79" s="20">
        <v>1</v>
      </c>
      <c r="F79" s="11"/>
      <c r="G79" s="11"/>
    </row>
    <row r="80" spans="2:7">
      <c r="B80" s="18" t="s">
        <v>94</v>
      </c>
      <c r="C80" s="17"/>
      <c r="D80" s="17"/>
      <c r="E80" s="20"/>
      <c r="F80" s="11"/>
      <c r="G80" s="11"/>
    </row>
    <row r="81" spans="2:7">
      <c r="B81" s="11" t="s">
        <v>95</v>
      </c>
      <c r="C81" s="17" t="s">
        <v>17</v>
      </c>
      <c r="D81" s="17" t="s">
        <v>34</v>
      </c>
      <c r="E81" s="20">
        <v>1</v>
      </c>
      <c r="F81" s="11"/>
      <c r="G81" s="11"/>
    </row>
    <row r="82" spans="2:7">
      <c r="B82" s="11" t="s">
        <v>96</v>
      </c>
      <c r="C82" s="17" t="s">
        <v>25</v>
      </c>
      <c r="D82" s="17" t="s">
        <v>18</v>
      </c>
      <c r="E82" s="20">
        <v>1</v>
      </c>
      <c r="F82" s="11"/>
      <c r="G82" s="11"/>
    </row>
    <row r="83" spans="2:7">
      <c r="B83" s="18" t="s">
        <v>97</v>
      </c>
      <c r="C83" s="17"/>
      <c r="D83" s="17"/>
      <c r="E83" s="20"/>
      <c r="F83" s="11"/>
      <c r="G83" s="11"/>
    </row>
    <row r="84" spans="2:7">
      <c r="B84" s="11" t="s">
        <v>98</v>
      </c>
      <c r="C84" s="17" t="s">
        <v>17</v>
      </c>
      <c r="D84" s="17" t="s">
        <v>18</v>
      </c>
      <c r="E84" s="20">
        <v>1</v>
      </c>
      <c r="F84" s="11"/>
      <c r="G84" s="11"/>
    </row>
    <row r="85" spans="2:7">
      <c r="B85" s="11" t="s">
        <v>99</v>
      </c>
      <c r="C85" s="17" t="s">
        <v>17</v>
      </c>
      <c r="D85" s="17" t="s">
        <v>18</v>
      </c>
      <c r="E85" s="20">
        <v>3</v>
      </c>
      <c r="F85" s="11"/>
      <c r="G85" s="11"/>
    </row>
    <row r="86" spans="2:7">
      <c r="B86" s="11" t="s">
        <v>100</v>
      </c>
      <c r="C86" s="17" t="s">
        <v>17</v>
      </c>
      <c r="D86" s="17" t="s">
        <v>18</v>
      </c>
      <c r="E86" s="20">
        <v>3</v>
      </c>
      <c r="F86" s="11"/>
      <c r="G86" s="11"/>
    </row>
    <row r="87" spans="2:7">
      <c r="B87" s="11" t="s">
        <v>101</v>
      </c>
      <c r="C87" s="17" t="s">
        <v>17</v>
      </c>
      <c r="D87" s="17" t="s">
        <v>18</v>
      </c>
      <c r="E87" s="20">
        <v>2</v>
      </c>
      <c r="F87" s="11"/>
      <c r="G87" s="11"/>
    </row>
    <row r="88" spans="2:7">
      <c r="B88" s="18" t="s">
        <v>102</v>
      </c>
      <c r="C88" s="17"/>
      <c r="D88" s="17"/>
      <c r="E88" s="20"/>
      <c r="F88" s="11"/>
      <c r="G88" s="11"/>
    </row>
    <row r="89" spans="2:7">
      <c r="B89" s="11" t="s">
        <v>103</v>
      </c>
      <c r="C89" s="17" t="s">
        <v>17</v>
      </c>
      <c r="D89" s="17" t="s">
        <v>18</v>
      </c>
      <c r="E89" s="20">
        <v>1</v>
      </c>
      <c r="F89" s="11"/>
      <c r="G89" s="11"/>
    </row>
    <row r="90" spans="2:7">
      <c r="B90" s="11" t="s">
        <v>104</v>
      </c>
      <c r="C90" s="17" t="s">
        <v>17</v>
      </c>
      <c r="D90" s="17" t="s">
        <v>18</v>
      </c>
      <c r="E90" s="20">
        <v>1</v>
      </c>
      <c r="F90" s="11"/>
      <c r="G90" s="11"/>
    </row>
    <row r="91" spans="2:7">
      <c r="B91" s="11" t="s">
        <v>105</v>
      </c>
      <c r="C91" s="17" t="s">
        <v>17</v>
      </c>
      <c r="D91" s="17" t="s">
        <v>62</v>
      </c>
      <c r="E91" s="20">
        <v>2</v>
      </c>
      <c r="F91" s="11"/>
      <c r="G91" s="11"/>
    </row>
    <row r="92" spans="2:7">
      <c r="B92" s="11" t="s">
        <v>106</v>
      </c>
      <c r="C92" s="17" t="s">
        <v>17</v>
      </c>
      <c r="D92" s="17" t="s">
        <v>18</v>
      </c>
      <c r="E92" s="20">
        <v>2</v>
      </c>
      <c r="F92" s="11"/>
      <c r="G92" s="11"/>
    </row>
    <row r="93" spans="2:7">
      <c r="B93" s="18" t="s">
        <v>107</v>
      </c>
      <c r="C93" s="17"/>
      <c r="D93" s="17"/>
      <c r="E93" s="20"/>
      <c r="F93" s="11"/>
      <c r="G93" s="11"/>
    </row>
    <row r="94" spans="2:7">
      <c r="B94" s="11" t="s">
        <v>108</v>
      </c>
      <c r="C94" s="17" t="s">
        <v>9</v>
      </c>
      <c r="D94" s="17" t="s">
        <v>18</v>
      </c>
      <c r="E94" s="20">
        <v>1</v>
      </c>
      <c r="F94" s="11"/>
      <c r="G94" s="11"/>
    </row>
    <row r="95" spans="2:7">
      <c r="B95" s="11" t="s">
        <v>109</v>
      </c>
      <c r="C95" s="17" t="s">
        <v>9</v>
      </c>
      <c r="D95" s="17" t="s">
        <v>18</v>
      </c>
      <c r="E95" s="20">
        <v>1</v>
      </c>
      <c r="F95" s="11"/>
      <c r="G95" s="11"/>
    </row>
    <row r="96" spans="2:7">
      <c r="B96" s="11" t="s">
        <v>110</v>
      </c>
      <c r="C96" s="17" t="s">
        <v>9</v>
      </c>
      <c r="D96" s="17" t="s">
        <v>34</v>
      </c>
      <c r="E96" s="20">
        <v>3</v>
      </c>
      <c r="F96" s="11"/>
      <c r="G96" s="11"/>
    </row>
    <row r="97" spans="2:7">
      <c r="B97" s="11" t="s">
        <v>111</v>
      </c>
      <c r="C97" s="17" t="s">
        <v>9</v>
      </c>
      <c r="D97" s="17" t="s">
        <v>18</v>
      </c>
      <c r="E97" s="20">
        <v>1</v>
      </c>
      <c r="F97" s="11"/>
      <c r="G97" s="11"/>
    </row>
    <row r="98" spans="2:7">
      <c r="B98" s="18" t="s">
        <v>112</v>
      </c>
      <c r="C98" s="17"/>
      <c r="D98" s="17"/>
      <c r="E98" s="20"/>
      <c r="F98" s="11"/>
      <c r="G98" s="11"/>
    </row>
    <row r="99" spans="2:7">
      <c r="B99" s="11" t="s">
        <v>113</v>
      </c>
      <c r="C99" s="17" t="s">
        <v>9</v>
      </c>
      <c r="D99" s="17" t="s">
        <v>18</v>
      </c>
      <c r="E99" s="20">
        <v>2</v>
      </c>
      <c r="F99" s="11"/>
      <c r="G99" s="11"/>
    </row>
    <row r="100" spans="2:7">
      <c r="B100" s="11" t="s">
        <v>114</v>
      </c>
      <c r="C100" s="17" t="s">
        <v>9</v>
      </c>
      <c r="D100" s="17" t="s">
        <v>18</v>
      </c>
      <c r="E100" s="20">
        <v>2</v>
      </c>
      <c r="F100" s="11"/>
      <c r="G100" s="11" t="s">
        <v>35</v>
      </c>
    </row>
    <row r="101" spans="2:7">
      <c r="B101" s="19" t="s">
        <v>115</v>
      </c>
      <c r="C101" s="17" t="s">
        <v>9</v>
      </c>
      <c r="D101" s="17" t="s">
        <v>18</v>
      </c>
      <c r="E101" s="20">
        <v>3</v>
      </c>
      <c r="F101" s="11"/>
      <c r="G101" s="11"/>
    </row>
    <row r="102" spans="2:7">
      <c r="B102" s="18" t="s">
        <v>116</v>
      </c>
      <c r="C102" s="17"/>
      <c r="D102" s="17"/>
      <c r="E102" s="20"/>
      <c r="F102" s="11"/>
      <c r="G102" s="11"/>
    </row>
    <row r="103" spans="2:7">
      <c r="B103" s="11" t="s">
        <v>117</v>
      </c>
      <c r="C103" s="17" t="s">
        <v>17</v>
      </c>
      <c r="D103" s="17" t="s">
        <v>18</v>
      </c>
      <c r="E103" s="20">
        <v>2</v>
      </c>
      <c r="F103" s="11"/>
      <c r="G103" s="11"/>
    </row>
    <row r="104" spans="2:7">
      <c r="B104" s="11" t="s">
        <v>118</v>
      </c>
      <c r="C104" s="17" t="s">
        <v>17</v>
      </c>
      <c r="D104" s="17" t="s">
        <v>18</v>
      </c>
      <c r="E104" s="20">
        <v>2</v>
      </c>
      <c r="F104" s="11"/>
      <c r="G104" s="11"/>
    </row>
    <row r="105" spans="2:7">
      <c r="B105" s="11" t="s">
        <v>119</v>
      </c>
      <c r="C105" s="17" t="s">
        <v>17</v>
      </c>
      <c r="D105" s="17" t="s">
        <v>18</v>
      </c>
      <c r="E105" s="20">
        <v>3</v>
      </c>
      <c r="F105" s="11"/>
      <c r="G105" s="11"/>
    </row>
    <row r="106" spans="2:7">
      <c r="B106" s="18" t="s">
        <v>120</v>
      </c>
      <c r="C106" s="17"/>
      <c r="D106" s="17"/>
      <c r="E106" s="20"/>
      <c r="F106" s="11"/>
      <c r="G106" s="11"/>
    </row>
  </sheetData>
  <autoFilter ref="B2:G106" xr:uid="{00000000-0001-0000-0000-000000000000}"/>
  <phoneticPr fontId="1"/>
  <dataValidations count="2">
    <dataValidation type="list" allowBlank="1" showInputMessage="1" showErrorMessage="1" sqref="D3:D106" xr:uid="{92BE7282-D991-4287-87A8-B8AEB4FE2B28}">
      <formula1>"プロト,アルファ,ベータ,マスタ"</formula1>
    </dataValidation>
    <dataValidation type="list" allowBlank="1" showInputMessage="1" showErrorMessage="1" sqref="C3:C106" xr:uid="{000E59B4-9C20-45E9-85A1-AE679E653575}">
      <formula1>"S,A,B,C"</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174C6-79B8-40DF-BFBC-1FA41083861E}">
  <dimension ref="B3:E27"/>
  <sheetViews>
    <sheetView topLeftCell="A9" workbookViewId="0">
      <selection activeCell="C25" sqref="C25"/>
    </sheetView>
  </sheetViews>
  <sheetFormatPr defaultRowHeight="18.75"/>
  <cols>
    <col min="2" max="2" width="33" bestFit="1" customWidth="1"/>
    <col min="3" max="3" width="15" bestFit="1" customWidth="1"/>
    <col min="4" max="4" width="33.25" bestFit="1" customWidth="1"/>
    <col min="5" max="5" width="17.25" bestFit="1" customWidth="1"/>
  </cols>
  <sheetData>
    <row r="3" spans="2:5">
      <c r="B3" s="6" t="s">
        <v>7</v>
      </c>
      <c r="C3">
        <f>SUM(作業工数見積もり!F3:F116)</f>
        <v>42</v>
      </c>
    </row>
    <row r="4" spans="2:5">
      <c r="B4" s="7" t="s">
        <v>10</v>
      </c>
      <c r="C4">
        <f>SUMIF(作業工数見積もり!H3:H43,"完了",作業工数見積もり!F3:F43)</f>
        <v>17</v>
      </c>
      <c r="D4" t="s">
        <v>11</v>
      </c>
    </row>
    <row r="5" spans="2:5">
      <c r="B5" s="8" t="s">
        <v>13</v>
      </c>
      <c r="C5" s="2">
        <f ca="1">NETWORKDAYS(C6,C7)</f>
        <v>171</v>
      </c>
      <c r="D5" s="3">
        <f ca="1" xml:space="preserve"> C4 / C5</f>
        <v>9.9415204678362568E-2</v>
      </c>
    </row>
    <row r="6" spans="2:5">
      <c r="B6" s="9" t="s">
        <v>15</v>
      </c>
      <c r="C6" s="1">
        <f>DATE(2024,11,7)</f>
        <v>45603</v>
      </c>
    </row>
    <row r="7" spans="2:5">
      <c r="B7" s="10" t="s">
        <v>19</v>
      </c>
      <c r="C7" s="1">
        <f ca="1">TODAY()</f>
        <v>45841</v>
      </c>
    </row>
    <row r="9" spans="2:5">
      <c r="D9" t="s">
        <v>22</v>
      </c>
      <c r="E9" t="s">
        <v>23</v>
      </c>
    </row>
    <row r="10" spans="2:5">
      <c r="B10" s="6" t="s">
        <v>26</v>
      </c>
      <c r="C10" s="1">
        <f>DATE(2025,7,23)</f>
        <v>45861</v>
      </c>
      <c r="D10" s="2">
        <f ca="1">NETWORKDAYS(TODAY(),C10)</f>
        <v>15</v>
      </c>
      <c r="E10" s="3">
        <f ca="1">($C$3 - $C$4) / D10</f>
        <v>1.6666666666666667</v>
      </c>
    </row>
    <row r="11" spans="2:5">
      <c r="B11" s="12" t="s">
        <v>28</v>
      </c>
      <c r="C11" s="1">
        <f>DATE(2025,8,1)</f>
        <v>45870</v>
      </c>
      <c r="D11" s="2">
        <f ca="1">NETWORKDAYS(TODAY(),C11)</f>
        <v>22</v>
      </c>
      <c r="E11" s="3">
        <f ca="1">($C$3 - $C$4) / D11</f>
        <v>1.1363636363636365</v>
      </c>
    </row>
    <row r="12" spans="2:5">
      <c r="B12" s="8" t="s">
        <v>30</v>
      </c>
      <c r="C12" s="1">
        <f>DATE(2025,8,22)</f>
        <v>45891</v>
      </c>
      <c r="D12" s="2">
        <f ca="1">NETWORKDAYS(TODAY(),C12)</f>
        <v>37</v>
      </c>
      <c r="E12" s="3">
        <f ca="1">($C$3 - $C$4) / D12</f>
        <v>0.67567567567567566</v>
      </c>
    </row>
    <row r="18" spans="2:4">
      <c r="B18" s="23" t="s">
        <v>2</v>
      </c>
      <c r="D18" t="s">
        <v>121</v>
      </c>
    </row>
    <row r="19" spans="2:4">
      <c r="B19" s="21" t="s">
        <v>40</v>
      </c>
      <c r="D19" t="s">
        <v>122</v>
      </c>
    </row>
    <row r="20" spans="2:4">
      <c r="B20" s="21" t="s">
        <v>42</v>
      </c>
      <c r="D20" t="s">
        <v>123</v>
      </c>
    </row>
    <row r="21" spans="2:4">
      <c r="B21" s="21" t="s">
        <v>44</v>
      </c>
      <c r="D21" t="s">
        <v>124</v>
      </c>
    </row>
    <row r="22" spans="2:4">
      <c r="B22" s="22" t="s">
        <v>46</v>
      </c>
      <c r="D22" t="s">
        <v>125</v>
      </c>
    </row>
    <row r="24" spans="2:4">
      <c r="B24" s="21" t="s">
        <v>126</v>
      </c>
      <c r="C24" s="25">
        <v>45807</v>
      </c>
    </row>
    <row r="25" spans="2:4">
      <c r="B25" s="21" t="s">
        <v>1</v>
      </c>
      <c r="C25" s="25">
        <v>45838</v>
      </c>
    </row>
    <row r="26" spans="2:4">
      <c r="B26" s="21" t="s">
        <v>127</v>
      </c>
      <c r="C26" s="25">
        <v>45858</v>
      </c>
    </row>
    <row r="27" spans="2:4">
      <c r="B27" s="21" t="s">
        <v>128</v>
      </c>
      <c r="C27" s="25">
        <v>45868</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B2:M87"/>
  <sheetViews>
    <sheetView tabSelected="1" topLeftCell="B60" zoomScale="55" zoomScaleNormal="55" workbookViewId="0">
      <selection activeCell="H45" sqref="H45"/>
    </sheetView>
  </sheetViews>
  <sheetFormatPr defaultColWidth="9.75" defaultRowHeight="33"/>
  <cols>
    <col min="1" max="1" width="9.75" style="26"/>
    <col min="2" max="2" width="35.375" style="26" customWidth="1"/>
    <col min="3" max="3" width="142.875" style="26" customWidth="1"/>
    <col min="4" max="4" width="17.375" style="27" bestFit="1" customWidth="1"/>
    <col min="5" max="5" width="29.5" style="27" bestFit="1" customWidth="1"/>
    <col min="6" max="6" width="25.375" style="27" customWidth="1"/>
    <col min="7" max="7" width="25.375" style="27" bestFit="1" customWidth="1"/>
    <col min="8" max="8" width="29.5" style="27" bestFit="1" customWidth="1"/>
    <col min="9" max="9" width="4.125" style="26" customWidth="1"/>
    <col min="10" max="10" width="34.625" style="26" bestFit="1" customWidth="1"/>
    <col min="11" max="11" width="16.25" style="26" customWidth="1"/>
    <col min="12" max="12" width="16" style="26" customWidth="1"/>
    <col min="13" max="16384" width="9.75" style="26"/>
  </cols>
  <sheetData>
    <row r="2" spans="2:13" ht="33.75" thickBot="1">
      <c r="B2" s="28" t="s">
        <v>129</v>
      </c>
      <c r="C2" s="28" t="s">
        <v>130</v>
      </c>
      <c r="D2" s="29" t="s">
        <v>2</v>
      </c>
      <c r="E2" s="29" t="s">
        <v>3</v>
      </c>
      <c r="F2" s="29" t="s">
        <v>131</v>
      </c>
      <c r="G2" s="29" t="s">
        <v>5</v>
      </c>
      <c r="H2" s="29" t="s">
        <v>132</v>
      </c>
      <c r="J2" s="32"/>
      <c r="K2" s="32"/>
      <c r="L2" s="32"/>
    </row>
    <row r="3" spans="2:13">
      <c r="B3" s="33" t="s">
        <v>208</v>
      </c>
      <c r="C3" s="26" t="s">
        <v>133</v>
      </c>
      <c r="D3" s="27" t="s">
        <v>9</v>
      </c>
      <c r="E3" s="27" t="s">
        <v>18</v>
      </c>
      <c r="F3" s="27">
        <v>0.25</v>
      </c>
      <c r="H3" s="27" t="s">
        <v>134</v>
      </c>
      <c r="I3" s="34"/>
      <c r="J3" s="35" t="s">
        <v>135</v>
      </c>
      <c r="K3" s="36">
        <f>SUM(K4,K5,K6)</f>
        <v>82</v>
      </c>
      <c r="L3" s="37"/>
      <c r="M3" s="38"/>
    </row>
    <row r="4" spans="2:13">
      <c r="B4" s="33" t="s">
        <v>208</v>
      </c>
      <c r="C4" s="26" t="s">
        <v>136</v>
      </c>
      <c r="D4" s="27" t="s">
        <v>9</v>
      </c>
      <c r="E4" s="27" t="s">
        <v>18</v>
      </c>
      <c r="F4" s="27">
        <v>0.25</v>
      </c>
      <c r="H4" s="27" t="s">
        <v>134</v>
      </c>
      <c r="I4" s="34"/>
      <c r="J4" s="39" t="s">
        <v>126</v>
      </c>
      <c r="K4" s="40">
        <f>COUNTIF(E3:E84,J4)</f>
        <v>40</v>
      </c>
      <c r="L4" s="41"/>
      <c r="M4" s="38"/>
    </row>
    <row r="5" spans="2:13">
      <c r="B5" s="33" t="s">
        <v>208</v>
      </c>
      <c r="C5" s="26" t="s">
        <v>137</v>
      </c>
      <c r="D5" s="27" t="s">
        <v>9</v>
      </c>
      <c r="E5" s="27" t="s">
        <v>18</v>
      </c>
      <c r="F5" s="27">
        <v>0.25</v>
      </c>
      <c r="H5" s="27" t="s">
        <v>134</v>
      </c>
      <c r="I5" s="34"/>
      <c r="J5" s="42" t="s">
        <v>1</v>
      </c>
      <c r="K5" s="40">
        <f>COUNTIF(E3:E84,J5)</f>
        <v>38</v>
      </c>
      <c r="L5" s="41"/>
      <c r="M5" s="38"/>
    </row>
    <row r="6" spans="2:13">
      <c r="B6" s="33" t="s">
        <v>208</v>
      </c>
      <c r="C6" s="26" t="s">
        <v>138</v>
      </c>
      <c r="D6" s="27" t="s">
        <v>9</v>
      </c>
      <c r="E6" s="27" t="s">
        <v>18</v>
      </c>
      <c r="F6" s="27">
        <v>0.5</v>
      </c>
      <c r="H6" s="27" t="s">
        <v>134</v>
      </c>
      <c r="I6" s="34"/>
      <c r="J6" s="43" t="s">
        <v>127</v>
      </c>
      <c r="K6" s="40">
        <f>COUNTIF(E3:E84,J6)</f>
        <v>4</v>
      </c>
      <c r="L6" s="41"/>
      <c r="M6" s="38"/>
    </row>
    <row r="7" spans="2:13" hidden="1">
      <c r="B7" s="33" t="s">
        <v>208</v>
      </c>
      <c r="C7" s="26" t="s">
        <v>139</v>
      </c>
      <c r="D7" s="27" t="s">
        <v>9</v>
      </c>
      <c r="E7" s="27" t="s">
        <v>34</v>
      </c>
      <c r="F7" s="27">
        <v>1</v>
      </c>
      <c r="H7" s="27" t="s">
        <v>222</v>
      </c>
      <c r="I7" s="34"/>
      <c r="J7" s="44" t="s">
        <v>35</v>
      </c>
      <c r="K7" s="40">
        <f>COUNTIF(H3:H84,J7)</f>
        <v>38</v>
      </c>
      <c r="L7" s="45">
        <f>K7/K3</f>
        <v>0.46341463414634149</v>
      </c>
      <c r="M7" s="38"/>
    </row>
    <row r="8" spans="2:13" hidden="1">
      <c r="B8" s="33" t="s">
        <v>208</v>
      </c>
      <c r="C8" s="26" t="s">
        <v>154</v>
      </c>
      <c r="D8" s="27" t="s">
        <v>9</v>
      </c>
      <c r="E8" s="27" t="s">
        <v>34</v>
      </c>
      <c r="F8" s="27">
        <v>2</v>
      </c>
      <c r="H8" s="27" t="s">
        <v>222</v>
      </c>
      <c r="I8" s="34"/>
      <c r="J8" s="46" t="s">
        <v>140</v>
      </c>
      <c r="K8" s="40">
        <f>COUNTIF(H3:H84,J8)</f>
        <v>44</v>
      </c>
      <c r="L8" s="47">
        <f>(K8+K9)/K3</f>
        <v>0.53658536585365857</v>
      </c>
      <c r="M8" s="38"/>
    </row>
    <row r="9" spans="2:13" hidden="1">
      <c r="B9" s="48" t="s">
        <v>142</v>
      </c>
      <c r="C9" s="26" t="s">
        <v>209</v>
      </c>
      <c r="D9" s="27" t="s">
        <v>9</v>
      </c>
      <c r="E9" s="27" t="s">
        <v>34</v>
      </c>
      <c r="F9" s="27">
        <v>0.25</v>
      </c>
      <c r="G9" s="27">
        <v>0.25</v>
      </c>
      <c r="H9" s="27" t="s">
        <v>222</v>
      </c>
      <c r="I9" s="34"/>
      <c r="J9" s="49" t="s">
        <v>141</v>
      </c>
      <c r="K9" s="31">
        <f>COUNTIF(H3:H84,J9)</f>
        <v>0</v>
      </c>
      <c r="L9" s="41"/>
      <c r="M9" s="38"/>
    </row>
    <row r="10" spans="2:13" hidden="1">
      <c r="B10" s="48" t="s">
        <v>142</v>
      </c>
      <c r="C10" s="26" t="s">
        <v>236</v>
      </c>
      <c r="D10" s="27" t="s">
        <v>9</v>
      </c>
      <c r="E10" s="27" t="s">
        <v>34</v>
      </c>
      <c r="F10" s="27">
        <v>1</v>
      </c>
      <c r="H10" s="27" t="s">
        <v>222</v>
      </c>
      <c r="I10" s="34"/>
      <c r="J10" s="50"/>
      <c r="K10" s="31"/>
      <c r="L10" s="41"/>
      <c r="M10" s="38"/>
    </row>
    <row r="11" spans="2:13" hidden="1">
      <c r="B11" s="48" t="s">
        <v>142</v>
      </c>
      <c r="C11" s="26" t="s">
        <v>210</v>
      </c>
      <c r="D11" s="27" t="s">
        <v>9</v>
      </c>
      <c r="E11" s="27" t="s">
        <v>34</v>
      </c>
      <c r="F11" s="27">
        <v>0.25</v>
      </c>
      <c r="G11" s="27">
        <v>0.25</v>
      </c>
      <c r="H11" s="27" t="s">
        <v>222</v>
      </c>
      <c r="I11" s="34"/>
      <c r="J11" s="51" t="s">
        <v>143</v>
      </c>
      <c r="K11" s="31">
        <f>SUM(F3:F84)</f>
        <v>41.75</v>
      </c>
      <c r="L11" s="41"/>
      <c r="M11" s="38"/>
    </row>
    <row r="12" spans="2:13" ht="33.75" hidden="1" thickBot="1">
      <c r="B12" s="48" t="s">
        <v>142</v>
      </c>
      <c r="C12" s="26" t="s">
        <v>211</v>
      </c>
      <c r="D12" s="27" t="s">
        <v>9</v>
      </c>
      <c r="E12" s="27" t="s">
        <v>34</v>
      </c>
      <c r="F12" s="27">
        <v>0.25</v>
      </c>
      <c r="G12" s="27">
        <v>0.25</v>
      </c>
      <c r="H12" s="27" t="s">
        <v>222</v>
      </c>
      <c r="I12" s="34"/>
      <c r="J12" s="52" t="s">
        <v>144</v>
      </c>
      <c r="K12" s="53">
        <f>8*K11</f>
        <v>334</v>
      </c>
      <c r="L12" s="54"/>
      <c r="M12" s="38"/>
    </row>
    <row r="13" spans="2:13" hidden="1">
      <c r="B13" s="48" t="s">
        <v>142</v>
      </c>
      <c r="C13" s="26" t="s">
        <v>237</v>
      </c>
      <c r="D13" s="27" t="s">
        <v>9</v>
      </c>
      <c r="E13" s="27" t="s">
        <v>34</v>
      </c>
      <c r="F13" s="27">
        <v>1</v>
      </c>
      <c r="H13" s="27" t="s">
        <v>222</v>
      </c>
      <c r="J13" s="55"/>
      <c r="K13" s="56"/>
      <c r="L13" s="56"/>
    </row>
    <row r="14" spans="2:13" hidden="1">
      <c r="B14" s="57" t="s">
        <v>145</v>
      </c>
      <c r="C14" s="26" t="s">
        <v>146</v>
      </c>
      <c r="D14" s="27" t="s">
        <v>9</v>
      </c>
      <c r="E14" s="27" t="s">
        <v>34</v>
      </c>
      <c r="F14" s="27">
        <v>0.25</v>
      </c>
      <c r="H14" s="27" t="s">
        <v>222</v>
      </c>
    </row>
    <row r="15" spans="2:13" hidden="1">
      <c r="B15" s="57" t="s">
        <v>145</v>
      </c>
      <c r="C15" s="26" t="s">
        <v>238</v>
      </c>
      <c r="D15" s="27" t="s">
        <v>9</v>
      </c>
      <c r="E15" s="27" t="s">
        <v>34</v>
      </c>
      <c r="F15" s="27">
        <v>0.25</v>
      </c>
      <c r="H15" s="27" t="s">
        <v>222</v>
      </c>
    </row>
    <row r="16" spans="2:13" hidden="1">
      <c r="B16" s="57" t="s">
        <v>145</v>
      </c>
      <c r="C16" s="26" t="s">
        <v>169</v>
      </c>
      <c r="D16" s="27" t="s">
        <v>9</v>
      </c>
      <c r="E16" s="27" t="s">
        <v>34</v>
      </c>
      <c r="F16" s="27">
        <v>0.25</v>
      </c>
      <c r="H16" s="27" t="s">
        <v>222</v>
      </c>
    </row>
    <row r="17" spans="2:8" hidden="1">
      <c r="B17" s="57" t="s">
        <v>145</v>
      </c>
      <c r="C17" s="26" t="s">
        <v>166</v>
      </c>
      <c r="D17" s="27" t="s">
        <v>9</v>
      </c>
      <c r="E17" s="27" t="s">
        <v>34</v>
      </c>
      <c r="F17" s="27">
        <v>0.25</v>
      </c>
      <c r="G17" s="27">
        <v>0.25</v>
      </c>
      <c r="H17" s="27" t="s">
        <v>222</v>
      </c>
    </row>
    <row r="18" spans="2:8" hidden="1">
      <c r="B18" s="57" t="s">
        <v>145</v>
      </c>
      <c r="C18" s="26" t="s">
        <v>168</v>
      </c>
      <c r="D18" s="27" t="s">
        <v>9</v>
      </c>
      <c r="E18" s="27" t="s">
        <v>34</v>
      </c>
      <c r="F18" s="27">
        <v>0.5</v>
      </c>
      <c r="G18" s="27">
        <v>0.5</v>
      </c>
      <c r="H18" s="27" t="s">
        <v>222</v>
      </c>
    </row>
    <row r="19" spans="2:8" hidden="1">
      <c r="B19" s="57" t="s">
        <v>145</v>
      </c>
      <c r="C19" s="26" t="s">
        <v>172</v>
      </c>
      <c r="D19" s="27" t="s">
        <v>9</v>
      </c>
      <c r="E19" s="27" t="s">
        <v>34</v>
      </c>
      <c r="F19" s="27">
        <v>1</v>
      </c>
      <c r="H19" s="27" t="s">
        <v>222</v>
      </c>
    </row>
    <row r="20" spans="2:8" hidden="1">
      <c r="B20" s="57" t="s">
        <v>145</v>
      </c>
      <c r="C20" s="26" t="s">
        <v>173</v>
      </c>
      <c r="D20" s="27" t="s">
        <v>9</v>
      </c>
      <c r="E20" s="27" t="s">
        <v>34</v>
      </c>
      <c r="F20" s="27">
        <v>1</v>
      </c>
      <c r="H20" s="27" t="s">
        <v>222</v>
      </c>
    </row>
    <row r="21" spans="2:8" hidden="1">
      <c r="B21" s="57" t="s">
        <v>145</v>
      </c>
      <c r="C21" s="26" t="s">
        <v>167</v>
      </c>
      <c r="D21" s="27" t="s">
        <v>9</v>
      </c>
      <c r="E21" s="27" t="s">
        <v>34</v>
      </c>
      <c r="F21" s="27">
        <v>1</v>
      </c>
      <c r="H21" s="27" t="s">
        <v>222</v>
      </c>
    </row>
    <row r="22" spans="2:8" hidden="1">
      <c r="B22" s="57" t="s">
        <v>145</v>
      </c>
      <c r="C22" s="26" t="s">
        <v>147</v>
      </c>
      <c r="D22" s="27" t="s">
        <v>9</v>
      </c>
      <c r="E22" s="27" t="s">
        <v>34</v>
      </c>
      <c r="F22" s="27">
        <v>0.5</v>
      </c>
      <c r="H22" s="27" t="s">
        <v>222</v>
      </c>
    </row>
    <row r="23" spans="2:8" hidden="1">
      <c r="B23" s="57" t="s">
        <v>145</v>
      </c>
      <c r="C23" s="26" t="s">
        <v>148</v>
      </c>
      <c r="D23" s="27" t="s">
        <v>9</v>
      </c>
      <c r="E23" s="27" t="s">
        <v>34</v>
      </c>
      <c r="F23" s="27">
        <v>0.25</v>
      </c>
      <c r="H23" s="27" t="s">
        <v>222</v>
      </c>
    </row>
    <row r="24" spans="2:8" hidden="1">
      <c r="B24" s="57" t="s">
        <v>145</v>
      </c>
      <c r="C24" s="26" t="s">
        <v>170</v>
      </c>
      <c r="D24" s="27" t="s">
        <v>9</v>
      </c>
      <c r="E24" s="27" t="s">
        <v>34</v>
      </c>
      <c r="F24" s="27">
        <v>0.5</v>
      </c>
      <c r="H24" s="27" t="s">
        <v>222</v>
      </c>
    </row>
    <row r="25" spans="2:8" hidden="1">
      <c r="B25" s="57" t="s">
        <v>145</v>
      </c>
      <c r="C25" s="26" t="s">
        <v>171</v>
      </c>
      <c r="D25" s="27" t="s">
        <v>9</v>
      </c>
      <c r="E25" s="27" t="s">
        <v>34</v>
      </c>
      <c r="F25" s="27">
        <v>1</v>
      </c>
      <c r="H25" s="27" t="s">
        <v>222</v>
      </c>
    </row>
    <row r="26" spans="2:8">
      <c r="B26" s="58" t="s">
        <v>149</v>
      </c>
      <c r="C26" s="26" t="s">
        <v>174</v>
      </c>
      <c r="D26" s="27" t="s">
        <v>9</v>
      </c>
      <c r="E26" s="27" t="s">
        <v>34</v>
      </c>
      <c r="F26" s="27">
        <v>0.5</v>
      </c>
      <c r="H26" s="27" t="s">
        <v>134</v>
      </c>
    </row>
    <row r="27" spans="2:8">
      <c r="B27" s="58" t="s">
        <v>149</v>
      </c>
      <c r="C27" s="26" t="s">
        <v>175</v>
      </c>
      <c r="D27" s="27" t="s">
        <v>9</v>
      </c>
      <c r="E27" s="27" t="s">
        <v>34</v>
      </c>
      <c r="F27" s="27">
        <v>0.25</v>
      </c>
      <c r="H27" s="27" t="s">
        <v>134</v>
      </c>
    </row>
    <row r="28" spans="2:8" hidden="1">
      <c r="B28" s="59" t="s">
        <v>176</v>
      </c>
      <c r="C28" s="26" t="s">
        <v>146</v>
      </c>
      <c r="D28" s="27" t="s">
        <v>9</v>
      </c>
      <c r="E28" s="27" t="s">
        <v>34</v>
      </c>
      <c r="F28" s="27">
        <v>0.25</v>
      </c>
      <c r="H28" s="27" t="s">
        <v>222</v>
      </c>
    </row>
    <row r="29" spans="2:8" hidden="1">
      <c r="B29" s="59" t="s">
        <v>176</v>
      </c>
      <c r="C29" s="26" t="s">
        <v>177</v>
      </c>
      <c r="D29" s="27" t="s">
        <v>9</v>
      </c>
      <c r="E29" s="27" t="s">
        <v>34</v>
      </c>
      <c r="F29" s="27">
        <v>0.5</v>
      </c>
      <c r="H29" s="27" t="s">
        <v>222</v>
      </c>
    </row>
    <row r="30" spans="2:8" hidden="1">
      <c r="B30" s="59" t="s">
        <v>176</v>
      </c>
      <c r="C30" s="26" t="s">
        <v>226</v>
      </c>
      <c r="D30" s="27" t="s">
        <v>9</v>
      </c>
      <c r="E30" s="27" t="s">
        <v>34</v>
      </c>
      <c r="F30" s="27">
        <v>0.25</v>
      </c>
      <c r="H30" s="27" t="s">
        <v>222</v>
      </c>
    </row>
    <row r="31" spans="2:8" hidden="1">
      <c r="B31" s="59" t="s">
        <v>176</v>
      </c>
      <c r="C31" s="26" t="s">
        <v>178</v>
      </c>
      <c r="D31" s="27" t="s">
        <v>9</v>
      </c>
      <c r="E31" s="27" t="s">
        <v>34</v>
      </c>
      <c r="F31" s="27">
        <v>0.25</v>
      </c>
      <c r="H31" s="27" t="s">
        <v>222</v>
      </c>
    </row>
    <row r="32" spans="2:8" hidden="1">
      <c r="B32" s="59" t="s">
        <v>176</v>
      </c>
      <c r="C32" s="26" t="s">
        <v>179</v>
      </c>
      <c r="D32" s="27" t="s">
        <v>9</v>
      </c>
      <c r="E32" s="27" t="s">
        <v>34</v>
      </c>
      <c r="F32" s="27">
        <v>0.25</v>
      </c>
      <c r="G32" s="27">
        <v>0.25</v>
      </c>
      <c r="H32" s="27" t="s">
        <v>222</v>
      </c>
    </row>
    <row r="33" spans="2:8" hidden="1">
      <c r="B33" s="60" t="s">
        <v>180</v>
      </c>
      <c r="C33" s="26" t="s">
        <v>223</v>
      </c>
      <c r="D33" s="27" t="s">
        <v>9</v>
      </c>
      <c r="E33" s="27" t="s">
        <v>34</v>
      </c>
      <c r="F33" s="27">
        <v>0.5</v>
      </c>
      <c r="H33" s="27" t="s">
        <v>222</v>
      </c>
    </row>
    <row r="34" spans="2:8" hidden="1">
      <c r="B34" s="60" t="s">
        <v>181</v>
      </c>
      <c r="C34" s="26" t="s">
        <v>224</v>
      </c>
      <c r="D34" s="27" t="s">
        <v>9</v>
      </c>
      <c r="E34" s="27" t="s">
        <v>34</v>
      </c>
      <c r="F34" s="27">
        <v>0.5</v>
      </c>
      <c r="H34" s="27" t="s">
        <v>222</v>
      </c>
    </row>
    <row r="35" spans="2:8" hidden="1">
      <c r="B35" s="60" t="s">
        <v>182</v>
      </c>
      <c r="C35" s="26" t="s">
        <v>225</v>
      </c>
      <c r="D35" s="27" t="s">
        <v>9</v>
      </c>
      <c r="E35" s="27" t="s">
        <v>18</v>
      </c>
      <c r="F35" s="27">
        <v>0.5</v>
      </c>
      <c r="H35" s="27" t="s">
        <v>222</v>
      </c>
    </row>
    <row r="36" spans="2:8" hidden="1">
      <c r="B36" s="60" t="s">
        <v>199</v>
      </c>
      <c r="C36" s="26" t="s">
        <v>223</v>
      </c>
      <c r="D36" s="27" t="s">
        <v>9</v>
      </c>
      <c r="E36" s="27" t="s">
        <v>34</v>
      </c>
      <c r="F36" s="27">
        <v>0.5</v>
      </c>
      <c r="H36" s="27" t="s">
        <v>222</v>
      </c>
    </row>
    <row r="37" spans="2:8" hidden="1">
      <c r="B37" s="60" t="s">
        <v>199</v>
      </c>
      <c r="C37" s="26" t="s">
        <v>224</v>
      </c>
      <c r="D37" s="27" t="s">
        <v>9</v>
      </c>
      <c r="E37" s="27" t="s">
        <v>34</v>
      </c>
      <c r="F37" s="27">
        <v>0.5</v>
      </c>
      <c r="H37" s="27" t="s">
        <v>222</v>
      </c>
    </row>
    <row r="38" spans="2:8" hidden="1">
      <c r="B38" s="60" t="s">
        <v>227</v>
      </c>
      <c r="C38" s="26" t="s">
        <v>228</v>
      </c>
      <c r="D38" s="27" t="s">
        <v>9</v>
      </c>
      <c r="E38" s="27" t="s">
        <v>34</v>
      </c>
      <c r="F38" s="27">
        <v>0.5</v>
      </c>
      <c r="H38" s="27" t="s">
        <v>222</v>
      </c>
    </row>
    <row r="39" spans="2:8">
      <c r="B39" s="60" t="s">
        <v>229</v>
      </c>
      <c r="C39" s="26" t="s">
        <v>223</v>
      </c>
      <c r="D39" s="27" t="s">
        <v>9</v>
      </c>
      <c r="E39" s="27" t="s">
        <v>18</v>
      </c>
      <c r="F39" s="27">
        <v>0.5</v>
      </c>
      <c r="H39" s="27" t="s">
        <v>134</v>
      </c>
    </row>
    <row r="40" spans="2:8">
      <c r="B40" s="60" t="s">
        <v>229</v>
      </c>
      <c r="C40" s="26" t="s">
        <v>230</v>
      </c>
      <c r="D40" s="27" t="s">
        <v>9</v>
      </c>
      <c r="E40" s="27" t="s">
        <v>18</v>
      </c>
      <c r="F40" s="27">
        <v>0.5</v>
      </c>
      <c r="H40" s="27" t="s">
        <v>134</v>
      </c>
    </row>
    <row r="41" spans="2:8">
      <c r="B41" s="60" t="s">
        <v>231</v>
      </c>
      <c r="C41" s="26" t="s">
        <v>232</v>
      </c>
      <c r="D41" s="27" t="s">
        <v>9</v>
      </c>
      <c r="E41" s="27" t="s">
        <v>18</v>
      </c>
      <c r="F41" s="27">
        <v>0.5</v>
      </c>
      <c r="H41" s="27" t="s">
        <v>134</v>
      </c>
    </row>
    <row r="42" spans="2:8">
      <c r="B42" s="60" t="s">
        <v>234</v>
      </c>
      <c r="C42" s="26" t="s">
        <v>235</v>
      </c>
      <c r="D42" s="27" t="s">
        <v>9</v>
      </c>
      <c r="E42" s="27" t="s">
        <v>18</v>
      </c>
      <c r="F42" s="27">
        <v>0.5</v>
      </c>
      <c r="H42" s="27" t="s">
        <v>134</v>
      </c>
    </row>
    <row r="43" spans="2:8">
      <c r="B43" s="60" t="s">
        <v>234</v>
      </c>
      <c r="C43" s="26" t="s">
        <v>233</v>
      </c>
      <c r="D43" s="27" t="s">
        <v>9</v>
      </c>
      <c r="E43" s="27" t="s">
        <v>18</v>
      </c>
      <c r="F43" s="27">
        <v>1</v>
      </c>
      <c r="H43" s="27" t="s">
        <v>134</v>
      </c>
    </row>
    <row r="44" spans="2:8" hidden="1">
      <c r="B44" s="61" t="s">
        <v>215</v>
      </c>
      <c r="C44" s="26" t="s">
        <v>216</v>
      </c>
      <c r="D44" s="27" t="s">
        <v>17</v>
      </c>
      <c r="E44" s="27" t="s">
        <v>34</v>
      </c>
      <c r="F44" s="27">
        <v>0.25</v>
      </c>
      <c r="H44" s="27" t="s">
        <v>222</v>
      </c>
    </row>
    <row r="45" spans="2:8">
      <c r="B45" s="61" t="s">
        <v>215</v>
      </c>
      <c r="C45" s="26" t="s">
        <v>217</v>
      </c>
      <c r="D45" s="27" t="s">
        <v>17</v>
      </c>
      <c r="E45" s="27" t="s">
        <v>34</v>
      </c>
      <c r="F45" s="27">
        <v>0.25</v>
      </c>
      <c r="H45" s="27" t="s">
        <v>222</v>
      </c>
    </row>
    <row r="46" spans="2:8" hidden="1">
      <c r="B46" s="61" t="s">
        <v>215</v>
      </c>
      <c r="C46" s="26" t="s">
        <v>218</v>
      </c>
      <c r="D46" s="27" t="s">
        <v>9</v>
      </c>
      <c r="E46" s="27" t="s">
        <v>18</v>
      </c>
      <c r="F46" s="27">
        <v>0.5</v>
      </c>
      <c r="H46" s="27" t="s">
        <v>222</v>
      </c>
    </row>
    <row r="47" spans="2:8">
      <c r="B47" s="61" t="s">
        <v>215</v>
      </c>
      <c r="C47" s="26" t="s">
        <v>219</v>
      </c>
      <c r="D47" s="27" t="s">
        <v>17</v>
      </c>
      <c r="E47" s="27" t="s">
        <v>18</v>
      </c>
      <c r="F47" s="27">
        <v>0.25</v>
      </c>
      <c r="H47" s="27" t="s">
        <v>222</v>
      </c>
    </row>
    <row r="48" spans="2:8" hidden="1">
      <c r="B48" s="62" t="s">
        <v>150</v>
      </c>
      <c r="C48" s="26" t="s">
        <v>151</v>
      </c>
      <c r="D48" s="27" t="s">
        <v>9</v>
      </c>
      <c r="E48" s="27" t="s">
        <v>18</v>
      </c>
      <c r="F48" s="27">
        <v>0.25</v>
      </c>
      <c r="G48" s="27">
        <v>0.25</v>
      </c>
      <c r="H48" s="27" t="s">
        <v>222</v>
      </c>
    </row>
    <row r="49" spans="2:8" hidden="1">
      <c r="B49" s="62" t="s">
        <v>150</v>
      </c>
      <c r="C49" s="26" t="s">
        <v>220</v>
      </c>
      <c r="D49" s="27" t="s">
        <v>9</v>
      </c>
      <c r="E49" s="27" t="s">
        <v>18</v>
      </c>
      <c r="F49" s="27">
        <v>0.5</v>
      </c>
      <c r="G49" s="27">
        <v>0.5</v>
      </c>
      <c r="H49" s="27" t="s">
        <v>222</v>
      </c>
    </row>
    <row r="50" spans="2:8" hidden="1">
      <c r="B50" s="62" t="s">
        <v>150</v>
      </c>
      <c r="C50" s="26" t="s">
        <v>152</v>
      </c>
      <c r="D50" s="27" t="s">
        <v>9</v>
      </c>
      <c r="E50" s="27" t="s">
        <v>62</v>
      </c>
      <c r="F50" s="27">
        <v>0.5</v>
      </c>
      <c r="H50" s="27" t="s">
        <v>222</v>
      </c>
    </row>
    <row r="51" spans="2:8" hidden="1">
      <c r="B51" s="63" t="s">
        <v>153</v>
      </c>
      <c r="C51" s="26" t="s">
        <v>239</v>
      </c>
      <c r="D51" s="27" t="s">
        <v>9</v>
      </c>
      <c r="E51" s="27" t="s">
        <v>34</v>
      </c>
      <c r="F51" s="27">
        <v>1</v>
      </c>
      <c r="H51" s="27" t="s">
        <v>222</v>
      </c>
    </row>
    <row r="52" spans="2:8">
      <c r="B52" s="63" t="s">
        <v>153</v>
      </c>
      <c r="C52" s="26" t="s">
        <v>183</v>
      </c>
      <c r="D52" s="27" t="s">
        <v>9</v>
      </c>
      <c r="E52" s="27" t="s">
        <v>34</v>
      </c>
      <c r="F52" s="27">
        <v>1</v>
      </c>
      <c r="H52" s="27" t="s">
        <v>134</v>
      </c>
    </row>
    <row r="53" spans="2:8">
      <c r="B53" s="64" t="s">
        <v>154</v>
      </c>
      <c r="C53" s="26" t="s">
        <v>205</v>
      </c>
      <c r="D53" s="27" t="s">
        <v>9</v>
      </c>
      <c r="E53" s="27" t="s">
        <v>34</v>
      </c>
      <c r="F53" s="27">
        <v>1</v>
      </c>
      <c r="H53" s="27" t="s">
        <v>134</v>
      </c>
    </row>
    <row r="54" spans="2:8">
      <c r="B54" s="64" t="s">
        <v>154</v>
      </c>
      <c r="C54" s="26" t="s">
        <v>206</v>
      </c>
      <c r="D54" s="27" t="s">
        <v>9</v>
      </c>
      <c r="E54" s="27" t="s">
        <v>18</v>
      </c>
      <c r="F54" s="27">
        <v>1</v>
      </c>
      <c r="H54" s="27" t="s">
        <v>134</v>
      </c>
    </row>
    <row r="55" spans="2:8">
      <c r="B55" s="64" t="s">
        <v>154</v>
      </c>
      <c r="C55" s="26" t="s">
        <v>207</v>
      </c>
      <c r="D55" s="27" t="s">
        <v>9</v>
      </c>
      <c r="E55" s="27" t="s">
        <v>18</v>
      </c>
      <c r="F55" s="27">
        <v>1</v>
      </c>
      <c r="H55" s="27" t="s">
        <v>134</v>
      </c>
    </row>
    <row r="56" spans="2:8">
      <c r="B56" s="64" t="s">
        <v>154</v>
      </c>
      <c r="C56" s="26" t="s">
        <v>184</v>
      </c>
      <c r="D56" s="27" t="s">
        <v>9</v>
      </c>
      <c r="E56" s="27" t="s">
        <v>34</v>
      </c>
      <c r="F56" s="27">
        <v>0.5</v>
      </c>
      <c r="H56" s="27" t="s">
        <v>134</v>
      </c>
    </row>
    <row r="57" spans="2:8">
      <c r="B57" s="65" t="s">
        <v>155</v>
      </c>
      <c r="C57" s="26" t="s">
        <v>156</v>
      </c>
      <c r="D57" s="27" t="s">
        <v>17</v>
      </c>
      <c r="E57" s="27" t="s">
        <v>18</v>
      </c>
      <c r="F57" s="27">
        <v>0.25</v>
      </c>
      <c r="H57" s="27" t="s">
        <v>134</v>
      </c>
    </row>
    <row r="58" spans="2:8">
      <c r="B58" s="65" t="s">
        <v>155</v>
      </c>
      <c r="C58" s="26" t="s">
        <v>157</v>
      </c>
      <c r="D58" s="27" t="s">
        <v>17</v>
      </c>
      <c r="E58" s="27" t="s">
        <v>18</v>
      </c>
      <c r="F58" s="27">
        <v>0.25</v>
      </c>
      <c r="H58" s="27" t="s">
        <v>134</v>
      </c>
    </row>
    <row r="59" spans="2:8">
      <c r="B59" s="65" t="s">
        <v>155</v>
      </c>
      <c r="C59" s="26" t="s">
        <v>158</v>
      </c>
      <c r="D59" s="27" t="s">
        <v>17</v>
      </c>
      <c r="E59" s="27" t="s">
        <v>62</v>
      </c>
      <c r="F59" s="27">
        <v>0.25</v>
      </c>
      <c r="H59" s="27" t="s">
        <v>134</v>
      </c>
    </row>
    <row r="60" spans="2:8">
      <c r="B60" s="65" t="s">
        <v>155</v>
      </c>
      <c r="C60" s="26" t="s">
        <v>159</v>
      </c>
      <c r="D60" s="27" t="s">
        <v>9</v>
      </c>
      <c r="E60" s="27" t="s">
        <v>18</v>
      </c>
      <c r="F60" s="27">
        <v>0.5</v>
      </c>
      <c r="H60" s="27" t="s">
        <v>134</v>
      </c>
    </row>
    <row r="61" spans="2:8">
      <c r="B61" s="66" t="s">
        <v>185</v>
      </c>
      <c r="C61" s="26" t="s">
        <v>186</v>
      </c>
      <c r="D61" s="27" t="s">
        <v>17</v>
      </c>
      <c r="E61" s="27" t="s">
        <v>18</v>
      </c>
      <c r="F61" s="27">
        <v>0.25</v>
      </c>
      <c r="H61" s="27" t="s">
        <v>134</v>
      </c>
    </row>
    <row r="62" spans="2:8">
      <c r="B62" s="66" t="s">
        <v>185</v>
      </c>
      <c r="C62" s="26" t="s">
        <v>187</v>
      </c>
      <c r="D62" s="27" t="s">
        <v>17</v>
      </c>
      <c r="E62" s="27" t="s">
        <v>18</v>
      </c>
      <c r="F62" s="27">
        <v>0.25</v>
      </c>
      <c r="H62" s="27" t="s">
        <v>134</v>
      </c>
    </row>
    <row r="63" spans="2:8">
      <c r="B63" s="66" t="s">
        <v>185</v>
      </c>
      <c r="C63" s="26" t="s">
        <v>192</v>
      </c>
      <c r="D63" s="27" t="s">
        <v>25</v>
      </c>
      <c r="E63" s="27" t="s">
        <v>18</v>
      </c>
      <c r="F63" s="27">
        <v>0.25</v>
      </c>
      <c r="H63" s="27" t="s">
        <v>134</v>
      </c>
    </row>
    <row r="64" spans="2:8">
      <c r="B64" s="66" t="s">
        <v>185</v>
      </c>
      <c r="C64" s="26" t="s">
        <v>200</v>
      </c>
      <c r="D64" s="27" t="s">
        <v>9</v>
      </c>
      <c r="E64" s="27" t="s">
        <v>18</v>
      </c>
      <c r="F64" s="27">
        <v>0.25</v>
      </c>
      <c r="H64" s="27" t="s">
        <v>134</v>
      </c>
    </row>
    <row r="65" spans="2:8">
      <c r="B65" s="66" t="s">
        <v>185</v>
      </c>
      <c r="C65" s="26" t="s">
        <v>201</v>
      </c>
      <c r="D65" s="27" t="s">
        <v>9</v>
      </c>
      <c r="E65" s="27" t="s">
        <v>34</v>
      </c>
      <c r="F65" s="27">
        <v>1</v>
      </c>
      <c r="H65" s="27" t="s">
        <v>134</v>
      </c>
    </row>
    <row r="66" spans="2:8">
      <c r="B66" s="66" t="s">
        <v>185</v>
      </c>
      <c r="C66" s="26" t="s">
        <v>202</v>
      </c>
      <c r="D66" s="27" t="s">
        <v>9</v>
      </c>
      <c r="E66" s="27" t="s">
        <v>18</v>
      </c>
      <c r="F66" s="27">
        <v>1</v>
      </c>
      <c r="H66" s="27" t="s">
        <v>134</v>
      </c>
    </row>
    <row r="67" spans="2:8">
      <c r="B67" s="66" t="s">
        <v>185</v>
      </c>
      <c r="C67" s="26" t="s">
        <v>203</v>
      </c>
      <c r="D67" s="27" t="s">
        <v>9</v>
      </c>
      <c r="E67" s="27" t="s">
        <v>18</v>
      </c>
      <c r="F67" s="27">
        <v>1</v>
      </c>
      <c r="H67" s="27" t="s">
        <v>134</v>
      </c>
    </row>
    <row r="68" spans="2:8">
      <c r="B68" s="66" t="s">
        <v>185</v>
      </c>
      <c r="C68" s="26" t="s">
        <v>212</v>
      </c>
      <c r="D68" s="27" t="s">
        <v>9</v>
      </c>
      <c r="E68" s="27" t="s">
        <v>34</v>
      </c>
      <c r="F68" s="27">
        <v>0.25</v>
      </c>
      <c r="H68" s="27" t="s">
        <v>134</v>
      </c>
    </row>
    <row r="69" spans="2:8">
      <c r="B69" s="66" t="s">
        <v>185</v>
      </c>
      <c r="C69" s="26" t="s">
        <v>213</v>
      </c>
      <c r="D69" s="27" t="s">
        <v>9</v>
      </c>
      <c r="E69" s="27" t="s">
        <v>34</v>
      </c>
      <c r="F69" s="27">
        <v>0.25</v>
      </c>
      <c r="H69" s="27" t="s">
        <v>134</v>
      </c>
    </row>
    <row r="70" spans="2:8">
      <c r="B70" s="67" t="s">
        <v>160</v>
      </c>
      <c r="C70" s="26" t="s">
        <v>193</v>
      </c>
      <c r="D70" s="27" t="s">
        <v>9</v>
      </c>
      <c r="E70" s="27" t="s">
        <v>18</v>
      </c>
      <c r="F70" s="27">
        <v>0.25</v>
      </c>
      <c r="H70" s="27" t="s">
        <v>134</v>
      </c>
    </row>
    <row r="71" spans="2:8">
      <c r="B71" s="67" t="s">
        <v>160</v>
      </c>
      <c r="C71" s="26" t="s">
        <v>194</v>
      </c>
      <c r="D71" s="27" t="s">
        <v>9</v>
      </c>
      <c r="E71" s="27" t="s">
        <v>18</v>
      </c>
      <c r="F71" s="27">
        <v>0.5</v>
      </c>
      <c r="H71" s="27" t="s">
        <v>134</v>
      </c>
    </row>
    <row r="72" spans="2:8">
      <c r="B72" s="67" t="s">
        <v>160</v>
      </c>
      <c r="C72" s="26" t="s">
        <v>195</v>
      </c>
      <c r="D72" s="27" t="s">
        <v>9</v>
      </c>
      <c r="E72" s="27" t="s">
        <v>18</v>
      </c>
      <c r="F72" s="27">
        <v>0.5</v>
      </c>
      <c r="H72" s="27" t="s">
        <v>134</v>
      </c>
    </row>
    <row r="73" spans="2:8">
      <c r="B73" s="67" t="s">
        <v>160</v>
      </c>
      <c r="C73" s="26" t="s">
        <v>221</v>
      </c>
      <c r="D73" s="27" t="s">
        <v>9</v>
      </c>
      <c r="E73" s="27" t="s">
        <v>18</v>
      </c>
      <c r="F73" s="27">
        <v>0.5</v>
      </c>
      <c r="H73" s="27" t="s">
        <v>134</v>
      </c>
    </row>
    <row r="74" spans="2:8">
      <c r="B74" s="67" t="s">
        <v>160</v>
      </c>
      <c r="C74" s="26" t="s">
        <v>214</v>
      </c>
      <c r="D74" s="27" t="s">
        <v>9</v>
      </c>
      <c r="E74" s="27" t="s">
        <v>18</v>
      </c>
      <c r="F74" s="27">
        <v>0.5</v>
      </c>
      <c r="H74" s="27" t="s">
        <v>134</v>
      </c>
    </row>
    <row r="75" spans="2:8">
      <c r="B75" s="67" t="s">
        <v>160</v>
      </c>
      <c r="C75" s="26" t="s">
        <v>196</v>
      </c>
      <c r="D75" s="27" t="s">
        <v>9</v>
      </c>
      <c r="E75" s="27" t="s">
        <v>18</v>
      </c>
      <c r="F75" s="27">
        <v>0.5</v>
      </c>
      <c r="H75" s="27" t="s">
        <v>134</v>
      </c>
    </row>
    <row r="76" spans="2:8">
      <c r="B76" s="68" t="s">
        <v>161</v>
      </c>
      <c r="C76" s="26" t="s">
        <v>162</v>
      </c>
      <c r="D76" s="27" t="s">
        <v>9</v>
      </c>
      <c r="E76" s="27" t="s">
        <v>18</v>
      </c>
      <c r="F76" s="27">
        <v>0.25</v>
      </c>
      <c r="H76" s="27" t="s">
        <v>134</v>
      </c>
    </row>
    <row r="77" spans="2:8">
      <c r="B77" s="68" t="s">
        <v>161</v>
      </c>
      <c r="C77" s="26" t="s">
        <v>163</v>
      </c>
      <c r="D77" s="27" t="s">
        <v>9</v>
      </c>
      <c r="E77" s="27" t="s">
        <v>18</v>
      </c>
      <c r="F77" s="27">
        <v>0.25</v>
      </c>
      <c r="H77" s="27" t="s">
        <v>134</v>
      </c>
    </row>
    <row r="78" spans="2:8">
      <c r="B78" s="68" t="s">
        <v>161</v>
      </c>
      <c r="C78" s="30" t="s">
        <v>197</v>
      </c>
      <c r="D78" s="27" t="s">
        <v>25</v>
      </c>
      <c r="E78" s="27" t="s">
        <v>18</v>
      </c>
      <c r="F78" s="27">
        <v>0.5</v>
      </c>
      <c r="H78" s="27" t="s">
        <v>134</v>
      </c>
    </row>
    <row r="79" spans="2:8">
      <c r="B79" s="68" t="s">
        <v>161</v>
      </c>
      <c r="C79" s="26" t="s">
        <v>164</v>
      </c>
      <c r="D79" s="27" t="s">
        <v>25</v>
      </c>
      <c r="E79" s="27" t="s">
        <v>62</v>
      </c>
      <c r="F79" s="27">
        <v>0.5</v>
      </c>
      <c r="H79" s="27" t="s">
        <v>134</v>
      </c>
    </row>
    <row r="80" spans="2:8">
      <c r="B80" s="68" t="s">
        <v>161</v>
      </c>
      <c r="C80" s="26" t="s">
        <v>204</v>
      </c>
      <c r="D80" s="27" t="s">
        <v>9</v>
      </c>
      <c r="E80" s="27" t="s">
        <v>18</v>
      </c>
      <c r="F80" s="27">
        <v>0.5</v>
      </c>
      <c r="H80" s="27" t="s">
        <v>134</v>
      </c>
    </row>
    <row r="81" spans="2:8">
      <c r="B81" s="68" t="s">
        <v>161</v>
      </c>
      <c r="C81" s="26" t="s">
        <v>198</v>
      </c>
      <c r="D81" s="27" t="s">
        <v>17</v>
      </c>
      <c r="E81" s="27" t="s">
        <v>62</v>
      </c>
      <c r="F81" s="27">
        <v>0.25</v>
      </c>
      <c r="H81" s="27" t="s">
        <v>134</v>
      </c>
    </row>
    <row r="82" spans="2:8">
      <c r="B82" s="57" t="s">
        <v>138</v>
      </c>
      <c r="C82" s="26" t="s">
        <v>188</v>
      </c>
      <c r="D82" s="27" t="s">
        <v>9</v>
      </c>
      <c r="E82" s="27" t="s">
        <v>18</v>
      </c>
      <c r="F82" s="27">
        <v>0.25</v>
      </c>
      <c r="H82" s="27" t="s">
        <v>134</v>
      </c>
    </row>
    <row r="83" spans="2:8">
      <c r="B83" s="57" t="s">
        <v>138</v>
      </c>
      <c r="C83" s="26" t="s">
        <v>189</v>
      </c>
      <c r="D83" s="27" t="s">
        <v>9</v>
      </c>
      <c r="E83" s="27" t="s">
        <v>18</v>
      </c>
      <c r="F83" s="27">
        <v>0.5</v>
      </c>
      <c r="H83" s="27" t="s">
        <v>134</v>
      </c>
    </row>
    <row r="84" spans="2:8">
      <c r="B84" s="57" t="s">
        <v>138</v>
      </c>
      <c r="C84" s="26" t="s">
        <v>190</v>
      </c>
      <c r="D84" s="27" t="s">
        <v>9</v>
      </c>
      <c r="E84" s="27" t="s">
        <v>18</v>
      </c>
      <c r="F84" s="27">
        <v>0.25</v>
      </c>
      <c r="H84" s="27" t="s">
        <v>134</v>
      </c>
    </row>
    <row r="85" spans="2:8">
      <c r="B85" s="57" t="s">
        <v>138</v>
      </c>
      <c r="C85" s="26" t="s">
        <v>191</v>
      </c>
      <c r="D85" s="27" t="s">
        <v>9</v>
      </c>
      <c r="E85" s="27" t="s">
        <v>18</v>
      </c>
      <c r="F85" s="27">
        <v>0.25</v>
      </c>
      <c r="H85" s="27" t="s">
        <v>134</v>
      </c>
    </row>
    <row r="86" spans="2:8">
      <c r="B86" s="26" t="s">
        <v>165</v>
      </c>
    </row>
    <row r="87" spans="2:8">
      <c r="H87" s="69"/>
    </row>
  </sheetData>
  <autoFilter ref="C2:H86" xr:uid="{00000000-0001-0000-0000-000000000000}">
    <filterColumn colId="5">
      <filters blank="1">
        <filter val="未着手"/>
      </filters>
    </filterColumn>
  </autoFilter>
  <phoneticPr fontId="1"/>
  <dataValidations count="3">
    <dataValidation type="list" allowBlank="1" showInputMessage="1" showErrorMessage="1" sqref="D3:D86" xr:uid="{AF10AFEC-2E3A-4CB7-ABD8-6255C47E78C2}">
      <formula1>"S,A,B,C"</formula1>
    </dataValidation>
    <dataValidation type="list" allowBlank="1" showInputMessage="1" showErrorMessage="1" sqref="E3:E86" xr:uid="{8982FD40-CA4D-4B92-93FE-B37B6B67ACD6}">
      <formula1>"プロト,アルファ,ベータ,マスタ"</formula1>
    </dataValidation>
    <dataValidation type="list" allowBlank="1" showInputMessage="1" showErrorMessage="1" sqref="H3:H86" xr:uid="{E1CFE88F-4F87-4696-BE21-1133C2AEB8C1}">
      <formula1>"未着手,作業中,完了"</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D6D36-0FF7-4DEF-A03E-3AF065CB9BCC}">
  <dimension ref="B1:H16"/>
  <sheetViews>
    <sheetView zoomScaleNormal="100" workbookViewId="0">
      <selection activeCell="G12" sqref="G12"/>
    </sheetView>
  </sheetViews>
  <sheetFormatPr defaultRowHeight="18.75"/>
  <cols>
    <col min="2" max="2" width="13" bestFit="1" customWidth="1"/>
    <col min="3" max="3" width="37.5" bestFit="1" customWidth="1"/>
    <col min="4" max="4" width="60.75" bestFit="1" customWidth="1"/>
    <col min="6" max="6" width="33.125" bestFit="1" customWidth="1"/>
    <col min="7" max="7" width="21.75" bestFit="1" customWidth="1"/>
    <col min="8" max="8" width="44.125" bestFit="1" customWidth="1"/>
  </cols>
  <sheetData>
    <row r="1" spans="2:8" ht="19.5" thickBot="1"/>
    <row r="2" spans="2:8" ht="19.5" thickBot="1">
      <c r="B2" s="70"/>
      <c r="C2" s="71" t="s">
        <v>240</v>
      </c>
      <c r="D2" s="72" t="s">
        <v>242</v>
      </c>
    </row>
    <row r="3" spans="2:8">
      <c r="B3" s="73" t="s">
        <v>241</v>
      </c>
      <c r="C3" t="s">
        <v>243</v>
      </c>
      <c r="D3" s="74" t="s">
        <v>247</v>
      </c>
      <c r="F3" s="79" t="s">
        <v>243</v>
      </c>
      <c r="G3" t="s">
        <v>261</v>
      </c>
      <c r="H3" t="s">
        <v>262</v>
      </c>
    </row>
    <row r="4" spans="2:8">
      <c r="B4" s="73"/>
      <c r="C4" t="s">
        <v>244</v>
      </c>
      <c r="D4" s="74" t="s">
        <v>248</v>
      </c>
      <c r="F4" s="80" t="s">
        <v>265</v>
      </c>
      <c r="H4" t="s">
        <v>263</v>
      </c>
    </row>
    <row r="5" spans="2:8" ht="19.5" thickBot="1">
      <c r="B5" s="73"/>
      <c r="C5" t="s">
        <v>245</v>
      </c>
      <c r="D5" s="74" t="s">
        <v>249</v>
      </c>
      <c r="F5" s="81" t="s">
        <v>266</v>
      </c>
    </row>
    <row r="6" spans="2:8" ht="19.5" thickBot="1">
      <c r="B6" s="75"/>
      <c r="C6" s="76" t="s">
        <v>246</v>
      </c>
      <c r="D6" s="77" t="s">
        <v>250</v>
      </c>
      <c r="F6" s="78" t="s">
        <v>264</v>
      </c>
    </row>
    <row r="8" spans="2:8">
      <c r="D8" t="s">
        <v>267</v>
      </c>
    </row>
    <row r="9" spans="2:8">
      <c r="C9" t="s">
        <v>260</v>
      </c>
      <c r="G9" t="s">
        <v>270</v>
      </c>
    </row>
    <row r="10" spans="2:8">
      <c r="F10" t="s">
        <v>268</v>
      </c>
      <c r="G10" t="s">
        <v>262</v>
      </c>
    </row>
    <row r="11" spans="2:8" ht="19.5" thickBot="1">
      <c r="F11" t="s">
        <v>271</v>
      </c>
    </row>
    <row r="12" spans="2:8">
      <c r="B12" s="70"/>
      <c r="C12" s="71" t="s">
        <v>251</v>
      </c>
      <c r="D12" s="72" t="s">
        <v>242</v>
      </c>
    </row>
    <row r="13" spans="2:8">
      <c r="B13" s="73" t="s">
        <v>241</v>
      </c>
      <c r="C13" t="s">
        <v>254</v>
      </c>
      <c r="D13" s="74" t="s">
        <v>256</v>
      </c>
    </row>
    <row r="14" spans="2:8">
      <c r="B14" s="73"/>
      <c r="C14" t="s">
        <v>255</v>
      </c>
      <c r="D14" s="74" t="s">
        <v>257</v>
      </c>
      <c r="F14" t="s">
        <v>269</v>
      </c>
    </row>
    <row r="15" spans="2:8">
      <c r="B15" s="73"/>
      <c r="C15" t="s">
        <v>252</v>
      </c>
      <c r="D15" s="74" t="s">
        <v>258</v>
      </c>
      <c r="F15" t="s">
        <v>243</v>
      </c>
    </row>
    <row r="16" spans="2:8" ht="19.5" thickBot="1">
      <c r="B16" s="75"/>
      <c r="C16" s="76" t="s">
        <v>253</v>
      </c>
      <c r="D16" s="77" t="s">
        <v>259</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727AE-AD11-447F-B2F8-41A69D110F72}">
  <dimension ref="E2:AA26"/>
  <sheetViews>
    <sheetView zoomScale="55" zoomScaleNormal="55" workbookViewId="0">
      <selection activeCell="AM25" sqref="AM25"/>
    </sheetView>
  </sheetViews>
  <sheetFormatPr defaultRowHeight="18.75"/>
  <cols>
    <col min="5" max="5" width="11" bestFit="1" customWidth="1"/>
    <col min="17" max="17" width="8.875" customWidth="1"/>
    <col min="18" max="18" width="26" bestFit="1" customWidth="1"/>
    <col min="26" max="26" width="12" bestFit="1" customWidth="1"/>
  </cols>
  <sheetData>
    <row r="2" spans="5:27">
      <c r="E2" s="82" t="s">
        <v>272</v>
      </c>
    </row>
    <row r="4" spans="5:27" ht="25.5">
      <c r="L4" s="83" t="s">
        <v>273</v>
      </c>
      <c r="U4" s="89"/>
      <c r="V4" s="89"/>
      <c r="W4" s="89"/>
      <c r="X4" s="89"/>
      <c r="Y4" s="89"/>
      <c r="Z4" s="89"/>
      <c r="AA4" s="89"/>
    </row>
    <row r="5" spans="5:27" ht="57.75">
      <c r="E5" s="88" t="s">
        <v>279</v>
      </c>
      <c r="Q5" s="92" t="s">
        <v>275</v>
      </c>
      <c r="R5" s="93"/>
      <c r="S5" s="93"/>
      <c r="U5" s="89"/>
      <c r="V5" s="89"/>
      <c r="W5" s="89"/>
      <c r="X5" s="89"/>
      <c r="Y5" s="89"/>
      <c r="Z5" s="90" t="s">
        <v>273</v>
      </c>
      <c r="AA5" s="89"/>
    </row>
    <row r="6" spans="5:27">
      <c r="U6" s="89"/>
      <c r="V6" s="89"/>
      <c r="W6" s="89"/>
      <c r="X6" s="89"/>
      <c r="Y6" s="89"/>
      <c r="Z6" s="89"/>
      <c r="AA6" s="89"/>
    </row>
    <row r="7" spans="5:27">
      <c r="U7" s="89"/>
      <c r="V7" s="89"/>
      <c r="W7" s="89"/>
      <c r="X7" s="89"/>
      <c r="Y7" s="89"/>
      <c r="Z7" s="89"/>
      <c r="AA7" s="89"/>
    </row>
    <row r="8" spans="5:27" ht="45.75">
      <c r="I8" s="84" t="s">
        <v>274</v>
      </c>
      <c r="U8" s="89"/>
      <c r="V8" s="89"/>
      <c r="W8" s="89"/>
      <c r="X8" s="89"/>
      <c r="Y8" s="89"/>
      <c r="Z8" s="91" t="s">
        <v>274</v>
      </c>
      <c r="AA8" s="89"/>
    </row>
    <row r="9" spans="5:27" ht="30">
      <c r="L9" s="83" t="s">
        <v>273</v>
      </c>
      <c r="R9" s="92" t="s">
        <v>276</v>
      </c>
      <c r="S9" s="93"/>
      <c r="T9" s="93"/>
      <c r="U9" s="89"/>
      <c r="V9" s="89"/>
      <c r="W9" s="89"/>
      <c r="X9" s="89"/>
      <c r="Y9" s="89"/>
      <c r="Z9" s="89"/>
      <c r="AA9" s="89"/>
    </row>
    <row r="10" spans="5:27" ht="45.75">
      <c r="R10" s="87" t="s">
        <v>278</v>
      </c>
      <c r="U10" s="89"/>
      <c r="V10" s="89"/>
      <c r="W10" s="89"/>
      <c r="X10" s="89"/>
      <c r="Y10" s="89"/>
      <c r="Z10" s="91" t="s">
        <v>277</v>
      </c>
      <c r="AA10" s="89"/>
    </row>
    <row r="11" spans="5:27">
      <c r="U11" s="89"/>
      <c r="V11" s="89"/>
      <c r="W11" s="89"/>
      <c r="X11" s="89"/>
      <c r="Y11" s="89"/>
      <c r="Z11" s="89"/>
      <c r="AA11" s="89"/>
    </row>
    <row r="25" spans="14:16" ht="33">
      <c r="N25" s="86" t="s">
        <v>277</v>
      </c>
    </row>
    <row r="26" spans="14:16" ht="39.75">
      <c r="P26" s="85"/>
    </row>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4574505-c322-4981-8ebb-5d25af8d4de8" xsi:nil="true"/>
    <_x8a73__x7d30_ xmlns="098a3c11-7ac2-46ba-89ce-8b2d5c9f76f8" xsi:nil="true"/>
    <lcf76f155ced4ddcb4097134ff3c332f xmlns="098a3c11-7ac2-46ba-89ce-8b2d5c9f76f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C7952A5A25B2543AB99BC9B879A46ED" ma:contentTypeVersion="16" ma:contentTypeDescription="新しいドキュメントを作成します。" ma:contentTypeScope="" ma:versionID="18ce886227b4f7d0c1a56646945dc47e">
  <xsd:schema xmlns:xsd="http://www.w3.org/2001/XMLSchema" xmlns:xs="http://www.w3.org/2001/XMLSchema" xmlns:p="http://schemas.microsoft.com/office/2006/metadata/properties" xmlns:ns2="098a3c11-7ac2-46ba-89ce-8b2d5c9f76f8" xmlns:ns3="04574505-c322-4981-8ebb-5d25af8d4de8" targetNamespace="http://schemas.microsoft.com/office/2006/metadata/properties" ma:root="true" ma:fieldsID="e5be0a050d98fc17aa9c3986a154fc28" ns2:_="" ns3:_="">
    <xsd:import namespace="098a3c11-7ac2-46ba-89ce-8b2d5c9f76f8"/>
    <xsd:import namespace="04574505-c322-4981-8ebb-5d25af8d4de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_x8a73__x7d30_"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8a3c11-7ac2-46ba-89ce-8b2d5c9f76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_x8a73__x7d30_" ma:index="22" nillable="true" ma:displayName="詳細" ma:format="Dropdown" ma:internalName="_x8a73__x7d30_">
      <xsd:simpleType>
        <xsd:restriction base="dms:Text">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4574505-c322-4981-8ebb-5d25af8d4de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591ae2ab-cca2-4bde-8a9d-64dd23fd4099}" ma:internalName="TaxCatchAll" ma:showField="CatchAllData" ma:web="04574505-c322-4981-8ebb-5d25af8d4de8">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2E9DAB-F6A4-45C4-BAF5-BF43C147BB10}">
  <ds:schemaRefs>
    <ds:schemaRef ds:uri="http://schemas.microsoft.com/office/2006/metadata/properties"/>
    <ds:schemaRef ds:uri="http://schemas.microsoft.com/office/infopath/2007/PartnerControls"/>
    <ds:schemaRef ds:uri="04574505-c322-4981-8ebb-5d25af8d4de8"/>
    <ds:schemaRef ds:uri="098a3c11-7ac2-46ba-89ce-8b2d5c9f76f8"/>
  </ds:schemaRefs>
</ds:datastoreItem>
</file>

<file path=customXml/itemProps2.xml><?xml version="1.0" encoding="utf-8"?>
<ds:datastoreItem xmlns:ds="http://schemas.openxmlformats.org/officeDocument/2006/customXml" ds:itemID="{3BF17534-2B47-4857-AC25-7C99424F8AA0}">
  <ds:schemaRefs>
    <ds:schemaRef ds:uri="http://schemas.microsoft.com/sharepoint/v3/contenttype/forms"/>
  </ds:schemaRefs>
</ds:datastoreItem>
</file>

<file path=customXml/itemProps3.xml><?xml version="1.0" encoding="utf-8"?>
<ds:datastoreItem xmlns:ds="http://schemas.openxmlformats.org/officeDocument/2006/customXml" ds:itemID="{F472F951-64CD-40D8-896F-068DA14071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8a3c11-7ac2-46ba-89ce-8b2d5c9f76f8"/>
    <ds:schemaRef ds:uri="04574505-c322-4981-8ebb-5d25af8d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1125_元データ</vt:lpstr>
      <vt:lpstr>概要</vt:lpstr>
      <vt:lpstr>作業工数見積もり</vt:lpstr>
      <vt:lpstr>クラス設計</vt:lpstr>
      <vt:lpstr>クラス図</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恋 井上</cp:lastModifiedBy>
  <cp:revision/>
  <dcterms:created xsi:type="dcterms:W3CDTF">2015-06-05T18:19:34Z</dcterms:created>
  <dcterms:modified xsi:type="dcterms:W3CDTF">2025-07-03T01:05:32Z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0x0101009C7952A5A25B2543AB99BC9B879A46ED</vt:lpwstr>
  </property>
</Properties>
</file>