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B9284321-33AE-4235-97DF-FA962E205E3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nventory" sheetId="1" r:id="rId1"/>
    <sheet name="Exploration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0" i="3"/>
  <c r="B9" i="3"/>
  <c r="B8" i="3"/>
  <c r="B7" i="3"/>
  <c r="B6" i="3"/>
  <c r="B5" i="3"/>
  <c r="B12" i="3"/>
  <c r="B4" i="3"/>
  <c r="B10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B2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<sst xmlns="http://schemas.openxmlformats.org/spreadsheetml/2006/main" count="437" uniqueCount="199">
  <si>
    <t>Product ID</t>
  </si>
  <si>
    <t>Product Name</t>
  </si>
  <si>
    <t>Category</t>
  </si>
  <si>
    <t>Units in Stock</t>
  </si>
  <si>
    <t>Units Sold</t>
  </si>
  <si>
    <t>Restock Date</t>
  </si>
  <si>
    <t>Stockout Days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</si>
  <si>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</si>
  <si>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</si>
  <si>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</si>
  <si>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</si>
  <si>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</si>
  <si>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</si>
  <si>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</si>
  <si>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</si>
  <si>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</si>
  <si>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</si>
  <si>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</si>
  <si>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</si>
  <si>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</si>
  <si>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</si>
  <si>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</si>
  <si>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</si>
  <si>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</si>
  <si>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</si>
  <si>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</si>
  <si>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</si>
  <si>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</si>
  <si>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</si>
  <si>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</si>
  <si>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</si>
  <si>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</si>
  <si>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</si>
  <si>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</si>
  <si>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</si>
  <si>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</si>
  <si>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</si>
  <si>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</si>
  <si>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</si>
  <si>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</si>
  <si>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</si>
  <si>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</si>
  <si>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</si>
  <si>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</si>
  <si>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</si>
  <si>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</si>
  <si>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</si>
  <si>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</si>
  <si>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</si>
  <si>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</si>
  <si>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</si>
  <si>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</si>
  <si>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</si>
  <si>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</si>
  <si>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</si>
  <si>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</si>
  <si>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</si>
  <si>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</si>
  <si>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</si>
  <si>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</si>
  <si>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</si>
  <si>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</si>
  <si>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</si>
  <si>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</si>
  <si>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</si>
  <si>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</si>
  <si>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</si>
  <si>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</si>
  <si>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</si>
  <si>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</si>
  <si>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</si>
  <si>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</si>
  <si>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</si>
  <si>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</si>
  <si>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</si>
  <si>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</si>
  <si>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</si>
  <si>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</si>
  <si>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</si>
  <si>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</si>
  <si>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</si>
  <si>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</si>
  <si>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</si>
  <si>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</si>
  <si>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</si>
  <si>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</si>
  <si>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</si>
  <si>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</si>
  <si>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</si>
  <si>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</si>
  <si>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</si>
  <si>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</si>
  <si>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</si>
  <si>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</si>
  <si>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</si>
  <si>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</si>
  <si>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</si>
  <si>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</si>
  <si>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</si>
  <si>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</si>
  <si>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</si>
  <si>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</si>
  <si>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</si>
  <si>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</si>
  <si>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</si>
  <si>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</si>
  <si>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</si>
  <si>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Peanut Butter</t>
  </si>
  <si>
    <t>Headphones</t>
  </si>
  <si>
    <t>T-Shirt</t>
  </si>
  <si>
    <t>Puzzle Game</t>
  </si>
  <si>
    <t>Action Figure</t>
  </si>
  <si>
    <t>Sunscreen</t>
  </si>
  <si>
    <t>Smartphone</t>
  </si>
  <si>
    <t>Cereal</t>
  </si>
  <si>
    <t>Lipstick</t>
  </si>
  <si>
    <t>Toy Car</t>
  </si>
  <si>
    <t>Hoodie</t>
  </si>
  <si>
    <t>Basmati Rice</t>
  </si>
  <si>
    <t>Jeans</t>
  </si>
  <si>
    <t>Bluetooth Speaker</t>
  </si>
  <si>
    <t>Jacket</t>
  </si>
  <si>
    <t>Stuffed Bear</t>
  </si>
  <si>
    <t>Pasta</t>
  </si>
  <si>
    <t>Shampoo</t>
  </si>
  <si>
    <t>Lego Set</t>
  </si>
  <si>
    <t>Face Cream</t>
  </si>
  <si>
    <t>USB Cable</t>
  </si>
  <si>
    <t>Laptop Charger</t>
  </si>
  <si>
    <t>Foundation</t>
  </si>
  <si>
    <t>Socks</t>
  </si>
  <si>
    <t>Groceries</t>
  </si>
  <si>
    <t>Electronics</t>
  </si>
  <si>
    <t>Clothing</t>
  </si>
  <si>
    <t>Toys</t>
  </si>
  <si>
    <t>Beauty</t>
  </si>
  <si>
    <t>2025-03-28</t>
  </si>
  <si>
    <t>2025-03-10</t>
  </si>
  <si>
    <t>2025-04-01</t>
  </si>
  <si>
    <t>2025-03-02</t>
  </si>
  <si>
    <t>2025-03-01</t>
  </si>
  <si>
    <t>2025-02-20</t>
  </si>
  <si>
    <t>2025-02-22</t>
  </si>
  <si>
    <t>2025-03-31</t>
  </si>
  <si>
    <t>2025-03-30</t>
  </si>
  <si>
    <t>2025-04-06</t>
  </si>
  <si>
    <t>2025-02-06</t>
  </si>
  <si>
    <t>2025-03-07</t>
  </si>
  <si>
    <t>2025-02-08</t>
  </si>
  <si>
    <t>2025-04-03</t>
  </si>
  <si>
    <t>2025-03-05</t>
  </si>
  <si>
    <t>2025-02-15</t>
  </si>
  <si>
    <t>2025-03-17</t>
  </si>
  <si>
    <t>2025-02-09</t>
  </si>
  <si>
    <t>2025-03-22</t>
  </si>
  <si>
    <t>2025-03-14</t>
  </si>
  <si>
    <t>2025-02-25</t>
  </si>
  <si>
    <t>2025-02-16</t>
  </si>
  <si>
    <t>2025-03-09</t>
  </si>
  <si>
    <t>2025-04-05</t>
  </si>
  <si>
    <t>2025-03-06</t>
  </si>
  <si>
    <t>2025-02-12</t>
  </si>
  <si>
    <t>2025-03-08</t>
  </si>
  <si>
    <t>2025-02-13</t>
  </si>
  <si>
    <t>2025-03-03</t>
  </si>
  <si>
    <t>2025-03-12</t>
  </si>
  <si>
    <t>2025-02-14</t>
  </si>
  <si>
    <t>2025-03-16</t>
  </si>
  <si>
    <t>2025-04-04</t>
  </si>
  <si>
    <t>2025-03-19</t>
  </si>
  <si>
    <t>2025-02-27</t>
  </si>
  <si>
    <t>2025-03-25</t>
  </si>
  <si>
    <t>2025-03-27</t>
  </si>
  <si>
    <t>2025-03-21</t>
  </si>
  <si>
    <t>2025-03-15</t>
  </si>
  <si>
    <t>2025-02-28</t>
  </si>
  <si>
    <t>2025-03-20</t>
  </si>
  <si>
    <t>2025-02-24</t>
  </si>
  <si>
    <t>2025-03-29</t>
  </si>
  <si>
    <t>2025-02-23</t>
  </si>
  <si>
    <t>2025-02-07</t>
  </si>
  <si>
    <t>Overstock Quantity</t>
  </si>
  <si>
    <t>Metric</t>
  </si>
  <si>
    <t>Formula</t>
  </si>
  <si>
    <t>Key Insights</t>
  </si>
  <si>
    <t>2. Stockouts: Currently, 9 products are out of stock, which could lead to potential lost sales. Improving demand forecasting and adjusting reorder points could help prevent stockouts.</t>
  </si>
  <si>
    <t>3. Overstocked Products: There are 24 overstocked products, which could tie up capital in excess inventory. Reducing overstock on slow-moving items will improve cash flow and reduce storage costs.</t>
  </si>
  <si>
    <t>4. Stockout Duration: The average stockout duration is 4 days, which suggests that faster restocking procedures could improve product availability and customer satisfaction.</t>
  </si>
  <si>
    <t>1. Stock Turnover Rate: The Average Stock Turnover Rate is 2.88, indicating moderate product movement. To optimize this, we should consider strategies for increasing product sales or reducing slow-moving inventory.</t>
  </si>
  <si>
    <t>Total product</t>
  </si>
  <si>
    <t>Total stockout products</t>
  </si>
  <si>
    <t>Total overstocked products</t>
  </si>
  <si>
    <t>Average units sold per product</t>
  </si>
  <si>
    <t>Average stockout days</t>
  </si>
  <si>
    <t>Average overstock quantity</t>
  </si>
  <si>
    <t>Stock turnover rate</t>
  </si>
  <si>
    <t>Total unit sold</t>
  </si>
  <si>
    <t>Units in stock</t>
  </si>
  <si>
    <t>Inventory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</si>
</sst>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4" xfId="0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Inventory Volume Overview</a:t>
            </a:r>
            <a:endParaRPr lang="en-US"/>
          </a:p>
        </c:rich>
      </c:tx>
      <c:layout>
        <c:manualLayout>
          <c:xMode val="edge"/>
          <c:yMode val="edge"/>
          <c:x val="0.11478537210820677"/>
          <c:y val="6.2745098039215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44209333973113"/>
          <c:y val="0.29090196078431374"/>
          <c:w val="0.80559786670022893"/>
          <c:h val="0.527150841438937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Dashboard!$A$12:$A$13</c:f>
              <c:strCache>
                <c:ptCount val="2"/>
                <c:pt idx="0">
                  <c:v>Total unit sold</c:v>
                </c:pt>
                <c:pt idx="1">
                  <c:v>Units in stock</c:v>
                </c:pt>
              </c:strCache>
            </c:strRef>
          </c:cat>
          <c:val>
            <c:numRef>
              <c:f>Dashboard!$B$12:$B$13</c:f>
              <c:numCache>
                <c:formatCode>General</c:formatCode>
                <c:ptCount val="2"/>
                <c:pt idx="0">
                  <c:v>28402</c:v>
                </c:pt>
                <c:pt idx="1">
                  <c:v>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D-4E08-AEC3-CCBACED9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29584"/>
        <c:axId val="512128624"/>
      </c:barChart>
      <c:catAx>
        <c:axId val="5121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28624"/>
        <c:crosses val="autoZero"/>
        <c:auto val="1"/>
        <c:lblAlgn val="ctr"/>
        <c:lblOffset val="100"/>
        <c:noMultiLvlLbl val="0"/>
      </c:catAx>
      <c:valAx>
        <c:axId val="5121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Stock Efficiency &amp; Performance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388057287032662"/>
          <c:y val="0.33239034717641103"/>
          <c:w val="0.49411732645439005"/>
          <c:h val="0.497464062715738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Dashboard!$A$4:$A$10</c:f>
              <c:strCache>
                <c:ptCount val="7"/>
                <c:pt idx="0">
                  <c:v>Total product</c:v>
                </c:pt>
                <c:pt idx="1">
                  <c:v>Total stockout products</c:v>
                </c:pt>
                <c:pt idx="2">
                  <c:v>Total overstocked products</c:v>
                </c:pt>
                <c:pt idx="3">
                  <c:v>Average units sold per product</c:v>
                </c:pt>
                <c:pt idx="4">
                  <c:v>Average stockout days</c:v>
                </c:pt>
                <c:pt idx="5">
                  <c:v>Average overstock quantity</c:v>
                </c:pt>
                <c:pt idx="6">
                  <c:v>Stock turnover rate</c:v>
                </c:pt>
              </c:strCache>
            </c:strRef>
          </c:cat>
          <c:val>
            <c:numRef>
              <c:f>Dashboard!$B$4:$B$10</c:f>
              <c:numCache>
                <c:formatCode>General</c:formatCode>
                <c:ptCount val="7"/>
                <c:pt idx="0">
                  <c:v>100</c:v>
                </c:pt>
                <c:pt idx="1">
                  <c:v>9</c:v>
                </c:pt>
                <c:pt idx="2">
                  <c:v>24</c:v>
                </c:pt>
                <c:pt idx="3">
                  <c:v>284.02</c:v>
                </c:pt>
                <c:pt idx="4">
                  <c:v>4</c:v>
                </c:pt>
                <c:pt idx="5">
                  <c:v>56.416666666666664</c:v>
                </c:pt>
                <c:pt idx="6">
                  <c:v>2.8799432163861285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C-468C-BA17-7E005288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85040"/>
        <c:axId val="195500880"/>
      </c:barChart>
      <c:catAx>
        <c:axId val="19548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0880"/>
        <c:crosses val="autoZero"/>
        <c:auto val="1"/>
        <c:lblAlgn val="ctr"/>
        <c:lblOffset val="100"/>
        <c:noMultiLvlLbl val="0"/>
      </c:catAx>
      <c:valAx>
        <c:axId val="1955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524495</xdr:colOff>
      <xdr:row>9</xdr:row>
      <xdr:rowOff>0</xdr:rowOff>
    </xdr:from>
    <xdr:to>
      <xdr:col>18</xdr:col>
      <xdr:colOff>42901</xdr:colOff>
      <xdr:row>24</xdr:row>
      <xdr:rowOff>61952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1ACF2C-0472-CB73-1635-106365C2E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181594</xdr:colOff>
      <xdr:row>8</xdr:row>
      <xdr:rowOff>162622</xdr:rowOff>
    </xdr:from>
    <xdr:to>
      <xdr:col>10</xdr:col>
      <xdr:colOff>255549</xdr:colOff>
      <xdr:row>24</xdr:row>
      <xdr:rowOff>100671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2B40C8-3B15-23AB-F569-05F68661C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588691</xdr:colOff>
      <xdr:row>3</xdr:row>
      <xdr:rowOff>16261</xdr:rowOff>
    </xdr:from>
    <xdr:to>
      <xdr:col>5</xdr:col>
      <xdr:colOff>511097</xdr:colOff>
      <xdr:row>7</xdr:row>
      <xdr:rowOff>15488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C71DB42-D364-BAED-24BD-24B88F30C151}"/>
            </a:ext>
          </a:extLst>
        </xdr:cNvPr>
        <xdr:cNvSpPr/>
      </xdr:nvSpPr>
      <xdr:spPr>
        <a:xfrm>
          <a:off x="3283569" y="202115"/>
          <a:ext cx="1757711" cy="742641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📦 Total Product:</a:t>
          </a:r>
        </a:p>
        <a:p>
          <a:pPr algn="l"/>
          <a:r>
            <a:rPr lang="en-US" sz="1200"/>
            <a:t>100</a:t>
          </a:r>
        </a:p>
      </xdr:txBody>
    </xdr:sp>
    <xdr:clientData/>
  </xdr:twoCellAnchor>
  <xdr:twoCellAnchor>
    <xdr:from>
      <xdr:col>6</xdr:col>
      <xdr:colOff>247804</xdr:colOff>
      <xdr:row>3</xdr:row>
      <xdr:rowOff>15487</xdr:rowOff>
    </xdr:from>
    <xdr:to>
      <xdr:col>9</xdr:col>
      <xdr:colOff>147133</xdr:colOff>
      <xdr:row>7</xdr:row>
      <xdr:rowOff>23232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A73BD86-AABA-A056-6CE7-BD50ED0C158A}"/>
            </a:ext>
          </a:extLst>
        </xdr:cNvPr>
        <xdr:cNvSpPr/>
      </xdr:nvSpPr>
      <xdr:spPr>
        <a:xfrm>
          <a:off x="5389755" y="201341"/>
          <a:ext cx="1734634" cy="751159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bg1"/>
              </a:solidFill>
            </a:rPr>
            <a:t>📊Total Units Sold:</a:t>
          </a:r>
          <a:r>
            <a:rPr lang="en-US" sz="1400" baseline="0">
              <a:solidFill>
                <a:schemeClr val="bg1"/>
              </a:solidFill>
            </a:rPr>
            <a:t>  </a:t>
          </a:r>
          <a:r>
            <a:rPr lang="en-US" sz="1200">
              <a:solidFill>
                <a:schemeClr val="bg1"/>
              </a:solidFill>
            </a:rPr>
            <a:t>28,402</a:t>
          </a:r>
        </a:p>
      </xdr:txBody>
    </xdr:sp>
    <xdr:clientData/>
  </xdr:twoCellAnchor>
  <xdr:twoCellAnchor>
    <xdr:from>
      <xdr:col>9</xdr:col>
      <xdr:colOff>495612</xdr:colOff>
      <xdr:row>3</xdr:row>
      <xdr:rowOff>23232</xdr:rowOff>
    </xdr:from>
    <xdr:to>
      <xdr:col>12</xdr:col>
      <xdr:colOff>356220</xdr:colOff>
      <xdr:row>7</xdr:row>
      <xdr:rowOff>23232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0A75134-E0F8-2832-42AF-7EB130300030}"/>
            </a:ext>
          </a:extLst>
        </xdr:cNvPr>
        <xdr:cNvSpPr/>
      </xdr:nvSpPr>
      <xdr:spPr>
        <a:xfrm>
          <a:off x="7472868" y="209086"/>
          <a:ext cx="1695913" cy="743414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🔁</a:t>
          </a:r>
          <a:r>
            <a:rPr lang="en-US" sz="1400"/>
            <a:t>Stock Turnover                        Rate: </a:t>
          </a:r>
          <a:r>
            <a:rPr lang="en-US" sz="1200"/>
            <a:t>2.88</a:t>
          </a:r>
        </a:p>
      </xdr:txBody>
    </xdr:sp>
    <xdr:clientData/>
  </xdr:twoCellAnchor>
  <xdr:twoCellAnchor>
    <xdr:from>
      <xdr:col>13</xdr:col>
      <xdr:colOff>92928</xdr:colOff>
      <xdr:row>3</xdr:row>
      <xdr:rowOff>15487</xdr:rowOff>
    </xdr:from>
    <xdr:to>
      <xdr:col>15</xdr:col>
      <xdr:colOff>596281</xdr:colOff>
      <xdr:row>7</xdr:row>
      <xdr:rowOff>30976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63661FE-6861-735F-0E73-EC677B5402DB}"/>
            </a:ext>
          </a:extLst>
        </xdr:cNvPr>
        <xdr:cNvSpPr/>
      </xdr:nvSpPr>
      <xdr:spPr>
        <a:xfrm>
          <a:off x="9517257" y="201341"/>
          <a:ext cx="1726890" cy="758903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💀</a:t>
          </a:r>
          <a:r>
            <a:rPr lang="en-US" sz="1400"/>
            <a:t>Average Stockout        </a:t>
          </a:r>
        </a:p>
        <a:p>
          <a:pPr algn="l"/>
          <a:r>
            <a:rPr lang="en-US" sz="1400" baseline="0"/>
            <a:t>     </a:t>
          </a:r>
          <a:r>
            <a:rPr lang="en-US" sz="1400"/>
            <a:t>Days</a:t>
          </a:r>
          <a:r>
            <a:rPr lang="en-US" sz="1100"/>
            <a:t>:</a:t>
          </a:r>
          <a:r>
            <a:rPr lang="en-US" sz="1200"/>
            <a:t> 4</a:t>
          </a:r>
        </a:p>
      </xdr:txBody>
    </xdr:sp>
    <xdr:clientData/>
  </xdr:twoCellAnchor>
  <xdr:twoCellAnchor>
    <xdr:from>
      <xdr:col>16</xdr:col>
      <xdr:colOff>348477</xdr:colOff>
      <xdr:row>3</xdr:row>
      <xdr:rowOff>7744</xdr:rowOff>
    </xdr:from>
    <xdr:to>
      <xdr:col>19</xdr:col>
      <xdr:colOff>224574</xdr:colOff>
      <xdr:row>7</xdr:row>
      <xdr:rowOff>23232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629F07D-DD1D-BF52-99F5-B7073DA31B4E}"/>
            </a:ext>
          </a:extLst>
        </xdr:cNvPr>
        <xdr:cNvSpPr/>
      </xdr:nvSpPr>
      <xdr:spPr>
        <a:xfrm>
          <a:off x="11608111" y="193598"/>
          <a:ext cx="1711402" cy="758902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⌚</a:t>
          </a:r>
          <a:r>
            <a:rPr lang="en-US" sz="1400"/>
            <a:t>Average Overstock Qty</a:t>
          </a:r>
          <a:r>
            <a:rPr lang="en-US" sz="1100"/>
            <a:t>: </a:t>
          </a:r>
          <a:r>
            <a:rPr lang="en-US" sz="1200"/>
            <a:t>56.42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D29EB-E2CC-4321-B2D4-960E688BB9CB}" name="Table1" displayName="Table1" ref="A3:B10" totalsRowShown="0">
  <autoFilter ref="A3:B10" xr:uid="{1CBD29EB-E2CC-4321-B2D4-960E688BB9CB}"/>
  <tableColumns count="2">
    <tableColumn id="1" xr3:uid="{9582BBDB-15A4-4179-B9E6-748AF8C5407A}" name="Metric"/>
    <tableColumn id="2" xr3:uid="{B8C10E31-ABED-4DD9-AF7D-AA88FF5603A5}" name="Formul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I1" sqref="I1"/>
    </sheetView>
  </sheetViews>
  <sheetFormatPr defaultRowHeight="14.5" x14ac:dyDescent="0.35"/>
  <cols>
    <col min="1" max="1" width="9.7265625" bestFit="1" customWidth="1"/>
    <col min="2" max="2" width="16.1796875" bestFit="1" customWidth="1"/>
    <col min="3" max="3" width="9.7265625" style="5" bestFit="1" customWidth="1"/>
    <col min="4" max="4" width="12.1796875" bestFit="1" customWidth="1"/>
    <col min="5" max="5" width="9.1796875" bestFit="1" customWidth="1"/>
    <col min="6" max="6" width="11.81640625" style="3" bestFit="1" customWidth="1"/>
    <col min="7" max="7" width="12.7265625" bestFit="1" customWidth="1"/>
    <col min="8" max="8" width="17.26953125" bestFit="1" customWidth="1"/>
    <col min="9" max="9" width="18.36328125" bestFit="1" customWidth="1"/>
  </cols>
  <sheetData>
    <row r="1" spans="1:9" x14ac:dyDescent="0.3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181</v>
      </c>
      <c r="I1" s="7" t="s">
        <v>195</v>
      </c>
    </row>
    <row r="2" spans="1:9" x14ac:dyDescent="0.35">
      <c r="A2" t="s">
        <v>7</v>
      </c>
      <c r="B2" t="s">
        <v>107</v>
      </c>
      <c r="C2" s="5" t="s">
        <v>131</v>
      </c>
      <c r="D2">
        <v>80</v>
      </c>
      <c r="E2">
        <v>499</v>
      </c>
      <c r="F2" s="3" t="s">
        <v>136</v>
      </c>
      <c r="G2">
        <v>0</v>
      </c>
      <c r="H2">
        <v>0</v>
      </c>
      <c r="I2">
        <f>E2 / (D2 + 1)</f>
        <v>6.1604938271604937</v>
      </c>
    </row>
    <row r="3" spans="1:9" x14ac:dyDescent="0.35">
      <c r="A3" t="s">
        <v>8</v>
      </c>
      <c r="B3" t="s">
        <v>108</v>
      </c>
      <c r="C3" s="5" t="s">
        <v>132</v>
      </c>
      <c r="D3">
        <v>92</v>
      </c>
      <c r="E3">
        <v>295</v>
      </c>
      <c r="F3" s="3" t="s">
        <v>137</v>
      </c>
      <c r="G3">
        <v>0</v>
      </c>
      <c r="H3">
        <v>0</v>
      </c>
      <c r="I3">
        <f t="shared" ref="I3:I66" si="0">E3 / (D3 + 1)</f>
        <v>3.172043010752688</v>
      </c>
    </row>
    <row r="4" spans="1:9" x14ac:dyDescent="0.35">
      <c r="A4" t="s">
        <v>9</v>
      </c>
      <c r="B4" t="s">
        <v>108</v>
      </c>
      <c r="C4" s="5" t="s">
        <v>132</v>
      </c>
      <c r="D4">
        <v>149</v>
      </c>
      <c r="E4">
        <v>213</v>
      </c>
      <c r="F4" s="3" t="s">
        <v>138</v>
      </c>
      <c r="G4">
        <v>0</v>
      </c>
      <c r="H4">
        <v>0</v>
      </c>
      <c r="I4">
        <f t="shared" si="0"/>
        <v>1.42</v>
      </c>
    </row>
    <row r="5" spans="1:9" x14ac:dyDescent="0.35">
      <c r="A5" t="s">
        <v>10</v>
      </c>
      <c r="B5" t="s">
        <v>109</v>
      </c>
      <c r="C5" s="5" t="s">
        <v>133</v>
      </c>
      <c r="D5">
        <v>6</v>
      </c>
      <c r="E5">
        <v>415</v>
      </c>
      <c r="F5" s="3" t="s">
        <v>139</v>
      </c>
      <c r="G5">
        <v>5</v>
      </c>
      <c r="H5">
        <v>0</v>
      </c>
      <c r="I5">
        <f t="shared" si="0"/>
        <v>59.285714285714285</v>
      </c>
    </row>
    <row r="6" spans="1:9" x14ac:dyDescent="0.35">
      <c r="A6" t="s">
        <v>11</v>
      </c>
      <c r="B6" t="s">
        <v>110</v>
      </c>
      <c r="C6" s="5" t="s">
        <v>134</v>
      </c>
      <c r="D6">
        <v>147</v>
      </c>
      <c r="E6">
        <v>380</v>
      </c>
      <c r="F6" s="3" t="s">
        <v>140</v>
      </c>
      <c r="G6">
        <v>0</v>
      </c>
      <c r="H6">
        <v>0</v>
      </c>
      <c r="I6">
        <f t="shared" si="0"/>
        <v>2.5675675675675675</v>
      </c>
    </row>
    <row r="7" spans="1:9" x14ac:dyDescent="0.35">
      <c r="A7" t="s">
        <v>12</v>
      </c>
      <c r="B7" t="s">
        <v>111</v>
      </c>
      <c r="C7" s="5" t="s">
        <v>134</v>
      </c>
      <c r="D7">
        <v>193</v>
      </c>
      <c r="E7">
        <v>310</v>
      </c>
      <c r="F7" s="3" t="s">
        <v>137</v>
      </c>
      <c r="G7">
        <v>0</v>
      </c>
      <c r="H7">
        <v>43</v>
      </c>
      <c r="I7">
        <f t="shared" si="0"/>
        <v>1.597938144329897</v>
      </c>
    </row>
    <row r="8" spans="1:9" x14ac:dyDescent="0.35">
      <c r="A8" t="s">
        <v>13</v>
      </c>
      <c r="B8" t="s">
        <v>112</v>
      </c>
      <c r="C8" s="5" t="s">
        <v>135</v>
      </c>
      <c r="D8">
        <v>80</v>
      </c>
      <c r="E8">
        <v>201</v>
      </c>
      <c r="F8" s="3" t="s">
        <v>141</v>
      </c>
      <c r="G8">
        <v>0</v>
      </c>
      <c r="H8">
        <v>0</v>
      </c>
      <c r="I8">
        <f t="shared" si="0"/>
        <v>2.4814814814814814</v>
      </c>
    </row>
    <row r="9" spans="1:9" x14ac:dyDescent="0.35">
      <c r="A9" t="s">
        <v>14</v>
      </c>
      <c r="B9" t="s">
        <v>113</v>
      </c>
      <c r="C9" s="5" t="s">
        <v>132</v>
      </c>
      <c r="D9">
        <v>57</v>
      </c>
      <c r="E9">
        <v>96</v>
      </c>
      <c r="F9" s="3" t="s">
        <v>142</v>
      </c>
      <c r="G9">
        <v>0</v>
      </c>
      <c r="H9">
        <v>0</v>
      </c>
      <c r="I9">
        <f t="shared" si="0"/>
        <v>1.6551724137931034</v>
      </c>
    </row>
    <row r="10" spans="1:9" x14ac:dyDescent="0.35">
      <c r="A10" t="s">
        <v>15</v>
      </c>
      <c r="B10" t="s">
        <v>114</v>
      </c>
      <c r="C10" s="5" t="s">
        <v>131</v>
      </c>
      <c r="D10">
        <v>44</v>
      </c>
      <c r="E10">
        <v>57</v>
      </c>
      <c r="F10" s="3" t="s">
        <v>143</v>
      </c>
      <c r="G10">
        <v>0</v>
      </c>
      <c r="H10">
        <v>0</v>
      </c>
      <c r="I10">
        <f t="shared" si="0"/>
        <v>1.2666666666666666</v>
      </c>
    </row>
    <row r="11" spans="1:9" x14ac:dyDescent="0.35">
      <c r="A11" t="s">
        <v>16</v>
      </c>
      <c r="B11" t="s">
        <v>108</v>
      </c>
      <c r="C11" s="5" t="s">
        <v>132</v>
      </c>
      <c r="D11">
        <v>156</v>
      </c>
      <c r="E11">
        <v>157</v>
      </c>
      <c r="F11" s="3" t="s">
        <v>144</v>
      </c>
      <c r="G11">
        <v>0</v>
      </c>
      <c r="H11">
        <v>60</v>
      </c>
      <c r="I11">
        <f t="shared" si="0"/>
        <v>1</v>
      </c>
    </row>
    <row r="12" spans="1:9" x14ac:dyDescent="0.35">
      <c r="A12" t="s">
        <v>17</v>
      </c>
      <c r="B12" t="s">
        <v>115</v>
      </c>
      <c r="C12" s="5" t="s">
        <v>135</v>
      </c>
      <c r="D12">
        <v>46</v>
      </c>
      <c r="E12">
        <v>359</v>
      </c>
      <c r="F12" s="3" t="s">
        <v>145</v>
      </c>
      <c r="G12">
        <v>0</v>
      </c>
      <c r="H12">
        <v>0</v>
      </c>
      <c r="I12">
        <f t="shared" si="0"/>
        <v>7.6382978723404253</v>
      </c>
    </row>
    <row r="13" spans="1:9" x14ac:dyDescent="0.35">
      <c r="A13" t="s">
        <v>18</v>
      </c>
      <c r="B13" t="s">
        <v>116</v>
      </c>
      <c r="C13" s="5" t="s">
        <v>134</v>
      </c>
      <c r="D13">
        <v>150</v>
      </c>
      <c r="E13">
        <v>462</v>
      </c>
      <c r="F13" s="3" t="s">
        <v>146</v>
      </c>
      <c r="G13">
        <v>0</v>
      </c>
      <c r="H13">
        <v>0</v>
      </c>
      <c r="I13">
        <f t="shared" si="0"/>
        <v>3.0596026490066226</v>
      </c>
    </row>
    <row r="14" spans="1:9" x14ac:dyDescent="0.35">
      <c r="A14" t="s">
        <v>19</v>
      </c>
      <c r="B14" t="s">
        <v>117</v>
      </c>
      <c r="C14" s="5" t="s">
        <v>133</v>
      </c>
      <c r="D14">
        <v>175</v>
      </c>
      <c r="E14">
        <v>248</v>
      </c>
      <c r="F14" s="3" t="s">
        <v>147</v>
      </c>
      <c r="G14">
        <v>0</v>
      </c>
      <c r="H14">
        <v>88</v>
      </c>
      <c r="I14">
        <f t="shared" si="0"/>
        <v>1.4090909090909092</v>
      </c>
    </row>
    <row r="15" spans="1:9" x14ac:dyDescent="0.35">
      <c r="A15" t="s">
        <v>20</v>
      </c>
      <c r="B15" t="s">
        <v>118</v>
      </c>
      <c r="C15" s="5" t="s">
        <v>131</v>
      </c>
      <c r="D15">
        <v>118</v>
      </c>
      <c r="E15">
        <v>394</v>
      </c>
      <c r="F15" s="3" t="s">
        <v>143</v>
      </c>
      <c r="G15">
        <v>0</v>
      </c>
      <c r="H15">
        <v>0</v>
      </c>
      <c r="I15">
        <f t="shared" si="0"/>
        <v>3.3109243697478989</v>
      </c>
    </row>
    <row r="16" spans="1:9" x14ac:dyDescent="0.35">
      <c r="A16" t="s">
        <v>21</v>
      </c>
      <c r="B16" t="s">
        <v>114</v>
      </c>
      <c r="C16" s="5" t="s">
        <v>131</v>
      </c>
      <c r="D16">
        <v>163</v>
      </c>
      <c r="E16">
        <v>394</v>
      </c>
      <c r="F16" s="3" t="s">
        <v>148</v>
      </c>
      <c r="G16">
        <v>0</v>
      </c>
      <c r="H16">
        <v>37</v>
      </c>
      <c r="I16">
        <f t="shared" si="0"/>
        <v>2.4024390243902438</v>
      </c>
    </row>
    <row r="17" spans="1:9" x14ac:dyDescent="0.35">
      <c r="A17" t="s">
        <v>22</v>
      </c>
      <c r="B17" t="s">
        <v>119</v>
      </c>
      <c r="C17" s="5" t="s">
        <v>133</v>
      </c>
      <c r="D17">
        <v>65</v>
      </c>
      <c r="E17">
        <v>188</v>
      </c>
      <c r="F17" s="3" t="s">
        <v>149</v>
      </c>
      <c r="G17">
        <v>0</v>
      </c>
      <c r="H17">
        <v>0</v>
      </c>
      <c r="I17">
        <f t="shared" si="0"/>
        <v>2.8484848484848486</v>
      </c>
    </row>
    <row r="18" spans="1:9" x14ac:dyDescent="0.35">
      <c r="A18" t="s">
        <v>23</v>
      </c>
      <c r="B18" t="s">
        <v>108</v>
      </c>
      <c r="C18" s="5" t="s">
        <v>132</v>
      </c>
      <c r="D18">
        <v>119</v>
      </c>
      <c r="E18">
        <v>163</v>
      </c>
      <c r="F18" s="3" t="s">
        <v>150</v>
      </c>
      <c r="G18">
        <v>0</v>
      </c>
      <c r="H18">
        <v>0</v>
      </c>
      <c r="I18">
        <f t="shared" si="0"/>
        <v>1.3583333333333334</v>
      </c>
    </row>
    <row r="19" spans="1:9" x14ac:dyDescent="0.35">
      <c r="A19" t="s">
        <v>24</v>
      </c>
      <c r="B19" t="s">
        <v>109</v>
      </c>
      <c r="C19" s="5" t="s">
        <v>133</v>
      </c>
      <c r="D19">
        <v>131</v>
      </c>
      <c r="E19">
        <v>150</v>
      </c>
      <c r="F19" s="3" t="s">
        <v>151</v>
      </c>
      <c r="G19">
        <v>0</v>
      </c>
      <c r="H19">
        <v>0</v>
      </c>
      <c r="I19">
        <f t="shared" si="0"/>
        <v>1.1363636363636365</v>
      </c>
    </row>
    <row r="20" spans="1:9" x14ac:dyDescent="0.35">
      <c r="A20" t="s">
        <v>25</v>
      </c>
      <c r="B20" t="s">
        <v>120</v>
      </c>
      <c r="C20" s="5" t="s">
        <v>132</v>
      </c>
      <c r="D20">
        <v>94</v>
      </c>
      <c r="E20">
        <v>330</v>
      </c>
      <c r="F20" s="3" t="s">
        <v>152</v>
      </c>
      <c r="G20">
        <v>0</v>
      </c>
      <c r="H20">
        <v>0</v>
      </c>
      <c r="I20">
        <f t="shared" si="0"/>
        <v>3.4736842105263159</v>
      </c>
    </row>
    <row r="21" spans="1:9" x14ac:dyDescent="0.35">
      <c r="A21" t="s">
        <v>26</v>
      </c>
      <c r="B21" t="s">
        <v>112</v>
      </c>
      <c r="C21" s="5" t="s">
        <v>135</v>
      </c>
      <c r="D21">
        <v>59</v>
      </c>
      <c r="E21">
        <v>78</v>
      </c>
      <c r="F21" s="3" t="s">
        <v>153</v>
      </c>
      <c r="G21">
        <v>0</v>
      </c>
      <c r="H21">
        <v>0</v>
      </c>
      <c r="I21">
        <f t="shared" si="0"/>
        <v>1.3</v>
      </c>
    </row>
    <row r="22" spans="1:9" x14ac:dyDescent="0.35">
      <c r="A22" t="s">
        <v>27</v>
      </c>
      <c r="B22" t="s">
        <v>121</v>
      </c>
      <c r="C22" s="5" t="s">
        <v>133</v>
      </c>
      <c r="D22">
        <v>0</v>
      </c>
      <c r="E22">
        <v>91</v>
      </c>
      <c r="F22" s="3" t="s">
        <v>154</v>
      </c>
      <c r="G22">
        <v>1</v>
      </c>
      <c r="H22">
        <v>0</v>
      </c>
      <c r="I22">
        <f t="shared" si="0"/>
        <v>91</v>
      </c>
    </row>
    <row r="23" spans="1:9" x14ac:dyDescent="0.35">
      <c r="A23" t="s">
        <v>28</v>
      </c>
      <c r="B23" t="s">
        <v>122</v>
      </c>
      <c r="C23" s="5" t="s">
        <v>134</v>
      </c>
      <c r="D23">
        <v>94</v>
      </c>
      <c r="E23">
        <v>493</v>
      </c>
      <c r="F23" s="3" t="s">
        <v>155</v>
      </c>
      <c r="G23">
        <v>0</v>
      </c>
      <c r="H23">
        <v>0</v>
      </c>
      <c r="I23">
        <f t="shared" si="0"/>
        <v>5.189473684210526</v>
      </c>
    </row>
    <row r="24" spans="1:9" x14ac:dyDescent="0.35">
      <c r="A24" t="s">
        <v>29</v>
      </c>
      <c r="B24" t="s">
        <v>115</v>
      </c>
      <c r="C24" s="5" t="s">
        <v>135</v>
      </c>
      <c r="D24">
        <v>181</v>
      </c>
      <c r="E24">
        <v>437</v>
      </c>
      <c r="F24" s="3" t="s">
        <v>156</v>
      </c>
      <c r="G24">
        <v>0</v>
      </c>
      <c r="H24">
        <v>92</v>
      </c>
      <c r="I24">
        <f t="shared" si="0"/>
        <v>2.401098901098901</v>
      </c>
    </row>
    <row r="25" spans="1:9" x14ac:dyDescent="0.35">
      <c r="A25" t="s">
        <v>30</v>
      </c>
      <c r="B25" t="s">
        <v>121</v>
      </c>
      <c r="C25" s="5" t="s">
        <v>133</v>
      </c>
      <c r="D25">
        <v>6</v>
      </c>
      <c r="E25">
        <v>161</v>
      </c>
      <c r="F25" s="3" t="s">
        <v>157</v>
      </c>
      <c r="G25">
        <v>2</v>
      </c>
      <c r="H25">
        <v>0</v>
      </c>
      <c r="I25">
        <f t="shared" si="0"/>
        <v>23</v>
      </c>
    </row>
    <row r="26" spans="1:9" x14ac:dyDescent="0.35">
      <c r="A26" t="s">
        <v>31</v>
      </c>
      <c r="B26" t="s">
        <v>123</v>
      </c>
      <c r="C26" s="5" t="s">
        <v>131</v>
      </c>
      <c r="D26">
        <v>127</v>
      </c>
      <c r="E26">
        <v>491</v>
      </c>
      <c r="F26" s="3" t="s">
        <v>158</v>
      </c>
      <c r="G26">
        <v>0</v>
      </c>
      <c r="H26">
        <v>0</v>
      </c>
      <c r="I26">
        <f t="shared" si="0"/>
        <v>3.8359375</v>
      </c>
    </row>
    <row r="27" spans="1:9" x14ac:dyDescent="0.35">
      <c r="A27" t="s">
        <v>32</v>
      </c>
      <c r="B27" t="s">
        <v>109</v>
      </c>
      <c r="C27" s="5" t="s">
        <v>133</v>
      </c>
      <c r="D27">
        <v>122</v>
      </c>
      <c r="E27">
        <v>414</v>
      </c>
      <c r="F27" s="3" t="s">
        <v>145</v>
      </c>
      <c r="G27">
        <v>0</v>
      </c>
      <c r="H27">
        <v>0</v>
      </c>
      <c r="I27">
        <f t="shared" si="0"/>
        <v>3.3658536585365852</v>
      </c>
    </row>
    <row r="28" spans="1:9" x14ac:dyDescent="0.35">
      <c r="A28" t="s">
        <v>33</v>
      </c>
      <c r="B28" t="s">
        <v>118</v>
      </c>
      <c r="C28" s="5" t="s">
        <v>131</v>
      </c>
      <c r="D28">
        <v>134</v>
      </c>
      <c r="E28">
        <v>340</v>
      </c>
      <c r="F28" s="3" t="s">
        <v>159</v>
      </c>
      <c r="G28">
        <v>0</v>
      </c>
      <c r="H28">
        <v>0</v>
      </c>
      <c r="I28">
        <f t="shared" si="0"/>
        <v>2.5185185185185186</v>
      </c>
    </row>
    <row r="29" spans="1:9" x14ac:dyDescent="0.35">
      <c r="A29" t="s">
        <v>34</v>
      </c>
      <c r="B29" t="s">
        <v>111</v>
      </c>
      <c r="C29" s="5" t="s">
        <v>134</v>
      </c>
      <c r="D29">
        <v>177</v>
      </c>
      <c r="E29">
        <v>382</v>
      </c>
      <c r="F29" s="3" t="s">
        <v>160</v>
      </c>
      <c r="G29">
        <v>0</v>
      </c>
      <c r="H29">
        <v>55</v>
      </c>
      <c r="I29">
        <f t="shared" si="0"/>
        <v>2.1460674157303372</v>
      </c>
    </row>
    <row r="30" spans="1:9" x14ac:dyDescent="0.35">
      <c r="A30" t="s">
        <v>35</v>
      </c>
      <c r="B30" t="s">
        <v>123</v>
      </c>
      <c r="C30" s="5" t="s">
        <v>131</v>
      </c>
      <c r="D30">
        <v>170</v>
      </c>
      <c r="E30">
        <v>108</v>
      </c>
      <c r="F30" s="3" t="s">
        <v>161</v>
      </c>
      <c r="G30">
        <v>0</v>
      </c>
      <c r="H30">
        <v>28</v>
      </c>
      <c r="I30">
        <f t="shared" si="0"/>
        <v>0.63157894736842102</v>
      </c>
    </row>
    <row r="31" spans="1:9" x14ac:dyDescent="0.35">
      <c r="A31" t="s">
        <v>36</v>
      </c>
      <c r="B31" t="s">
        <v>120</v>
      </c>
      <c r="C31" s="5" t="s">
        <v>132</v>
      </c>
      <c r="D31">
        <v>169</v>
      </c>
      <c r="E31">
        <v>408</v>
      </c>
      <c r="F31" s="3" t="s">
        <v>144</v>
      </c>
      <c r="G31">
        <v>0</v>
      </c>
      <c r="H31">
        <v>45</v>
      </c>
      <c r="I31">
        <f t="shared" si="0"/>
        <v>2.4</v>
      </c>
    </row>
    <row r="32" spans="1:9" x14ac:dyDescent="0.35">
      <c r="A32" t="s">
        <v>37</v>
      </c>
      <c r="B32" t="s">
        <v>107</v>
      </c>
      <c r="C32" s="5" t="s">
        <v>131</v>
      </c>
      <c r="D32">
        <v>19</v>
      </c>
      <c r="E32">
        <v>403</v>
      </c>
      <c r="F32" s="3" t="s">
        <v>138</v>
      </c>
      <c r="G32">
        <v>0</v>
      </c>
      <c r="H32">
        <v>0</v>
      </c>
      <c r="I32">
        <f t="shared" si="0"/>
        <v>20.149999999999999</v>
      </c>
    </row>
    <row r="33" spans="1:9" x14ac:dyDescent="0.35">
      <c r="A33" t="s">
        <v>38</v>
      </c>
      <c r="B33" t="s">
        <v>113</v>
      </c>
      <c r="C33" s="5" t="s">
        <v>132</v>
      </c>
      <c r="D33">
        <v>51</v>
      </c>
      <c r="E33">
        <v>424</v>
      </c>
      <c r="F33" s="3" t="s">
        <v>150</v>
      </c>
      <c r="G33">
        <v>0</v>
      </c>
      <c r="H33">
        <v>0</v>
      </c>
      <c r="I33">
        <f t="shared" si="0"/>
        <v>8.1538461538461533</v>
      </c>
    </row>
    <row r="34" spans="1:9" x14ac:dyDescent="0.35">
      <c r="A34" t="s">
        <v>39</v>
      </c>
      <c r="B34" t="s">
        <v>124</v>
      </c>
      <c r="C34" s="5" t="s">
        <v>135</v>
      </c>
      <c r="D34">
        <v>40</v>
      </c>
      <c r="E34">
        <v>432</v>
      </c>
      <c r="F34" s="3" t="s">
        <v>147</v>
      </c>
      <c r="G34">
        <v>0</v>
      </c>
      <c r="H34">
        <v>0</v>
      </c>
      <c r="I34">
        <f t="shared" si="0"/>
        <v>10.536585365853659</v>
      </c>
    </row>
    <row r="35" spans="1:9" x14ac:dyDescent="0.35">
      <c r="A35" t="s">
        <v>40</v>
      </c>
      <c r="B35" t="s">
        <v>120</v>
      </c>
      <c r="C35" s="5" t="s">
        <v>132</v>
      </c>
      <c r="D35">
        <v>101</v>
      </c>
      <c r="E35">
        <v>368</v>
      </c>
      <c r="F35" s="3" t="s">
        <v>157</v>
      </c>
      <c r="G35">
        <v>0</v>
      </c>
      <c r="H35">
        <v>0</v>
      </c>
      <c r="I35">
        <f t="shared" si="0"/>
        <v>3.607843137254902</v>
      </c>
    </row>
    <row r="36" spans="1:9" x14ac:dyDescent="0.35">
      <c r="A36" t="s">
        <v>41</v>
      </c>
      <c r="B36" t="s">
        <v>125</v>
      </c>
      <c r="C36" s="5" t="s">
        <v>134</v>
      </c>
      <c r="D36">
        <v>153</v>
      </c>
      <c r="E36">
        <v>463</v>
      </c>
      <c r="F36" s="3" t="s">
        <v>139</v>
      </c>
      <c r="G36">
        <v>0</v>
      </c>
      <c r="H36">
        <v>23</v>
      </c>
      <c r="I36">
        <f t="shared" si="0"/>
        <v>3.0064935064935066</v>
      </c>
    </row>
    <row r="37" spans="1:9" x14ac:dyDescent="0.35">
      <c r="A37" t="s">
        <v>42</v>
      </c>
      <c r="B37" t="s">
        <v>121</v>
      </c>
      <c r="C37" s="5" t="s">
        <v>133</v>
      </c>
      <c r="D37">
        <v>184</v>
      </c>
      <c r="E37">
        <v>424</v>
      </c>
      <c r="F37" s="3" t="s">
        <v>162</v>
      </c>
      <c r="G37">
        <v>0</v>
      </c>
      <c r="H37">
        <v>46</v>
      </c>
      <c r="I37">
        <f t="shared" si="0"/>
        <v>2.291891891891892</v>
      </c>
    </row>
    <row r="38" spans="1:9" x14ac:dyDescent="0.35">
      <c r="A38" t="s">
        <v>43</v>
      </c>
      <c r="B38" t="s">
        <v>126</v>
      </c>
      <c r="C38" s="5" t="s">
        <v>135</v>
      </c>
      <c r="D38">
        <v>2</v>
      </c>
      <c r="E38">
        <v>75</v>
      </c>
      <c r="F38" s="3" t="s">
        <v>163</v>
      </c>
      <c r="G38">
        <v>7</v>
      </c>
      <c r="H38">
        <v>0</v>
      </c>
      <c r="I38">
        <f t="shared" si="0"/>
        <v>25</v>
      </c>
    </row>
    <row r="39" spans="1:9" x14ac:dyDescent="0.35">
      <c r="A39" t="s">
        <v>44</v>
      </c>
      <c r="B39" t="s">
        <v>127</v>
      </c>
      <c r="C39" s="5" t="s">
        <v>132</v>
      </c>
      <c r="D39">
        <v>7</v>
      </c>
      <c r="E39">
        <v>109</v>
      </c>
      <c r="F39" s="3" t="s">
        <v>149</v>
      </c>
      <c r="G39">
        <v>6</v>
      </c>
      <c r="H39">
        <v>0</v>
      </c>
      <c r="I39">
        <f t="shared" si="0"/>
        <v>13.625</v>
      </c>
    </row>
    <row r="40" spans="1:9" x14ac:dyDescent="0.35">
      <c r="A40" t="s">
        <v>45</v>
      </c>
      <c r="B40" t="s">
        <v>122</v>
      </c>
      <c r="C40" s="5" t="s">
        <v>134</v>
      </c>
      <c r="D40">
        <v>124</v>
      </c>
      <c r="E40">
        <v>115</v>
      </c>
      <c r="F40" s="3" t="s">
        <v>164</v>
      </c>
      <c r="G40">
        <v>0</v>
      </c>
      <c r="H40">
        <v>0</v>
      </c>
      <c r="I40">
        <f t="shared" si="0"/>
        <v>0.92</v>
      </c>
    </row>
    <row r="41" spans="1:9" x14ac:dyDescent="0.35">
      <c r="A41" t="s">
        <v>46</v>
      </c>
      <c r="B41" t="s">
        <v>114</v>
      </c>
      <c r="C41" s="5" t="s">
        <v>131</v>
      </c>
      <c r="D41">
        <v>76</v>
      </c>
      <c r="E41">
        <v>168</v>
      </c>
      <c r="F41" s="3" t="s">
        <v>163</v>
      </c>
      <c r="G41">
        <v>0</v>
      </c>
      <c r="H41">
        <v>0</v>
      </c>
      <c r="I41">
        <f t="shared" si="0"/>
        <v>2.1818181818181817</v>
      </c>
    </row>
    <row r="42" spans="1:9" x14ac:dyDescent="0.35">
      <c r="A42" t="s">
        <v>47</v>
      </c>
      <c r="B42" t="s">
        <v>115</v>
      </c>
      <c r="C42" s="5" t="s">
        <v>135</v>
      </c>
      <c r="D42">
        <v>96</v>
      </c>
      <c r="E42">
        <v>383</v>
      </c>
      <c r="F42" s="3" t="s">
        <v>160</v>
      </c>
      <c r="G42">
        <v>0</v>
      </c>
      <c r="H42">
        <v>0</v>
      </c>
      <c r="I42">
        <f t="shared" si="0"/>
        <v>3.9484536082474229</v>
      </c>
    </row>
    <row r="43" spans="1:9" x14ac:dyDescent="0.35">
      <c r="A43" t="s">
        <v>48</v>
      </c>
      <c r="B43" t="s">
        <v>123</v>
      </c>
      <c r="C43" s="5" t="s">
        <v>131</v>
      </c>
      <c r="D43">
        <v>15</v>
      </c>
      <c r="E43">
        <v>497</v>
      </c>
      <c r="F43" s="3" t="s">
        <v>153</v>
      </c>
      <c r="G43">
        <v>0</v>
      </c>
      <c r="H43">
        <v>0</v>
      </c>
      <c r="I43">
        <f t="shared" si="0"/>
        <v>31.0625</v>
      </c>
    </row>
    <row r="44" spans="1:9" x14ac:dyDescent="0.35">
      <c r="A44" t="s">
        <v>49</v>
      </c>
      <c r="B44" t="s">
        <v>116</v>
      </c>
      <c r="C44" s="5" t="s">
        <v>134</v>
      </c>
      <c r="D44">
        <v>40</v>
      </c>
      <c r="E44">
        <v>101</v>
      </c>
      <c r="F44" s="3" t="s">
        <v>165</v>
      </c>
      <c r="G44">
        <v>0</v>
      </c>
      <c r="H44">
        <v>0</v>
      </c>
      <c r="I44">
        <f t="shared" si="0"/>
        <v>2.4634146341463414</v>
      </c>
    </row>
    <row r="45" spans="1:9" x14ac:dyDescent="0.35">
      <c r="A45" t="s">
        <v>50</v>
      </c>
      <c r="B45" t="s">
        <v>109</v>
      </c>
      <c r="C45" s="5" t="s">
        <v>133</v>
      </c>
      <c r="D45">
        <v>34</v>
      </c>
      <c r="E45">
        <v>490</v>
      </c>
      <c r="F45" s="3" t="s">
        <v>166</v>
      </c>
      <c r="G45">
        <v>0</v>
      </c>
      <c r="H45">
        <v>0</v>
      </c>
      <c r="I45">
        <f t="shared" si="0"/>
        <v>14</v>
      </c>
    </row>
    <row r="46" spans="1:9" x14ac:dyDescent="0.35">
      <c r="A46" t="s">
        <v>51</v>
      </c>
      <c r="B46" t="s">
        <v>128</v>
      </c>
      <c r="C46" s="5" t="s">
        <v>132</v>
      </c>
      <c r="D46">
        <v>27</v>
      </c>
      <c r="E46">
        <v>478</v>
      </c>
      <c r="F46" s="3" t="s">
        <v>154</v>
      </c>
      <c r="G46">
        <v>0</v>
      </c>
      <c r="H46">
        <v>0</v>
      </c>
      <c r="I46">
        <f t="shared" si="0"/>
        <v>17.071428571428573</v>
      </c>
    </row>
    <row r="47" spans="1:9" x14ac:dyDescent="0.35">
      <c r="A47" t="s">
        <v>52</v>
      </c>
      <c r="B47" t="s">
        <v>129</v>
      </c>
      <c r="C47" s="5" t="s">
        <v>135</v>
      </c>
      <c r="D47">
        <v>134</v>
      </c>
      <c r="E47">
        <v>195</v>
      </c>
      <c r="F47" s="3" t="s">
        <v>167</v>
      </c>
      <c r="G47">
        <v>0</v>
      </c>
      <c r="H47">
        <v>0</v>
      </c>
      <c r="I47">
        <f t="shared" si="0"/>
        <v>1.4444444444444444</v>
      </c>
    </row>
    <row r="48" spans="1:9" x14ac:dyDescent="0.35">
      <c r="A48" t="s">
        <v>53</v>
      </c>
      <c r="B48" t="s">
        <v>122</v>
      </c>
      <c r="C48" s="5" t="s">
        <v>134</v>
      </c>
      <c r="D48">
        <v>139</v>
      </c>
      <c r="E48">
        <v>139</v>
      </c>
      <c r="F48" s="3" t="s">
        <v>162</v>
      </c>
      <c r="G48">
        <v>0</v>
      </c>
      <c r="H48">
        <v>0</v>
      </c>
      <c r="I48">
        <f t="shared" si="0"/>
        <v>0.99285714285714288</v>
      </c>
    </row>
    <row r="49" spans="1:9" x14ac:dyDescent="0.35">
      <c r="A49" t="s">
        <v>54</v>
      </c>
      <c r="B49" t="s">
        <v>113</v>
      </c>
      <c r="C49" s="5" t="s">
        <v>132</v>
      </c>
      <c r="D49">
        <v>99</v>
      </c>
      <c r="E49">
        <v>115</v>
      </c>
      <c r="F49" s="3" t="s">
        <v>168</v>
      </c>
      <c r="G49">
        <v>0</v>
      </c>
      <c r="H49">
        <v>0</v>
      </c>
      <c r="I49">
        <f t="shared" si="0"/>
        <v>1.1499999999999999</v>
      </c>
    </row>
    <row r="50" spans="1:9" x14ac:dyDescent="0.35">
      <c r="A50" t="s">
        <v>55</v>
      </c>
      <c r="B50" t="s">
        <v>116</v>
      </c>
      <c r="C50" s="5" t="s">
        <v>134</v>
      </c>
      <c r="D50">
        <v>28</v>
      </c>
      <c r="E50">
        <v>277</v>
      </c>
      <c r="F50" s="3" t="s">
        <v>164</v>
      </c>
      <c r="G50">
        <v>0</v>
      </c>
      <c r="H50">
        <v>0</v>
      </c>
      <c r="I50">
        <f t="shared" si="0"/>
        <v>9.5517241379310338</v>
      </c>
    </row>
    <row r="51" spans="1:9" x14ac:dyDescent="0.35">
      <c r="A51" t="s">
        <v>56</v>
      </c>
      <c r="B51" t="s">
        <v>116</v>
      </c>
      <c r="C51" s="5" t="s">
        <v>134</v>
      </c>
      <c r="D51">
        <v>64</v>
      </c>
      <c r="E51">
        <v>326</v>
      </c>
      <c r="F51" s="3" t="s">
        <v>169</v>
      </c>
      <c r="G51">
        <v>0</v>
      </c>
      <c r="H51">
        <v>0</v>
      </c>
      <c r="I51">
        <f t="shared" si="0"/>
        <v>5.0153846153846153</v>
      </c>
    </row>
    <row r="52" spans="1:9" x14ac:dyDescent="0.35">
      <c r="A52" t="s">
        <v>57</v>
      </c>
      <c r="B52" t="s">
        <v>114</v>
      </c>
      <c r="C52" s="5" t="s">
        <v>131</v>
      </c>
      <c r="D52">
        <v>173</v>
      </c>
      <c r="E52">
        <v>295</v>
      </c>
      <c r="F52" s="3" t="s">
        <v>166</v>
      </c>
      <c r="G52">
        <v>0</v>
      </c>
      <c r="H52">
        <v>63</v>
      </c>
      <c r="I52">
        <f t="shared" si="0"/>
        <v>1.6954022988505748</v>
      </c>
    </row>
    <row r="53" spans="1:9" x14ac:dyDescent="0.35">
      <c r="A53" t="s">
        <v>58</v>
      </c>
      <c r="B53" t="s">
        <v>127</v>
      </c>
      <c r="C53" s="5" t="s">
        <v>132</v>
      </c>
      <c r="D53">
        <v>137</v>
      </c>
      <c r="E53">
        <v>424</v>
      </c>
      <c r="F53" s="3" t="s">
        <v>148</v>
      </c>
      <c r="G53">
        <v>0</v>
      </c>
      <c r="H53">
        <v>0</v>
      </c>
      <c r="I53">
        <f t="shared" si="0"/>
        <v>3.0724637681159419</v>
      </c>
    </row>
    <row r="54" spans="1:9" x14ac:dyDescent="0.35">
      <c r="A54" t="s">
        <v>59</v>
      </c>
      <c r="B54" t="s">
        <v>130</v>
      </c>
      <c r="C54" s="5" t="s">
        <v>133</v>
      </c>
      <c r="D54">
        <v>89</v>
      </c>
      <c r="E54">
        <v>58</v>
      </c>
      <c r="F54" s="3" t="s">
        <v>147</v>
      </c>
      <c r="G54">
        <v>0</v>
      </c>
      <c r="H54">
        <v>0</v>
      </c>
      <c r="I54">
        <f t="shared" si="0"/>
        <v>0.64444444444444449</v>
      </c>
    </row>
    <row r="55" spans="1:9" x14ac:dyDescent="0.35">
      <c r="A55" t="s">
        <v>60</v>
      </c>
      <c r="B55" t="s">
        <v>113</v>
      </c>
      <c r="C55" s="5" t="s">
        <v>132</v>
      </c>
      <c r="D55">
        <v>184</v>
      </c>
      <c r="E55">
        <v>286</v>
      </c>
      <c r="F55" s="3" t="s">
        <v>136</v>
      </c>
      <c r="G55">
        <v>0</v>
      </c>
      <c r="H55">
        <v>67</v>
      </c>
      <c r="I55">
        <f t="shared" si="0"/>
        <v>1.5459459459459459</v>
      </c>
    </row>
    <row r="56" spans="1:9" x14ac:dyDescent="0.35">
      <c r="A56" t="s">
        <v>61</v>
      </c>
      <c r="B56" t="s">
        <v>122</v>
      </c>
      <c r="C56" s="5" t="s">
        <v>134</v>
      </c>
      <c r="D56">
        <v>27</v>
      </c>
      <c r="E56">
        <v>61</v>
      </c>
      <c r="F56" s="3" t="s">
        <v>140</v>
      </c>
      <c r="G56">
        <v>0</v>
      </c>
      <c r="H56">
        <v>0</v>
      </c>
      <c r="I56">
        <f t="shared" si="0"/>
        <v>2.1785714285714284</v>
      </c>
    </row>
    <row r="57" spans="1:9" x14ac:dyDescent="0.35">
      <c r="A57" t="s">
        <v>62</v>
      </c>
      <c r="B57" t="s">
        <v>130</v>
      </c>
      <c r="C57" s="5" t="s">
        <v>133</v>
      </c>
      <c r="D57">
        <v>177</v>
      </c>
      <c r="E57">
        <v>446</v>
      </c>
      <c r="F57" s="3" t="s">
        <v>158</v>
      </c>
      <c r="G57">
        <v>0</v>
      </c>
      <c r="H57">
        <v>46</v>
      </c>
      <c r="I57">
        <f t="shared" si="0"/>
        <v>2.50561797752809</v>
      </c>
    </row>
    <row r="58" spans="1:9" x14ac:dyDescent="0.35">
      <c r="A58" t="s">
        <v>63</v>
      </c>
      <c r="B58" t="s">
        <v>123</v>
      </c>
      <c r="C58" s="5" t="s">
        <v>131</v>
      </c>
      <c r="D58">
        <v>4</v>
      </c>
      <c r="E58">
        <v>276</v>
      </c>
      <c r="F58" s="3" t="s">
        <v>138</v>
      </c>
      <c r="G58">
        <v>5</v>
      </c>
      <c r="H58">
        <v>0</v>
      </c>
      <c r="I58">
        <f t="shared" si="0"/>
        <v>55.2</v>
      </c>
    </row>
    <row r="59" spans="1:9" x14ac:dyDescent="0.35">
      <c r="A59" t="s">
        <v>64</v>
      </c>
      <c r="B59" t="s">
        <v>111</v>
      </c>
      <c r="C59" s="5" t="s">
        <v>134</v>
      </c>
      <c r="D59">
        <v>9</v>
      </c>
      <c r="E59">
        <v>159</v>
      </c>
      <c r="F59" s="3" t="s">
        <v>160</v>
      </c>
      <c r="G59">
        <v>3</v>
      </c>
      <c r="H59">
        <v>0</v>
      </c>
      <c r="I59">
        <f t="shared" si="0"/>
        <v>15.9</v>
      </c>
    </row>
    <row r="60" spans="1:9" x14ac:dyDescent="0.35">
      <c r="A60" t="s">
        <v>65</v>
      </c>
      <c r="B60" t="s">
        <v>118</v>
      </c>
      <c r="C60" s="5" t="s">
        <v>131</v>
      </c>
      <c r="D60">
        <v>10</v>
      </c>
      <c r="E60">
        <v>107</v>
      </c>
      <c r="F60" s="3" t="s">
        <v>170</v>
      </c>
      <c r="G60">
        <v>0</v>
      </c>
      <c r="H60">
        <v>0</v>
      </c>
      <c r="I60">
        <f t="shared" si="0"/>
        <v>9.7272727272727266</v>
      </c>
    </row>
    <row r="61" spans="1:9" x14ac:dyDescent="0.35">
      <c r="A61" t="s">
        <v>66</v>
      </c>
      <c r="B61" t="s">
        <v>121</v>
      </c>
      <c r="C61" s="5" t="s">
        <v>133</v>
      </c>
      <c r="D61">
        <v>103</v>
      </c>
      <c r="E61">
        <v>116</v>
      </c>
      <c r="F61" s="3" t="s">
        <v>165</v>
      </c>
      <c r="G61">
        <v>0</v>
      </c>
      <c r="H61">
        <v>0</v>
      </c>
      <c r="I61">
        <f t="shared" si="0"/>
        <v>1.1153846153846154</v>
      </c>
    </row>
    <row r="62" spans="1:9" x14ac:dyDescent="0.35">
      <c r="A62" t="s">
        <v>67</v>
      </c>
      <c r="B62" t="s">
        <v>108</v>
      </c>
      <c r="C62" s="5" t="s">
        <v>132</v>
      </c>
      <c r="D62">
        <v>135</v>
      </c>
      <c r="E62">
        <v>269</v>
      </c>
      <c r="F62" s="3" t="s">
        <v>164</v>
      </c>
      <c r="G62">
        <v>0</v>
      </c>
      <c r="H62">
        <v>0</v>
      </c>
      <c r="I62">
        <f t="shared" si="0"/>
        <v>1.9779411764705883</v>
      </c>
    </row>
    <row r="63" spans="1:9" x14ac:dyDescent="0.35">
      <c r="A63" t="s">
        <v>68</v>
      </c>
      <c r="B63" t="s">
        <v>111</v>
      </c>
      <c r="C63" s="5" t="s">
        <v>134</v>
      </c>
      <c r="D63">
        <v>97</v>
      </c>
      <c r="E63">
        <v>158</v>
      </c>
      <c r="F63" s="3" t="s">
        <v>171</v>
      </c>
      <c r="G63">
        <v>0</v>
      </c>
      <c r="H63">
        <v>0</v>
      </c>
      <c r="I63">
        <f t="shared" si="0"/>
        <v>1.6122448979591837</v>
      </c>
    </row>
    <row r="64" spans="1:9" x14ac:dyDescent="0.35">
      <c r="A64" t="s">
        <v>69</v>
      </c>
      <c r="B64" t="s">
        <v>107</v>
      </c>
      <c r="C64" s="5" t="s">
        <v>131</v>
      </c>
      <c r="D64">
        <v>193</v>
      </c>
      <c r="E64">
        <v>492</v>
      </c>
      <c r="F64" s="3" t="s">
        <v>172</v>
      </c>
      <c r="G64">
        <v>0</v>
      </c>
      <c r="H64">
        <v>66</v>
      </c>
      <c r="I64">
        <f t="shared" si="0"/>
        <v>2.536082474226804</v>
      </c>
    </row>
    <row r="65" spans="1:9" x14ac:dyDescent="0.35">
      <c r="A65" t="s">
        <v>70</v>
      </c>
      <c r="B65" t="s">
        <v>128</v>
      </c>
      <c r="C65" s="5" t="s">
        <v>132</v>
      </c>
      <c r="D65">
        <v>171</v>
      </c>
      <c r="E65">
        <v>359</v>
      </c>
      <c r="F65" s="3" t="s">
        <v>173</v>
      </c>
      <c r="G65">
        <v>0</v>
      </c>
      <c r="H65">
        <v>78</v>
      </c>
      <c r="I65">
        <f t="shared" si="0"/>
        <v>2.0872093023255816</v>
      </c>
    </row>
    <row r="66" spans="1:9" x14ac:dyDescent="0.35">
      <c r="A66" t="s">
        <v>71</v>
      </c>
      <c r="B66" t="s">
        <v>108</v>
      </c>
      <c r="C66" s="5" t="s">
        <v>132</v>
      </c>
      <c r="D66">
        <v>7</v>
      </c>
      <c r="E66">
        <v>500</v>
      </c>
      <c r="F66" s="3" t="s">
        <v>167</v>
      </c>
      <c r="G66">
        <v>4</v>
      </c>
      <c r="H66">
        <v>0</v>
      </c>
      <c r="I66">
        <f t="shared" si="0"/>
        <v>62.5</v>
      </c>
    </row>
    <row r="67" spans="1:9" x14ac:dyDescent="0.35">
      <c r="A67" t="s">
        <v>72</v>
      </c>
      <c r="B67" t="s">
        <v>112</v>
      </c>
      <c r="C67" s="5" t="s">
        <v>135</v>
      </c>
      <c r="D67">
        <v>10</v>
      </c>
      <c r="E67">
        <v>244</v>
      </c>
      <c r="F67" s="3" t="s">
        <v>150</v>
      </c>
      <c r="G67">
        <v>0</v>
      </c>
      <c r="H67">
        <v>0</v>
      </c>
      <c r="I67">
        <f t="shared" ref="I67:I101" si="1">E67 / (D67 + 1)</f>
        <v>22.181818181818183</v>
      </c>
    </row>
    <row r="68" spans="1:9" x14ac:dyDescent="0.35">
      <c r="A68" t="s">
        <v>73</v>
      </c>
      <c r="B68" t="s">
        <v>127</v>
      </c>
      <c r="C68" s="5" t="s">
        <v>132</v>
      </c>
      <c r="D68">
        <v>151</v>
      </c>
      <c r="E68">
        <v>194</v>
      </c>
      <c r="F68" s="3" t="s">
        <v>174</v>
      </c>
      <c r="G68">
        <v>0</v>
      </c>
      <c r="H68">
        <v>25</v>
      </c>
      <c r="I68">
        <f t="shared" si="1"/>
        <v>1.2763157894736843</v>
      </c>
    </row>
    <row r="69" spans="1:9" x14ac:dyDescent="0.35">
      <c r="A69" t="s">
        <v>74</v>
      </c>
      <c r="B69" t="s">
        <v>128</v>
      </c>
      <c r="C69" s="5" t="s">
        <v>132</v>
      </c>
      <c r="D69">
        <v>178</v>
      </c>
      <c r="E69">
        <v>127</v>
      </c>
      <c r="F69" s="3" t="s">
        <v>146</v>
      </c>
      <c r="G69">
        <v>0</v>
      </c>
      <c r="H69">
        <v>83</v>
      </c>
      <c r="I69">
        <f t="shared" si="1"/>
        <v>0.70949720670391059</v>
      </c>
    </row>
    <row r="70" spans="1:9" x14ac:dyDescent="0.35">
      <c r="A70" t="s">
        <v>75</v>
      </c>
      <c r="B70" t="s">
        <v>122</v>
      </c>
      <c r="C70" s="5" t="s">
        <v>134</v>
      </c>
      <c r="D70">
        <v>77</v>
      </c>
      <c r="E70">
        <v>147</v>
      </c>
      <c r="F70" s="3" t="s">
        <v>136</v>
      </c>
      <c r="G70">
        <v>0</v>
      </c>
      <c r="H70">
        <v>0</v>
      </c>
      <c r="I70">
        <f t="shared" si="1"/>
        <v>1.8846153846153846</v>
      </c>
    </row>
    <row r="71" spans="1:9" x14ac:dyDescent="0.35">
      <c r="A71" t="s">
        <v>76</v>
      </c>
      <c r="B71" t="s">
        <v>120</v>
      </c>
      <c r="C71" s="5" t="s">
        <v>132</v>
      </c>
      <c r="D71">
        <v>125</v>
      </c>
      <c r="E71">
        <v>212</v>
      </c>
      <c r="F71" s="3" t="s">
        <v>175</v>
      </c>
      <c r="G71">
        <v>0</v>
      </c>
      <c r="H71">
        <v>0</v>
      </c>
      <c r="I71">
        <f t="shared" si="1"/>
        <v>1.6825396825396826</v>
      </c>
    </row>
    <row r="72" spans="1:9" x14ac:dyDescent="0.35">
      <c r="A72" t="s">
        <v>77</v>
      </c>
      <c r="B72" t="s">
        <v>117</v>
      </c>
      <c r="C72" s="5" t="s">
        <v>133</v>
      </c>
      <c r="D72">
        <v>119</v>
      </c>
      <c r="E72">
        <v>181</v>
      </c>
      <c r="F72" s="3" t="s">
        <v>167</v>
      </c>
      <c r="G72">
        <v>0</v>
      </c>
      <c r="H72">
        <v>0</v>
      </c>
      <c r="I72">
        <f t="shared" si="1"/>
        <v>1.5083333333333333</v>
      </c>
    </row>
    <row r="73" spans="1:9" x14ac:dyDescent="0.35">
      <c r="A73" t="s">
        <v>78</v>
      </c>
      <c r="B73" t="s">
        <v>109</v>
      </c>
      <c r="C73" s="5" t="s">
        <v>133</v>
      </c>
      <c r="D73">
        <v>140</v>
      </c>
      <c r="E73">
        <v>281</v>
      </c>
      <c r="F73" s="3" t="s">
        <v>176</v>
      </c>
      <c r="G73">
        <v>0</v>
      </c>
      <c r="H73">
        <v>0</v>
      </c>
      <c r="I73">
        <f t="shared" si="1"/>
        <v>1.9929078014184398</v>
      </c>
    </row>
    <row r="74" spans="1:9" x14ac:dyDescent="0.35">
      <c r="A74" t="s">
        <v>79</v>
      </c>
      <c r="B74" t="s">
        <v>116</v>
      </c>
      <c r="C74" s="5" t="s">
        <v>134</v>
      </c>
      <c r="D74">
        <v>188</v>
      </c>
      <c r="E74">
        <v>133</v>
      </c>
      <c r="F74" s="3" t="s">
        <v>162</v>
      </c>
      <c r="G74">
        <v>0</v>
      </c>
      <c r="H74">
        <v>69</v>
      </c>
      <c r="I74">
        <f t="shared" si="1"/>
        <v>0.70370370370370372</v>
      </c>
    </row>
    <row r="75" spans="1:9" x14ac:dyDescent="0.35">
      <c r="A75" t="s">
        <v>80</v>
      </c>
      <c r="B75" t="s">
        <v>122</v>
      </c>
      <c r="C75" s="5" t="s">
        <v>134</v>
      </c>
      <c r="D75">
        <v>158</v>
      </c>
      <c r="E75">
        <v>346</v>
      </c>
      <c r="F75" s="3" t="s">
        <v>177</v>
      </c>
      <c r="G75">
        <v>0</v>
      </c>
      <c r="H75">
        <v>42</v>
      </c>
      <c r="I75">
        <f t="shared" si="1"/>
        <v>2.1761006289308176</v>
      </c>
    </row>
    <row r="76" spans="1:9" x14ac:dyDescent="0.35">
      <c r="A76" t="s">
        <v>81</v>
      </c>
      <c r="B76" t="s">
        <v>122</v>
      </c>
      <c r="C76" s="5" t="s">
        <v>134</v>
      </c>
      <c r="D76">
        <v>113</v>
      </c>
      <c r="E76">
        <v>244</v>
      </c>
      <c r="F76" s="3" t="s">
        <v>170</v>
      </c>
      <c r="G76">
        <v>0</v>
      </c>
      <c r="H76">
        <v>0</v>
      </c>
      <c r="I76">
        <f t="shared" si="1"/>
        <v>2.1403508771929824</v>
      </c>
    </row>
    <row r="77" spans="1:9" x14ac:dyDescent="0.35">
      <c r="A77" t="s">
        <v>82</v>
      </c>
      <c r="B77" t="s">
        <v>115</v>
      </c>
      <c r="C77" s="5" t="s">
        <v>135</v>
      </c>
      <c r="D77">
        <v>68</v>
      </c>
      <c r="E77">
        <v>442</v>
      </c>
      <c r="F77" s="3" t="s">
        <v>153</v>
      </c>
      <c r="G77">
        <v>0</v>
      </c>
      <c r="H77">
        <v>0</v>
      </c>
      <c r="I77">
        <f t="shared" si="1"/>
        <v>6.4057971014492754</v>
      </c>
    </row>
    <row r="78" spans="1:9" x14ac:dyDescent="0.35">
      <c r="A78" t="s">
        <v>83</v>
      </c>
      <c r="B78" t="s">
        <v>110</v>
      </c>
      <c r="C78" s="5" t="s">
        <v>134</v>
      </c>
      <c r="D78">
        <v>121</v>
      </c>
      <c r="E78">
        <v>384</v>
      </c>
      <c r="F78" s="3" t="s">
        <v>151</v>
      </c>
      <c r="G78">
        <v>0</v>
      </c>
      <c r="H78">
        <v>0</v>
      </c>
      <c r="I78">
        <f t="shared" si="1"/>
        <v>3.1475409836065573</v>
      </c>
    </row>
    <row r="79" spans="1:9" x14ac:dyDescent="0.35">
      <c r="A79" t="s">
        <v>84</v>
      </c>
      <c r="B79" t="s">
        <v>113</v>
      </c>
      <c r="C79" s="5" t="s">
        <v>132</v>
      </c>
      <c r="D79">
        <v>56</v>
      </c>
      <c r="E79">
        <v>390</v>
      </c>
      <c r="F79" s="3" t="s">
        <v>158</v>
      </c>
      <c r="G79">
        <v>0</v>
      </c>
      <c r="H79">
        <v>0</v>
      </c>
      <c r="I79">
        <f t="shared" si="1"/>
        <v>6.8421052631578947</v>
      </c>
    </row>
    <row r="80" spans="1:9" x14ac:dyDescent="0.35">
      <c r="A80" t="s">
        <v>85</v>
      </c>
      <c r="B80" t="s">
        <v>109</v>
      </c>
      <c r="C80" s="5" t="s">
        <v>133</v>
      </c>
      <c r="D80">
        <v>135</v>
      </c>
      <c r="E80">
        <v>435</v>
      </c>
      <c r="F80" s="3" t="s">
        <v>173</v>
      </c>
      <c r="G80">
        <v>0</v>
      </c>
      <c r="H80">
        <v>0</v>
      </c>
      <c r="I80">
        <f t="shared" si="1"/>
        <v>3.1985294117647061</v>
      </c>
    </row>
    <row r="81" spans="1:9" x14ac:dyDescent="0.35">
      <c r="A81" t="s">
        <v>86</v>
      </c>
      <c r="B81" t="s">
        <v>117</v>
      </c>
      <c r="C81" s="5" t="s">
        <v>133</v>
      </c>
      <c r="D81">
        <v>41</v>
      </c>
      <c r="E81">
        <v>236</v>
      </c>
      <c r="F81" s="3" t="s">
        <v>159</v>
      </c>
      <c r="G81">
        <v>0</v>
      </c>
      <c r="H81">
        <v>0</v>
      </c>
      <c r="I81">
        <f t="shared" si="1"/>
        <v>5.6190476190476186</v>
      </c>
    </row>
    <row r="82" spans="1:9" x14ac:dyDescent="0.35">
      <c r="A82" t="s">
        <v>87</v>
      </c>
      <c r="B82" t="s">
        <v>128</v>
      </c>
      <c r="C82" s="5" t="s">
        <v>132</v>
      </c>
      <c r="D82">
        <v>184</v>
      </c>
      <c r="E82">
        <v>86</v>
      </c>
      <c r="F82" s="3" t="s">
        <v>158</v>
      </c>
      <c r="G82">
        <v>0</v>
      </c>
      <c r="H82">
        <v>59</v>
      </c>
      <c r="I82">
        <f t="shared" si="1"/>
        <v>0.46486486486486489</v>
      </c>
    </row>
    <row r="83" spans="1:9" x14ac:dyDescent="0.35">
      <c r="A83" t="s">
        <v>88</v>
      </c>
      <c r="B83" t="s">
        <v>126</v>
      </c>
      <c r="C83" s="5" t="s">
        <v>135</v>
      </c>
      <c r="D83">
        <v>147</v>
      </c>
      <c r="E83">
        <v>345</v>
      </c>
      <c r="F83" s="3" t="s">
        <v>174</v>
      </c>
      <c r="G83">
        <v>0</v>
      </c>
      <c r="H83">
        <v>0</v>
      </c>
      <c r="I83">
        <f t="shared" si="1"/>
        <v>2.3310810810810811</v>
      </c>
    </row>
    <row r="84" spans="1:9" x14ac:dyDescent="0.35">
      <c r="A84" t="s">
        <v>89</v>
      </c>
      <c r="B84" t="s">
        <v>114</v>
      </c>
      <c r="C84" s="5" t="s">
        <v>131</v>
      </c>
      <c r="D84">
        <v>22</v>
      </c>
      <c r="E84">
        <v>461</v>
      </c>
      <c r="F84" s="3" t="s">
        <v>150</v>
      </c>
      <c r="G84">
        <v>0</v>
      </c>
      <c r="H84">
        <v>0</v>
      </c>
      <c r="I84">
        <f t="shared" si="1"/>
        <v>20.043478260869566</v>
      </c>
    </row>
    <row r="85" spans="1:9" x14ac:dyDescent="0.35">
      <c r="A85" t="s">
        <v>90</v>
      </c>
      <c r="B85" t="s">
        <v>109</v>
      </c>
      <c r="C85" s="5" t="s">
        <v>133</v>
      </c>
      <c r="D85">
        <v>80</v>
      </c>
      <c r="E85">
        <v>88</v>
      </c>
      <c r="F85" s="3" t="s">
        <v>158</v>
      </c>
      <c r="G85">
        <v>0</v>
      </c>
      <c r="H85">
        <v>0</v>
      </c>
      <c r="I85">
        <f t="shared" si="1"/>
        <v>1.0864197530864197</v>
      </c>
    </row>
    <row r="86" spans="1:9" x14ac:dyDescent="0.35">
      <c r="A86" t="s">
        <v>91</v>
      </c>
      <c r="B86" t="s">
        <v>128</v>
      </c>
      <c r="C86" s="5" t="s">
        <v>132</v>
      </c>
      <c r="D86">
        <v>7</v>
      </c>
      <c r="E86">
        <v>327</v>
      </c>
      <c r="F86" s="3" t="s">
        <v>158</v>
      </c>
      <c r="G86">
        <v>3</v>
      </c>
      <c r="H86">
        <v>0</v>
      </c>
      <c r="I86">
        <f t="shared" si="1"/>
        <v>40.875</v>
      </c>
    </row>
    <row r="87" spans="1:9" x14ac:dyDescent="0.35">
      <c r="A87" t="s">
        <v>92</v>
      </c>
      <c r="B87" t="s">
        <v>130</v>
      </c>
      <c r="C87" s="5" t="s">
        <v>133</v>
      </c>
      <c r="D87">
        <v>177</v>
      </c>
      <c r="E87">
        <v>456</v>
      </c>
      <c r="F87" s="3" t="s">
        <v>164</v>
      </c>
      <c r="G87">
        <v>0</v>
      </c>
      <c r="H87">
        <v>38</v>
      </c>
      <c r="I87">
        <f t="shared" si="1"/>
        <v>2.5617977528089888</v>
      </c>
    </row>
    <row r="88" spans="1:9" x14ac:dyDescent="0.35">
      <c r="A88" t="s">
        <v>93</v>
      </c>
      <c r="B88" t="s">
        <v>115</v>
      </c>
      <c r="C88" s="5" t="s">
        <v>135</v>
      </c>
      <c r="D88">
        <v>172</v>
      </c>
      <c r="E88">
        <v>192</v>
      </c>
      <c r="F88" s="3" t="s">
        <v>178</v>
      </c>
      <c r="G88">
        <v>0</v>
      </c>
      <c r="H88">
        <v>35</v>
      </c>
      <c r="I88">
        <f t="shared" si="1"/>
        <v>1.1098265895953756</v>
      </c>
    </row>
    <row r="89" spans="1:9" x14ac:dyDescent="0.35">
      <c r="A89" t="s">
        <v>94</v>
      </c>
      <c r="B89" t="s">
        <v>117</v>
      </c>
      <c r="C89" s="5" t="s">
        <v>133</v>
      </c>
      <c r="D89">
        <v>55</v>
      </c>
      <c r="E89">
        <v>335</v>
      </c>
      <c r="F89" s="3" t="s">
        <v>148</v>
      </c>
      <c r="G89">
        <v>0</v>
      </c>
      <c r="H89">
        <v>0</v>
      </c>
      <c r="I89">
        <f t="shared" si="1"/>
        <v>5.9821428571428568</v>
      </c>
    </row>
    <row r="90" spans="1:9" x14ac:dyDescent="0.35">
      <c r="A90" t="s">
        <v>95</v>
      </c>
      <c r="B90" t="s">
        <v>120</v>
      </c>
      <c r="C90" s="5" t="s">
        <v>132</v>
      </c>
      <c r="D90">
        <v>75</v>
      </c>
      <c r="E90">
        <v>348</v>
      </c>
      <c r="F90" s="3" t="s">
        <v>179</v>
      </c>
      <c r="G90">
        <v>0</v>
      </c>
      <c r="H90">
        <v>0</v>
      </c>
      <c r="I90">
        <f t="shared" si="1"/>
        <v>4.5789473684210522</v>
      </c>
    </row>
    <row r="91" spans="1:9" x14ac:dyDescent="0.35">
      <c r="A91" t="s">
        <v>96</v>
      </c>
      <c r="B91" t="s">
        <v>129</v>
      </c>
      <c r="C91" s="5" t="s">
        <v>135</v>
      </c>
      <c r="D91">
        <v>74</v>
      </c>
      <c r="E91">
        <v>400</v>
      </c>
      <c r="F91" s="3" t="s">
        <v>154</v>
      </c>
      <c r="G91">
        <v>0</v>
      </c>
      <c r="H91">
        <v>0</v>
      </c>
      <c r="I91">
        <f t="shared" si="1"/>
        <v>5.333333333333333</v>
      </c>
    </row>
    <row r="92" spans="1:9" x14ac:dyDescent="0.35">
      <c r="A92" t="s">
        <v>97</v>
      </c>
      <c r="B92" t="s">
        <v>114</v>
      </c>
      <c r="C92" s="5" t="s">
        <v>131</v>
      </c>
      <c r="D92">
        <v>148</v>
      </c>
      <c r="E92">
        <v>78</v>
      </c>
      <c r="F92" s="3" t="s">
        <v>167</v>
      </c>
      <c r="G92">
        <v>0</v>
      </c>
      <c r="H92">
        <v>0</v>
      </c>
      <c r="I92">
        <f t="shared" si="1"/>
        <v>0.52348993288590606</v>
      </c>
    </row>
    <row r="93" spans="1:9" x14ac:dyDescent="0.35">
      <c r="A93" t="s">
        <v>98</v>
      </c>
      <c r="B93" t="s">
        <v>124</v>
      </c>
      <c r="C93" s="5" t="s">
        <v>135</v>
      </c>
      <c r="D93">
        <v>158</v>
      </c>
      <c r="E93">
        <v>270</v>
      </c>
      <c r="F93" s="3" t="s">
        <v>167</v>
      </c>
      <c r="G93">
        <v>0</v>
      </c>
      <c r="H93">
        <v>71</v>
      </c>
      <c r="I93">
        <f t="shared" si="1"/>
        <v>1.6981132075471699</v>
      </c>
    </row>
    <row r="94" spans="1:9" x14ac:dyDescent="0.35">
      <c r="A94" t="s">
        <v>99</v>
      </c>
      <c r="B94" t="s">
        <v>126</v>
      </c>
      <c r="C94" s="5" t="s">
        <v>135</v>
      </c>
      <c r="D94">
        <v>5</v>
      </c>
      <c r="E94">
        <v>275</v>
      </c>
      <c r="F94" s="3" t="s">
        <v>180</v>
      </c>
      <c r="G94">
        <v>0</v>
      </c>
      <c r="H94">
        <v>0</v>
      </c>
      <c r="I94">
        <f t="shared" si="1"/>
        <v>45.833333333333336</v>
      </c>
    </row>
    <row r="95" spans="1:9" x14ac:dyDescent="0.35">
      <c r="A95" t="s">
        <v>100</v>
      </c>
      <c r="B95" t="s">
        <v>129</v>
      </c>
      <c r="C95" s="5" t="s">
        <v>135</v>
      </c>
      <c r="D95">
        <v>62</v>
      </c>
      <c r="E95">
        <v>486</v>
      </c>
      <c r="F95" s="3" t="s">
        <v>164</v>
      </c>
      <c r="G95">
        <v>0</v>
      </c>
      <c r="H95">
        <v>0</v>
      </c>
      <c r="I95">
        <f t="shared" si="1"/>
        <v>7.7142857142857144</v>
      </c>
    </row>
    <row r="96" spans="1:9" x14ac:dyDescent="0.35">
      <c r="A96" t="s">
        <v>101</v>
      </c>
      <c r="B96" t="s">
        <v>127</v>
      </c>
      <c r="C96" s="5" t="s">
        <v>132</v>
      </c>
      <c r="D96">
        <v>79</v>
      </c>
      <c r="E96">
        <v>222</v>
      </c>
      <c r="F96" s="3" t="s">
        <v>162</v>
      </c>
      <c r="G96">
        <v>0</v>
      </c>
      <c r="H96">
        <v>0</v>
      </c>
      <c r="I96">
        <f t="shared" si="1"/>
        <v>2.7749999999999999</v>
      </c>
    </row>
    <row r="97" spans="1:9" x14ac:dyDescent="0.35">
      <c r="A97" t="s">
        <v>102</v>
      </c>
      <c r="B97" t="s">
        <v>113</v>
      </c>
      <c r="C97" s="5" t="s">
        <v>132</v>
      </c>
      <c r="D97">
        <v>85</v>
      </c>
      <c r="E97">
        <v>240</v>
      </c>
      <c r="F97" s="3" t="s">
        <v>145</v>
      </c>
      <c r="G97">
        <v>0</v>
      </c>
      <c r="H97">
        <v>0</v>
      </c>
      <c r="I97">
        <f t="shared" si="1"/>
        <v>2.7906976744186047</v>
      </c>
    </row>
    <row r="98" spans="1:9" x14ac:dyDescent="0.35">
      <c r="A98" t="s">
        <v>103</v>
      </c>
      <c r="B98" t="s">
        <v>128</v>
      </c>
      <c r="C98" s="5" t="s">
        <v>132</v>
      </c>
      <c r="D98">
        <v>182</v>
      </c>
      <c r="E98">
        <v>254</v>
      </c>
      <c r="F98" s="3" t="s">
        <v>168</v>
      </c>
      <c r="G98">
        <v>0</v>
      </c>
      <c r="H98">
        <v>95</v>
      </c>
      <c r="I98">
        <f t="shared" si="1"/>
        <v>1.3879781420765027</v>
      </c>
    </row>
    <row r="99" spans="1:9" x14ac:dyDescent="0.35">
      <c r="A99" t="s">
        <v>104</v>
      </c>
      <c r="B99" t="s">
        <v>124</v>
      </c>
      <c r="C99" s="5" t="s">
        <v>135</v>
      </c>
      <c r="D99">
        <v>27</v>
      </c>
      <c r="E99">
        <v>307</v>
      </c>
      <c r="F99" s="3" t="s">
        <v>173</v>
      </c>
      <c r="G99">
        <v>0</v>
      </c>
      <c r="H99">
        <v>0</v>
      </c>
      <c r="I99">
        <f t="shared" si="1"/>
        <v>10.964285714285714</v>
      </c>
    </row>
    <row r="100" spans="1:9" x14ac:dyDescent="0.35">
      <c r="A100" t="s">
        <v>105</v>
      </c>
      <c r="B100" t="s">
        <v>108</v>
      </c>
      <c r="C100" s="5" t="s">
        <v>132</v>
      </c>
      <c r="D100">
        <v>80</v>
      </c>
      <c r="E100">
        <v>388</v>
      </c>
      <c r="F100" s="3" t="s">
        <v>142</v>
      </c>
      <c r="G100">
        <v>0</v>
      </c>
      <c r="H100">
        <v>0</v>
      </c>
      <c r="I100">
        <f t="shared" si="1"/>
        <v>4.7901234567901234</v>
      </c>
    </row>
    <row r="101" spans="1:9" x14ac:dyDescent="0.35">
      <c r="A101" t="s">
        <v>106</v>
      </c>
      <c r="B101" t="s">
        <v>112</v>
      </c>
      <c r="C101" s="5" t="s">
        <v>135</v>
      </c>
      <c r="D101">
        <v>110</v>
      </c>
      <c r="E101">
        <v>146</v>
      </c>
      <c r="F101" s="3" t="s">
        <v>163</v>
      </c>
      <c r="G101">
        <v>0</v>
      </c>
      <c r="H101">
        <v>0</v>
      </c>
      <c r="I101">
        <f t="shared" si="1"/>
        <v>1.3153153153153154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80FE-4DED-4CDF-8D4E-0FAB0A1B1B46}">
  <dimension ref="A1:B10"/>
  <sheetViews>
    <sheetView topLeftCell="A4" workbookViewId="0">
      <selection activeCell="A10" sqref="A10"/>
    </sheetView>
  </sheetViews>
  <sheetFormatPr defaultRowHeight="14.5" x14ac:dyDescent="0.35"/>
  <cols>
    <col min="1" max="1" width="28.81640625" bestFit="1" customWidth="1"/>
    <col min="2" max="2" width="14.6328125" bestFit="1" customWidth="1"/>
    <col min="3" max="3" width="13" bestFit="1" customWidth="1"/>
    <col min="4" max="4" width="21.7265625" bestFit="1" customWidth="1"/>
    <col min="5" max="5" width="24.7265625" bestFit="1" customWidth="1"/>
    <col min="6" max="6" width="28.81640625" bestFit="1" customWidth="1"/>
    <col min="7" max="7" width="20.6328125" bestFit="1" customWidth="1"/>
    <col min="8" max="8" width="24.7265625" bestFit="1" customWidth="1"/>
  </cols>
  <sheetData>
    <row r="1" spans="1:2" x14ac:dyDescent="0.35">
      <c r="A1" s="6" t="s">
        <v>182</v>
      </c>
      <c r="B1" s="6" t="s">
        <v>183</v>
      </c>
    </row>
    <row r="2" spans="1:2" x14ac:dyDescent="0.35">
      <c r="A2" t="s">
        <v>189</v>
      </c>
      <c r="B2">
        <f>COUNTA(Inventory!A2:A101)</f>
        <v>100</v>
      </c>
    </row>
    <row r="3" spans="1:2" x14ac:dyDescent="0.35">
      <c r="A3" t="s">
        <v>196</v>
      </c>
      <c r="B3">
        <f>SUM(Inventory!E2:E101)</f>
        <v>28402</v>
      </c>
    </row>
    <row r="4" spans="1:2" x14ac:dyDescent="0.35">
      <c r="A4" t="s">
        <v>197</v>
      </c>
      <c r="B4">
        <f>SUM(Inventory!D2:D101)</f>
        <v>9862</v>
      </c>
    </row>
    <row r="5" spans="1:2" x14ac:dyDescent="0.35">
      <c r="A5" t="s">
        <v>190</v>
      </c>
      <c r="B5">
        <f>COUNTIF(Inventory!G2:G101, "&gt;0")</f>
        <v>9</v>
      </c>
    </row>
    <row r="6" spans="1:2" x14ac:dyDescent="0.35">
      <c r="A6" t="s">
        <v>191</v>
      </c>
      <c r="B6">
        <f>COUNTIF(Inventory!H2:H101, "&gt;0")</f>
        <v>24</v>
      </c>
    </row>
    <row r="7" spans="1:2" x14ac:dyDescent="0.35">
      <c r="A7" t="s">
        <v>192</v>
      </c>
      <c r="B7">
        <f>AVERAGE(Inventory!E2:E101)</f>
        <v>284.02</v>
      </c>
    </row>
    <row r="8" spans="1:2" x14ac:dyDescent="0.35">
      <c r="A8" t="s">
        <v>193</v>
      </c>
      <c r="B8">
        <f>AVERAGEIF(Inventory!G2:G101, "&gt;0", Inventory!G2:G101)</f>
        <v>4</v>
      </c>
    </row>
    <row r="9" spans="1:2" x14ac:dyDescent="0.35">
      <c r="A9" t="s">
        <v>194</v>
      </c>
      <c r="B9">
        <f>AVERAGEIF(Inventory!H2:H101,"&gt;0",(Inventory!H2:H101))</f>
        <v>56.416666666666664</v>
      </c>
    </row>
    <row r="10" spans="1:2" x14ac:dyDescent="0.35">
      <c r="A10" t="s">
        <v>195</v>
      </c>
      <c r="B10">
        <f xml:space="preserve"> 28402 / 9862</f>
        <v>2.8799432163861285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F544-B4EC-4A9E-9B1F-7A2A54D69201}">
  <dimension ref="A1:U36"/>
  <sheetViews>
    <sheetView tabSelected="1" topLeftCell="A33" zoomScale="82" zoomScaleNormal="110" workbookViewId="0">
      <selection activeCell="B11" sqref="B11"/>
    </sheetView>
  </sheetViews>
  <sheetFormatPr defaultRowHeight="14.5" x14ac:dyDescent="0.35"/>
  <cols>
    <col min="1" max="1" width="28.81640625" bestFit="1" customWidth="1"/>
    <col min="2" max="2" width="9.7265625" customWidth="1"/>
  </cols>
  <sheetData>
    <row r="1" spans="1:21" x14ac:dyDescent="0.35">
      <c r="A1" s="16" t="s">
        <v>198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35">
      <c r="A3" s="6" t="s">
        <v>182</v>
      </c>
      <c r="B3" s="6" t="s">
        <v>183</v>
      </c>
    </row>
    <row r="4" spans="1:21" x14ac:dyDescent="0.35">
      <c r="A4" t="s">
        <v>189</v>
      </c>
      <c r="B4">
        <f>COUNTA(Inventory!A2:A101)</f>
        <v>100</v>
      </c>
    </row>
    <row r="5" spans="1:21" x14ac:dyDescent="0.35">
      <c r="A5" t="s">
        <v>190</v>
      </c>
      <c r="B5">
        <f>COUNTIF(Inventory!G2:G101, "&gt;0")</f>
        <v>9</v>
      </c>
    </row>
    <row r="6" spans="1:21" x14ac:dyDescent="0.35">
      <c r="A6" t="s">
        <v>191</v>
      </c>
      <c r="B6">
        <f>COUNTIF(Inventory!H2:H101, "&gt;0")</f>
        <v>24</v>
      </c>
    </row>
    <row r="7" spans="1:21" x14ac:dyDescent="0.35">
      <c r="A7" t="s">
        <v>192</v>
      </c>
      <c r="B7">
        <f>AVERAGE(Inventory!E2:E101)</f>
        <v>284.02</v>
      </c>
    </row>
    <row r="8" spans="1:21" x14ac:dyDescent="0.35">
      <c r="A8" t="s">
        <v>193</v>
      </c>
      <c r="B8">
        <f>AVERAGEIF(Inventory!G2:G101, "&gt;0", Inventory!G2:G101)</f>
        <v>4</v>
      </c>
    </row>
    <row r="9" spans="1:21" x14ac:dyDescent="0.35">
      <c r="A9" t="s">
        <v>194</v>
      </c>
      <c r="B9">
        <f>AVERAGEIF(Inventory!H2:H101,"&gt;0",(Inventory!H2:H101))</f>
        <v>56.416666666666664</v>
      </c>
    </row>
    <row r="10" spans="1:21" x14ac:dyDescent="0.35">
      <c r="A10" t="s">
        <v>195</v>
      </c>
      <c r="B10">
        <f xml:space="preserve"> 28402 / 9862</f>
        <v>2.8799432163861285</v>
      </c>
    </row>
    <row r="12" spans="1:21" x14ac:dyDescent="0.35">
      <c r="A12" s="9" t="s">
        <v>196</v>
      </c>
      <c r="B12" s="10">
        <f>SUM(Inventory!E2:E101)</f>
        <v>28402</v>
      </c>
    </row>
    <row r="13" spans="1:21" x14ac:dyDescent="0.35">
      <c r="A13" s="8" t="s">
        <v>197</v>
      </c>
      <c r="B13" s="11">
        <f>SUM(Inventory!D1:D100)</f>
        <v>9752</v>
      </c>
    </row>
    <row r="28" spans="1:4" ht="18.5" x14ac:dyDescent="0.45">
      <c r="A28" s="13" t="s">
        <v>184</v>
      </c>
      <c r="B28" s="14"/>
      <c r="C28" s="14"/>
      <c r="D28" s="14"/>
    </row>
    <row r="29" spans="1:4" ht="40" customHeight="1" x14ac:dyDescent="0.35">
      <c r="A29" s="15" t="s">
        <v>188</v>
      </c>
      <c r="B29" s="15"/>
      <c r="C29" s="15"/>
      <c r="D29" s="15"/>
    </row>
    <row r="30" spans="1:4" ht="40" customHeight="1" x14ac:dyDescent="0.35">
      <c r="A30" s="15"/>
      <c r="B30" s="15"/>
      <c r="C30" s="15"/>
      <c r="D30" s="15"/>
    </row>
    <row r="31" spans="1:4" ht="40" customHeight="1" x14ac:dyDescent="0.35">
      <c r="A31" s="15" t="s">
        <v>185</v>
      </c>
      <c r="B31" s="15"/>
      <c r="C31" s="15"/>
      <c r="D31" s="15"/>
    </row>
    <row r="32" spans="1:4" ht="40" customHeight="1" x14ac:dyDescent="0.35">
      <c r="A32" s="15"/>
      <c r="B32" s="15"/>
      <c r="C32" s="15"/>
      <c r="D32" s="15"/>
    </row>
    <row r="33" spans="1:4" ht="40" customHeight="1" x14ac:dyDescent="0.35">
      <c r="A33" s="15" t="s">
        <v>186</v>
      </c>
      <c r="B33" s="15"/>
      <c r="C33" s="15"/>
      <c r="D33" s="15"/>
    </row>
    <row r="34" spans="1:4" ht="40" customHeight="1" x14ac:dyDescent="0.35">
      <c r="A34" s="15"/>
      <c r="B34" s="15"/>
      <c r="C34" s="15"/>
      <c r="D34" s="15"/>
    </row>
    <row r="35" spans="1:4" ht="40" customHeight="1" x14ac:dyDescent="0.35">
      <c r="A35" s="15" t="s">
        <v>187</v>
      </c>
      <c r="B35" s="15"/>
      <c r="C35" s="15"/>
      <c r="D35" s="15"/>
    </row>
    <row r="36" spans="1:4" ht="40" customHeight="1" x14ac:dyDescent="0.35">
      <c r="A36" s="15"/>
      <c r="B36" s="15"/>
      <c r="C36" s="15"/>
      <c r="D36" s="15"/>
    </row>
  </sheetData>
  <mergeCells count="6">
    <mergeCell ref="A28:D28"/>
    <mergeCell ref="A29:D30"/>
    <mergeCell ref="A31:D32"/>
    <mergeCell ref="A33:D34"/>
    <mergeCell ref="A35:D36"/>
    <mergeCell ref="A1:U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Exploration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loveleen saini</cp:lastModifiedBy>
  <dcterms:created xsi:type="dcterms:W3CDTF">2025-04-07T21:11:28Z</dcterms:created>
  <dcterms:modified xsi:type="dcterms:W3CDTF">2025-04-08T22:58:02Z</dcterms:modified>
</cp:coreProperties>
</file>