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1"/>
  </bookViews>
  <sheets>
    <sheet name="보고용 (19'01월))" sheetId="34" r:id="rId1"/>
    <sheet name="Sheet1" sheetId="26" r:id="rId2"/>
    <sheet name="보고용(17'12월)" sheetId="24" r:id="rId3"/>
    <sheet name="보고용 (18'1월)" sheetId="25" r:id="rId4"/>
    <sheet name="보고용 (2월)" sheetId="27" r:id="rId5"/>
    <sheet name="보고용 (3월)" sheetId="28" r:id="rId6"/>
    <sheet name="보고용 (4월)" sheetId="30" r:id="rId7"/>
    <sheet name="보고용 (5월)" sheetId="29" r:id="rId8"/>
    <sheet name="보고용 (6월)" sheetId="31" r:id="rId9"/>
    <sheet name="보고용 (7월)" sheetId="32" r:id="rId10"/>
    <sheet name="보고용 (12월)" sheetId="33" r:id="rId11"/>
    <sheet name="12월" sheetId="14" r:id="rId12"/>
    <sheet name="회원사_전자세금계산서" sheetId="6" r:id="rId13"/>
    <sheet name="월" sheetId="20" r:id="rId14"/>
    <sheet name="코드정리" sheetId="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4" l="1"/>
  <c r="O27" i="34" s="1"/>
  <c r="N11" i="34" l="1"/>
  <c r="O11" i="34" s="1"/>
  <c r="O24" i="34"/>
  <c r="O25" i="34"/>
  <c r="N24" i="34"/>
  <c r="V65" i="34" l="1"/>
  <c r="U65" i="34"/>
  <c r="K65" i="34"/>
  <c r="J65" i="34"/>
  <c r="Z64" i="34"/>
  <c r="N64" i="34"/>
  <c r="O64" i="34" s="1"/>
  <c r="F64" i="34"/>
  <c r="Z63" i="34"/>
  <c r="N63" i="34"/>
  <c r="O63" i="34" s="1"/>
  <c r="F63" i="34"/>
  <c r="Z62" i="34"/>
  <c r="N62" i="34"/>
  <c r="O62" i="34" s="1"/>
  <c r="Z61" i="34"/>
  <c r="F61" i="34"/>
  <c r="Z60" i="34"/>
  <c r="F60" i="34"/>
  <c r="Z59" i="34"/>
  <c r="F59" i="34"/>
  <c r="Z58" i="34"/>
  <c r="F58" i="34"/>
  <c r="Z57" i="34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N53" i="34"/>
  <c r="O53" i="34" s="1"/>
  <c r="F53" i="34"/>
  <c r="Z52" i="34"/>
  <c r="F52" i="34"/>
  <c r="Z51" i="34"/>
  <c r="F51" i="34"/>
  <c r="Z50" i="34"/>
  <c r="F50" i="34"/>
  <c r="Z49" i="34"/>
  <c r="F49" i="34"/>
  <c r="Z48" i="34"/>
  <c r="F48" i="34"/>
  <c r="Z47" i="34"/>
  <c r="F47" i="34"/>
  <c r="Y46" i="34"/>
  <c r="F46" i="34"/>
  <c r="Y45" i="34"/>
  <c r="Z45" i="34" s="1"/>
  <c r="N45" i="34"/>
  <c r="O45" i="34" s="1"/>
  <c r="F45" i="34"/>
  <c r="Z44" i="34"/>
  <c r="N44" i="34"/>
  <c r="O44" i="34" s="1"/>
  <c r="F44" i="34"/>
  <c r="Z43" i="34"/>
  <c r="F43" i="34"/>
  <c r="Z42" i="34"/>
  <c r="F42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N28" i="34"/>
  <c r="O28" i="34" s="1"/>
  <c r="F28" i="34"/>
  <c r="Z27" i="34"/>
  <c r="Z26" i="34"/>
  <c r="N26" i="34"/>
  <c r="O26" i="34" s="1"/>
  <c r="Z25" i="34"/>
  <c r="N25" i="34"/>
  <c r="F25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N17" i="34"/>
  <c r="O17" i="34" s="1"/>
  <c r="F17" i="34"/>
  <c r="Z16" i="34"/>
  <c r="Z15" i="34"/>
  <c r="F15" i="34"/>
  <c r="Y14" i="34"/>
  <c r="Z14" i="34" s="1"/>
  <c r="N14" i="34"/>
  <c r="O14" i="34" s="1"/>
  <c r="F14" i="34"/>
  <c r="Y12" i="34"/>
  <c r="N12" i="34"/>
  <c r="O12" i="34" s="1"/>
  <c r="F12" i="34"/>
  <c r="Y11" i="34"/>
  <c r="F11" i="34"/>
  <c r="Y10" i="34"/>
  <c r="N10" i="34"/>
  <c r="O10" i="34" s="1"/>
  <c r="F10" i="34"/>
  <c r="Y9" i="34"/>
  <c r="N9" i="34"/>
  <c r="O9" i="34" s="1"/>
  <c r="F9" i="34"/>
  <c r="Z8" i="34"/>
  <c r="F8" i="34"/>
  <c r="Z7" i="34"/>
  <c r="F7" i="34"/>
  <c r="Z6" i="34"/>
  <c r="F6" i="34"/>
  <c r="Z5" i="34"/>
  <c r="N5" i="34"/>
  <c r="O5" i="34" s="1"/>
  <c r="F5" i="34"/>
  <c r="Y4" i="34"/>
  <c r="Z4" i="34" s="1"/>
  <c r="N4" i="34"/>
  <c r="O4" i="34" s="1"/>
  <c r="F4" i="34"/>
  <c r="F65" i="34" l="1"/>
  <c r="O65" i="34"/>
  <c r="Z65" i="34"/>
  <c r="J64" i="33"/>
  <c r="Y11" i="33" l="1"/>
  <c r="O14" i="33" l="1"/>
  <c r="P4" i="26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40" i="26"/>
  <c r="N40" i="26"/>
  <c r="F47" i="32" l="1"/>
  <c r="Z47" i="32"/>
  <c r="J64" i="32"/>
  <c r="V64" i="32"/>
  <c r="U64" i="32"/>
  <c r="K64" i="32"/>
  <c r="Z63" i="32"/>
  <c r="N63" i="32"/>
  <c r="O63" i="32" s="1"/>
  <c r="F63" i="32"/>
  <c r="Z62" i="32"/>
  <c r="N62" i="32"/>
  <c r="O62" i="32" s="1"/>
  <c r="F62" i="32"/>
  <c r="Z61" i="32"/>
  <c r="N61" i="32"/>
  <c r="O61" i="32" s="1"/>
  <c r="Z60" i="32"/>
  <c r="F60" i="32"/>
  <c r="Z59" i="32"/>
  <c r="F59" i="32"/>
  <c r="Z58" i="32"/>
  <c r="F58" i="32"/>
  <c r="Z57" i="32"/>
  <c r="F57" i="32"/>
  <c r="Z56" i="32"/>
  <c r="F56" i="32"/>
  <c r="Z55" i="32"/>
  <c r="N55" i="32"/>
  <c r="O55" i="32" s="1"/>
  <c r="F55" i="32"/>
  <c r="Z54" i="32"/>
  <c r="N54" i="32"/>
  <c r="O54" i="32" s="1"/>
  <c r="F54" i="32"/>
  <c r="Z53" i="32"/>
  <c r="N53" i="32"/>
  <c r="O53" i="32" s="1"/>
  <c r="F53" i="32"/>
  <c r="Z52" i="32"/>
  <c r="N52" i="32"/>
  <c r="O52" i="32" s="1"/>
  <c r="F52" i="32"/>
  <c r="Z51" i="32"/>
  <c r="F51" i="32"/>
  <c r="Z50" i="32"/>
  <c r="F50" i="32"/>
  <c r="Z49" i="32"/>
  <c r="F49" i="32"/>
  <c r="Z48" i="32"/>
  <c r="F48" i="32"/>
  <c r="Z46" i="32"/>
  <c r="F46" i="32"/>
  <c r="Y45" i="32"/>
  <c r="F45" i="32"/>
  <c r="Y44" i="32"/>
  <c r="Z44" i="32" s="1"/>
  <c r="N44" i="32"/>
  <c r="O44" i="32" s="1"/>
  <c r="F44" i="32"/>
  <c r="Z43" i="32"/>
  <c r="N43" i="32"/>
  <c r="O43" i="32" s="1"/>
  <c r="F43" i="32"/>
  <c r="Z42" i="32"/>
  <c r="F42" i="32"/>
  <c r="Z41" i="32"/>
  <c r="F41" i="32"/>
  <c r="Z39" i="32"/>
  <c r="N39" i="32"/>
  <c r="O39" i="32" s="1"/>
  <c r="F39" i="32"/>
  <c r="Z38" i="32"/>
  <c r="F38" i="32"/>
  <c r="Z37" i="32"/>
  <c r="N37" i="32"/>
  <c r="O37" i="32" s="1"/>
  <c r="F37" i="32"/>
  <c r="Z36" i="32"/>
  <c r="F36" i="32"/>
  <c r="Y35" i="32"/>
  <c r="Z35" i="32" s="1"/>
  <c r="N35" i="32"/>
  <c r="O35" i="32" s="1"/>
  <c r="F35" i="32"/>
  <c r="Z34" i="32"/>
  <c r="N34" i="32"/>
  <c r="O34" i="32" s="1"/>
  <c r="F34" i="32"/>
  <c r="Y33" i="32"/>
  <c r="Z33" i="32" s="1"/>
  <c r="F33" i="32"/>
  <c r="Y32" i="32"/>
  <c r="Z32" i="32" s="1"/>
  <c r="F32" i="32"/>
  <c r="Y31" i="32"/>
  <c r="Z31" i="32" s="1"/>
  <c r="F31" i="32"/>
  <c r="Y30" i="32"/>
  <c r="Z30" i="32" s="1"/>
  <c r="F30" i="32"/>
  <c r="Z28" i="32"/>
  <c r="N28" i="32"/>
  <c r="O28" i="32" s="1"/>
  <c r="F28" i="32"/>
  <c r="Z27" i="32"/>
  <c r="N27" i="32"/>
  <c r="O27" i="32" s="1"/>
  <c r="F27" i="32"/>
  <c r="Z26" i="32"/>
  <c r="N26" i="32"/>
  <c r="O26" i="32" s="1"/>
  <c r="F26" i="32"/>
  <c r="Z25" i="32"/>
  <c r="N25" i="32"/>
  <c r="O25" i="32" s="1"/>
  <c r="F25" i="32"/>
  <c r="Z24" i="32"/>
  <c r="N24" i="32"/>
  <c r="O24" i="32" s="1"/>
  <c r="F24" i="32"/>
  <c r="Z23" i="32"/>
  <c r="N23" i="32"/>
  <c r="O23" i="32" s="1"/>
  <c r="F23" i="32"/>
  <c r="Z22" i="32"/>
  <c r="N22" i="32"/>
  <c r="O22" i="32" s="1"/>
  <c r="F22" i="32"/>
  <c r="Z21" i="32"/>
  <c r="N21" i="32"/>
  <c r="O21" i="32" s="1"/>
  <c r="F21" i="32"/>
  <c r="Z20" i="32"/>
  <c r="N20" i="32"/>
  <c r="O20" i="32" s="1"/>
  <c r="F20" i="32"/>
  <c r="Z19" i="32"/>
  <c r="N19" i="32"/>
  <c r="O19" i="32" s="1"/>
  <c r="F19" i="32"/>
  <c r="Z18" i="32"/>
  <c r="N18" i="32"/>
  <c r="O18" i="32" s="1"/>
  <c r="F18" i="32"/>
  <c r="Z17" i="32"/>
  <c r="N17" i="32"/>
  <c r="O17" i="32" s="1"/>
  <c r="F17" i="32"/>
  <c r="Z16" i="32"/>
  <c r="Z15" i="32"/>
  <c r="F15" i="32"/>
  <c r="Y14" i="32"/>
  <c r="Z14" i="32" s="1"/>
  <c r="N14" i="32"/>
  <c r="F14" i="32"/>
  <c r="Y13" i="32"/>
  <c r="Z13" i="32" s="1"/>
  <c r="N13" i="32"/>
  <c r="O13" i="32" s="1"/>
  <c r="F13" i="32"/>
  <c r="Y12" i="32"/>
  <c r="N12" i="32"/>
  <c r="O12" i="32" s="1"/>
  <c r="F12" i="32"/>
  <c r="Y11" i="32"/>
  <c r="N11" i="32"/>
  <c r="O11" i="32" s="1"/>
  <c r="F11" i="32"/>
  <c r="Y10" i="32"/>
  <c r="N10" i="32"/>
  <c r="O10" i="32" s="1"/>
  <c r="F10" i="32"/>
  <c r="Y9" i="32"/>
  <c r="N9" i="32"/>
  <c r="O9" i="32" s="1"/>
  <c r="F9" i="32"/>
  <c r="Z8" i="32"/>
  <c r="F8" i="32"/>
  <c r="Z7" i="32"/>
  <c r="F7" i="32"/>
  <c r="Z6" i="32"/>
  <c r="F6" i="32"/>
  <c r="Z5" i="32"/>
  <c r="N5" i="32"/>
  <c r="O5" i="32" s="1"/>
  <c r="F5" i="32"/>
  <c r="Y4" i="32"/>
  <c r="Z4" i="32" s="1"/>
  <c r="N4" i="32"/>
  <c r="O4" i="32" s="1"/>
  <c r="F4" i="32"/>
  <c r="F64" i="32" l="1"/>
  <c r="O64" i="32"/>
  <c r="Z64" i="32"/>
  <c r="V64" i="31"/>
  <c r="U64" i="31"/>
  <c r="K64" i="31"/>
  <c r="Z63" i="31"/>
  <c r="O63" i="31"/>
  <c r="N63" i="31"/>
  <c r="F63" i="31"/>
  <c r="Z62" i="31"/>
  <c r="O62" i="31"/>
  <c r="N62" i="31"/>
  <c r="F62" i="31"/>
  <c r="Z61" i="31"/>
  <c r="O61" i="31"/>
  <c r="N61" i="31"/>
  <c r="Z60" i="31"/>
  <c r="F60" i="31"/>
  <c r="Z59" i="31"/>
  <c r="F59" i="31"/>
  <c r="Z58" i="31"/>
  <c r="F58" i="31"/>
  <c r="Z57" i="31"/>
  <c r="F57" i="31"/>
  <c r="Z56" i="31"/>
  <c r="F56" i="31"/>
  <c r="Z55" i="31"/>
  <c r="N55" i="31"/>
  <c r="O55" i="31" s="1"/>
  <c r="F55" i="31"/>
  <c r="Z54" i="31"/>
  <c r="N54" i="31"/>
  <c r="O54" i="31" s="1"/>
  <c r="F54" i="31"/>
  <c r="Z53" i="31"/>
  <c r="N53" i="31"/>
  <c r="O53" i="31" s="1"/>
  <c r="F53" i="31"/>
  <c r="Z52" i="31"/>
  <c r="N52" i="31"/>
  <c r="O52" i="31" s="1"/>
  <c r="F52" i="31"/>
  <c r="Z51" i="31"/>
  <c r="F51" i="31"/>
  <c r="Z50" i="31"/>
  <c r="F50" i="31"/>
  <c r="Z49" i="31"/>
  <c r="F49" i="31"/>
  <c r="Z48" i="31"/>
  <c r="F48" i="31"/>
  <c r="Z47" i="31"/>
  <c r="F47" i="31"/>
  <c r="Z46" i="31"/>
  <c r="F46" i="31"/>
  <c r="Y45" i="31"/>
  <c r="F45" i="31"/>
  <c r="Z44" i="31"/>
  <c r="Y44" i="31"/>
  <c r="N44" i="31"/>
  <c r="O44" i="31" s="1"/>
  <c r="F44" i="31"/>
  <c r="Z43" i="31"/>
  <c r="O43" i="31"/>
  <c r="N43" i="31"/>
  <c r="F43" i="31"/>
  <c r="Z42" i="31"/>
  <c r="F42" i="31"/>
  <c r="Z41" i="31"/>
  <c r="F41" i="31"/>
  <c r="Z39" i="31"/>
  <c r="O39" i="31"/>
  <c r="N39" i="31"/>
  <c r="F39" i="31"/>
  <c r="Z38" i="31"/>
  <c r="F38" i="31"/>
  <c r="Z37" i="31"/>
  <c r="N37" i="31"/>
  <c r="O37" i="31" s="1"/>
  <c r="F37" i="31"/>
  <c r="Z36" i="31"/>
  <c r="F36" i="31"/>
  <c r="Y35" i="31"/>
  <c r="Z35" i="31" s="1"/>
  <c r="N35" i="31"/>
  <c r="O35" i="31" s="1"/>
  <c r="F35" i="31"/>
  <c r="Z34" i="31"/>
  <c r="N34" i="31"/>
  <c r="O34" i="31" s="1"/>
  <c r="F34" i="31"/>
  <c r="Y33" i="31"/>
  <c r="Z33" i="31" s="1"/>
  <c r="F33" i="31"/>
  <c r="Y32" i="31"/>
  <c r="Z32" i="31" s="1"/>
  <c r="F32" i="31"/>
  <c r="Z31" i="31"/>
  <c r="Y31" i="31"/>
  <c r="F31" i="31"/>
  <c r="Y30" i="31"/>
  <c r="Z30" i="31" s="1"/>
  <c r="F30" i="31"/>
  <c r="Z28" i="31"/>
  <c r="N28" i="31"/>
  <c r="O28" i="31" s="1"/>
  <c r="F28" i="31"/>
  <c r="Z27" i="31"/>
  <c r="N27" i="31"/>
  <c r="O27" i="31" s="1"/>
  <c r="F27" i="31"/>
  <c r="Z26" i="31"/>
  <c r="N26" i="31"/>
  <c r="O26" i="31" s="1"/>
  <c r="F26" i="31"/>
  <c r="Z25" i="31"/>
  <c r="N25" i="31"/>
  <c r="O25" i="31" s="1"/>
  <c r="F25" i="31"/>
  <c r="Z24" i="31"/>
  <c r="N24" i="31"/>
  <c r="O24" i="31" s="1"/>
  <c r="F24" i="31"/>
  <c r="Z23" i="31"/>
  <c r="N23" i="31"/>
  <c r="O23" i="31" s="1"/>
  <c r="F23" i="31"/>
  <c r="Z22" i="31"/>
  <c r="N22" i="31"/>
  <c r="O22" i="31" s="1"/>
  <c r="F22" i="31"/>
  <c r="Z21" i="31"/>
  <c r="N21" i="31"/>
  <c r="O21" i="31" s="1"/>
  <c r="F21" i="31"/>
  <c r="Z20" i="31"/>
  <c r="N20" i="31"/>
  <c r="O20" i="31" s="1"/>
  <c r="F20" i="31"/>
  <c r="Z19" i="31"/>
  <c r="N19" i="31"/>
  <c r="O19" i="31" s="1"/>
  <c r="F19" i="31"/>
  <c r="Z18" i="31"/>
  <c r="N18" i="31"/>
  <c r="O18" i="31" s="1"/>
  <c r="F18" i="31"/>
  <c r="Z17" i="31"/>
  <c r="N17" i="31"/>
  <c r="O17" i="31" s="1"/>
  <c r="F17" i="31"/>
  <c r="Z16" i="31"/>
  <c r="Z15" i="31"/>
  <c r="F15" i="31"/>
  <c r="Y14" i="31"/>
  <c r="Z14" i="31" s="1"/>
  <c r="N14" i="31"/>
  <c r="F14" i="31"/>
  <c r="Y13" i="31"/>
  <c r="Z13" i="31" s="1"/>
  <c r="N13" i="31"/>
  <c r="O13" i="31" s="1"/>
  <c r="F13" i="31"/>
  <c r="Y12" i="31"/>
  <c r="N12" i="31"/>
  <c r="O12" i="31" s="1"/>
  <c r="F12" i="31"/>
  <c r="Y11" i="31"/>
  <c r="N11" i="31"/>
  <c r="O11" i="31" s="1"/>
  <c r="F11" i="31"/>
  <c r="Y10" i="31"/>
  <c r="N10" i="31"/>
  <c r="O10" i="31" s="1"/>
  <c r="F10" i="31"/>
  <c r="Y9" i="31"/>
  <c r="N9" i="31"/>
  <c r="O9" i="31" s="1"/>
  <c r="F9" i="31"/>
  <c r="Z8" i="31"/>
  <c r="F8" i="31"/>
  <c r="Z7" i="31"/>
  <c r="F7" i="31"/>
  <c r="Z6" i="31"/>
  <c r="F6" i="31"/>
  <c r="Z5" i="31"/>
  <c r="N5" i="31"/>
  <c r="O5" i="31" s="1"/>
  <c r="F5" i="31"/>
  <c r="Y4" i="31"/>
  <c r="Z4" i="31" s="1"/>
  <c r="O4" i="31"/>
  <c r="N4" i="31"/>
  <c r="F4" i="31"/>
  <c r="F64" i="31" s="1"/>
  <c r="O64" i="31" l="1"/>
  <c r="Z64" i="31"/>
  <c r="V64" i="30"/>
  <c r="U64" i="30"/>
  <c r="K64" i="30"/>
  <c r="J64" i="30"/>
  <c r="Z63" i="30"/>
  <c r="N63" i="30"/>
  <c r="O63" i="30" s="1"/>
  <c r="F63" i="30"/>
  <c r="Z62" i="30"/>
  <c r="N62" i="30"/>
  <c r="O62" i="30" s="1"/>
  <c r="F62" i="30"/>
  <c r="Z61" i="30"/>
  <c r="N61" i="30"/>
  <c r="O61" i="30" s="1"/>
  <c r="Z60" i="30"/>
  <c r="F60" i="30"/>
  <c r="Z59" i="30"/>
  <c r="F59" i="30"/>
  <c r="Z58" i="30"/>
  <c r="F58" i="30"/>
  <c r="Z57" i="30"/>
  <c r="F57" i="30"/>
  <c r="Z56" i="30"/>
  <c r="F56" i="30"/>
  <c r="Z55" i="30"/>
  <c r="N55" i="30"/>
  <c r="O55" i="30" s="1"/>
  <c r="F55" i="30"/>
  <c r="Z54" i="30"/>
  <c r="N54" i="30"/>
  <c r="O54" i="30" s="1"/>
  <c r="F54" i="30"/>
  <c r="Z53" i="30"/>
  <c r="N53" i="30"/>
  <c r="O53" i="30" s="1"/>
  <c r="F53" i="30"/>
  <c r="Z52" i="30"/>
  <c r="N52" i="30"/>
  <c r="O52" i="30" s="1"/>
  <c r="F52" i="30"/>
  <c r="Z51" i="30"/>
  <c r="F51" i="30"/>
  <c r="Z50" i="30"/>
  <c r="F50" i="30"/>
  <c r="Z49" i="30"/>
  <c r="F49" i="30"/>
  <c r="Z48" i="30"/>
  <c r="F48" i="30"/>
  <c r="Z47" i="30"/>
  <c r="F47" i="30"/>
  <c r="Z46" i="30"/>
  <c r="F46" i="30"/>
  <c r="Y45" i="30"/>
  <c r="F45" i="30"/>
  <c r="Z44" i="30"/>
  <c r="Y44" i="30"/>
  <c r="N44" i="30"/>
  <c r="O44" i="30" s="1"/>
  <c r="F44" i="30"/>
  <c r="Z43" i="30"/>
  <c r="N43" i="30"/>
  <c r="O43" i="30" s="1"/>
  <c r="F43" i="30"/>
  <c r="Z42" i="30"/>
  <c r="F42" i="30"/>
  <c r="Z41" i="30"/>
  <c r="F41" i="30"/>
  <c r="Z39" i="30"/>
  <c r="N39" i="30"/>
  <c r="O39" i="30" s="1"/>
  <c r="F39" i="30"/>
  <c r="Z38" i="30"/>
  <c r="F38" i="30"/>
  <c r="Z37" i="30"/>
  <c r="N37" i="30"/>
  <c r="O37" i="30" s="1"/>
  <c r="F37" i="30"/>
  <c r="Z36" i="30"/>
  <c r="F36" i="30"/>
  <c r="Z35" i="30"/>
  <c r="Y35" i="30"/>
  <c r="N35" i="30"/>
  <c r="O35" i="30" s="1"/>
  <c r="F35" i="30"/>
  <c r="Z34" i="30"/>
  <c r="N34" i="30"/>
  <c r="O34" i="30" s="1"/>
  <c r="F34" i="30"/>
  <c r="Y33" i="30"/>
  <c r="Z33" i="30" s="1"/>
  <c r="F33" i="30"/>
  <c r="Z32" i="30"/>
  <c r="Y32" i="30"/>
  <c r="F32" i="30"/>
  <c r="Z31" i="30"/>
  <c r="Y31" i="30"/>
  <c r="F31" i="30"/>
  <c r="Y30" i="30"/>
  <c r="Z30" i="30" s="1"/>
  <c r="F30" i="30"/>
  <c r="Z28" i="30"/>
  <c r="N28" i="30"/>
  <c r="O28" i="30" s="1"/>
  <c r="F28" i="30"/>
  <c r="Z27" i="30"/>
  <c r="N27" i="30"/>
  <c r="O27" i="30" s="1"/>
  <c r="F27" i="30"/>
  <c r="Z26" i="30"/>
  <c r="N26" i="30"/>
  <c r="O26" i="30" s="1"/>
  <c r="F26" i="30"/>
  <c r="Z25" i="30"/>
  <c r="N25" i="30"/>
  <c r="O25" i="30" s="1"/>
  <c r="F25" i="30"/>
  <c r="Z24" i="30"/>
  <c r="N24" i="30"/>
  <c r="O24" i="30" s="1"/>
  <c r="F24" i="30"/>
  <c r="Z23" i="30"/>
  <c r="N23" i="30"/>
  <c r="O23" i="30" s="1"/>
  <c r="F23" i="30"/>
  <c r="Z22" i="30"/>
  <c r="N22" i="30"/>
  <c r="O22" i="30" s="1"/>
  <c r="F22" i="30"/>
  <c r="Z21" i="30"/>
  <c r="N21" i="30"/>
  <c r="O21" i="30" s="1"/>
  <c r="F21" i="30"/>
  <c r="Z20" i="30"/>
  <c r="N20" i="30"/>
  <c r="O20" i="30" s="1"/>
  <c r="F20" i="30"/>
  <c r="Z19" i="30"/>
  <c r="N19" i="30"/>
  <c r="O19" i="30" s="1"/>
  <c r="F19" i="30"/>
  <c r="Z18" i="30"/>
  <c r="N18" i="30"/>
  <c r="O18" i="30" s="1"/>
  <c r="F18" i="30"/>
  <c r="Z17" i="30"/>
  <c r="N17" i="30"/>
  <c r="O17" i="30" s="1"/>
  <c r="F17" i="30"/>
  <c r="Z16" i="30"/>
  <c r="Z15" i="30"/>
  <c r="F15" i="30"/>
  <c r="Z14" i="30"/>
  <c r="Y14" i="30"/>
  <c r="N14" i="30"/>
  <c r="F14" i="30"/>
  <c r="Z13" i="30"/>
  <c r="Y13" i="30"/>
  <c r="N13" i="30"/>
  <c r="O13" i="30" s="1"/>
  <c r="F13" i="30"/>
  <c r="Y12" i="30"/>
  <c r="N12" i="30"/>
  <c r="O12" i="30" s="1"/>
  <c r="F12" i="30"/>
  <c r="Y11" i="30"/>
  <c r="N11" i="30"/>
  <c r="O11" i="30" s="1"/>
  <c r="F11" i="30"/>
  <c r="Y10" i="30"/>
  <c r="N10" i="30"/>
  <c r="O10" i="30" s="1"/>
  <c r="F10" i="30"/>
  <c r="Y9" i="30"/>
  <c r="N9" i="30"/>
  <c r="O9" i="30" s="1"/>
  <c r="F9" i="30"/>
  <c r="Z8" i="30"/>
  <c r="F8" i="30"/>
  <c r="Z7" i="30"/>
  <c r="F7" i="30"/>
  <c r="Z6" i="30"/>
  <c r="F6" i="30"/>
  <c r="Z5" i="30"/>
  <c r="O5" i="30"/>
  <c r="N5" i="30"/>
  <c r="F5" i="30"/>
  <c r="Y4" i="30"/>
  <c r="Z4" i="30" s="1"/>
  <c r="Z64" i="30" s="1"/>
  <c r="N4" i="30"/>
  <c r="O4" i="30" s="1"/>
  <c r="F4" i="30"/>
  <c r="F64" i="30" s="1"/>
  <c r="O64" i="30" l="1"/>
  <c r="V64" i="29"/>
  <c r="U64" i="29"/>
  <c r="K64" i="29"/>
  <c r="Z63" i="29"/>
  <c r="N63" i="29"/>
  <c r="O63" i="29" s="1"/>
  <c r="F63" i="29"/>
  <c r="Z62" i="29"/>
  <c r="N62" i="29"/>
  <c r="O62" i="29" s="1"/>
  <c r="F62" i="29"/>
  <c r="Z61" i="29"/>
  <c r="N61" i="29"/>
  <c r="O61" i="29" s="1"/>
  <c r="Z60" i="29"/>
  <c r="F60" i="29"/>
  <c r="Z59" i="29"/>
  <c r="F59" i="29"/>
  <c r="Z58" i="29"/>
  <c r="F58" i="29"/>
  <c r="Z57" i="29"/>
  <c r="F57" i="29"/>
  <c r="Z56" i="29"/>
  <c r="F56" i="29"/>
  <c r="Z55" i="29"/>
  <c r="N55" i="29"/>
  <c r="O55" i="29" s="1"/>
  <c r="F55" i="29"/>
  <c r="Z54" i="29"/>
  <c r="N54" i="29"/>
  <c r="O54" i="29" s="1"/>
  <c r="F54" i="29"/>
  <c r="Z53" i="29"/>
  <c r="N53" i="29"/>
  <c r="O53" i="29" s="1"/>
  <c r="F53" i="29"/>
  <c r="Z52" i="29"/>
  <c r="N52" i="29"/>
  <c r="O52" i="29" s="1"/>
  <c r="F52" i="29"/>
  <c r="Z51" i="29"/>
  <c r="F51" i="29"/>
  <c r="Z50" i="29"/>
  <c r="F50" i="29"/>
  <c r="Z49" i="29"/>
  <c r="F49" i="29"/>
  <c r="Z48" i="29"/>
  <c r="F48" i="29"/>
  <c r="Z47" i="29"/>
  <c r="F47" i="29"/>
  <c r="Z46" i="29"/>
  <c r="F46" i="29"/>
  <c r="Y45" i="29"/>
  <c r="F45" i="29"/>
  <c r="Y44" i="29"/>
  <c r="Z44" i="29" s="1"/>
  <c r="N44" i="29"/>
  <c r="O44" i="29" s="1"/>
  <c r="F44" i="29"/>
  <c r="Z43" i="29"/>
  <c r="N43" i="29"/>
  <c r="O43" i="29" s="1"/>
  <c r="F43" i="29"/>
  <c r="Z42" i="29"/>
  <c r="F42" i="29"/>
  <c r="Z41" i="29"/>
  <c r="F41" i="29"/>
  <c r="Z39" i="29"/>
  <c r="N39" i="29"/>
  <c r="O39" i="29" s="1"/>
  <c r="F39" i="29"/>
  <c r="Z38" i="29"/>
  <c r="F38" i="29"/>
  <c r="Z37" i="29"/>
  <c r="N37" i="29"/>
  <c r="O37" i="29" s="1"/>
  <c r="F37" i="29"/>
  <c r="Z36" i="29"/>
  <c r="F36" i="29"/>
  <c r="Z35" i="29"/>
  <c r="Y35" i="29"/>
  <c r="N35" i="29"/>
  <c r="O35" i="29" s="1"/>
  <c r="F35" i="29"/>
  <c r="Z34" i="29"/>
  <c r="N34" i="29"/>
  <c r="O34" i="29" s="1"/>
  <c r="F34" i="29"/>
  <c r="Y33" i="29"/>
  <c r="Z33" i="29" s="1"/>
  <c r="F33" i="29"/>
  <c r="Z32" i="29"/>
  <c r="Y32" i="29"/>
  <c r="F32" i="29"/>
  <c r="Y31" i="29"/>
  <c r="Z31" i="29" s="1"/>
  <c r="F31" i="29"/>
  <c r="Y30" i="29"/>
  <c r="Z30" i="29" s="1"/>
  <c r="F30" i="29"/>
  <c r="Z28" i="29"/>
  <c r="N28" i="29"/>
  <c r="O28" i="29" s="1"/>
  <c r="F28" i="29"/>
  <c r="Z27" i="29"/>
  <c r="N27" i="29"/>
  <c r="O27" i="29" s="1"/>
  <c r="F27" i="29"/>
  <c r="Z26" i="29"/>
  <c r="N26" i="29"/>
  <c r="O26" i="29" s="1"/>
  <c r="F26" i="29"/>
  <c r="Z25" i="29"/>
  <c r="N25" i="29"/>
  <c r="O25" i="29" s="1"/>
  <c r="F25" i="29"/>
  <c r="Z24" i="29"/>
  <c r="N24" i="29"/>
  <c r="O24" i="29" s="1"/>
  <c r="F24" i="29"/>
  <c r="Z23" i="29"/>
  <c r="N23" i="29"/>
  <c r="O23" i="29" s="1"/>
  <c r="F23" i="29"/>
  <c r="Z22" i="29"/>
  <c r="N22" i="29"/>
  <c r="O22" i="29" s="1"/>
  <c r="F22" i="29"/>
  <c r="Z21" i="29"/>
  <c r="N21" i="29"/>
  <c r="O21" i="29" s="1"/>
  <c r="F21" i="29"/>
  <c r="Z20" i="29"/>
  <c r="N20" i="29"/>
  <c r="O20" i="29" s="1"/>
  <c r="F20" i="29"/>
  <c r="Z19" i="29"/>
  <c r="N19" i="29"/>
  <c r="O19" i="29" s="1"/>
  <c r="F19" i="29"/>
  <c r="Z18" i="29"/>
  <c r="N18" i="29"/>
  <c r="O18" i="29" s="1"/>
  <c r="F18" i="29"/>
  <c r="Z17" i="29"/>
  <c r="N17" i="29"/>
  <c r="O17" i="29" s="1"/>
  <c r="F17" i="29"/>
  <c r="Z16" i="29"/>
  <c r="Z15" i="29"/>
  <c r="F15" i="29"/>
  <c r="Z14" i="29"/>
  <c r="Y14" i="29"/>
  <c r="N14" i="29"/>
  <c r="F14" i="29"/>
  <c r="Z13" i="29"/>
  <c r="Y13" i="29"/>
  <c r="N13" i="29"/>
  <c r="O13" i="29" s="1"/>
  <c r="F13" i="29"/>
  <c r="Y12" i="29"/>
  <c r="N12" i="29"/>
  <c r="O12" i="29" s="1"/>
  <c r="F12" i="29"/>
  <c r="Y11" i="29"/>
  <c r="N11" i="29"/>
  <c r="O11" i="29" s="1"/>
  <c r="F11" i="29"/>
  <c r="Y10" i="29"/>
  <c r="N10" i="29"/>
  <c r="O10" i="29" s="1"/>
  <c r="F10" i="29"/>
  <c r="Y9" i="29"/>
  <c r="N9" i="29"/>
  <c r="O9" i="29" s="1"/>
  <c r="F9" i="29"/>
  <c r="Z8" i="29"/>
  <c r="F8" i="29"/>
  <c r="Z7" i="29"/>
  <c r="F7" i="29"/>
  <c r="Z6" i="29"/>
  <c r="F6" i="29"/>
  <c r="Z5" i="29"/>
  <c r="O5" i="29"/>
  <c r="N5" i="29"/>
  <c r="F5" i="29"/>
  <c r="Y4" i="29"/>
  <c r="Z4" i="29" s="1"/>
  <c r="N4" i="29"/>
  <c r="O4" i="29" s="1"/>
  <c r="F4" i="29"/>
  <c r="F64" i="29" s="1"/>
  <c r="O64" i="29" l="1"/>
  <c r="Z64" i="29"/>
  <c r="O4" i="28"/>
  <c r="J64" i="28"/>
  <c r="K64" i="28"/>
  <c r="V64" i="28"/>
  <c r="U64" i="28"/>
  <c r="Z63" i="28"/>
  <c r="O63" i="28"/>
  <c r="N63" i="28"/>
  <c r="F63" i="28"/>
  <c r="Z62" i="28"/>
  <c r="N62" i="28"/>
  <c r="O62" i="28" s="1"/>
  <c r="F62" i="28"/>
  <c r="Z61" i="28"/>
  <c r="O61" i="28"/>
  <c r="N61" i="28"/>
  <c r="Z60" i="28"/>
  <c r="F60" i="28"/>
  <c r="Z59" i="28"/>
  <c r="F59" i="28"/>
  <c r="Z58" i="28"/>
  <c r="F58" i="28"/>
  <c r="Z57" i="28"/>
  <c r="F57" i="28"/>
  <c r="Z56" i="28"/>
  <c r="F56" i="28"/>
  <c r="Z55" i="28"/>
  <c r="N55" i="28"/>
  <c r="O55" i="28" s="1"/>
  <c r="F55" i="28"/>
  <c r="Z54" i="28"/>
  <c r="N54" i="28"/>
  <c r="O54" i="28" s="1"/>
  <c r="F54" i="28"/>
  <c r="Z53" i="28"/>
  <c r="N53" i="28"/>
  <c r="O53" i="28" s="1"/>
  <c r="F53" i="28"/>
  <c r="Z52" i="28"/>
  <c r="N52" i="28"/>
  <c r="O52" i="28" s="1"/>
  <c r="F52" i="28"/>
  <c r="Z51" i="28"/>
  <c r="F51" i="28"/>
  <c r="Z50" i="28"/>
  <c r="F50" i="28"/>
  <c r="Z49" i="28"/>
  <c r="F49" i="28"/>
  <c r="Z48" i="28"/>
  <c r="F48" i="28"/>
  <c r="Z47" i="28"/>
  <c r="F47" i="28"/>
  <c r="Z46" i="28"/>
  <c r="F46" i="28"/>
  <c r="Y45" i="28"/>
  <c r="F45" i="28"/>
  <c r="Y44" i="28"/>
  <c r="Z44" i="28" s="1"/>
  <c r="N44" i="28"/>
  <c r="O44" i="28" s="1"/>
  <c r="F44" i="28"/>
  <c r="Z43" i="28"/>
  <c r="O43" i="28"/>
  <c r="N43" i="28"/>
  <c r="F43" i="28"/>
  <c r="Z42" i="28"/>
  <c r="F42" i="28"/>
  <c r="Z41" i="28"/>
  <c r="F41" i="28"/>
  <c r="Z39" i="28"/>
  <c r="O39" i="28"/>
  <c r="N39" i="28"/>
  <c r="F39" i="28"/>
  <c r="Z38" i="28"/>
  <c r="F38" i="28"/>
  <c r="Z37" i="28"/>
  <c r="O37" i="28"/>
  <c r="N37" i="28"/>
  <c r="F37" i="28"/>
  <c r="Z36" i="28"/>
  <c r="F36" i="28"/>
  <c r="Y35" i="28"/>
  <c r="Z35" i="28" s="1"/>
  <c r="N35" i="28"/>
  <c r="O35" i="28" s="1"/>
  <c r="F35" i="28"/>
  <c r="Z34" i="28"/>
  <c r="N34" i="28"/>
  <c r="O34" i="28" s="1"/>
  <c r="F34" i="28"/>
  <c r="Y33" i="28"/>
  <c r="Z33" i="28" s="1"/>
  <c r="F33" i="28"/>
  <c r="Y32" i="28"/>
  <c r="Z32" i="28" s="1"/>
  <c r="F32" i="28"/>
  <c r="Y31" i="28"/>
  <c r="Z31" i="28" s="1"/>
  <c r="F31" i="28"/>
  <c r="Y30" i="28"/>
  <c r="Z30" i="28" s="1"/>
  <c r="F30" i="28"/>
  <c r="Z28" i="28"/>
  <c r="N28" i="28"/>
  <c r="O28" i="28" s="1"/>
  <c r="F28" i="28"/>
  <c r="Z27" i="28"/>
  <c r="N27" i="28"/>
  <c r="O27" i="28" s="1"/>
  <c r="F27" i="28"/>
  <c r="Z26" i="28"/>
  <c r="N26" i="28"/>
  <c r="O26" i="28" s="1"/>
  <c r="F26" i="28"/>
  <c r="Z25" i="28"/>
  <c r="N25" i="28"/>
  <c r="O25" i="28" s="1"/>
  <c r="F25" i="28"/>
  <c r="Z24" i="28"/>
  <c r="N24" i="28"/>
  <c r="O24" i="28" s="1"/>
  <c r="F24" i="28"/>
  <c r="Z23" i="28"/>
  <c r="N23" i="28"/>
  <c r="O23" i="28" s="1"/>
  <c r="F23" i="28"/>
  <c r="Z22" i="28"/>
  <c r="N22" i="28"/>
  <c r="O22" i="28" s="1"/>
  <c r="F22" i="28"/>
  <c r="Z21" i="28"/>
  <c r="N21" i="28"/>
  <c r="O21" i="28" s="1"/>
  <c r="F21" i="28"/>
  <c r="Z20" i="28"/>
  <c r="N20" i="28"/>
  <c r="O20" i="28" s="1"/>
  <c r="F20" i="28"/>
  <c r="Z19" i="28"/>
  <c r="N19" i="28"/>
  <c r="O19" i="28" s="1"/>
  <c r="F19" i="28"/>
  <c r="Z18" i="28"/>
  <c r="N18" i="28"/>
  <c r="O18" i="28" s="1"/>
  <c r="F18" i="28"/>
  <c r="Z17" i="28"/>
  <c r="N17" i="28"/>
  <c r="O17" i="28" s="1"/>
  <c r="F17" i="28"/>
  <c r="Z16" i="28"/>
  <c r="Z15" i="28"/>
  <c r="F15" i="28"/>
  <c r="Y14" i="28"/>
  <c r="Z14" i="28" s="1"/>
  <c r="N14" i="28"/>
  <c r="F14" i="28"/>
  <c r="F64" i="28" s="1"/>
  <c r="Y13" i="28"/>
  <c r="Z13" i="28" s="1"/>
  <c r="N13" i="28"/>
  <c r="O13" i="28" s="1"/>
  <c r="F13" i="28"/>
  <c r="Y12" i="28"/>
  <c r="N12" i="28"/>
  <c r="O12" i="28" s="1"/>
  <c r="F12" i="28"/>
  <c r="Y11" i="28"/>
  <c r="N11" i="28"/>
  <c r="O11" i="28" s="1"/>
  <c r="F11" i="28"/>
  <c r="Y10" i="28"/>
  <c r="N10" i="28"/>
  <c r="O10" i="28" s="1"/>
  <c r="F10" i="28"/>
  <c r="Y9" i="28"/>
  <c r="N9" i="28"/>
  <c r="O9" i="28" s="1"/>
  <c r="F9" i="28"/>
  <c r="Z8" i="28"/>
  <c r="F8" i="28"/>
  <c r="Z7" i="28"/>
  <c r="F7" i="28"/>
  <c r="Z6" i="28"/>
  <c r="F6" i="28"/>
  <c r="Z5" i="28"/>
  <c r="N5" i="28"/>
  <c r="O5" i="28" s="1"/>
  <c r="F5" i="28"/>
  <c r="Z4" i="28"/>
  <c r="Y4" i="28"/>
  <c r="N4" i="28"/>
  <c r="F4" i="28"/>
  <c r="O64" i="28" l="1"/>
  <c r="Z64" i="28"/>
  <c r="N17" i="27"/>
  <c r="O17" i="27" s="1"/>
  <c r="F34" i="27"/>
  <c r="N34" i="27"/>
  <c r="O34" i="27"/>
  <c r="Y34" i="27"/>
  <c r="Z34" i="27" s="1"/>
  <c r="Y9" i="27"/>
  <c r="F71" i="26" l="1"/>
  <c r="F27" i="26"/>
  <c r="Z44" i="25" l="1"/>
  <c r="V63" i="27"/>
  <c r="U63" i="27"/>
  <c r="K63" i="27"/>
  <c r="Z62" i="27"/>
  <c r="N62" i="27"/>
  <c r="O62" i="27" s="1"/>
  <c r="F62" i="27"/>
  <c r="Z61" i="27"/>
  <c r="N61" i="27"/>
  <c r="O61" i="27" s="1"/>
  <c r="F61" i="27"/>
  <c r="Z60" i="27"/>
  <c r="N60" i="27"/>
  <c r="O60" i="27" s="1"/>
  <c r="Z59" i="27"/>
  <c r="F59" i="27"/>
  <c r="Z58" i="27"/>
  <c r="F58" i="27"/>
  <c r="Z57" i="27"/>
  <c r="F57" i="27"/>
  <c r="Z56" i="27"/>
  <c r="F56" i="27"/>
  <c r="Z55" i="27"/>
  <c r="F55" i="27"/>
  <c r="Z54" i="27"/>
  <c r="N54" i="27"/>
  <c r="O54" i="27" s="1"/>
  <c r="F54" i="27"/>
  <c r="Z53" i="27"/>
  <c r="N53" i="27"/>
  <c r="O53" i="27" s="1"/>
  <c r="F53" i="27"/>
  <c r="Z52" i="27"/>
  <c r="N52" i="27"/>
  <c r="O52" i="27" s="1"/>
  <c r="F52" i="27"/>
  <c r="Z51" i="27"/>
  <c r="N51" i="27"/>
  <c r="O51" i="27" s="1"/>
  <c r="F51" i="27"/>
  <c r="Z50" i="27"/>
  <c r="F50" i="27"/>
  <c r="Z49" i="27"/>
  <c r="F49" i="27"/>
  <c r="Z48" i="27"/>
  <c r="F48" i="27"/>
  <c r="Z47" i="27"/>
  <c r="F47" i="27"/>
  <c r="Z46" i="27"/>
  <c r="F46" i="27"/>
  <c r="Z45" i="27"/>
  <c r="F45" i="27"/>
  <c r="Y44" i="27"/>
  <c r="F44" i="27"/>
  <c r="Y43" i="27"/>
  <c r="Z43" i="27" s="1"/>
  <c r="N43" i="27"/>
  <c r="O43" i="27" s="1"/>
  <c r="F43" i="27"/>
  <c r="Z42" i="27"/>
  <c r="N42" i="27"/>
  <c r="O42" i="27" s="1"/>
  <c r="F42" i="27"/>
  <c r="Z41" i="27"/>
  <c r="F41" i="27"/>
  <c r="Z40" i="27"/>
  <c r="F40" i="27"/>
  <c r="Z38" i="27"/>
  <c r="N38" i="27"/>
  <c r="O38" i="27" s="1"/>
  <c r="F38" i="27"/>
  <c r="Z37" i="27"/>
  <c r="F37" i="27"/>
  <c r="Z36" i="27"/>
  <c r="N36" i="27"/>
  <c r="O36" i="27" s="1"/>
  <c r="F36" i="27"/>
  <c r="Z35" i="27"/>
  <c r="F35" i="27"/>
  <c r="Z33" i="27"/>
  <c r="N33" i="27"/>
  <c r="O33" i="27" s="1"/>
  <c r="F33" i="27"/>
  <c r="Y32" i="27"/>
  <c r="Z32" i="27" s="1"/>
  <c r="F32" i="27"/>
  <c r="Y31" i="27"/>
  <c r="Z31" i="27" s="1"/>
  <c r="F31" i="27"/>
  <c r="Y30" i="27"/>
  <c r="Z30" i="27" s="1"/>
  <c r="F30" i="27"/>
  <c r="Y29" i="27"/>
  <c r="Z29" i="27" s="1"/>
  <c r="F29" i="27"/>
  <c r="Z28" i="27"/>
  <c r="N28" i="27"/>
  <c r="O28" i="27" s="1"/>
  <c r="F28" i="27"/>
  <c r="Z27" i="27"/>
  <c r="N27" i="27"/>
  <c r="O27" i="27" s="1"/>
  <c r="F27" i="27"/>
  <c r="Z26" i="27"/>
  <c r="N26" i="27"/>
  <c r="O26" i="27" s="1"/>
  <c r="F26" i="27"/>
  <c r="Z25" i="27"/>
  <c r="N25" i="27"/>
  <c r="O25" i="27" s="1"/>
  <c r="F25" i="27"/>
  <c r="Z24" i="27"/>
  <c r="N24" i="27"/>
  <c r="O24" i="27" s="1"/>
  <c r="F24" i="27"/>
  <c r="Z23" i="27"/>
  <c r="N23" i="27"/>
  <c r="O23" i="27" s="1"/>
  <c r="F23" i="27"/>
  <c r="Z22" i="27"/>
  <c r="N22" i="27"/>
  <c r="O22" i="27" s="1"/>
  <c r="F22" i="27"/>
  <c r="Z21" i="27"/>
  <c r="N21" i="27"/>
  <c r="O21" i="27" s="1"/>
  <c r="F21" i="27"/>
  <c r="Z20" i="27"/>
  <c r="N20" i="27"/>
  <c r="O20" i="27" s="1"/>
  <c r="F20" i="27"/>
  <c r="Z19" i="27"/>
  <c r="N19" i="27"/>
  <c r="O19" i="27" s="1"/>
  <c r="F19" i="27"/>
  <c r="Z18" i="27"/>
  <c r="N18" i="27"/>
  <c r="O18" i="27" s="1"/>
  <c r="F18" i="27"/>
  <c r="Z17" i="27"/>
  <c r="F17" i="27"/>
  <c r="Z16" i="27"/>
  <c r="Z15" i="27"/>
  <c r="F15" i="27"/>
  <c r="Y14" i="27"/>
  <c r="Z14" i="27" s="1"/>
  <c r="N14" i="27"/>
  <c r="F14" i="27"/>
  <c r="Y13" i="27"/>
  <c r="Z13" i="27" s="1"/>
  <c r="N13" i="27"/>
  <c r="O13" i="27" s="1"/>
  <c r="F13" i="27"/>
  <c r="Y12" i="27"/>
  <c r="N12" i="27"/>
  <c r="O12" i="27" s="1"/>
  <c r="F12" i="27"/>
  <c r="Y11" i="27"/>
  <c r="N11" i="27"/>
  <c r="O11" i="27" s="1"/>
  <c r="F11" i="27"/>
  <c r="Y10" i="27"/>
  <c r="N10" i="27"/>
  <c r="O10" i="27" s="1"/>
  <c r="F10" i="27"/>
  <c r="N9" i="27"/>
  <c r="O9" i="27" s="1"/>
  <c r="F9" i="27"/>
  <c r="Z8" i="27"/>
  <c r="F8" i="27"/>
  <c r="Z7" i="27"/>
  <c r="F7" i="27"/>
  <c r="Z6" i="27"/>
  <c r="F6" i="27"/>
  <c r="Z5" i="27"/>
  <c r="N5" i="27"/>
  <c r="O5" i="27" s="1"/>
  <c r="F5" i="27"/>
  <c r="Y4" i="27"/>
  <c r="Z4" i="27" s="1"/>
  <c r="N4" i="27"/>
  <c r="F4" i="27"/>
  <c r="F63" i="27" l="1"/>
  <c r="Z63" i="27"/>
  <c r="O63" i="27"/>
  <c r="N52" i="26" l="1"/>
  <c r="F52" i="26"/>
  <c r="N19" i="25" l="1"/>
  <c r="F51" i="25" l="1"/>
  <c r="N34" i="25"/>
  <c r="J63" i="25"/>
  <c r="N47" i="26" l="1"/>
  <c r="F47" i="26"/>
  <c r="N45" i="26"/>
  <c r="F45" i="26"/>
  <c r="N32" i="26"/>
  <c r="F32" i="26"/>
  <c r="F14" i="26"/>
  <c r="N14" i="26"/>
  <c r="F22" i="26"/>
  <c r="N22" i="26"/>
  <c r="F23" i="26"/>
  <c r="N23" i="26"/>
  <c r="J83" i="26"/>
  <c r="N82" i="26"/>
  <c r="F82" i="26"/>
  <c r="N81" i="26"/>
  <c r="F81" i="26"/>
  <c r="N80" i="26"/>
  <c r="F80" i="26"/>
  <c r="F79" i="26"/>
  <c r="F78" i="26"/>
  <c r="F77" i="26"/>
  <c r="F76" i="26"/>
  <c r="F75" i="26"/>
  <c r="N74" i="26"/>
  <c r="F74" i="26"/>
  <c r="N73" i="26"/>
  <c r="F73" i="26"/>
  <c r="N72" i="26"/>
  <c r="F72" i="26"/>
  <c r="N71" i="26"/>
  <c r="F70" i="26"/>
  <c r="F69" i="26"/>
  <c r="F68" i="26"/>
  <c r="F67" i="26"/>
  <c r="F66" i="26"/>
  <c r="F65" i="26"/>
  <c r="F64" i="26"/>
  <c r="N63" i="26"/>
  <c r="F63" i="26"/>
  <c r="N62" i="26"/>
  <c r="F62" i="26"/>
  <c r="F61" i="26"/>
  <c r="F60" i="26"/>
  <c r="N58" i="26"/>
  <c r="F58" i="26"/>
  <c r="F57" i="26"/>
  <c r="N56" i="26"/>
  <c r="F56" i="26"/>
  <c r="F55" i="26"/>
  <c r="N54" i="26"/>
  <c r="F54" i="26"/>
  <c r="N53" i="26"/>
  <c r="F53" i="26"/>
  <c r="F51" i="26"/>
  <c r="F50" i="26"/>
  <c r="F49" i="26"/>
  <c r="F48" i="26"/>
  <c r="N44" i="26"/>
  <c r="F44" i="26"/>
  <c r="N43" i="26"/>
  <c r="F43" i="26"/>
  <c r="N37" i="26"/>
  <c r="F37" i="26"/>
  <c r="N36" i="26"/>
  <c r="F36" i="26"/>
  <c r="N35" i="26"/>
  <c r="F35" i="26"/>
  <c r="N34" i="26"/>
  <c r="F34" i="26"/>
  <c r="N33" i="26"/>
  <c r="F33" i="26"/>
  <c r="N31" i="26"/>
  <c r="F31" i="26"/>
  <c r="N30" i="26"/>
  <c r="F30" i="26"/>
  <c r="N29" i="26"/>
  <c r="F29" i="26"/>
  <c r="F26" i="26"/>
  <c r="N25" i="26"/>
  <c r="F25" i="26"/>
  <c r="N13" i="26"/>
  <c r="F13" i="26"/>
  <c r="N12" i="26"/>
  <c r="F12" i="26"/>
  <c r="F8" i="26"/>
  <c r="F7" i="26"/>
  <c r="F6" i="26"/>
  <c r="N5" i="26"/>
  <c r="F5" i="26"/>
  <c r="N4" i="26"/>
  <c r="F4" i="26"/>
  <c r="F83" i="26" l="1"/>
  <c r="V63" i="25"/>
  <c r="U63" i="25"/>
  <c r="K63" i="25"/>
  <c r="Z62" i="25"/>
  <c r="N62" i="25"/>
  <c r="O62" i="25" s="1"/>
  <c r="F62" i="25"/>
  <c r="Z61" i="25"/>
  <c r="N61" i="25"/>
  <c r="O61" i="25" s="1"/>
  <c r="F61" i="25"/>
  <c r="Z60" i="25"/>
  <c r="N60" i="25"/>
  <c r="O60" i="25" s="1"/>
  <c r="Z59" i="25"/>
  <c r="F59" i="25"/>
  <c r="Z58" i="25"/>
  <c r="F58" i="25"/>
  <c r="Z57" i="25"/>
  <c r="F57" i="25"/>
  <c r="Z56" i="25"/>
  <c r="F56" i="25"/>
  <c r="Z55" i="25"/>
  <c r="F55" i="25"/>
  <c r="Z54" i="25"/>
  <c r="N54" i="25"/>
  <c r="O54" i="25" s="1"/>
  <c r="F54" i="25"/>
  <c r="Z53" i="25"/>
  <c r="N53" i="25"/>
  <c r="O53" i="25" s="1"/>
  <c r="F53" i="25"/>
  <c r="Z52" i="25"/>
  <c r="N52" i="25"/>
  <c r="O52" i="25" s="1"/>
  <c r="F52" i="25"/>
  <c r="Z51" i="25"/>
  <c r="N51" i="25"/>
  <c r="O51" i="25" s="1"/>
  <c r="Z50" i="25"/>
  <c r="F50" i="25"/>
  <c r="Z49" i="25"/>
  <c r="F49" i="25"/>
  <c r="Z48" i="25"/>
  <c r="F48" i="25"/>
  <c r="Z47" i="25"/>
  <c r="F47" i="25"/>
  <c r="Z46" i="25"/>
  <c r="F46" i="25"/>
  <c r="Z45" i="25"/>
  <c r="F45" i="25"/>
  <c r="Y44" i="25"/>
  <c r="F44" i="25"/>
  <c r="Y43" i="25"/>
  <c r="Z43" i="25" s="1"/>
  <c r="N43" i="25"/>
  <c r="O43" i="25" s="1"/>
  <c r="F43" i="25"/>
  <c r="Z42" i="25"/>
  <c r="N42" i="25"/>
  <c r="O42" i="25" s="1"/>
  <c r="F42" i="25"/>
  <c r="Z41" i="25"/>
  <c r="F41" i="25"/>
  <c r="Z40" i="25"/>
  <c r="F40" i="25"/>
  <c r="Z38" i="25"/>
  <c r="N38" i="25"/>
  <c r="O38" i="25" s="1"/>
  <c r="F38" i="25"/>
  <c r="Z37" i="25"/>
  <c r="F37" i="25"/>
  <c r="Z36" i="25"/>
  <c r="N36" i="25"/>
  <c r="O36" i="25" s="1"/>
  <c r="F36" i="25"/>
  <c r="Z35" i="25"/>
  <c r="F35" i="25"/>
  <c r="Y34" i="25"/>
  <c r="Z34" i="25" s="1"/>
  <c r="O34" i="25"/>
  <c r="F34" i="25"/>
  <c r="Z33" i="25"/>
  <c r="N33" i="25"/>
  <c r="O33" i="25" s="1"/>
  <c r="F33" i="25"/>
  <c r="Y32" i="25"/>
  <c r="Z32" i="25" s="1"/>
  <c r="F32" i="25"/>
  <c r="Y31" i="25"/>
  <c r="Z31" i="25" s="1"/>
  <c r="F31" i="25"/>
  <c r="Y30" i="25"/>
  <c r="Z30" i="25" s="1"/>
  <c r="F30" i="25"/>
  <c r="Z29" i="25"/>
  <c r="Y29" i="25"/>
  <c r="F29" i="25"/>
  <c r="Z28" i="25"/>
  <c r="N28" i="25"/>
  <c r="O28" i="25" s="1"/>
  <c r="F28" i="25"/>
  <c r="Z27" i="25"/>
  <c r="N27" i="25"/>
  <c r="O27" i="25" s="1"/>
  <c r="F27" i="25"/>
  <c r="Z26" i="25"/>
  <c r="N26" i="25"/>
  <c r="O26" i="25" s="1"/>
  <c r="F26" i="25"/>
  <c r="Z25" i="25"/>
  <c r="N25" i="25"/>
  <c r="O25" i="25" s="1"/>
  <c r="F25" i="25"/>
  <c r="Z24" i="25"/>
  <c r="N24" i="25"/>
  <c r="O24" i="25" s="1"/>
  <c r="F24" i="25"/>
  <c r="Z23" i="25"/>
  <c r="N23" i="25"/>
  <c r="O23" i="25" s="1"/>
  <c r="F23" i="25"/>
  <c r="Z22" i="25"/>
  <c r="N22" i="25"/>
  <c r="O22" i="25" s="1"/>
  <c r="F22" i="25"/>
  <c r="Z21" i="25"/>
  <c r="N21" i="25"/>
  <c r="O21" i="25" s="1"/>
  <c r="F21" i="25"/>
  <c r="Z20" i="25"/>
  <c r="N20" i="25"/>
  <c r="O20" i="25" s="1"/>
  <c r="F20" i="25"/>
  <c r="Z19" i="25"/>
  <c r="O19" i="25"/>
  <c r="F19" i="25"/>
  <c r="Z18" i="25"/>
  <c r="N18" i="25"/>
  <c r="O18" i="25" s="1"/>
  <c r="F18" i="25"/>
  <c r="Z17" i="25"/>
  <c r="N17" i="25"/>
  <c r="O17" i="25" s="1"/>
  <c r="F17" i="25"/>
  <c r="Z16" i="25"/>
  <c r="Z15" i="25"/>
  <c r="F15" i="25"/>
  <c r="Y14" i="25"/>
  <c r="Z14" i="25" s="1"/>
  <c r="N14" i="25"/>
  <c r="F14" i="25"/>
  <c r="Y13" i="25"/>
  <c r="Z13" i="25" s="1"/>
  <c r="N13" i="25"/>
  <c r="O13" i="25" s="1"/>
  <c r="F13" i="25"/>
  <c r="Y12" i="25"/>
  <c r="Z12" i="25" s="1"/>
  <c r="N12" i="25"/>
  <c r="O12" i="25" s="1"/>
  <c r="F12" i="25"/>
  <c r="Y11" i="25"/>
  <c r="Z11" i="25" s="1"/>
  <c r="N11" i="25"/>
  <c r="O11" i="25" s="1"/>
  <c r="F11" i="25"/>
  <c r="Y10" i="25"/>
  <c r="Z10" i="25" s="1"/>
  <c r="N10" i="25"/>
  <c r="O10" i="25" s="1"/>
  <c r="F10" i="25"/>
  <c r="Y9" i="25"/>
  <c r="Z9" i="25" s="1"/>
  <c r="N9" i="25"/>
  <c r="O9" i="25" s="1"/>
  <c r="F9" i="25"/>
  <c r="Z8" i="25"/>
  <c r="F8" i="25"/>
  <c r="Z7" i="25"/>
  <c r="F7" i="25"/>
  <c r="Z6" i="25"/>
  <c r="F6" i="25"/>
  <c r="Z5" i="25"/>
  <c r="N5" i="25"/>
  <c r="O5" i="25" s="1"/>
  <c r="F5" i="25"/>
  <c r="Y4" i="25"/>
  <c r="Z4" i="25" s="1"/>
  <c r="N4" i="25"/>
  <c r="F4" i="25"/>
  <c r="F63" i="25" l="1"/>
  <c r="O63" i="25"/>
  <c r="Z63" i="25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K55" i="6" l="1"/>
  <c r="N62" i="24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  <c r="U8" i="14"/>
  <c r="V8" i="14" s="1"/>
  <c r="U9" i="14"/>
  <c r="V9" i="14"/>
  <c r="U10" i="14"/>
  <c r="V10" i="14" s="1"/>
  <c r="U11" i="14"/>
  <c r="V11" i="14"/>
  <c r="N60" i="20"/>
  <c r="O60" i="20" s="1"/>
  <c r="G60" i="20"/>
  <c r="N59" i="20"/>
  <c r="O59" i="20" s="1"/>
  <c r="G59" i="20"/>
  <c r="N58" i="20"/>
  <c r="O58" i="20" s="1"/>
  <c r="G58" i="20"/>
  <c r="N57" i="20"/>
  <c r="O57" i="20" s="1"/>
  <c r="G57" i="20"/>
  <c r="N56" i="20"/>
  <c r="O56" i="20" s="1"/>
  <c r="G56" i="20"/>
  <c r="O55" i="20"/>
  <c r="N55" i="20"/>
  <c r="G55" i="20"/>
  <c r="N54" i="20"/>
  <c r="O54" i="20" s="1"/>
  <c r="G54" i="20"/>
  <c r="N53" i="20"/>
  <c r="O53" i="20" s="1"/>
  <c r="G53" i="20"/>
  <c r="N52" i="20"/>
  <c r="O52" i="20" s="1"/>
  <c r="G52" i="20"/>
  <c r="N51" i="20"/>
  <c r="O51" i="20" s="1"/>
  <c r="G51" i="20"/>
  <c r="N50" i="20"/>
  <c r="O50" i="20" s="1"/>
  <c r="G50" i="20"/>
  <c r="N49" i="20"/>
  <c r="O49" i="20" s="1"/>
  <c r="G49" i="20"/>
  <c r="N48" i="20"/>
  <c r="O48" i="20" s="1"/>
  <c r="G48" i="20"/>
  <c r="O47" i="20"/>
  <c r="N47" i="20"/>
  <c r="G47" i="20"/>
  <c r="N46" i="20"/>
  <c r="O46" i="20" s="1"/>
  <c r="G46" i="20"/>
  <c r="N45" i="20"/>
  <c r="O45" i="20" s="1"/>
  <c r="G45" i="20"/>
  <c r="N44" i="20"/>
  <c r="O44" i="20" s="1"/>
  <c r="G44" i="20"/>
  <c r="U43" i="20"/>
  <c r="V43" i="20" s="1"/>
  <c r="N43" i="20"/>
  <c r="O43" i="20" s="1"/>
  <c r="G43" i="20"/>
  <c r="U42" i="20"/>
  <c r="V42" i="20" s="1"/>
  <c r="G42" i="20"/>
  <c r="U41" i="20"/>
  <c r="V41" i="20" s="1"/>
  <c r="N41" i="20"/>
  <c r="O41" i="20" s="1"/>
  <c r="G41" i="20"/>
  <c r="N40" i="20"/>
  <c r="O40" i="20" s="1"/>
  <c r="G40" i="20"/>
  <c r="N39" i="20"/>
  <c r="O39" i="20" s="1"/>
  <c r="G39" i="20"/>
  <c r="N38" i="20"/>
  <c r="O38" i="20" s="1"/>
  <c r="G38" i="20"/>
  <c r="N37" i="20"/>
  <c r="O37" i="20" s="1"/>
  <c r="G37" i="20"/>
  <c r="G36" i="20"/>
  <c r="N35" i="20"/>
  <c r="O35" i="20" s="1"/>
  <c r="G35" i="20"/>
  <c r="G34" i="20"/>
  <c r="U33" i="20"/>
  <c r="V33" i="20" s="1"/>
  <c r="N33" i="20"/>
  <c r="O33" i="20" s="1"/>
  <c r="G33" i="20"/>
  <c r="N32" i="20"/>
  <c r="O32" i="20" s="1"/>
  <c r="G32" i="20"/>
  <c r="U31" i="20"/>
  <c r="V31" i="20" s="1"/>
  <c r="G31" i="20"/>
  <c r="U30" i="20"/>
  <c r="V30" i="20" s="1"/>
  <c r="G30" i="20"/>
  <c r="V29" i="20"/>
  <c r="U29" i="20"/>
  <c r="G29" i="20"/>
  <c r="U28" i="20"/>
  <c r="V28" i="20" s="1"/>
  <c r="G28" i="20"/>
  <c r="N27" i="20"/>
  <c r="O27" i="20" s="1"/>
  <c r="G27" i="20"/>
  <c r="N26" i="20"/>
  <c r="O26" i="20" s="1"/>
  <c r="G26" i="20"/>
  <c r="N25" i="20"/>
  <c r="O25" i="20" s="1"/>
  <c r="G25" i="20"/>
  <c r="N24" i="20"/>
  <c r="O24" i="20" s="1"/>
  <c r="G24" i="20"/>
  <c r="N23" i="20"/>
  <c r="O23" i="20" s="1"/>
  <c r="G23" i="20"/>
  <c r="N22" i="20"/>
  <c r="O22" i="20" s="1"/>
  <c r="G22" i="20"/>
  <c r="O21" i="20"/>
  <c r="N21" i="20"/>
  <c r="G21" i="20"/>
  <c r="N20" i="20"/>
  <c r="O20" i="20" s="1"/>
  <c r="G20" i="20"/>
  <c r="N19" i="20"/>
  <c r="O19" i="20" s="1"/>
  <c r="G19" i="20"/>
  <c r="N18" i="20"/>
  <c r="O18" i="20" s="1"/>
  <c r="G18" i="20"/>
  <c r="N17" i="20"/>
  <c r="O17" i="20" s="1"/>
  <c r="G17" i="20"/>
  <c r="N16" i="20"/>
  <c r="O16" i="20" s="1"/>
  <c r="G16" i="20"/>
  <c r="U14" i="20"/>
  <c r="V14" i="20" s="1"/>
  <c r="N14" i="20"/>
  <c r="O14" i="20" s="1"/>
  <c r="G14" i="20"/>
  <c r="U13" i="20"/>
  <c r="V13" i="20" s="1"/>
  <c r="N13" i="20"/>
  <c r="O13" i="20" s="1"/>
  <c r="G13" i="20"/>
  <c r="U12" i="20"/>
  <c r="V12" i="20" s="1"/>
  <c r="N12" i="20"/>
  <c r="O12" i="20" s="1"/>
  <c r="G12" i="20"/>
  <c r="U11" i="20"/>
  <c r="V11" i="20" s="1"/>
  <c r="N11" i="20"/>
  <c r="O11" i="20" s="1"/>
  <c r="G11" i="20"/>
  <c r="U10" i="20"/>
  <c r="V10" i="20" s="1"/>
  <c r="O10" i="20"/>
  <c r="N10" i="20"/>
  <c r="G10" i="20"/>
  <c r="U9" i="20"/>
  <c r="V9" i="20" s="1"/>
  <c r="N9" i="20"/>
  <c r="O9" i="20" s="1"/>
  <c r="G9" i="20"/>
  <c r="V8" i="20"/>
  <c r="U8" i="20"/>
  <c r="N8" i="20"/>
  <c r="O8" i="20" s="1"/>
  <c r="G8" i="20"/>
  <c r="G7" i="20"/>
  <c r="G6" i="20"/>
  <c r="G5" i="20"/>
  <c r="O4" i="20"/>
  <c r="N4" i="20"/>
  <c r="G4" i="20"/>
  <c r="U3" i="20"/>
  <c r="V3" i="20" s="1"/>
  <c r="N3" i="20"/>
  <c r="O3" i="20" s="1"/>
  <c r="G3" i="20"/>
  <c r="N3" i="14"/>
  <c r="O3" i="14" s="1"/>
  <c r="N60" i="14"/>
  <c r="O60" i="14" s="1"/>
  <c r="G60" i="14"/>
  <c r="N59" i="14"/>
  <c r="O59" i="14" s="1"/>
  <c r="G59" i="14"/>
  <c r="N58" i="14"/>
  <c r="O58" i="14" s="1"/>
  <c r="G58" i="14"/>
  <c r="O57" i="14"/>
  <c r="N57" i="14"/>
  <c r="G57" i="14"/>
  <c r="N56" i="14"/>
  <c r="O56" i="14" s="1"/>
  <c r="G56" i="14"/>
  <c r="N55" i="14"/>
  <c r="O55" i="14" s="1"/>
  <c r="G55" i="14"/>
  <c r="N54" i="14"/>
  <c r="O54" i="14" s="1"/>
  <c r="G54" i="14"/>
  <c r="N53" i="14"/>
  <c r="O53" i="14" s="1"/>
  <c r="G53" i="14"/>
  <c r="N52" i="14"/>
  <c r="O52" i="14" s="1"/>
  <c r="G52" i="14"/>
  <c r="N51" i="14"/>
  <c r="O51" i="14" s="1"/>
  <c r="G51" i="14"/>
  <c r="N50" i="14"/>
  <c r="O50" i="14" s="1"/>
  <c r="G50" i="14"/>
  <c r="O49" i="14"/>
  <c r="N49" i="14"/>
  <c r="G49" i="14"/>
  <c r="N48" i="14"/>
  <c r="O48" i="14" s="1"/>
  <c r="G48" i="14"/>
  <c r="N47" i="14"/>
  <c r="O47" i="14" s="1"/>
  <c r="G47" i="14"/>
  <c r="N46" i="14"/>
  <c r="O46" i="14" s="1"/>
  <c r="G46" i="14"/>
  <c r="N45" i="14"/>
  <c r="O45" i="14" s="1"/>
  <c r="G45" i="14"/>
  <c r="N44" i="14"/>
  <c r="O44" i="14" s="1"/>
  <c r="G44" i="14"/>
  <c r="U43" i="14"/>
  <c r="V43" i="14" s="1"/>
  <c r="N43" i="14"/>
  <c r="O43" i="14" s="1"/>
  <c r="G43" i="14"/>
  <c r="U42" i="14"/>
  <c r="V42" i="14" s="1"/>
  <c r="G42" i="14"/>
  <c r="U41" i="14"/>
  <c r="V41" i="14" s="1"/>
  <c r="N41" i="14"/>
  <c r="O41" i="14" s="1"/>
  <c r="G41" i="14"/>
  <c r="N40" i="14"/>
  <c r="O40" i="14" s="1"/>
  <c r="G40" i="14"/>
  <c r="N39" i="14"/>
  <c r="O39" i="14" s="1"/>
  <c r="G39" i="14"/>
  <c r="N38" i="14"/>
  <c r="O38" i="14" s="1"/>
  <c r="G38" i="14"/>
  <c r="N37" i="14"/>
  <c r="O37" i="14" s="1"/>
  <c r="G37" i="14"/>
  <c r="G36" i="14"/>
  <c r="N35" i="14"/>
  <c r="O35" i="14" s="1"/>
  <c r="G35" i="14"/>
  <c r="G34" i="14"/>
  <c r="U33" i="14"/>
  <c r="V33" i="14" s="1"/>
  <c r="N33" i="14"/>
  <c r="O33" i="14" s="1"/>
  <c r="G33" i="14"/>
  <c r="N32" i="14"/>
  <c r="O32" i="14" s="1"/>
  <c r="G32" i="14"/>
  <c r="U31" i="14"/>
  <c r="V31" i="14" s="1"/>
  <c r="G31" i="14"/>
  <c r="U30" i="14"/>
  <c r="V30" i="14" s="1"/>
  <c r="G30" i="14"/>
  <c r="U29" i="14"/>
  <c r="V29" i="14" s="1"/>
  <c r="G29" i="14"/>
  <c r="U28" i="14"/>
  <c r="V28" i="14" s="1"/>
  <c r="G28" i="14"/>
  <c r="N27" i="14"/>
  <c r="O27" i="14" s="1"/>
  <c r="G27" i="14"/>
  <c r="N26" i="14"/>
  <c r="O26" i="14" s="1"/>
  <c r="G26" i="14"/>
  <c r="N25" i="14"/>
  <c r="O25" i="14" s="1"/>
  <c r="G25" i="14"/>
  <c r="N24" i="14"/>
  <c r="O24" i="14" s="1"/>
  <c r="G24" i="14"/>
  <c r="N23" i="14"/>
  <c r="O23" i="14" s="1"/>
  <c r="G23" i="14"/>
  <c r="N22" i="14"/>
  <c r="O22" i="14" s="1"/>
  <c r="G22" i="14"/>
  <c r="N21" i="14"/>
  <c r="O21" i="14" s="1"/>
  <c r="G21" i="14"/>
  <c r="N20" i="14"/>
  <c r="O20" i="14" s="1"/>
  <c r="G20" i="14"/>
  <c r="N19" i="14"/>
  <c r="O19" i="14" s="1"/>
  <c r="G19" i="14"/>
  <c r="O18" i="14"/>
  <c r="N18" i="14"/>
  <c r="G18" i="14"/>
  <c r="N17" i="14"/>
  <c r="O17" i="14" s="1"/>
  <c r="G17" i="14"/>
  <c r="N16" i="14"/>
  <c r="O16" i="14" s="1"/>
  <c r="G16" i="14"/>
  <c r="U14" i="14"/>
  <c r="V14" i="14" s="1"/>
  <c r="N14" i="14"/>
  <c r="O14" i="14" s="1"/>
  <c r="G14" i="14"/>
  <c r="U13" i="14"/>
  <c r="V13" i="14" s="1"/>
  <c r="O13" i="14"/>
  <c r="N13" i="14"/>
  <c r="G13" i="14"/>
  <c r="U12" i="14"/>
  <c r="V12" i="14" s="1"/>
  <c r="N12" i="14"/>
  <c r="O12" i="14" s="1"/>
  <c r="G12" i="14"/>
  <c r="N11" i="14"/>
  <c r="O11" i="14" s="1"/>
  <c r="G11" i="14"/>
  <c r="N10" i="14"/>
  <c r="O10" i="14" s="1"/>
  <c r="G10" i="14"/>
  <c r="N9" i="14"/>
  <c r="O9" i="14" s="1"/>
  <c r="G9" i="14"/>
  <c r="N8" i="14"/>
  <c r="O8" i="14" s="1"/>
  <c r="G8" i="14"/>
  <c r="G7" i="14"/>
  <c r="G6" i="14"/>
  <c r="G5" i="14"/>
  <c r="N4" i="14"/>
  <c r="O4" i="14" s="1"/>
  <c r="G4" i="14"/>
  <c r="U3" i="14"/>
  <c r="V3" i="14" s="1"/>
  <c r="G3" i="14"/>
</calcChain>
</file>

<file path=xl/comments1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<sst xmlns="http://schemas.openxmlformats.org/spreadsheetml/2006/main" count="4249" uniqueCount="455">
  <si>
    <t>조합</t>
    <phoneticPr fontId="2" type="noConversion"/>
  </si>
  <si>
    <t>회원사</t>
    <phoneticPr fontId="2" type="noConversion"/>
  </si>
  <si>
    <t>홈페이지</t>
    <phoneticPr fontId="2" type="noConversion"/>
  </si>
  <si>
    <t>Count</t>
    <phoneticPr fontId="2" type="noConversion"/>
  </si>
  <si>
    <t>RJ_001</t>
  </si>
  <si>
    <t>서울경인</t>
    <phoneticPr fontId="2" type="noConversion"/>
  </si>
  <si>
    <t>RJ_002</t>
  </si>
  <si>
    <t>강원도</t>
    <phoneticPr fontId="2" type="noConversion"/>
  </si>
  <si>
    <t>RJ_004</t>
  </si>
  <si>
    <t>대전충</t>
    <phoneticPr fontId="2" type="noConversion"/>
  </si>
  <si>
    <t>RJ_019</t>
  </si>
  <si>
    <t>대전세종</t>
    <phoneticPr fontId="2" type="noConversion"/>
  </si>
  <si>
    <t>RJ_005</t>
  </si>
  <si>
    <t>경북</t>
    <phoneticPr fontId="2" type="noConversion"/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</si>
  <si>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</si>
  <si>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</si>
  <si>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</si>
  <si>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</si>
  <si>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</si>
  <si>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</si>
  <si>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</si>
  <si>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</si>
  <si>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</si>
  <si>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</si>
  <si>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</si>
  <si>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</si>
  <si>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</si>
  <si>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</si>
  <si>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</si>
  <si>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</si>
  <si>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</si>
  <si>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</si>
  <si>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</si>
  <si>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</si>
  <si>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</si>
  <si>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</si>
  <si>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</si>
  <si>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</si>
  <si>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</si>
  <si>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</si>
  <si>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</si>
  <si>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</si>
  <si>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</si>
  <si>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</si>
  <si>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</si>
  <si>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</si>
  <si>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</si>
  <si>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</si>
  <si>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</si>
  <si>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</si>
  <si>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>?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</si>
  <si>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</si>
  <si>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</si>
  <si>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</si>
  <si>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</si>
  <si>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</si>
  <si>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</si>
  <si>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</si>
  <si>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</si>
  <si>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</si>
  <si>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</si>
  <si>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</si>
  <si>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</si>
  <si>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</si>
  <si>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</si>
  <si>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</si>
  <si>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경북 제일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</si>
  <si>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</si>
  <si>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</si>
  <si>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</si>
  <si>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</si>
  <si>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</si>
  <si>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</si>
  <si>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RJ_201</t>
    <phoneticPr fontId="2" type="noConversion"/>
  </si>
  <si>
    <t>RJ_001</t>
    <phoneticPr fontId="2" type="noConversion"/>
  </si>
  <si>
    <t>RJ_002</t>
    <phoneticPr fontId="2" type="noConversion"/>
  </si>
  <si>
    <t>RJ_202</t>
    <phoneticPr fontId="2" type="noConversion"/>
  </si>
  <si>
    <t>RJ_203</t>
    <phoneticPr fontId="2" type="noConversion"/>
  </si>
  <si>
    <t>RJ_004</t>
    <phoneticPr fontId="2" type="noConversion"/>
  </si>
  <si>
    <t>J</t>
    <phoneticPr fontId="2" type="noConversion"/>
  </si>
  <si>
    <t>RJ_019</t>
    <phoneticPr fontId="2" type="noConversion"/>
  </si>
  <si>
    <t>RJ_J01</t>
    <phoneticPr fontId="2" type="noConversion"/>
  </si>
  <si>
    <t>RJ_005</t>
    <phoneticPr fontId="2" type="noConversion"/>
  </si>
  <si>
    <t>RJ_501</t>
    <phoneticPr fontId="2" type="noConversion"/>
  </si>
  <si>
    <t>RJ_502</t>
    <phoneticPr fontId="2" type="noConversion"/>
  </si>
  <si>
    <t>RJ_006</t>
    <phoneticPr fontId="2" type="noConversion"/>
  </si>
  <si>
    <t>RJ_601</t>
    <phoneticPr fontId="2" type="noConversion"/>
  </si>
  <si>
    <t>RJ_602</t>
    <phoneticPr fontId="2" type="noConversion"/>
  </si>
  <si>
    <t>RJ_007</t>
    <phoneticPr fontId="2" type="noConversion"/>
  </si>
  <si>
    <t>RJ_701</t>
    <phoneticPr fontId="2" type="noConversion"/>
  </si>
  <si>
    <t>RJ_702</t>
    <phoneticPr fontId="2" type="noConversion"/>
  </si>
  <si>
    <t>RJ_801</t>
    <phoneticPr fontId="2" type="noConversion"/>
  </si>
  <si>
    <t>RJ_008</t>
    <phoneticPr fontId="2" type="noConversion"/>
  </si>
  <si>
    <t>RJ_018</t>
    <phoneticPr fontId="2" type="noConversion"/>
  </si>
  <si>
    <t>RJ_K01</t>
    <phoneticPr fontId="2" type="noConversion"/>
  </si>
  <si>
    <t>RJ_013</t>
    <phoneticPr fontId="2" type="noConversion"/>
  </si>
  <si>
    <t>D</t>
    <phoneticPr fontId="2" type="noConversion"/>
  </si>
  <si>
    <t>RJ_D01</t>
    <phoneticPr fontId="2" type="noConversion"/>
  </si>
  <si>
    <t>RJ_901</t>
    <phoneticPr fontId="2" type="noConversion"/>
  </si>
  <si>
    <t>RJ_010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</si>
  <si>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</si>
  <si>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</si>
  <si>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</si>
  <si>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RJ_011</t>
    <phoneticPr fontId="2" type="noConversion"/>
  </si>
  <si>
    <t>RJ_C01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</si>
  <si>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</si>
  <si>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</si>
  <si>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</si>
  <si>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</si>
  <si>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RJ_401</t>
    <phoneticPr fontId="2" type="noConversion"/>
  </si>
  <si>
    <t>RJ_402</t>
    <phoneticPr fontId="2" type="noConversion"/>
  </si>
  <si>
    <t>I</t>
    <phoneticPr fontId="2" type="noConversion"/>
  </si>
  <si>
    <t>AJ_003</t>
  </si>
  <si>
    <t>충북</t>
  </si>
  <si>
    <t>충북 동부</t>
  </si>
  <si>
    <t>충북 서부</t>
  </si>
  <si>
    <t>대전세종충남</t>
  </si>
  <si>
    <t>분기초 1일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</si>
  <si>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</si>
  <si>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</si>
  <si>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</si>
  <si>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</si>
  <si>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</si>
  <si>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</si>
  <si>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</si>
  <si>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</si>
  <si>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부울경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</si>
  <si>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</si>
  <si>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</si>
  <si>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</si>
  <si>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</si>
  <si>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</si>
  <si>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</si>
  <si>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</si>
  <si>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</si>
  <si>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r>
      <rPr>
        <b/>
        <sz val="11"/>
        <rFont val="맑은 고딕"/>
        <family val="3"/>
        <charset val="129"/>
        <scheme val="minor"/>
      </rPr>
      <t>회원사 월 5만원</t>
    </r>
    <r>
      <rPr>
        <sz val="11"/>
        <rFont val="맑은 고딕"/>
        <family val="3"/>
        <charset val="129"/>
        <scheme val="minor"/>
      </rPr>
      <t xml:space="preserve"> (기존 영업 회원사 X, 신규 O) → </t>
    </r>
    <r>
      <rPr>
        <b/>
        <sz val="11"/>
        <rFont val="맑은 고딕"/>
        <family val="3"/>
        <charset val="129"/>
        <scheme val="minor"/>
      </rPr>
      <t>특이 케이스</t>
    </r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</si>
  <si>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</si>
  <si>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</si>
  <si>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</si>
  <si>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</si>
  <si>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</si>
  <si>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황상걸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</si>
  <si>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</si>
  <si>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</si>
  <si>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</si>
  <si>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</si>
  <si>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</si>
  <si>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</si>
  <si>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</si>
  <si>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</si>
  <si>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유명희</t>
    <phoneticPr fontId="2" type="noConversion"/>
  </si>
  <si>
    <t>안지숙</t>
    <phoneticPr fontId="2" type="noConversion"/>
  </si>
  <si>
    <t>김미영</t>
    <phoneticPr fontId="2" type="noConversion"/>
  </si>
  <si>
    <t>매달 20일</t>
  </si>
  <si>
    <t>매달 20일</t>
    <phoneticPr fontId="2" type="noConversion"/>
  </si>
  <si>
    <t>프로그램</t>
    <phoneticPr fontId="2" type="noConversion"/>
  </si>
  <si>
    <t>회원사 조합에서 공제</t>
    <phoneticPr fontId="2" type="noConversion"/>
  </si>
  <si>
    <t>회원사 직접 계산서 발행(or 대기업)</t>
    <phoneticPr fontId="2" type="noConversion"/>
  </si>
  <si>
    <t>합계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</si>
  <si>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</si>
  <si>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</si>
  <si>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</si>
  <si>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</si>
  <si>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</si>
  <si>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</si>
  <si>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</si>
  <si>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RM_529(대구사업조합 소속) 월 5만원</t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</si>
  <si>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</si>
  <si>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</si>
  <si>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</si>
  <si>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</si>
  <si>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</si>
  <si>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</si>
  <si>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1년계약 제외업체</t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</si>
  <si>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</si>
  <si>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</si>
  <si>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</si>
  <si>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</si>
  <si>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매달 20일 (대기업)</t>
    <phoneticPr fontId="2" type="noConversion"/>
  </si>
  <si>
    <t xml:space="preserve">RM_225 </t>
  </si>
  <si>
    <t xml:space="preserve">RM_233 </t>
  </si>
  <si>
    <t xml:space="preserve">RM_244 </t>
  </si>
  <si>
    <t xml:space="preserve">RM_277 </t>
  </si>
  <si>
    <t xml:space="preserve">RM_278 </t>
  </si>
  <si>
    <t xml:space="preserve">RM_299 </t>
  </si>
  <si>
    <t xml:space="preserve">RM_2C2 </t>
  </si>
  <si>
    <t xml:space="preserve">RM_2D7 </t>
  </si>
  <si>
    <t xml:space="preserve">RM_2D8 </t>
  </si>
  <si>
    <t xml:space="preserve">RM_2E1 </t>
  </si>
  <si>
    <t xml:space="preserve">RM_2F4 </t>
  </si>
  <si>
    <t xml:space="preserve">RM_2F5 </t>
  </si>
  <si>
    <t xml:space="preserve">RM_2F6 </t>
  </si>
  <si>
    <t xml:space="preserve">RM_2G0 </t>
  </si>
  <si>
    <t xml:space="preserve">RM_2H4 </t>
  </si>
  <si>
    <t xml:space="preserve">AS_301 </t>
  </si>
  <si>
    <t>2016년 전자세금계산서 사용료</t>
  </si>
  <si>
    <t xml:space="preserve">AS_901 </t>
  </si>
  <si>
    <t xml:space="preserve">RM_1BE </t>
  </si>
  <si>
    <t xml:space="preserve">RM_302 </t>
  </si>
  <si>
    <t xml:space="preserve">RM_303 </t>
  </si>
  <si>
    <t xml:space="preserve">RM_304 </t>
  </si>
  <si>
    <t xml:space="preserve">RM_502 </t>
  </si>
  <si>
    <t xml:space="preserve">RM_504 </t>
  </si>
  <si>
    <t xml:space="preserve">RM_506 </t>
  </si>
  <si>
    <t xml:space="preserve">RM_507 </t>
  </si>
  <si>
    <t xml:space="preserve">RM_508 </t>
  </si>
  <si>
    <t xml:space="preserve">RM_526 </t>
  </si>
  <si>
    <t xml:space="preserve">RM_529 </t>
  </si>
  <si>
    <t xml:space="preserve">RM_537 </t>
  </si>
  <si>
    <t xml:space="preserve">RM_539 </t>
  </si>
  <si>
    <t xml:space="preserve">RM_534 </t>
  </si>
  <si>
    <t xml:space="preserve">RM_546 </t>
  </si>
  <si>
    <t xml:space="preserve">RM_550 </t>
  </si>
  <si>
    <t xml:space="preserve">RM_55A </t>
  </si>
  <si>
    <t xml:space="preserve">RM_55B </t>
  </si>
  <si>
    <t xml:space="preserve">RM_55C </t>
  </si>
  <si>
    <t xml:space="preserve">RM_563 </t>
  </si>
  <si>
    <t xml:space="preserve">RM_565 </t>
  </si>
  <si>
    <t xml:space="preserve">RM_566 </t>
  </si>
  <si>
    <t xml:space="preserve">RM_585 </t>
  </si>
  <si>
    <t xml:space="preserve">RM_592 </t>
  </si>
  <si>
    <t xml:space="preserve">RM_597 </t>
  </si>
  <si>
    <t xml:space="preserve">RM_5A3 </t>
  </si>
  <si>
    <t xml:space="preserve">RM_5A4 </t>
  </si>
  <si>
    <t xml:space="preserve">RM_5B2 </t>
  </si>
  <si>
    <t xml:space="preserve">RM_5B4 </t>
  </si>
  <si>
    <t xml:space="preserve">RM_5B6 </t>
  </si>
  <si>
    <t xml:space="preserve">RM_5B8 </t>
  </si>
  <si>
    <t xml:space="preserve">RM_5C4 </t>
  </si>
  <si>
    <t xml:space="preserve">RM_5C5 </t>
  </si>
  <si>
    <t xml:space="preserve">RM_5C9 </t>
  </si>
  <si>
    <t xml:space="preserve">RM_5D3 </t>
  </si>
  <si>
    <t xml:space="preserve">RM_5D4 </t>
  </si>
  <si>
    <t xml:space="preserve">RM_5D5 </t>
  </si>
  <si>
    <t xml:space="preserve">RM_5D6 </t>
  </si>
  <si>
    <t xml:space="preserve">RM_5E7 </t>
  </si>
  <si>
    <t xml:space="preserve">RM_5K9 </t>
  </si>
  <si>
    <t xml:space="preserve">RM_5F4 </t>
  </si>
  <si>
    <t xml:space="preserve">RM_5G6 </t>
  </si>
  <si>
    <t xml:space="preserve">RM_5H0 </t>
  </si>
  <si>
    <t xml:space="preserve">RM_5H1 </t>
  </si>
  <si>
    <t xml:space="preserve">RM_5H2 </t>
  </si>
  <si>
    <t xml:space="preserve">RM_5H4 </t>
  </si>
  <si>
    <t xml:space="preserve">RM_5H5 </t>
  </si>
  <si>
    <t xml:space="preserve">RM_5H8 </t>
  </si>
  <si>
    <t xml:space="preserve">RM_5I1 </t>
  </si>
  <si>
    <t xml:space="preserve">RM_5I3 </t>
  </si>
  <si>
    <t xml:space="preserve">RM_5I4 </t>
  </si>
  <si>
    <t xml:space="preserve">RM_5I5 </t>
  </si>
  <si>
    <t xml:space="preserve">RM_5I6 </t>
  </si>
  <si>
    <t xml:space="preserve">RM_5I9 </t>
  </si>
  <si>
    <t xml:space="preserve">RM_5J1 </t>
  </si>
  <si>
    <t xml:space="preserve">RM_624 </t>
  </si>
  <si>
    <t xml:space="preserve">RM_626 </t>
  </si>
  <si>
    <t xml:space="preserve">RM_639 </t>
  </si>
  <si>
    <t xml:space="preserve">RM_667 </t>
  </si>
  <si>
    <t xml:space="preserve">RM_668 </t>
  </si>
  <si>
    <t xml:space="preserve">RM_682 </t>
  </si>
  <si>
    <t xml:space="preserve">RM_689 </t>
  </si>
  <si>
    <t xml:space="preserve">RM_695 </t>
  </si>
  <si>
    <t xml:space="preserve">RM_696 </t>
  </si>
  <si>
    <t xml:space="preserve">RM_697 </t>
  </si>
  <si>
    <t xml:space="preserve">RM_6B1 </t>
  </si>
  <si>
    <t xml:space="preserve">RM_6B5 </t>
  </si>
  <si>
    <t xml:space="preserve">RM_901 </t>
  </si>
  <si>
    <t xml:space="preserve">RM_902 </t>
  </si>
  <si>
    <t xml:space="preserve">RM_903 </t>
  </si>
  <si>
    <t xml:space="preserve">RM_A05 </t>
  </si>
  <si>
    <t xml:space="preserve">RM_536 </t>
  </si>
  <si>
    <t xml:space="preserve">RM_A27 </t>
  </si>
  <si>
    <t xml:space="preserve">RM_A30 </t>
  </si>
  <si>
    <t xml:space="preserve">RM_A38 </t>
  </si>
  <si>
    <t xml:space="preserve">RM_A39 </t>
  </si>
  <si>
    <t xml:space="preserve">RM_A40 </t>
  </si>
  <si>
    <t xml:space="preserve">RM_A41 </t>
  </si>
  <si>
    <t xml:space="preserve">RM_A43 </t>
  </si>
  <si>
    <t xml:space="preserve">RM_A44 </t>
  </si>
  <si>
    <t xml:space="preserve">RM_B01 </t>
  </si>
  <si>
    <t xml:space="preserve">RM_B03 </t>
  </si>
  <si>
    <t xml:space="preserve">RM_B04 </t>
  </si>
  <si>
    <t xml:space="preserve">RM_B10 </t>
  </si>
  <si>
    <t xml:space="preserve">RM_B09 </t>
  </si>
  <si>
    <t xml:space="preserve">RM_C01 </t>
  </si>
  <si>
    <t xml:space="preserve">RM_505 </t>
  </si>
  <si>
    <t>월</t>
    <phoneticPr fontId="2" type="noConversion"/>
  </si>
  <si>
    <t>공급</t>
    <phoneticPr fontId="2" type="noConversion"/>
  </si>
  <si>
    <t>세액</t>
    <phoneticPr fontId="2" type="noConversion"/>
  </si>
  <si>
    <t>declare @yy smallint</t>
  </si>
  <si>
    <t>declare @gubun smallint</t>
  </si>
  <si>
    <t>set @yy = 2017</t>
  </si>
  <si>
    <t>set @gubun = 1</t>
  </si>
  <si>
    <t>select company_code--, mm, count(*)</t>
  </si>
  <si>
    <t xml:space="preserve">from RJ_001.dbo.cust_gs_maechul where yy = @yy and gubun = @gubun </t>
  </si>
  <si>
    <t xml:space="preserve">group by company_code--, mm </t>
  </si>
  <si>
    <t>order by company_code--, mm</t>
  </si>
  <si>
    <t>from RJ_002.dbo.cust_gs_maechul where yy = @yy and gubun = @gubun</t>
  </si>
  <si>
    <t>group by company_code--, mm</t>
  </si>
  <si>
    <t>from RJ_007.dbo.cust_gs_maechul where yy = @yy and gubun = @gubun</t>
  </si>
  <si>
    <t>from RJ_008.dbo.cust_gs_maechul where yy = @yy and gubun = @gubun</t>
  </si>
  <si>
    <t>from RJ_108.dbo.cust_gs_maechul where yy = @yy and gubun = @gubun</t>
  </si>
  <si>
    <t>from RJ_013.dbo.cust_gs_maechul where yy = @yy and gubun = @gubun</t>
  </si>
  <si>
    <t>from AJ_005.dbo.cust_gs_maechul where yy = @yy and gubun = @gubun</t>
  </si>
  <si>
    <t>from AJ_008.dbo.cust_gs_maechul where yy = @yy and gubun = @gubun</t>
  </si>
  <si>
    <t>//-- RM_103, RM_104</t>
  </si>
  <si>
    <t xml:space="preserve">//-- RM_225, RM_299 </t>
  </si>
  <si>
    <t xml:space="preserve">//-- RM_734 </t>
  </si>
  <si>
    <t xml:space="preserve">//-- RM_866 </t>
  </si>
  <si>
    <t xml:space="preserve">//-- RM_K15, RM_K35 </t>
  </si>
  <si>
    <t xml:space="preserve">//-- RM_D21 </t>
  </si>
  <si>
    <t xml:space="preserve">//-- AS_569 </t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</si>
  <si>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</si>
  <si>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</si>
  <si>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</si>
  <si>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년말에 다음년도 선납</t>
    <phoneticPr fontId="2" type="noConversion"/>
  </si>
  <si>
    <t xml:space="preserve"> RM_191, RM_193, RM_186 (대기업) 월 5만원</t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</si>
  <si>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</si>
  <si>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</si>
  <si>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회원사_조합에서 공제</t>
    <phoneticPr fontId="2" type="noConversion"/>
  </si>
  <si>
    <t>회원사_직접 계산서 발행(or 대기업)</t>
    <phoneticPr fontId="2" type="noConversion"/>
  </si>
  <si>
    <t>서부</t>
    <phoneticPr fontId="2" type="noConversion"/>
  </si>
  <si>
    <t>부울경</t>
    <phoneticPr fontId="2" type="noConversion"/>
  </si>
  <si>
    <r>
      <t>경상남도</t>
    </r>
    <r>
      <rPr>
        <sz val="9"/>
        <rFont val="맑은 고딕"/>
        <family val="3"/>
        <charset val="129"/>
        <scheme val="minor"/>
      </rPr>
      <t>[미정]</t>
    </r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</si>
  <si>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</si>
  <si>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</si>
  <si>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</si>
  <si>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</si>
  <si>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r>
      <t xml:space="preserve">매달 20일 (대기업: </t>
    </r>
    <r>
      <rPr>
        <b/>
        <sz val="11"/>
        <rFont val="맑은 고딕"/>
        <family val="3"/>
        <charset val="129"/>
        <scheme val="minor"/>
      </rPr>
      <t>RM_191, RM_193, RM_186</t>
    </r>
    <r>
      <rPr>
        <sz val="11"/>
        <rFont val="맑은 고딕"/>
        <family val="3"/>
        <charset val="129"/>
        <scheme val="minor"/>
      </rPr>
      <t xml:space="preserve"> )</t>
    </r>
    <phoneticPr fontId="2" type="noConversion"/>
  </si>
  <si>
    <r>
      <t xml:space="preserve">매달 20일 (대구사업조합 소속: </t>
    </r>
    <r>
      <rPr>
        <b/>
        <sz val="11"/>
        <rFont val="맑은 고딕"/>
        <family val="3"/>
        <charset val="129"/>
        <scheme val="minor"/>
      </rPr>
      <t>RM_529</t>
    </r>
    <r>
      <rPr>
        <sz val="11"/>
        <rFont val="맑은 고딕"/>
        <family val="3"/>
        <charset val="129"/>
        <scheme val="minor"/>
      </rPr>
      <t>)</t>
    </r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</si>
  <si>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</si>
  <si>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</si>
  <si>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</si>
  <si>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</si>
  <si>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</si>
  <si>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</si>
  <si>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</si>
  <si>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</si>
  <si>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</si>
  <si>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</si>
  <si>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</si>
  <si>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</si>
  <si>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</si>
  <si>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</si>
  <si>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</si>
  <si>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</si>
  <si>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</si>
  <si>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</si>
  <si>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</si>
  <si>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</si>
  <si>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</si>
  <si>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</si>
  <si>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</si>
  <si>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</si>
  <si>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</si>
  <si>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</si>
  <si>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</si>
  <si>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</si>
  <si>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</si>
  <si>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</si>
  <si>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</si>
  <si>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</si>
  <si>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</si>
  <si>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</si>
  <si>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</si>
  <si>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</si>
  <si>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</si>
  <si>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</si>
  <si>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</si>
  <si>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</si>
  <si>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</si>
  <si>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</si>
  <si>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</si>
  <si>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</si>
  <si>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</si>
  <si>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</si>
  <si>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</si>
  <si>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</si>
  <si>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</si>
  <si>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</si>
  <si>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</si>
  <si>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</si>
  <si>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</si>
  <si>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</si>
  <si>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</si>
  <si>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</si>
  <si>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</si>
  <si>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</si>
  <si>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</si>
  <si>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</si>
  <si>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공동수급체_1</t>
    <phoneticPr fontId="2" type="noConversion"/>
  </si>
  <si>
    <t>대전 서남부</t>
    <phoneticPr fontId="2" type="noConversion"/>
  </si>
  <si>
    <t>개별업체 1</t>
    <phoneticPr fontId="2" type="noConversion"/>
  </si>
  <si>
    <t>공동수급체_2</t>
    <phoneticPr fontId="2" type="noConversion"/>
  </si>
  <si>
    <t>공동수급체_3</t>
    <phoneticPr fontId="2" type="noConversion"/>
  </si>
  <si>
    <t>경북 북부</t>
    <phoneticPr fontId="2" type="noConversion"/>
  </si>
  <si>
    <t>2018년 1월 조합 사용 현황</t>
    <phoneticPr fontId="2" type="noConversion"/>
  </si>
  <si>
    <t>-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</si>
  <si>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</si>
  <si>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</si>
  <si>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</si>
  <si>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대경사업[X]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</si>
  <si>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</si>
  <si>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</si>
  <si>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</si>
  <si>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</si>
  <si>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</si>
  <si>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경북 동부[X]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</si>
  <si>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</si>
  <si>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</si>
  <si>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</si>
  <si>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</si>
  <si>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2018년 2월 조합 사용 현황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</si>
  <si>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</si>
  <si>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</si>
  <si>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</si>
  <si>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</si>
  <si>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</si>
  <si>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</si>
  <si>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</si>
  <si>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</si>
  <si>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</si>
  <si>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홈페이지 2019년부터 10/10</t>
    <phoneticPr fontId="2" type="noConversion"/>
  </si>
  <si>
    <t>홈페이지 2019년부터 10</t>
    <phoneticPr fontId="2" type="noConversion"/>
  </si>
  <si>
    <t>2018년 3월 조합 사용 현황</t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</si>
  <si>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</si>
  <si>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</si>
  <si>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</si>
  <si>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t>2018년 4월 조합 사용 현황</t>
    <phoneticPr fontId="2" type="noConversion"/>
  </si>
  <si>
    <t>전회</t>
    <phoneticPr fontId="2" type="noConversion"/>
  </si>
  <si>
    <t>2018년 5월 조합 사용 현황</t>
    <phoneticPr fontId="2" type="noConversion"/>
  </si>
  <si>
    <t>2018년 6월 조합 사용 현황</t>
    <phoneticPr fontId="2" type="noConversion"/>
  </si>
  <si>
    <t>2018년 7월 조합 사용 현황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</si>
  <si>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</si>
  <si>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공동수급체_2</t>
  </si>
  <si>
    <t>공동수급체_3</t>
  </si>
  <si>
    <t>공동수급체_4</t>
  </si>
  <si>
    <t>공동수급체_5</t>
  </si>
  <si>
    <t>공동수급체_6</t>
  </si>
  <si>
    <t>개별업체</t>
    <phoneticPr fontId="2" type="noConversion"/>
  </si>
  <si>
    <t>개별업체</t>
    <phoneticPr fontId="2" type="noConversion"/>
  </si>
  <si>
    <t>공동수급체_1</t>
    <phoneticPr fontId="2" type="noConversion"/>
  </si>
  <si>
    <t>공동수급체_2</t>
    <phoneticPr fontId="2" type="noConversion"/>
  </si>
  <si>
    <t xml:space="preserve"> └ 계산서 미리발행 후,  사용료는 월별((50,000*125)*1.1=6,875,000)로 나눠서 받는다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</si>
  <si>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</si>
  <si>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</si>
  <si>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</si>
  <si>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광주전남 제일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</si>
  <si>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</si>
  <si>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</si>
  <si>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</si>
  <si>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</si>
  <si>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</si>
  <si>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2월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</si>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</sst>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&quot; * 3개월 = &quot;\ #,##0&quot;원&quot;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75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4" fillId="0" borderId="10" xfId="0" applyFont="1" applyBorder="1" applyAlignment="1">
      <alignment vertical="center"/>
    </xf>
    <xf numFmtId="41" fontId="0" fillId="0" borderId="2" xfId="1" applyFont="1" applyBorder="1">
      <alignment vertical="center"/>
    </xf>
    <xf numFmtId="0" fontId="8" fillId="2" borderId="2" xfId="0" applyFont="1" applyFill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vertical="center"/>
    </xf>
    <xf numFmtId="0" fontId="4" fillId="0" borderId="4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41" fontId="7" fillId="2" borderId="0" xfId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>
      <alignment vertical="center"/>
    </xf>
    <xf numFmtId="41" fontId="6" fillId="0" borderId="16" xfId="1" applyFont="1" applyFill="1" applyBorder="1">
      <alignment vertical="center"/>
    </xf>
    <xf numFmtId="41" fontId="6" fillId="0" borderId="16" xfId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41" fontId="5" fillId="0" borderId="16" xfId="1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41" fontId="6" fillId="0" borderId="18" xfId="1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41" fontId="6" fillId="0" borderId="20" xfId="1" applyFont="1" applyFill="1" applyBorder="1" applyAlignment="1">
      <alignment vertical="center"/>
    </xf>
    <xf numFmtId="41" fontId="6" fillId="0" borderId="23" xfId="1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41" fontId="6" fillId="5" borderId="20" xfId="1" applyFont="1" applyFill="1" applyBorder="1" applyAlignment="1">
      <alignment vertical="center"/>
    </xf>
    <xf numFmtId="41" fontId="6" fillId="5" borderId="23" xfId="1" applyFont="1" applyFill="1" applyBorder="1" applyAlignment="1">
      <alignment vertical="center"/>
    </xf>
    <xf numFmtId="41" fontId="6" fillId="5" borderId="16" xfId="1" applyFont="1" applyFill="1" applyBorder="1" applyAlignment="1">
      <alignment vertical="center"/>
    </xf>
    <xf numFmtId="41" fontId="6" fillId="5" borderId="18" xfId="1" applyFont="1" applyFill="1" applyBorder="1" applyAlignment="1">
      <alignment vertical="center"/>
    </xf>
    <xf numFmtId="41" fontId="6" fillId="5" borderId="16" xfId="1" applyFont="1" applyFill="1" applyBorder="1">
      <alignment vertical="center"/>
    </xf>
    <xf numFmtId="41" fontId="6" fillId="5" borderId="17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5" borderId="20" xfId="1" applyFont="1" applyFill="1" applyBorder="1" applyAlignment="1">
      <alignment vertical="center"/>
    </xf>
    <xf numFmtId="41" fontId="5" fillId="5" borderId="23" xfId="1" applyFont="1" applyFill="1" applyBorder="1" applyAlignment="1">
      <alignment vertical="center"/>
    </xf>
    <xf numFmtId="41" fontId="5" fillId="5" borderId="16" xfId="1" applyFont="1" applyFill="1" applyBorder="1" applyAlignment="1">
      <alignment vertical="center"/>
    </xf>
    <xf numFmtId="41" fontId="5" fillId="5" borderId="18" xfId="1" applyFont="1" applyFill="1" applyBorder="1" applyAlignment="1">
      <alignment vertical="center"/>
    </xf>
    <xf numFmtId="41" fontId="5" fillId="5" borderId="17" xfId="1" applyFont="1" applyFill="1" applyBorder="1" applyAlignment="1">
      <alignment vertical="center"/>
    </xf>
    <xf numFmtId="41" fontId="7" fillId="7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 wrapText="1"/>
    </xf>
    <xf numFmtId="41" fontId="7" fillId="7" borderId="0" xfId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1" fontId="6" fillId="0" borderId="0" xfId="1" applyFont="1" applyFill="1" applyBorder="1" applyAlignment="1">
      <alignment vertical="center"/>
    </xf>
    <xf numFmtId="41" fontId="6" fillId="5" borderId="0" xfId="1" applyFont="1" applyFill="1" applyBorder="1" applyAlignment="1">
      <alignment vertical="center"/>
    </xf>
    <xf numFmtId="41" fontId="5" fillId="5" borderId="0" xfId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41" fontId="6" fillId="0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41" fontId="8" fillId="2" borderId="0" xfId="1" applyFont="1" applyFill="1" applyBorder="1" applyAlignment="1">
      <alignment horizontal="center" vertical="center" wrapText="1"/>
    </xf>
    <xf numFmtId="41" fontId="8" fillId="2" borderId="0" xfId="1" applyFont="1" applyFill="1" applyBorder="1" applyAlignment="1">
      <alignment horizontal="center" vertical="center"/>
    </xf>
    <xf numFmtId="41" fontId="5" fillId="5" borderId="0" xfId="1" applyFont="1" applyFill="1" applyBorder="1">
      <alignment vertical="center"/>
    </xf>
    <xf numFmtId="41" fontId="5" fillId="3" borderId="0" xfId="1" applyFont="1" applyFill="1" applyBorder="1" applyAlignment="1">
      <alignment vertical="center" wrapText="1"/>
    </xf>
    <xf numFmtId="41" fontId="7" fillId="8" borderId="0" xfId="1" applyFont="1" applyFill="1" applyBorder="1" applyAlignment="1">
      <alignment horizontal="center" vertical="center" wrapText="1"/>
    </xf>
    <xf numFmtId="41" fontId="5" fillId="3" borderId="0" xfId="1" applyFont="1" applyFill="1" applyBorder="1" applyAlignment="1">
      <alignment vertical="center"/>
    </xf>
    <xf numFmtId="41" fontId="5" fillId="3" borderId="0" xfId="1" applyFont="1" applyFill="1" applyBorder="1">
      <alignment vertical="center"/>
    </xf>
    <xf numFmtId="41" fontId="5" fillId="3" borderId="0" xfId="1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41" fontId="7" fillId="10" borderId="0" xfId="1" applyFont="1" applyFill="1" applyBorder="1" applyAlignment="1">
      <alignment horizontal="center" vertical="center" wrapText="1"/>
    </xf>
    <xf numFmtId="41" fontId="5" fillId="6" borderId="0" xfId="1" applyFont="1" applyFill="1" applyBorder="1" applyAlignment="1">
      <alignment vertical="center"/>
    </xf>
    <xf numFmtId="41" fontId="5" fillId="6" borderId="0" xfId="1" applyFont="1" applyFill="1" applyBorder="1">
      <alignment vertical="center"/>
    </xf>
    <xf numFmtId="41" fontId="5" fillId="6" borderId="0" xfId="1" applyFont="1" applyFill="1" applyBorder="1" applyAlignment="1">
      <alignment vertical="center" wrapText="1"/>
    </xf>
    <xf numFmtId="0" fontId="3" fillId="6" borderId="0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>
      <alignment vertical="center"/>
    </xf>
    <xf numFmtId="41" fontId="10" fillId="0" borderId="0" xfId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>
      <alignment vertical="center"/>
    </xf>
    <xf numFmtId="41" fontId="5" fillId="3" borderId="16" xfId="1" applyFont="1" applyFill="1" applyBorder="1" applyAlignment="1">
      <alignment vertical="center" wrapText="1"/>
    </xf>
    <xf numFmtId="41" fontId="5" fillId="6" borderId="16" xfId="1" applyFont="1" applyFill="1" applyBorder="1" applyAlignment="1">
      <alignment vertical="center"/>
    </xf>
    <xf numFmtId="41" fontId="5" fillId="6" borderId="16" xfId="1" applyFont="1" applyFill="1" applyBorder="1">
      <alignment vertical="center"/>
    </xf>
    <xf numFmtId="41" fontId="5" fillId="3" borderId="16" xfId="1" applyFont="1" applyFill="1" applyBorder="1">
      <alignment vertical="center"/>
    </xf>
    <xf numFmtId="0" fontId="6" fillId="0" borderId="17" xfId="0" applyFont="1" applyBorder="1" applyAlignment="1">
      <alignment horizontal="center" vertical="center"/>
    </xf>
    <xf numFmtId="41" fontId="5" fillId="3" borderId="17" xfId="1" applyFont="1" applyFill="1" applyBorder="1" applyAlignment="1">
      <alignment vertical="center" wrapText="1"/>
    </xf>
    <xf numFmtId="41" fontId="5" fillId="6" borderId="17" xfId="1" applyFont="1" applyFill="1" applyBorder="1" applyAlignment="1">
      <alignment vertical="center"/>
    </xf>
    <xf numFmtId="41" fontId="6" fillId="0" borderId="17" xfId="1" applyFont="1" applyFill="1" applyBorder="1">
      <alignment vertical="center"/>
    </xf>
    <xf numFmtId="41" fontId="5" fillId="6" borderId="17" xfId="1" applyFont="1" applyFill="1" applyBorder="1">
      <alignment vertical="center"/>
    </xf>
    <xf numFmtId="41" fontId="5" fillId="3" borderId="17" xfId="1" applyFont="1" applyFill="1" applyBorder="1">
      <alignment vertical="center"/>
    </xf>
    <xf numFmtId="41" fontId="6" fillId="5" borderId="17" xfId="1" applyFont="1" applyFill="1" applyBorder="1">
      <alignment vertical="center"/>
    </xf>
    <xf numFmtId="41" fontId="5" fillId="3" borderId="17" xfId="1" applyFont="1" applyFill="1" applyBorder="1" applyAlignment="1">
      <alignment horizontal="center" vertical="center"/>
    </xf>
    <xf numFmtId="41" fontId="5" fillId="3" borderId="18" xfId="1" applyFont="1" applyFill="1" applyBorder="1" applyAlignment="1">
      <alignment vertical="center" wrapText="1"/>
    </xf>
    <xf numFmtId="41" fontId="5" fillId="6" borderId="18" xfId="1" applyFont="1" applyFill="1" applyBorder="1" applyAlignment="1">
      <alignment vertical="center"/>
    </xf>
    <xf numFmtId="41" fontId="10" fillId="0" borderId="18" xfId="1" applyFont="1" applyFill="1" applyBorder="1" applyAlignment="1">
      <alignment horizontal="center" vertical="center"/>
    </xf>
    <xf numFmtId="41" fontId="5" fillId="6" borderId="18" xfId="1" applyFont="1" applyFill="1" applyBorder="1" applyAlignment="1">
      <alignment vertical="center" wrapText="1"/>
    </xf>
    <xf numFmtId="41" fontId="5" fillId="3" borderId="18" xfId="1" applyFont="1" applyFill="1" applyBorder="1">
      <alignment vertical="center"/>
    </xf>
    <xf numFmtId="41" fontId="5" fillId="6" borderId="18" xfId="1" applyFont="1" applyFill="1" applyBorder="1">
      <alignment vertical="center"/>
    </xf>
    <xf numFmtId="41" fontId="6" fillId="5" borderId="18" xfId="1" applyFont="1" applyFill="1" applyBorder="1">
      <alignment vertical="center"/>
    </xf>
    <xf numFmtId="41" fontId="6" fillId="0" borderId="18" xfId="1" applyFont="1" applyFill="1" applyBorder="1">
      <alignment vertical="center"/>
    </xf>
    <xf numFmtId="41" fontId="5" fillId="3" borderId="18" xfId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41" fontId="6" fillId="0" borderId="37" xfId="1" applyFont="1" applyFill="1" applyBorder="1">
      <alignment vertical="center"/>
    </xf>
    <xf numFmtId="41" fontId="5" fillId="0" borderId="37" xfId="1" applyFont="1" applyFill="1" applyBorder="1" applyAlignment="1">
      <alignment vertical="center"/>
    </xf>
    <xf numFmtId="41" fontId="5" fillId="3" borderId="37" xfId="1" applyFont="1" applyFill="1" applyBorder="1">
      <alignment vertical="center"/>
    </xf>
    <xf numFmtId="41" fontId="5" fillId="6" borderId="37" xfId="1" applyFont="1" applyFill="1" applyBorder="1">
      <alignment vertical="center"/>
    </xf>
    <xf numFmtId="41" fontId="6" fillId="5" borderId="37" xfId="1" applyFont="1" applyFill="1" applyBorder="1" applyAlignment="1">
      <alignment vertical="center"/>
    </xf>
    <xf numFmtId="41" fontId="5" fillId="5" borderId="37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10" fillId="0" borderId="37" xfId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41" fontId="6" fillId="0" borderId="39" xfId="1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 wrapText="1"/>
    </xf>
    <xf numFmtId="41" fontId="5" fillId="6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/>
    </xf>
    <xf numFmtId="41" fontId="5" fillId="5" borderId="39" xfId="1" applyFont="1" applyFill="1" applyBorder="1" applyAlignment="1">
      <alignment vertical="center"/>
    </xf>
    <xf numFmtId="41" fontId="6" fillId="5" borderId="39" xfId="1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41" fontId="5" fillId="3" borderId="20" xfId="1" applyFont="1" applyFill="1" applyBorder="1" applyAlignment="1">
      <alignment vertical="center" wrapText="1"/>
    </xf>
    <xf numFmtId="41" fontId="5" fillId="6" borderId="20" xfId="1" applyFont="1" applyFill="1" applyBorder="1" applyAlignment="1">
      <alignment vertical="center"/>
    </xf>
    <xf numFmtId="41" fontId="5" fillId="3" borderId="20" xfId="1" applyFont="1" applyFill="1" applyBorder="1" applyAlignment="1">
      <alignment vertical="center"/>
    </xf>
    <xf numFmtId="41" fontId="10" fillId="0" borderId="20" xfId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41" fontId="5" fillId="3" borderId="23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41" fontId="6" fillId="0" borderId="20" xfId="1" applyFont="1" applyFill="1" applyBorder="1">
      <alignment vertical="center"/>
    </xf>
    <xf numFmtId="41" fontId="5" fillId="6" borderId="20" xfId="1" applyFont="1" applyFill="1" applyBorder="1">
      <alignment vertical="center"/>
    </xf>
    <xf numFmtId="41" fontId="5" fillId="3" borderId="20" xfId="1" applyFont="1" applyFill="1" applyBorder="1">
      <alignment vertical="center"/>
    </xf>
    <xf numFmtId="41" fontId="6" fillId="5" borderId="20" xfId="1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0" fontId="6" fillId="0" borderId="22" xfId="0" applyFont="1" applyBorder="1">
      <alignment vertical="center"/>
    </xf>
    <xf numFmtId="41" fontId="6" fillId="0" borderId="23" xfId="1" applyFont="1" applyFill="1" applyBorder="1">
      <alignment vertical="center"/>
    </xf>
    <xf numFmtId="41" fontId="5" fillId="6" borderId="23" xfId="1" applyFont="1" applyFill="1" applyBorder="1">
      <alignment vertical="center"/>
    </xf>
    <xf numFmtId="41" fontId="5" fillId="3" borderId="23" xfId="1" applyFont="1" applyFill="1" applyBorder="1">
      <alignment vertical="center"/>
    </xf>
    <xf numFmtId="41" fontId="6" fillId="5" borderId="23" xfId="1" applyFont="1" applyFill="1" applyBorder="1">
      <alignment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>
      <alignment vertical="center"/>
    </xf>
    <xf numFmtId="0" fontId="6" fillId="0" borderId="5" xfId="0" applyFont="1" applyFill="1" applyBorder="1">
      <alignment vertical="center"/>
    </xf>
    <xf numFmtId="41" fontId="5" fillId="6" borderId="20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41" fontId="10" fillId="0" borderId="39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1" fontId="6" fillId="0" borderId="39" xfId="1" applyFont="1" applyFill="1" applyBorder="1">
      <alignment vertical="center"/>
    </xf>
    <xf numFmtId="41" fontId="5" fillId="3" borderId="39" xfId="1" applyFont="1" applyFill="1" applyBorder="1">
      <alignment vertical="center"/>
    </xf>
    <xf numFmtId="41" fontId="5" fillId="6" borderId="39" xfId="1" applyFont="1" applyFill="1" applyBorder="1">
      <alignment vertical="center"/>
    </xf>
    <xf numFmtId="41" fontId="6" fillId="5" borderId="39" xfId="1" applyFont="1" applyFill="1" applyBorder="1">
      <alignment vertical="center"/>
    </xf>
    <xf numFmtId="14" fontId="6" fillId="0" borderId="10" xfId="0" applyNumberFormat="1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25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19" xfId="0" applyFont="1" applyBorder="1">
      <alignment vertical="center"/>
    </xf>
    <xf numFmtId="0" fontId="6" fillId="0" borderId="4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6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5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>
      <alignment vertical="center"/>
    </xf>
    <xf numFmtId="0" fontId="6" fillId="0" borderId="46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42" xfId="0" applyFont="1" applyBorder="1">
      <alignment vertical="center"/>
    </xf>
    <xf numFmtId="41" fontId="5" fillId="3" borderId="42" xfId="1" applyFont="1" applyFill="1" applyBorder="1" applyAlignment="1">
      <alignment vertical="center"/>
    </xf>
    <xf numFmtId="41" fontId="5" fillId="3" borderId="21" xfId="1" applyFont="1" applyFill="1" applyBorder="1" applyAlignment="1">
      <alignment vertical="center"/>
    </xf>
    <xf numFmtId="41" fontId="5" fillId="3" borderId="26" xfId="1" applyFont="1" applyFill="1" applyBorder="1" applyAlignment="1">
      <alignment vertical="center"/>
    </xf>
    <xf numFmtId="41" fontId="5" fillId="3" borderId="24" xfId="1" applyFont="1" applyFill="1" applyBorder="1" applyAlignment="1">
      <alignment vertical="center"/>
    </xf>
    <xf numFmtId="41" fontId="5" fillId="3" borderId="44" xfId="1" applyFont="1" applyFill="1" applyBorder="1" applyAlignment="1">
      <alignment vertical="center"/>
    </xf>
    <xf numFmtId="41" fontId="6" fillId="0" borderId="25" xfId="1" applyFont="1" applyFill="1" applyBorder="1">
      <alignment vertical="center"/>
    </xf>
    <xf numFmtId="41" fontId="5" fillId="3" borderId="26" xfId="1" applyFont="1" applyFill="1" applyBorder="1">
      <alignment vertical="center"/>
    </xf>
    <xf numFmtId="41" fontId="5" fillId="3" borderId="46" xfId="1" applyFont="1" applyFill="1" applyBorder="1">
      <alignment vertical="center"/>
    </xf>
    <xf numFmtId="41" fontId="5" fillId="3" borderId="21" xfId="1" applyFont="1" applyFill="1" applyBorder="1">
      <alignment vertical="center"/>
    </xf>
    <xf numFmtId="41" fontId="6" fillId="0" borderId="22" xfId="1" applyFont="1" applyFill="1" applyBorder="1">
      <alignment vertical="center"/>
    </xf>
    <xf numFmtId="41" fontId="5" fillId="3" borderId="24" xfId="1" applyFont="1" applyFill="1" applyBorder="1">
      <alignment vertical="center"/>
    </xf>
    <xf numFmtId="41" fontId="5" fillId="3" borderId="44" xfId="1" applyFont="1" applyFill="1" applyBorder="1" applyAlignment="1">
      <alignment vertical="center" wrapText="1"/>
    </xf>
    <xf numFmtId="41" fontId="5" fillId="3" borderId="21" xfId="1" applyFont="1" applyFill="1" applyBorder="1" applyAlignment="1">
      <alignment vertical="center" wrapText="1"/>
    </xf>
    <xf numFmtId="41" fontId="5" fillId="3" borderId="24" xfId="1" applyFont="1" applyFill="1" applyBorder="1" applyAlignment="1">
      <alignment vertical="center" wrapText="1"/>
    </xf>
    <xf numFmtId="41" fontId="5" fillId="3" borderId="44" xfId="1" applyFont="1" applyFill="1" applyBorder="1">
      <alignment vertical="center"/>
    </xf>
    <xf numFmtId="41" fontId="6" fillId="0" borderId="43" xfId="1" applyFont="1" applyFill="1" applyBorder="1" applyAlignment="1">
      <alignment vertical="center"/>
    </xf>
    <xf numFmtId="41" fontId="5" fillId="3" borderId="46" xfId="1" applyFont="1" applyFill="1" applyBorder="1" applyAlignment="1">
      <alignment vertical="center"/>
    </xf>
    <xf numFmtId="41" fontId="5" fillId="3" borderId="48" xfId="1" applyFont="1" applyFill="1" applyBorder="1">
      <alignment vertical="center"/>
    </xf>
    <xf numFmtId="41" fontId="5" fillId="3" borderId="42" xfId="1" applyFont="1" applyFill="1" applyBorder="1">
      <alignment vertical="center"/>
    </xf>
    <xf numFmtId="0" fontId="3" fillId="3" borderId="8" xfId="0" applyFont="1" applyFill="1" applyBorder="1">
      <alignment vertical="center"/>
    </xf>
    <xf numFmtId="41" fontId="6" fillId="5" borderId="49" xfId="1" applyFont="1" applyFill="1" applyBorder="1" applyAlignment="1">
      <alignment vertical="center"/>
    </xf>
    <xf numFmtId="41" fontId="6" fillId="5" borderId="28" xfId="1" applyFont="1" applyFill="1" applyBorder="1" applyAlignment="1">
      <alignment vertical="center"/>
    </xf>
    <xf numFmtId="41" fontId="6" fillId="5" borderId="30" xfId="1" applyFont="1" applyFill="1" applyBorder="1" applyAlignment="1">
      <alignment vertical="center"/>
    </xf>
    <xf numFmtId="41" fontId="6" fillId="5" borderId="29" xfId="1" applyFont="1" applyFill="1" applyBorder="1" applyAlignment="1">
      <alignment vertical="center"/>
    </xf>
    <xf numFmtId="41" fontId="6" fillId="5" borderId="31" xfId="1" applyFont="1" applyFill="1" applyBorder="1" applyAlignment="1">
      <alignment vertical="center"/>
    </xf>
    <xf numFmtId="41" fontId="6" fillId="5" borderId="27" xfId="1" applyFont="1" applyFill="1" applyBorder="1" applyAlignment="1">
      <alignment vertical="center"/>
    </xf>
    <xf numFmtId="41" fontId="6" fillId="5" borderId="50" xfId="1" applyFont="1" applyFill="1" applyBorder="1" applyAlignment="1">
      <alignment vertical="center"/>
    </xf>
    <xf numFmtId="41" fontId="6" fillId="5" borderId="31" xfId="1" applyFont="1" applyFill="1" applyBorder="1">
      <alignment vertical="center"/>
    </xf>
    <xf numFmtId="41" fontId="6" fillId="5" borderId="30" xfId="1" applyFont="1" applyFill="1" applyBorder="1">
      <alignment vertical="center"/>
    </xf>
    <xf numFmtId="41" fontId="6" fillId="5" borderId="27" xfId="1" applyFont="1" applyFill="1" applyBorder="1">
      <alignment vertical="center"/>
    </xf>
    <xf numFmtId="41" fontId="6" fillId="5" borderId="28" xfId="1" applyFont="1" applyFill="1" applyBorder="1">
      <alignment vertical="center"/>
    </xf>
    <xf numFmtId="41" fontId="6" fillId="5" borderId="29" xfId="1" applyFont="1" applyFill="1" applyBorder="1">
      <alignment vertical="center"/>
    </xf>
    <xf numFmtId="41" fontId="6" fillId="5" borderId="49" xfId="1" applyFont="1" applyFill="1" applyBorder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41" fontId="6" fillId="0" borderId="25" xfId="1" applyFont="1" applyFill="1" applyBorder="1" applyAlignment="1">
      <alignment vertical="center"/>
    </xf>
    <xf numFmtId="0" fontId="0" fillId="0" borderId="26" xfId="0" applyBorder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26" xfId="0" applyFont="1" applyFill="1" applyBorder="1">
      <alignment vertical="center"/>
    </xf>
    <xf numFmtId="0" fontId="6" fillId="0" borderId="46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5" fillId="0" borderId="46" xfId="0" applyFont="1" applyFill="1" applyBorder="1" applyAlignment="1">
      <alignment vertical="center"/>
    </xf>
    <xf numFmtId="0" fontId="6" fillId="0" borderId="48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0" fontId="6" fillId="0" borderId="42" xfId="0" applyFont="1" applyFill="1" applyBorder="1">
      <alignment vertical="center"/>
    </xf>
    <xf numFmtId="41" fontId="7" fillId="2" borderId="23" xfId="1" applyFont="1" applyFill="1" applyBorder="1" applyAlignment="1">
      <alignment horizontal="center" vertical="center" wrapText="1"/>
    </xf>
    <xf numFmtId="41" fontId="7" fillId="8" borderId="23" xfId="1" applyFont="1" applyFill="1" applyBorder="1" applyAlignment="1">
      <alignment horizontal="center" vertical="center" wrapText="1"/>
    </xf>
    <xf numFmtId="41" fontId="7" fillId="10" borderId="23" xfId="1" applyFont="1" applyFill="1" applyBorder="1" applyAlignment="1">
      <alignment horizontal="center" vertical="center" wrapText="1"/>
    </xf>
    <xf numFmtId="41" fontId="7" fillId="8" borderId="24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vertical="center"/>
    </xf>
    <xf numFmtId="41" fontId="7" fillId="7" borderId="29" xfId="1" applyFont="1" applyFill="1" applyBorder="1" applyAlignment="1">
      <alignment vertical="center"/>
    </xf>
    <xf numFmtId="41" fontId="8" fillId="2" borderId="23" xfId="1" applyFont="1" applyFill="1" applyBorder="1" applyAlignment="1">
      <alignment horizontal="center" vertical="center"/>
    </xf>
    <xf numFmtId="41" fontId="8" fillId="2" borderId="23" xfId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wrapText="1"/>
    </xf>
    <xf numFmtId="41" fontId="11" fillId="2" borderId="23" xfId="1" applyFont="1" applyFill="1" applyBorder="1" applyAlignment="1">
      <alignment horizontal="center" vertical="center" wrapText="1"/>
    </xf>
    <xf numFmtId="41" fontId="12" fillId="0" borderId="38" xfId="1" applyFont="1" applyFill="1" applyBorder="1" applyAlignment="1">
      <alignment vertical="center" wrapText="1"/>
    </xf>
    <xf numFmtId="41" fontId="12" fillId="0" borderId="39" xfId="1" applyFont="1" applyFill="1" applyBorder="1" applyAlignment="1">
      <alignment vertical="center"/>
    </xf>
    <xf numFmtId="41" fontId="12" fillId="0" borderId="19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/>
    </xf>
    <xf numFmtId="41" fontId="12" fillId="0" borderId="25" xfId="1" applyFont="1" applyFill="1" applyBorder="1" applyAlignment="1">
      <alignment vertical="center" wrapText="1"/>
    </xf>
    <xf numFmtId="41" fontId="12" fillId="0" borderId="16" xfId="1" applyFont="1" applyFill="1" applyBorder="1" applyAlignment="1">
      <alignment vertical="center"/>
    </xf>
    <xf numFmtId="41" fontId="12" fillId="0" borderId="22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/>
    </xf>
    <xf numFmtId="41" fontId="12" fillId="0" borderId="43" xfId="1" applyFont="1" applyFill="1" applyBorder="1" applyAlignment="1">
      <alignment vertical="center" wrapText="1"/>
    </xf>
    <xf numFmtId="41" fontId="12" fillId="0" borderId="18" xfId="1" applyFont="1" applyFill="1" applyBorder="1" applyAlignment="1">
      <alignment vertical="center"/>
    </xf>
    <xf numFmtId="41" fontId="12" fillId="0" borderId="25" xfId="1" applyFont="1" applyFill="1" applyBorder="1">
      <alignment vertical="center"/>
    </xf>
    <xf numFmtId="41" fontId="12" fillId="0" borderId="16" xfId="1" applyFont="1" applyFill="1" applyBorder="1">
      <alignment vertical="center"/>
    </xf>
    <xf numFmtId="41" fontId="12" fillId="0" borderId="45" xfId="1" applyFont="1" applyFill="1" applyBorder="1">
      <alignment vertical="center"/>
    </xf>
    <xf numFmtId="41" fontId="12" fillId="0" borderId="17" xfId="1" applyFont="1" applyFill="1" applyBorder="1">
      <alignment vertical="center"/>
    </xf>
    <xf numFmtId="41" fontId="12" fillId="0" borderId="19" xfId="1" applyFont="1" applyFill="1" applyBorder="1" applyAlignment="1">
      <alignment vertical="center"/>
    </xf>
    <xf numFmtId="41" fontId="12" fillId="0" borderId="20" xfId="1" applyFont="1" applyFill="1" applyBorder="1">
      <alignment vertical="center"/>
    </xf>
    <xf numFmtId="41" fontId="12" fillId="0" borderId="22" xfId="1" applyFont="1" applyFill="1" applyBorder="1">
      <alignment vertical="center"/>
    </xf>
    <xf numFmtId="41" fontId="12" fillId="0" borderId="23" xfId="1" applyFont="1" applyFill="1" applyBorder="1">
      <alignment vertical="center"/>
    </xf>
    <xf numFmtId="41" fontId="12" fillId="0" borderId="18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 wrapText="1"/>
    </xf>
    <xf numFmtId="41" fontId="12" fillId="0" borderId="45" xfId="1" applyFont="1" applyFill="1" applyBorder="1" applyAlignment="1">
      <alignment vertical="center" wrapText="1"/>
    </xf>
    <xf numFmtId="41" fontId="12" fillId="0" borderId="17" xfId="1" applyFont="1" applyFill="1" applyBorder="1" applyAlignment="1">
      <alignment vertical="center" wrapText="1"/>
    </xf>
    <xf numFmtId="41" fontId="12" fillId="0" borderId="19" xfId="1" applyFont="1" applyFill="1" applyBorder="1">
      <alignment vertical="center"/>
    </xf>
    <xf numFmtId="41" fontId="12" fillId="0" borderId="43" xfId="1" applyFont="1" applyFill="1" applyBorder="1" applyAlignment="1">
      <alignment vertical="center"/>
    </xf>
    <xf numFmtId="41" fontId="12" fillId="0" borderId="45" xfId="1" applyFont="1" applyFill="1" applyBorder="1" applyAlignment="1">
      <alignment vertical="center"/>
    </xf>
    <xf numFmtId="41" fontId="12" fillId="0" borderId="17" xfId="1" applyFont="1" applyFill="1" applyBorder="1" applyAlignment="1">
      <alignment vertical="center"/>
    </xf>
    <xf numFmtId="41" fontId="12" fillId="0" borderId="38" xfId="1" applyFont="1" applyFill="1" applyBorder="1" applyAlignment="1">
      <alignment vertical="center"/>
    </xf>
    <xf numFmtId="41" fontId="12" fillId="0" borderId="47" xfId="1" applyFont="1" applyFill="1" applyBorder="1">
      <alignment vertical="center"/>
    </xf>
    <xf numFmtId="41" fontId="12" fillId="0" borderId="37" xfId="1" applyFont="1" applyFill="1" applyBorder="1">
      <alignment vertical="center"/>
    </xf>
    <xf numFmtId="41" fontId="12" fillId="0" borderId="38" xfId="1" applyFont="1" applyFill="1" applyBorder="1">
      <alignment vertical="center"/>
    </xf>
    <xf numFmtId="41" fontId="12" fillId="0" borderId="39" xfId="1" applyFont="1" applyFill="1" applyBorder="1">
      <alignment vertical="center"/>
    </xf>
    <xf numFmtId="41" fontId="12" fillId="0" borderId="43" xfId="1" applyFont="1" applyFill="1" applyBorder="1">
      <alignment vertical="center"/>
    </xf>
    <xf numFmtId="41" fontId="12" fillId="0" borderId="18" xfId="1" applyFont="1" applyFill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Border="1">
      <alignment vertical="center"/>
    </xf>
    <xf numFmtId="41" fontId="5" fillId="6" borderId="18" xfId="1" applyFont="1" applyFill="1" applyBorder="1" applyAlignment="1">
      <alignment horizontal="center" vertical="center"/>
    </xf>
    <xf numFmtId="41" fontId="11" fillId="2" borderId="0" xfId="1" applyFont="1" applyFill="1" applyBorder="1" applyAlignment="1">
      <alignment horizontal="center" vertical="center" wrapText="1"/>
    </xf>
    <xf numFmtId="41" fontId="12" fillId="0" borderId="0" xfId="1" applyFont="1" applyFill="1" applyBorder="1" applyAlignment="1">
      <alignment vertical="center" wrapText="1"/>
    </xf>
    <xf numFmtId="41" fontId="12" fillId="0" borderId="0" xfId="1" applyFont="1" applyFill="1" applyBorder="1" applyAlignment="1">
      <alignment vertical="center"/>
    </xf>
    <xf numFmtId="41" fontId="12" fillId="0" borderId="0" xfId="1" applyFont="1" applyFill="1" applyBorder="1">
      <alignment vertical="center"/>
    </xf>
    <xf numFmtId="41" fontId="14" fillId="7" borderId="0" xfId="1" applyFont="1" applyFill="1" applyBorder="1" applyAlignment="1">
      <alignment horizontal="center" vertical="center"/>
    </xf>
    <xf numFmtId="41" fontId="14" fillId="7" borderId="0" xfId="1" applyFont="1" applyFill="1" applyBorder="1" applyAlignment="1">
      <alignment horizontal="center" vertical="center" wrapText="1"/>
    </xf>
    <xf numFmtId="41" fontId="12" fillId="5" borderId="0" xfId="1" applyFont="1" applyFill="1" applyBorder="1" applyAlignment="1">
      <alignment vertical="center"/>
    </xf>
    <xf numFmtId="41" fontId="12" fillId="5" borderId="0" xfId="1" applyFont="1" applyFill="1" applyBorder="1">
      <alignment vertical="center"/>
    </xf>
    <xf numFmtId="0" fontId="13" fillId="5" borderId="0" xfId="0" applyFont="1" applyFill="1" applyBorder="1">
      <alignment vertical="center"/>
    </xf>
    <xf numFmtId="41" fontId="14" fillId="7" borderId="23" xfId="1" applyFont="1" applyFill="1" applyBorder="1" applyAlignment="1">
      <alignment horizontal="center" vertical="center"/>
    </xf>
    <xf numFmtId="41" fontId="14" fillId="7" borderId="23" xfId="1" applyFont="1" applyFill="1" applyBorder="1" applyAlignment="1">
      <alignment horizontal="center" vertical="center" wrapText="1"/>
    </xf>
    <xf numFmtId="41" fontId="12" fillId="5" borderId="39" xfId="1" applyFont="1" applyFill="1" applyBorder="1" applyAlignment="1">
      <alignment vertical="center"/>
    </xf>
    <xf numFmtId="41" fontId="12" fillId="5" borderId="20" xfId="1" applyFont="1" applyFill="1" applyBorder="1" applyAlignment="1">
      <alignment vertical="center"/>
    </xf>
    <xf numFmtId="41" fontId="12" fillId="5" borderId="16" xfId="1" applyFont="1" applyFill="1" applyBorder="1" applyAlignment="1">
      <alignment vertical="center"/>
    </xf>
    <xf numFmtId="41" fontId="12" fillId="5" borderId="23" xfId="1" applyFont="1" applyFill="1" applyBorder="1" applyAlignment="1">
      <alignment vertical="center"/>
    </xf>
    <xf numFmtId="41" fontId="12" fillId="5" borderId="18" xfId="1" applyFont="1" applyFill="1" applyBorder="1" applyAlignment="1">
      <alignment vertical="center"/>
    </xf>
    <xf numFmtId="41" fontId="12" fillId="5" borderId="16" xfId="1" applyFont="1" applyFill="1" applyBorder="1">
      <alignment vertical="center"/>
    </xf>
    <xf numFmtId="41" fontId="12" fillId="5" borderId="17" xfId="1" applyFont="1" applyFill="1" applyBorder="1">
      <alignment vertical="center"/>
    </xf>
    <xf numFmtId="41" fontId="12" fillId="5" borderId="20" xfId="1" applyFont="1" applyFill="1" applyBorder="1">
      <alignment vertical="center"/>
    </xf>
    <xf numFmtId="41" fontId="12" fillId="5" borderId="23" xfId="1" applyFont="1" applyFill="1" applyBorder="1">
      <alignment vertical="center"/>
    </xf>
    <xf numFmtId="41" fontId="12" fillId="5" borderId="18" xfId="1" applyFont="1" applyFill="1" applyBorder="1">
      <alignment vertical="center"/>
    </xf>
    <xf numFmtId="41" fontId="12" fillId="5" borderId="37" xfId="1" applyFont="1" applyFill="1" applyBorder="1" applyAlignment="1">
      <alignment vertical="center"/>
    </xf>
    <xf numFmtId="41" fontId="12" fillId="5" borderId="37" xfId="1" applyFont="1" applyFill="1" applyBorder="1">
      <alignment vertical="center"/>
    </xf>
    <xf numFmtId="41" fontId="12" fillId="5" borderId="39" xfId="1" applyFont="1" applyFill="1" applyBorder="1">
      <alignment vertical="center"/>
    </xf>
    <xf numFmtId="0" fontId="6" fillId="0" borderId="45" xfId="0" applyFont="1" applyFill="1" applyBorder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5" fillId="0" borderId="43" xfId="0" applyFont="1" applyFill="1" applyBorder="1" applyAlignment="1">
      <alignment vertical="center"/>
    </xf>
    <xf numFmtId="0" fontId="6" fillId="0" borderId="45" xfId="0" applyFont="1" applyFill="1" applyBorder="1" applyAlignment="1">
      <alignment vertical="center"/>
    </xf>
    <xf numFmtId="0" fontId="5" fillId="0" borderId="38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3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5" fillId="0" borderId="19" xfId="0" applyFont="1" applyFill="1" applyBorder="1">
      <alignment vertical="center"/>
    </xf>
    <xf numFmtId="3" fontId="12" fillId="0" borderId="24" xfId="0" applyNumberFormat="1" applyFont="1" applyBorder="1">
      <alignment vertical="center"/>
    </xf>
    <xf numFmtId="3" fontId="12" fillId="0" borderId="21" xfId="0" applyNumberFormat="1" applyFont="1" applyBorder="1">
      <alignment vertical="center"/>
    </xf>
    <xf numFmtId="3" fontId="12" fillId="0" borderId="44" xfId="0" applyNumberFormat="1" applyFont="1" applyBorder="1">
      <alignment vertical="center"/>
    </xf>
    <xf numFmtId="3" fontId="12" fillId="0" borderId="26" xfId="0" applyNumberFormat="1" applyFont="1" applyBorder="1">
      <alignment vertical="center"/>
    </xf>
    <xf numFmtId="3" fontId="12" fillId="0" borderId="44" xfId="0" applyNumberFormat="1" applyFont="1" applyBorder="1" applyAlignment="1">
      <alignment vertical="center"/>
    </xf>
    <xf numFmtId="3" fontId="12" fillId="0" borderId="21" xfId="0" applyNumberFormat="1" applyFont="1" applyBorder="1" applyAlignment="1">
      <alignment vertical="center"/>
    </xf>
    <xf numFmtId="41" fontId="8" fillId="7" borderId="23" xfId="1" applyFont="1" applyFill="1" applyBorder="1" applyAlignment="1">
      <alignment horizontal="center" vertical="center" wrapText="1"/>
    </xf>
    <xf numFmtId="41" fontId="6" fillId="0" borderId="17" xfId="1" applyFont="1" applyFill="1" applyBorder="1" applyAlignment="1">
      <alignment vertical="center"/>
    </xf>
    <xf numFmtId="41" fontId="7" fillId="7" borderId="34" xfId="1" applyFont="1" applyFill="1" applyBorder="1" applyAlignment="1">
      <alignment horizontal="center" vertical="center"/>
    </xf>
    <xf numFmtId="41" fontId="5" fillId="5" borderId="40" xfId="1" applyFont="1" applyFill="1" applyBorder="1" applyAlignment="1">
      <alignment vertical="center"/>
    </xf>
    <xf numFmtId="41" fontId="5" fillId="5" borderId="33" xfId="1" applyFont="1" applyFill="1" applyBorder="1" applyAlignment="1">
      <alignment vertical="center"/>
    </xf>
    <xf numFmtId="41" fontId="5" fillId="5" borderId="35" xfId="1" applyFont="1" applyFill="1" applyBorder="1" applyAlignment="1">
      <alignment vertical="center"/>
    </xf>
    <xf numFmtId="41" fontId="5" fillId="5" borderId="34" xfId="1" applyFont="1" applyFill="1" applyBorder="1" applyAlignment="1">
      <alignment vertical="center"/>
    </xf>
    <xf numFmtId="41" fontId="5" fillId="5" borderId="36" xfId="1" applyFont="1" applyFill="1" applyBorder="1" applyAlignment="1">
      <alignment vertical="center"/>
    </xf>
    <xf numFmtId="41" fontId="5" fillId="5" borderId="35" xfId="1" applyFont="1" applyFill="1" applyBorder="1">
      <alignment vertical="center"/>
    </xf>
    <xf numFmtId="41" fontId="5" fillId="5" borderId="32" xfId="1" applyFont="1" applyFill="1" applyBorder="1">
      <alignment vertical="center"/>
    </xf>
    <xf numFmtId="41" fontId="5" fillId="5" borderId="33" xfId="1" applyFont="1" applyFill="1" applyBorder="1">
      <alignment vertical="center"/>
    </xf>
    <xf numFmtId="41" fontId="5" fillId="5" borderId="34" xfId="1" applyFont="1" applyFill="1" applyBorder="1">
      <alignment vertical="center"/>
    </xf>
    <xf numFmtId="41" fontId="5" fillId="5" borderId="36" xfId="1" applyFont="1" applyFill="1" applyBorder="1">
      <alignment vertical="center"/>
    </xf>
    <xf numFmtId="41" fontId="5" fillId="5" borderId="32" xfId="1" applyFont="1" applyFill="1" applyBorder="1" applyAlignment="1">
      <alignment vertical="center"/>
    </xf>
    <xf numFmtId="41" fontId="5" fillId="5" borderId="41" xfId="1" applyFont="1" applyFill="1" applyBorder="1">
      <alignment vertical="center"/>
    </xf>
    <xf numFmtId="41" fontId="5" fillId="5" borderId="40" xfId="1" applyFont="1" applyFill="1" applyBorder="1">
      <alignment vertical="center"/>
    </xf>
    <xf numFmtId="41" fontId="7" fillId="2" borderId="22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vertical="center"/>
    </xf>
    <xf numFmtId="41" fontId="5" fillId="0" borderId="19" xfId="1" applyFont="1" applyFill="1" applyBorder="1" applyAlignment="1">
      <alignment vertical="center"/>
    </xf>
    <xf numFmtId="41" fontId="5" fillId="0" borderId="25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41" fontId="5" fillId="0" borderId="43" xfId="1" applyFont="1" applyFill="1" applyBorder="1" applyAlignment="1">
      <alignment vertical="center"/>
    </xf>
    <xf numFmtId="41" fontId="5" fillId="0" borderId="25" xfId="1" applyFont="1" applyFill="1" applyBorder="1">
      <alignment vertical="center"/>
    </xf>
    <xf numFmtId="41" fontId="5" fillId="0" borderId="45" xfId="1" applyFont="1" applyFill="1" applyBorder="1">
      <alignment vertical="center"/>
    </xf>
    <xf numFmtId="41" fontId="5" fillId="0" borderId="1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43" xfId="1" applyFont="1" applyFill="1" applyBorder="1">
      <alignment vertical="center"/>
    </xf>
    <xf numFmtId="41" fontId="5" fillId="0" borderId="45" xfId="1" applyFont="1" applyFill="1" applyBorder="1" applyAlignment="1">
      <alignment vertical="center"/>
    </xf>
    <xf numFmtId="41" fontId="5" fillId="0" borderId="47" xfId="1" applyFont="1" applyFill="1" applyBorder="1">
      <alignment vertical="center"/>
    </xf>
    <xf numFmtId="41" fontId="5" fillId="0" borderId="38" xfId="1" applyFont="1" applyFill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Fill="1" applyBorder="1">
      <alignment vertical="center"/>
    </xf>
    <xf numFmtId="41" fontId="5" fillId="0" borderId="16" xfId="1" applyFont="1" applyFill="1" applyBorder="1" applyAlignment="1">
      <alignment vertical="center" wrapText="1"/>
    </xf>
    <xf numFmtId="41" fontId="5" fillId="0" borderId="35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16" xfId="1" applyFont="1" applyFill="1" applyBorder="1">
      <alignment vertical="center"/>
    </xf>
    <xf numFmtId="41" fontId="5" fillId="0" borderId="35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41" fontId="5" fillId="0" borderId="34" xfId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1" fillId="7" borderId="23" xfId="1" applyFont="1" applyFill="1" applyBorder="1" applyAlignment="1">
      <alignment horizontal="center" vertical="center"/>
    </xf>
    <xf numFmtId="41" fontId="11" fillId="7" borderId="23" xfId="1" applyFont="1" applyFill="1" applyBorder="1" applyAlignment="1">
      <alignment horizontal="center" vertical="center" wrapText="1"/>
    </xf>
    <xf numFmtId="0" fontId="6" fillId="0" borderId="26" xfId="0" applyNumberFormat="1" applyFont="1" applyFill="1" applyBorder="1" applyAlignment="1">
      <alignment horizontal="left" vertical="center" indent="1"/>
    </xf>
    <xf numFmtId="0" fontId="6" fillId="0" borderId="26" xfId="0" applyNumberFormat="1" applyFont="1" applyFill="1" applyBorder="1">
      <alignment vertical="center"/>
    </xf>
    <xf numFmtId="0" fontId="6" fillId="0" borderId="24" xfId="0" applyNumberFormat="1" applyFont="1" applyFill="1" applyBorder="1">
      <alignment vertical="center"/>
    </xf>
    <xf numFmtId="0" fontId="5" fillId="0" borderId="4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41" fontId="10" fillId="0" borderId="16" xfId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vertical="center"/>
    </xf>
    <xf numFmtId="0" fontId="6" fillId="0" borderId="2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2" fillId="0" borderId="35" xfId="1" applyFont="1" applyFill="1" applyBorder="1" applyAlignment="1">
      <alignment vertical="center" wrapText="1"/>
    </xf>
    <xf numFmtId="41" fontId="12" fillId="0" borderId="35" xfId="1" applyFont="1" applyFill="1" applyBorder="1">
      <alignment vertical="center"/>
    </xf>
    <xf numFmtId="41" fontId="12" fillId="0" borderId="34" xfId="1" applyFont="1" applyFill="1" applyBorder="1">
      <alignment vertical="center"/>
    </xf>
    <xf numFmtId="41" fontId="12" fillId="0" borderId="36" xfId="1" applyFont="1" applyFill="1" applyBorder="1" applyAlignment="1">
      <alignment vertical="center" wrapText="1"/>
    </xf>
    <xf numFmtId="41" fontId="7" fillId="7" borderId="23" xfId="1" applyFont="1" applyFill="1" applyBorder="1" applyAlignment="1">
      <alignment horizontal="center" vertical="center"/>
    </xf>
    <xf numFmtId="41" fontId="15" fillId="0" borderId="18" xfId="1" applyFont="1" applyFill="1" applyBorder="1" applyAlignment="1">
      <alignment vertical="center"/>
    </xf>
    <xf numFmtId="41" fontId="15" fillId="0" borderId="16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horizontal="left" vertical="center" indent="1"/>
    </xf>
    <xf numFmtId="41" fontId="12" fillId="0" borderId="32" xfId="1" applyFont="1" applyFill="1" applyBorder="1" applyAlignment="1">
      <alignment vertical="center" wrapText="1"/>
    </xf>
    <xf numFmtId="41" fontId="5" fillId="0" borderId="17" xfId="1" applyFont="1" applyFill="1" applyBorder="1" applyAlignment="1">
      <alignment vertical="center" wrapText="1"/>
    </xf>
    <xf numFmtId="41" fontId="6" fillId="0" borderId="45" xfId="1" applyFont="1" applyFill="1" applyBorder="1" applyAlignment="1">
      <alignment vertical="center"/>
    </xf>
    <xf numFmtId="41" fontId="15" fillId="0" borderId="17" xfId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horizontal="left" vertical="center" indent="1"/>
    </xf>
    <xf numFmtId="41" fontId="12" fillId="0" borderId="36" xfId="1" applyFont="1" applyFill="1" applyBorder="1">
      <alignment vertical="center"/>
    </xf>
    <xf numFmtId="41" fontId="6" fillId="0" borderId="43" xfId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vertical="center"/>
    </xf>
    <xf numFmtId="41" fontId="12" fillId="0" borderId="33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6" fillId="0" borderId="19" xfId="1" applyFont="1" applyFill="1" applyBorder="1" applyAlignment="1">
      <alignment vertical="center"/>
    </xf>
    <xf numFmtId="41" fontId="15" fillId="0" borderId="20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/>
    </xf>
    <xf numFmtId="41" fontId="5" fillId="0" borderId="23" xfId="1" applyFont="1" applyFill="1" applyBorder="1" applyAlignment="1">
      <alignment vertical="center" wrapText="1"/>
    </xf>
    <xf numFmtId="0" fontId="5" fillId="0" borderId="38" xfId="0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vertical="center"/>
    </xf>
    <xf numFmtId="41" fontId="12" fillId="0" borderId="40" xfId="1" applyFont="1" applyFill="1" applyBorder="1" applyAlignment="1">
      <alignment vertical="center" wrapText="1"/>
    </xf>
    <xf numFmtId="41" fontId="5" fillId="0" borderId="39" xfId="1" applyFont="1" applyFill="1" applyBorder="1" applyAlignment="1">
      <alignment vertical="center" wrapText="1"/>
    </xf>
    <xf numFmtId="41" fontId="15" fillId="0" borderId="39" xfId="1" applyFont="1" applyFill="1" applyBorder="1" applyAlignment="1">
      <alignment vertical="center"/>
    </xf>
    <xf numFmtId="41" fontId="12" fillId="0" borderId="32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0" fontId="6" fillId="0" borderId="46" xfId="0" applyNumberFormat="1" applyFont="1" applyFill="1" applyBorder="1" applyAlignment="1">
      <alignment vertical="center"/>
    </xf>
    <xf numFmtId="0" fontId="6" fillId="0" borderId="46" xfId="0" applyNumberFormat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0" borderId="48" xfId="0" applyNumberFormat="1" applyFont="1" applyFill="1" applyBorder="1" applyAlignment="1">
      <alignment vertical="center"/>
    </xf>
    <xf numFmtId="41" fontId="12" fillId="0" borderId="41" xfId="1" applyFont="1" applyFill="1" applyBorder="1">
      <alignment vertical="center"/>
    </xf>
    <xf numFmtId="41" fontId="5" fillId="0" borderId="37" xfId="1" applyFont="1" applyFill="1" applyBorder="1">
      <alignment vertical="center"/>
    </xf>
    <xf numFmtId="41" fontId="6" fillId="0" borderId="47" xfId="1" applyFont="1" applyFill="1" applyBorder="1">
      <alignment vertical="center"/>
    </xf>
    <xf numFmtId="41" fontId="15" fillId="0" borderId="37" xfId="1" applyFont="1" applyFill="1" applyBorder="1" applyAlignment="1">
      <alignment vertical="center"/>
    </xf>
    <xf numFmtId="41" fontId="5" fillId="6" borderId="37" xfId="1" applyFont="1" applyFill="1" applyBorder="1" applyAlignment="1">
      <alignment vertical="center"/>
    </xf>
    <xf numFmtId="0" fontId="6" fillId="0" borderId="44" xfId="0" applyNumberFormat="1" applyFont="1" applyFill="1" applyBorder="1">
      <alignment vertical="center"/>
    </xf>
    <xf numFmtId="41" fontId="12" fillId="0" borderId="39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6" fillId="0" borderId="38" xfId="1" applyFont="1" applyFill="1" applyBorder="1">
      <alignment vertical="center"/>
    </xf>
    <xf numFmtId="41" fontId="12" fillId="0" borderId="40" xfId="1" applyFont="1" applyFill="1" applyBorder="1" applyAlignment="1">
      <alignment vertical="center"/>
    </xf>
    <xf numFmtId="41" fontId="5" fillId="0" borderId="39" xfId="1" applyFont="1" applyFill="1" applyBorder="1" applyAlignment="1">
      <alignment horizontal="center" vertical="center"/>
    </xf>
    <xf numFmtId="41" fontId="6" fillId="0" borderId="38" xfId="1" applyFont="1" applyFill="1" applyBorder="1" applyAlignment="1">
      <alignment vertical="center"/>
    </xf>
    <xf numFmtId="41" fontId="12" fillId="0" borderId="40" xfId="1" applyFont="1" applyFill="1" applyBorder="1">
      <alignment vertical="center"/>
    </xf>
    <xf numFmtId="0" fontId="6" fillId="0" borderId="21" xfId="0" applyNumberFormat="1" applyFont="1" applyFill="1" applyBorder="1">
      <alignment vertical="center"/>
    </xf>
    <xf numFmtId="41" fontId="12" fillId="0" borderId="33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6" fillId="0" borderId="19" xfId="1" applyFont="1" applyFill="1" applyBorder="1">
      <alignment vertical="center"/>
    </xf>
    <xf numFmtId="41" fontId="5" fillId="0" borderId="32" xfId="1" applyFont="1" applyFill="1" applyBorder="1">
      <alignment vertical="center"/>
    </xf>
    <xf numFmtId="41" fontId="5" fillId="0" borderId="36" xfId="1" applyFont="1" applyFill="1" applyBorder="1">
      <alignment vertical="center"/>
    </xf>
    <xf numFmtId="41" fontId="11" fillId="12" borderId="34" xfId="1" applyFont="1" applyFill="1" applyBorder="1" applyAlignment="1">
      <alignment horizontal="center" vertical="center" wrapText="1"/>
    </xf>
    <xf numFmtId="41" fontId="11" fillId="12" borderId="23" xfId="1" applyFont="1" applyFill="1" applyBorder="1" applyAlignment="1">
      <alignment horizontal="center" vertical="center" wrapText="1"/>
    </xf>
    <xf numFmtId="41" fontId="7" fillId="12" borderId="23" xfId="1" applyFont="1" applyFill="1" applyBorder="1" applyAlignment="1">
      <alignment horizontal="center" vertical="center" wrapText="1"/>
    </xf>
    <xf numFmtId="41" fontId="16" fillId="12" borderId="23" xfId="1" applyFont="1" applyFill="1" applyBorder="1" applyAlignment="1">
      <alignment horizontal="center" vertical="center" wrapText="1"/>
    </xf>
    <xf numFmtId="41" fontId="16" fillId="12" borderId="29" xfId="1" applyFont="1" applyFill="1" applyBorder="1" applyAlignment="1">
      <alignment horizontal="center" vertical="center" wrapText="1"/>
    </xf>
    <xf numFmtId="41" fontId="6" fillId="11" borderId="38" xfId="1" applyFont="1" applyFill="1" applyBorder="1" applyAlignment="1">
      <alignment vertical="center"/>
    </xf>
    <xf numFmtId="41" fontId="5" fillId="11" borderId="39" xfId="1" applyFont="1" applyFill="1" applyBorder="1" applyAlignment="1">
      <alignment vertical="center"/>
    </xf>
    <xf numFmtId="41" fontId="6" fillId="11" borderId="25" xfId="1" applyFont="1" applyFill="1" applyBorder="1">
      <alignment vertical="center"/>
    </xf>
    <xf numFmtId="41" fontId="5" fillId="11" borderId="16" xfId="1" applyFont="1" applyFill="1" applyBorder="1">
      <alignment vertical="center"/>
    </xf>
    <xf numFmtId="41" fontId="6" fillId="11" borderId="38" xfId="1" applyFont="1" applyFill="1" applyBorder="1">
      <alignment vertical="center"/>
    </xf>
    <xf numFmtId="41" fontId="6" fillId="11" borderId="19" xfId="1" applyFont="1" applyFill="1" applyBorder="1">
      <alignment vertical="center"/>
    </xf>
    <xf numFmtId="41" fontId="5" fillId="11" borderId="20" xfId="1" applyFont="1" applyFill="1" applyBorder="1">
      <alignment vertical="center"/>
    </xf>
    <xf numFmtId="0" fontId="5" fillId="0" borderId="10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41" fontId="5" fillId="0" borderId="27" xfId="1" applyFont="1" applyFill="1" applyBorder="1" applyAlignment="1">
      <alignment vertical="center"/>
    </xf>
    <xf numFmtId="41" fontId="5" fillId="0" borderId="28" xfId="1" applyFont="1" applyFill="1" applyBorder="1" applyAlignment="1">
      <alignment vertical="center"/>
    </xf>
    <xf numFmtId="41" fontId="5" fillId="0" borderId="29" xfId="1" applyFont="1" applyFill="1" applyBorder="1">
      <alignment vertical="center"/>
    </xf>
    <xf numFmtId="41" fontId="5" fillId="0" borderId="31" xfId="1" applyFont="1" applyFill="1" applyBorder="1">
      <alignment vertical="center"/>
    </xf>
    <xf numFmtId="41" fontId="5" fillId="0" borderId="30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5" fillId="0" borderId="28" xfId="1" applyFont="1" applyFill="1" applyBorder="1" applyAlignment="1">
      <alignment vertical="center" wrapText="1"/>
    </xf>
    <xf numFmtId="41" fontId="5" fillId="0" borderId="49" xfId="1" applyFont="1" applyFill="1" applyBorder="1">
      <alignment vertical="center"/>
    </xf>
    <xf numFmtId="41" fontId="5" fillId="0" borderId="50" xfId="1" applyFont="1" applyFill="1" applyBorder="1">
      <alignment vertical="center"/>
    </xf>
    <xf numFmtId="41" fontId="5" fillId="0" borderId="28" xfId="1" applyFont="1" applyFill="1" applyBorder="1">
      <alignment vertical="center"/>
    </xf>
    <xf numFmtId="41" fontId="12" fillId="0" borderId="21" xfId="1" applyFont="1" applyFill="1" applyBorder="1" applyAlignment="1">
      <alignment vertical="center"/>
    </xf>
    <xf numFmtId="41" fontId="12" fillId="0" borderId="46" xfId="1" applyFont="1" applyFill="1" applyBorder="1" applyAlignment="1">
      <alignment vertical="center"/>
    </xf>
    <xf numFmtId="41" fontId="12" fillId="0" borderId="42" xfId="1" applyFont="1" applyFill="1" applyBorder="1" applyAlignment="1">
      <alignment vertical="center"/>
    </xf>
    <xf numFmtId="41" fontId="12" fillId="0" borderId="44" xfId="1" applyFont="1" applyFill="1" applyBorder="1" applyAlignment="1">
      <alignment vertical="center"/>
    </xf>
    <xf numFmtId="41" fontId="12" fillId="0" borderId="26" xfId="1" applyFont="1" applyFill="1" applyBorder="1" applyAlignment="1">
      <alignment vertical="center"/>
    </xf>
    <xf numFmtId="41" fontId="12" fillId="0" borderId="24" xfId="1" applyFont="1" applyFill="1" applyBorder="1" applyAlignment="1">
      <alignment vertical="center"/>
    </xf>
    <xf numFmtId="41" fontId="12" fillId="0" borderId="48" xfId="1" applyFont="1" applyFill="1" applyBorder="1" applyAlignment="1">
      <alignment vertical="center"/>
    </xf>
    <xf numFmtId="0" fontId="18" fillId="0" borderId="44" xfId="0" applyFont="1" applyFill="1" applyBorder="1" applyAlignment="1">
      <alignment vertical="center"/>
    </xf>
    <xf numFmtId="0" fontId="18" fillId="0" borderId="26" xfId="0" applyFont="1" applyFill="1" applyBorder="1" applyAlignment="1">
      <alignment vertical="center"/>
    </xf>
    <xf numFmtId="0" fontId="18" fillId="0" borderId="26" xfId="0" applyFont="1" applyFill="1" applyBorder="1">
      <alignment vertical="center"/>
    </xf>
    <xf numFmtId="0" fontId="18" fillId="0" borderId="46" xfId="0" applyFont="1" applyFill="1" applyBorder="1">
      <alignment vertical="center"/>
    </xf>
    <xf numFmtId="0" fontId="19" fillId="0" borderId="11" xfId="0" applyFont="1" applyFill="1" applyBorder="1" applyAlignment="1">
      <alignment vertical="center"/>
    </xf>
    <xf numFmtId="0" fontId="18" fillId="0" borderId="44" xfId="0" applyFont="1" applyFill="1" applyBorder="1">
      <alignment vertical="center"/>
    </xf>
    <xf numFmtId="0" fontId="18" fillId="0" borderId="2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2" fillId="0" borderId="10" xfId="0" applyFont="1" applyFill="1" applyBorder="1" applyAlignment="1">
      <alignment vertical="center"/>
    </xf>
    <xf numFmtId="41" fontId="7" fillId="8" borderId="23" xfId="1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41" fontId="7" fillId="7" borderId="24" xfId="1" applyFont="1" applyFill="1" applyBorder="1" applyAlignment="1">
      <alignment horizontal="center" vertical="center"/>
    </xf>
    <xf numFmtId="41" fontId="5" fillId="6" borderId="52" xfId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" vertical="center"/>
    </xf>
    <xf numFmtId="0" fontId="6" fillId="0" borderId="56" xfId="0" applyNumberFormat="1" applyFont="1" applyFill="1" applyBorder="1" applyAlignment="1">
      <alignment vertical="center"/>
    </xf>
    <xf numFmtId="41" fontId="12" fillId="0" borderId="57" xfId="1" applyFont="1" applyFill="1" applyBorder="1" applyAlignment="1">
      <alignment vertical="center" wrapText="1"/>
    </xf>
    <xf numFmtId="41" fontId="12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 wrapText="1"/>
    </xf>
    <xf numFmtId="41" fontId="5" fillId="0" borderId="59" xfId="1" applyFont="1" applyFill="1" applyBorder="1" applyAlignment="1">
      <alignment vertical="center"/>
    </xf>
    <xf numFmtId="41" fontId="6" fillId="11" borderId="55" xfId="1" applyFont="1" applyFill="1" applyBorder="1" applyAlignment="1">
      <alignment vertical="center"/>
    </xf>
    <xf numFmtId="41" fontId="5" fillId="11" borderId="58" xfId="1" applyFont="1" applyFill="1" applyBorder="1" applyAlignment="1">
      <alignment vertical="center"/>
    </xf>
    <xf numFmtId="41" fontId="15" fillId="0" borderId="58" xfId="1" applyFont="1" applyFill="1" applyBorder="1" applyAlignment="1">
      <alignment vertical="center"/>
    </xf>
    <xf numFmtId="41" fontId="5" fillId="6" borderId="58" xfId="1" applyFont="1" applyFill="1" applyBorder="1" applyAlignment="1">
      <alignment vertical="center"/>
    </xf>
    <xf numFmtId="41" fontId="6" fillId="0" borderId="58" xfId="1" applyFont="1" applyFill="1" applyBorder="1" applyAlignment="1">
      <alignment vertical="center"/>
    </xf>
    <xf numFmtId="41" fontId="18" fillId="0" borderId="56" xfId="1" applyFont="1" applyFill="1" applyBorder="1" applyAlignment="1">
      <alignment vertical="center"/>
    </xf>
    <xf numFmtId="41" fontId="6" fillId="11" borderId="47" xfId="1" applyFont="1" applyFill="1" applyBorder="1" applyAlignment="1">
      <alignment vertical="center"/>
    </xf>
    <xf numFmtId="41" fontId="5" fillId="11" borderId="41" xfId="1" applyFont="1" applyFill="1" applyBorder="1" applyAlignment="1">
      <alignment vertical="center"/>
    </xf>
    <xf numFmtId="0" fontId="18" fillId="0" borderId="48" xfId="0" applyFont="1" applyFill="1" applyBorder="1" applyAlignment="1">
      <alignment vertical="center"/>
    </xf>
    <xf numFmtId="41" fontId="5" fillId="0" borderId="37" xfId="1" applyFont="1" applyFill="1" applyBorder="1" applyAlignment="1">
      <alignment vertical="center" wrapText="1"/>
    </xf>
    <xf numFmtId="0" fontId="6" fillId="0" borderId="46" xfId="0" applyNumberFormat="1" applyFont="1" applyFill="1" applyBorder="1" applyAlignment="1">
      <alignment horizontal="left" vertical="center"/>
    </xf>
    <xf numFmtId="41" fontId="12" fillId="0" borderId="41" xfId="1" applyFont="1" applyFill="1" applyBorder="1" applyAlignment="1">
      <alignment vertical="center" wrapText="1"/>
    </xf>
    <xf numFmtId="41" fontId="12" fillId="0" borderId="37" xfId="1" applyFont="1" applyFill="1" applyBorder="1" applyAlignment="1">
      <alignment vertical="center" wrapText="1"/>
    </xf>
    <xf numFmtId="41" fontId="12" fillId="0" borderId="41" xfId="1" applyFont="1" applyFill="1" applyBorder="1" applyAlignment="1">
      <alignment vertical="center"/>
    </xf>
    <xf numFmtId="41" fontId="12" fillId="0" borderId="37" xfId="1" applyFont="1" applyFill="1" applyBorder="1" applyAlignment="1">
      <alignment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vertical="center"/>
    </xf>
    <xf numFmtId="41" fontId="6" fillId="0" borderId="47" xfId="1" applyFont="1" applyFill="1" applyBorder="1" applyAlignment="1">
      <alignment vertical="center"/>
    </xf>
    <xf numFmtId="41" fontId="5" fillId="0" borderId="32" xfId="1" applyFont="1" applyFill="1" applyBorder="1" applyAlignment="1">
      <alignment vertical="center"/>
    </xf>
    <xf numFmtId="0" fontId="19" fillId="0" borderId="46" xfId="0" applyFont="1" applyFill="1" applyBorder="1" applyAlignment="1">
      <alignment vertical="center"/>
    </xf>
    <xf numFmtId="41" fontId="12" fillId="0" borderId="57" xfId="1" applyFont="1" applyFill="1" applyBorder="1">
      <alignment vertical="center"/>
    </xf>
    <xf numFmtId="41" fontId="12" fillId="0" borderId="58" xfId="1" applyFont="1" applyFill="1" applyBorder="1">
      <alignment vertical="center"/>
    </xf>
    <xf numFmtId="41" fontId="5" fillId="0" borderId="58" xfId="1" applyFont="1" applyFill="1" applyBorder="1">
      <alignment vertical="center"/>
    </xf>
    <xf numFmtId="41" fontId="5" fillId="0" borderId="59" xfId="1" applyFont="1" applyFill="1" applyBorder="1">
      <alignment vertical="center"/>
    </xf>
    <xf numFmtId="41" fontId="6" fillId="0" borderId="55" xfId="1" applyFont="1" applyFill="1" applyBorder="1">
      <alignment vertical="center"/>
    </xf>
    <xf numFmtId="41" fontId="5" fillId="0" borderId="36" xfId="1" applyFont="1" applyFill="1" applyBorder="1" applyAlignment="1">
      <alignment vertical="center"/>
    </xf>
    <xf numFmtId="41" fontId="5" fillId="0" borderId="50" xfId="1" applyFont="1" applyFill="1" applyBorder="1" applyAlignment="1">
      <alignment vertical="center" wrapText="1"/>
    </xf>
    <xf numFmtId="41" fontId="6" fillId="11" borderId="47" xfId="1" applyFont="1" applyFill="1" applyBorder="1">
      <alignment vertical="center"/>
    </xf>
    <xf numFmtId="41" fontId="5" fillId="11" borderId="37" xfId="1" applyFont="1" applyFill="1" applyBorder="1" applyAlignment="1">
      <alignment vertical="center"/>
    </xf>
    <xf numFmtId="41" fontId="5" fillId="0" borderId="41" xfId="1" applyFont="1" applyFill="1" applyBorder="1">
      <alignment vertical="center"/>
    </xf>
    <xf numFmtId="0" fontId="18" fillId="0" borderId="48" xfId="0" applyFont="1" applyFill="1" applyBorder="1">
      <alignment vertical="center"/>
    </xf>
    <xf numFmtId="0" fontId="21" fillId="5" borderId="52" xfId="0" applyFont="1" applyFill="1" applyBorder="1">
      <alignment vertical="center"/>
    </xf>
    <xf numFmtId="0" fontId="3" fillId="5" borderId="63" xfId="0" applyFont="1" applyFill="1" applyBorder="1">
      <alignment vertical="center"/>
    </xf>
    <xf numFmtId="41" fontId="3" fillId="5" borderId="52" xfId="0" applyNumberFormat="1" applyFont="1" applyFill="1" applyBorder="1">
      <alignment vertical="center"/>
    </xf>
    <xf numFmtId="0" fontId="3" fillId="5" borderId="52" xfId="0" applyFont="1" applyFill="1" applyBorder="1">
      <alignment vertical="center"/>
    </xf>
    <xf numFmtId="0" fontId="3" fillId="5" borderId="62" xfId="0" applyFont="1" applyFill="1" applyBorder="1">
      <alignment vertical="center"/>
    </xf>
    <xf numFmtId="41" fontId="6" fillId="0" borderId="10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/>
    </xf>
    <xf numFmtId="0" fontId="18" fillId="0" borderId="42" xfId="0" applyFont="1" applyFill="1" applyBorder="1" applyAlignment="1">
      <alignment vertical="center"/>
    </xf>
    <xf numFmtId="41" fontId="5" fillId="0" borderId="40" xfId="1" applyFont="1" applyFill="1" applyBorder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33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41" fontId="12" fillId="0" borderId="34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/>
    </xf>
    <xf numFmtId="41" fontId="6" fillId="0" borderId="22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41" fontId="5" fillId="0" borderId="34" xfId="1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 wrapText="1"/>
    </xf>
    <xf numFmtId="41" fontId="5" fillId="11" borderId="39" xfId="1" applyFont="1" applyFill="1" applyBorder="1">
      <alignment vertical="center"/>
    </xf>
    <xf numFmtId="0" fontId="18" fillId="0" borderId="42" xfId="0" applyFont="1" applyFill="1" applyBorder="1">
      <alignment vertical="center"/>
    </xf>
    <xf numFmtId="41" fontId="6" fillId="0" borderId="2" xfId="1" applyFont="1" applyFill="1" applyBorder="1">
      <alignment vertical="center"/>
    </xf>
    <xf numFmtId="41" fontId="5" fillId="0" borderId="33" xfId="1" applyFont="1" applyFill="1" applyBorder="1">
      <alignment vertical="center"/>
    </xf>
    <xf numFmtId="0" fontId="18" fillId="0" borderId="21" xfId="0" applyFont="1" applyFill="1" applyBorder="1">
      <alignment vertical="center"/>
    </xf>
    <xf numFmtId="41" fontId="6" fillId="0" borderId="5" xfId="1" applyFont="1" applyFill="1" applyBorder="1">
      <alignment vertical="center"/>
    </xf>
    <xf numFmtId="0" fontId="6" fillId="0" borderId="42" xfId="0" applyNumberFormat="1" applyFont="1" applyFill="1" applyBorder="1">
      <alignment vertical="center"/>
    </xf>
    <xf numFmtId="41" fontId="6" fillId="0" borderId="10" xfId="1" applyFont="1" applyFill="1" applyBorder="1">
      <alignment vertical="center"/>
    </xf>
    <xf numFmtId="41" fontId="15" fillId="0" borderId="58" xfId="1" applyFont="1" applyFill="1" applyBorder="1" applyAlignment="1">
      <alignment horizontal="center" vertical="center"/>
    </xf>
    <xf numFmtId="0" fontId="21" fillId="14" borderId="52" xfId="0" applyFont="1" applyFill="1" applyBorder="1">
      <alignment vertical="center"/>
    </xf>
    <xf numFmtId="0" fontId="21" fillId="14" borderId="61" xfId="0" applyFont="1" applyFill="1" applyBorder="1">
      <alignment vertical="center"/>
    </xf>
    <xf numFmtId="41" fontId="4" fillId="5" borderId="52" xfId="0" applyNumberFormat="1" applyFont="1" applyFill="1" applyBorder="1">
      <alignment vertical="center"/>
    </xf>
    <xf numFmtId="176" fontId="5" fillId="14" borderId="60" xfId="1" applyNumberFormat="1" applyFont="1" applyFill="1" applyBorder="1" applyAlignment="1">
      <alignment vertical="center"/>
    </xf>
    <xf numFmtId="41" fontId="7" fillId="7" borderId="22" xfId="1" applyFont="1" applyFill="1" applyBorder="1" applyAlignment="1">
      <alignment horizontal="center" vertical="center"/>
    </xf>
    <xf numFmtId="41" fontId="7" fillId="8" borderId="22" xfId="1" applyFont="1" applyFill="1" applyBorder="1" applyAlignment="1">
      <alignment horizontal="center" vertical="center"/>
    </xf>
    <xf numFmtId="0" fontId="22" fillId="0" borderId="56" xfId="0" applyNumberFormat="1" applyFont="1" applyFill="1" applyBorder="1" applyAlignment="1">
      <alignment vertical="center"/>
    </xf>
    <xf numFmtId="0" fontId="22" fillId="0" borderId="42" xfId="0" applyNumberFormat="1" applyFont="1" applyFill="1" applyBorder="1" applyAlignment="1">
      <alignment vertical="center"/>
    </xf>
    <xf numFmtId="0" fontId="22" fillId="0" borderId="44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 indent="1"/>
    </xf>
    <xf numFmtId="0" fontId="22" fillId="0" borderId="46" xfId="0" applyNumberFormat="1" applyFont="1" applyFill="1" applyBorder="1" applyAlignment="1">
      <alignment horizontal="left" vertical="center" indent="1"/>
    </xf>
    <xf numFmtId="0" fontId="22" fillId="0" borderId="21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/>
    </xf>
    <xf numFmtId="0" fontId="22" fillId="0" borderId="46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vertical="center"/>
    </xf>
    <xf numFmtId="0" fontId="22" fillId="0" borderId="21" xfId="0" applyNumberFormat="1" applyFont="1" applyFill="1" applyBorder="1">
      <alignment vertical="center"/>
    </xf>
    <xf numFmtId="0" fontId="22" fillId="0" borderId="26" xfId="0" applyNumberFormat="1" applyFont="1" applyFill="1" applyBorder="1">
      <alignment vertical="center"/>
    </xf>
    <xf numFmtId="0" fontId="22" fillId="0" borderId="46" xfId="0" applyNumberFormat="1" applyFont="1" applyFill="1" applyBorder="1">
      <alignment vertical="center"/>
    </xf>
    <xf numFmtId="0" fontId="22" fillId="0" borderId="24" xfId="0" applyNumberFormat="1" applyFont="1" applyFill="1" applyBorder="1">
      <alignment vertical="center"/>
    </xf>
    <xf numFmtId="0" fontId="22" fillId="0" borderId="44" xfId="0" applyNumberFormat="1" applyFont="1" applyFill="1" applyBorder="1">
      <alignment vertical="center"/>
    </xf>
    <xf numFmtId="0" fontId="22" fillId="0" borderId="42" xfId="0" applyNumberFormat="1" applyFont="1" applyFill="1" applyBorder="1">
      <alignment vertical="center"/>
    </xf>
    <xf numFmtId="0" fontId="12" fillId="0" borderId="21" xfId="1" applyNumberFormat="1" applyFont="1" applyFill="1" applyBorder="1" applyAlignment="1">
      <alignment horizontal="left" vertical="center"/>
    </xf>
    <xf numFmtId="0" fontId="12" fillId="0" borderId="24" xfId="1" applyNumberFormat="1" applyFont="1" applyFill="1" applyBorder="1" applyAlignment="1">
      <alignment horizontal="left" vertical="center"/>
    </xf>
    <xf numFmtId="0" fontId="12" fillId="0" borderId="48" xfId="1" applyNumberFormat="1" applyFont="1" applyFill="1" applyBorder="1" applyAlignment="1">
      <alignment horizontal="left" vertical="center"/>
    </xf>
    <xf numFmtId="0" fontId="12" fillId="0" borderId="26" xfId="1" applyNumberFormat="1" applyFont="1" applyFill="1" applyBorder="1" applyAlignment="1">
      <alignment horizontal="left" vertical="center"/>
    </xf>
    <xf numFmtId="0" fontId="12" fillId="0" borderId="46" xfId="1" applyNumberFormat="1" applyFont="1" applyFill="1" applyBorder="1" applyAlignment="1">
      <alignment horizontal="left" vertical="center"/>
    </xf>
    <xf numFmtId="0" fontId="12" fillId="0" borderId="42" xfId="1" applyNumberFormat="1" applyFont="1" applyFill="1" applyBorder="1" applyAlignment="1">
      <alignment horizontal="left" vertical="center"/>
    </xf>
    <xf numFmtId="0" fontId="12" fillId="0" borderId="56" xfId="1" applyNumberFormat="1" applyFont="1" applyFill="1" applyBorder="1" applyAlignment="1">
      <alignment horizontal="left" vertical="center"/>
    </xf>
    <xf numFmtId="0" fontId="12" fillId="0" borderId="44" xfId="1" applyNumberFormat="1" applyFont="1" applyFill="1" applyBorder="1" applyAlignment="1">
      <alignment horizontal="left" vertical="center"/>
    </xf>
    <xf numFmtId="0" fontId="18" fillId="0" borderId="44" xfId="1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41" fontId="5" fillId="0" borderId="57" xfId="1" applyFont="1" applyFill="1" applyBorder="1">
      <alignment vertical="center"/>
    </xf>
    <xf numFmtId="41" fontId="6" fillId="0" borderId="58" xfId="1" applyFont="1" applyFill="1" applyBorder="1">
      <alignment vertical="center"/>
    </xf>
    <xf numFmtId="0" fontId="18" fillId="0" borderId="56" xfId="0" applyFont="1" applyFill="1" applyBorder="1">
      <alignment vertical="center"/>
    </xf>
    <xf numFmtId="0" fontId="12" fillId="0" borderId="9" xfId="0" applyFont="1" applyFill="1" applyBorder="1" applyAlignment="1">
      <alignment vertical="center"/>
    </xf>
    <xf numFmtId="0" fontId="17" fillId="0" borderId="10" xfId="0" applyNumberFormat="1" applyFont="1" applyFill="1" applyBorder="1" applyAlignment="1">
      <alignment horizontal="left" vertical="center"/>
    </xf>
    <xf numFmtId="41" fontId="12" fillId="0" borderId="33" xfId="1" applyFont="1" applyFill="1" applyBorder="1" applyAlignment="1">
      <alignment vertical="center"/>
    </xf>
    <xf numFmtId="0" fontId="3" fillId="5" borderId="11" xfId="0" applyFont="1" applyFill="1" applyBorder="1">
      <alignment vertical="center"/>
    </xf>
    <xf numFmtId="41" fontId="4" fillId="13" borderId="38" xfId="0" applyNumberFormat="1" applyFont="1" applyFill="1" applyBorder="1">
      <alignment vertical="center"/>
    </xf>
    <xf numFmtId="41" fontId="3" fillId="13" borderId="39" xfId="0" applyNumberFormat="1" applyFont="1" applyFill="1" applyBorder="1">
      <alignment vertical="center"/>
    </xf>
    <xf numFmtId="0" fontId="21" fillId="13" borderId="39" xfId="0" applyFont="1" applyFill="1" applyBorder="1">
      <alignment vertical="center"/>
    </xf>
    <xf numFmtId="0" fontId="3" fillId="13" borderId="39" xfId="0" applyFont="1" applyFill="1" applyBorder="1">
      <alignment vertical="center"/>
    </xf>
    <xf numFmtId="0" fontId="3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1" borderId="22" xfId="1" applyFont="1" applyFill="1" applyBorder="1" applyAlignment="1">
      <alignment vertical="center"/>
    </xf>
    <xf numFmtId="41" fontId="5" fillId="11" borderId="23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17" fillId="0" borderId="33" xfId="1" applyFont="1" applyFill="1" applyBorder="1" applyAlignment="1">
      <alignment vertical="center" wrapText="1"/>
    </xf>
    <xf numFmtId="41" fontId="17" fillId="0" borderId="20" xfId="1" applyFont="1" applyFill="1" applyBorder="1" applyAlignment="1">
      <alignment vertical="center"/>
    </xf>
    <xf numFmtId="41" fontId="22" fillId="0" borderId="20" xfId="1" applyFont="1" applyFill="1" applyBorder="1" applyAlignment="1">
      <alignment vertical="center"/>
    </xf>
    <xf numFmtId="0" fontId="17" fillId="0" borderId="25" xfId="0" applyFont="1" applyFill="1" applyBorder="1" applyAlignment="1">
      <alignment horizontal="center" vertical="center"/>
    </xf>
    <xf numFmtId="41" fontId="17" fillId="0" borderId="35" xfId="1" applyFont="1" applyFill="1" applyBorder="1">
      <alignment vertical="center"/>
    </xf>
    <xf numFmtId="41" fontId="17" fillId="0" borderId="16" xfId="1" applyFont="1" applyFill="1" applyBorder="1">
      <alignment vertical="center"/>
    </xf>
    <xf numFmtId="41" fontId="22" fillId="0" borderId="16" xfId="1" applyFont="1" applyFill="1" applyBorder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41" fontId="17" fillId="0" borderId="34" xfId="1" applyFont="1" applyFill="1" applyBorder="1">
      <alignment vertical="center"/>
    </xf>
    <xf numFmtId="41" fontId="17" fillId="0" borderId="23" xfId="1" applyFont="1" applyFill="1" applyBorder="1">
      <alignment vertical="center"/>
    </xf>
    <xf numFmtId="41" fontId="22" fillId="0" borderId="23" xfId="1" applyFont="1" applyFill="1" applyBorder="1" applyAlignment="1">
      <alignment vertical="center"/>
    </xf>
    <xf numFmtId="41" fontId="12" fillId="0" borderId="16" xfId="1" applyFont="1" applyFill="1" applyBorder="1" applyAlignment="1">
      <alignment vertical="center" wrapText="1"/>
    </xf>
    <xf numFmtId="41" fontId="5" fillId="0" borderId="30" xfId="1" applyFont="1" applyFill="1" applyBorder="1" applyAlignment="1">
      <alignment vertical="center" wrapText="1"/>
    </xf>
    <xf numFmtId="41" fontId="12" fillId="0" borderId="35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 wrapText="1"/>
    </xf>
    <xf numFmtId="41" fontId="23" fillId="0" borderId="20" xfId="1" applyFont="1" applyFill="1" applyBorder="1" applyAlignment="1">
      <alignment vertical="center"/>
    </xf>
    <xf numFmtId="41" fontId="23" fillId="0" borderId="20" xfId="1" applyFont="1" applyFill="1" applyBorder="1" applyAlignment="1">
      <alignment vertical="center" wrapText="1"/>
    </xf>
    <xf numFmtId="41" fontId="23" fillId="0" borderId="16" xfId="1" applyFont="1" applyFill="1" applyBorder="1" applyAlignment="1">
      <alignment vertical="center"/>
    </xf>
    <xf numFmtId="41" fontId="23" fillId="0" borderId="16" xfId="1" applyFont="1" applyFill="1" applyBorder="1" applyAlignment="1">
      <alignment vertical="center" wrapText="1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 applyAlignment="1">
      <alignment vertical="center" wrapText="1"/>
    </xf>
    <xf numFmtId="41" fontId="23" fillId="0" borderId="16" xfId="1" applyFont="1" applyFill="1" applyBorder="1">
      <alignment vertical="center"/>
    </xf>
    <xf numFmtId="41" fontId="23" fillId="0" borderId="23" xfId="1" applyFont="1" applyFill="1" applyBorder="1">
      <alignment vertical="center"/>
    </xf>
    <xf numFmtId="41" fontId="23" fillId="0" borderId="17" xfId="1" applyFont="1" applyFill="1" applyBorder="1" applyAlignment="1">
      <alignment vertical="center"/>
    </xf>
    <xf numFmtId="41" fontId="23" fillId="0" borderId="17" xfId="1" applyFont="1" applyFill="1" applyBorder="1">
      <alignment vertical="center"/>
    </xf>
    <xf numFmtId="41" fontId="23" fillId="0" borderId="20" xfId="1" applyFont="1" applyFill="1" applyBorder="1">
      <alignment vertical="center"/>
    </xf>
    <xf numFmtId="41" fontId="23" fillId="0" borderId="20" xfId="1" applyFont="1" applyFill="1" applyBorder="1" applyAlignment="1">
      <alignment horizontal="center" vertical="center"/>
    </xf>
    <xf numFmtId="41" fontId="23" fillId="0" borderId="16" xfId="1" applyFont="1" applyFill="1" applyBorder="1" applyAlignment="1">
      <alignment horizontal="center" vertical="center"/>
    </xf>
    <xf numFmtId="41" fontId="23" fillId="0" borderId="39" xfId="1" applyFont="1" applyFill="1" applyBorder="1" applyAlignment="1">
      <alignment vertical="center"/>
    </xf>
    <xf numFmtId="41" fontId="23" fillId="0" borderId="37" xfId="1" applyFont="1" applyFill="1" applyBorder="1" applyAlignment="1">
      <alignment vertical="center"/>
    </xf>
    <xf numFmtId="41" fontId="23" fillId="0" borderId="37" xfId="1" applyFont="1" applyFill="1" applyBorder="1">
      <alignment vertical="center"/>
    </xf>
    <xf numFmtId="41" fontId="23" fillId="0" borderId="58" xfId="1" applyFont="1" applyFill="1" applyBorder="1">
      <alignment vertical="center"/>
    </xf>
    <xf numFmtId="41" fontId="23" fillId="0" borderId="39" xfId="1" applyFont="1" applyFill="1" applyBorder="1">
      <alignment vertical="center"/>
    </xf>
    <xf numFmtId="0" fontId="23" fillId="0" borderId="10" xfId="0" applyFont="1" applyFill="1" applyBorder="1" applyAlignment="1">
      <alignment vertical="center"/>
    </xf>
    <xf numFmtId="41" fontId="23" fillId="0" borderId="18" xfId="1" applyFont="1" applyFill="1" applyBorder="1" applyAlignment="1">
      <alignment vertical="center"/>
    </xf>
    <xf numFmtId="41" fontId="23" fillId="0" borderId="18" xfId="1" applyFont="1" applyFill="1" applyBorder="1">
      <alignment vertical="center"/>
    </xf>
    <xf numFmtId="41" fontId="5" fillId="2" borderId="23" xfId="1" applyFont="1" applyFill="1" applyBorder="1">
      <alignment vertical="center"/>
    </xf>
    <xf numFmtId="41" fontId="5" fillId="2" borderId="39" xfId="1" applyFont="1" applyFill="1" applyBorder="1">
      <alignment vertical="center"/>
    </xf>
    <xf numFmtId="41" fontId="5" fillId="2" borderId="20" xfId="1" applyFont="1" applyFill="1" applyBorder="1" applyAlignment="1">
      <alignment vertical="center"/>
    </xf>
    <xf numFmtId="41" fontId="5" fillId="2" borderId="17" xfId="1" applyFont="1" applyFill="1" applyBorder="1">
      <alignment vertical="center"/>
    </xf>
    <xf numFmtId="41" fontId="6" fillId="0" borderId="64" xfId="1" applyFont="1" applyFill="1" applyBorder="1" applyAlignment="1">
      <alignment vertical="center"/>
    </xf>
    <xf numFmtId="41" fontId="6" fillId="0" borderId="65" xfId="1" applyFont="1" applyFill="1" applyBorder="1" applyAlignment="1">
      <alignment vertical="center"/>
    </xf>
    <xf numFmtId="41" fontId="6" fillId="0" borderId="66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 indent="1"/>
    </xf>
    <xf numFmtId="41" fontId="6" fillId="0" borderId="51" xfId="1" applyFont="1" applyFill="1" applyBorder="1" applyAlignment="1">
      <alignment vertical="center"/>
    </xf>
    <xf numFmtId="41" fontId="6" fillId="0" borderId="67" xfId="1" applyFont="1" applyFill="1" applyBorder="1" applyAlignment="1">
      <alignment vertical="center"/>
    </xf>
    <xf numFmtId="41" fontId="5" fillId="2" borderId="16" xfId="1" applyFont="1" applyFill="1" applyBorder="1">
      <alignment vertical="center"/>
    </xf>
    <xf numFmtId="41" fontId="5" fillId="2" borderId="20" xfId="1" applyFont="1" applyFill="1" applyBorder="1">
      <alignment vertical="center"/>
    </xf>
    <xf numFmtId="41" fontId="5" fillId="0" borderId="41" xfId="1" applyFont="1" applyFill="1" applyBorder="1" applyAlignment="1">
      <alignment vertical="center"/>
    </xf>
    <xf numFmtId="41" fontId="6" fillId="2" borderId="22" xfId="1" applyFont="1" applyFill="1" applyBorder="1">
      <alignment vertical="center"/>
    </xf>
    <xf numFmtId="41" fontId="6" fillId="2" borderId="45" xfId="1" applyFont="1" applyFill="1" applyBorder="1">
      <alignment vertical="center"/>
    </xf>
    <xf numFmtId="41" fontId="6" fillId="2" borderId="38" xfId="1" applyFont="1" applyFill="1" applyBorder="1">
      <alignment vertical="center"/>
    </xf>
    <xf numFmtId="0" fontId="3" fillId="5" borderId="5" xfId="0" applyFont="1" applyFill="1" applyBorder="1">
      <alignment vertical="center"/>
    </xf>
    <xf numFmtId="41" fontId="6" fillId="2" borderId="19" xfId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7" fillId="0" borderId="11" xfId="0" applyNumberFormat="1" applyFont="1" applyFill="1" applyBorder="1" applyAlignment="1">
      <alignment horizontal="left" vertical="center"/>
    </xf>
    <xf numFmtId="41" fontId="6" fillId="2" borderId="19" xfId="1" applyFont="1" applyFill="1" applyBorder="1">
      <alignment vertical="center"/>
    </xf>
    <xf numFmtId="41" fontId="6" fillId="2" borderId="25" xfId="1" applyFont="1" applyFill="1" applyBorder="1">
      <alignment vertical="center"/>
    </xf>
    <xf numFmtId="41" fontId="3" fillId="5" borderId="6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vertical="center"/>
    </xf>
    <xf numFmtId="0" fontId="0" fillId="0" borderId="64" xfId="0" applyFill="1" applyBorder="1">
      <alignment vertical="center"/>
    </xf>
    <xf numFmtId="0" fontId="6" fillId="0" borderId="64" xfId="0" applyFont="1" applyFill="1" applyBorder="1" applyAlignment="1">
      <alignment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vertical="center"/>
    </xf>
    <xf numFmtId="0" fontId="0" fillId="0" borderId="65" xfId="0" applyFill="1" applyBorder="1">
      <alignment vertical="center"/>
    </xf>
    <xf numFmtId="0" fontId="6" fillId="0" borderId="65" xfId="0" applyFont="1" applyFill="1" applyBorder="1" applyAlignment="1">
      <alignment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7" xfId="0" applyFont="1" applyFill="1" applyBorder="1">
      <alignment vertical="center"/>
    </xf>
    <xf numFmtId="0" fontId="0" fillId="0" borderId="67" xfId="0" applyFill="1" applyBorder="1">
      <alignment vertical="center"/>
    </xf>
    <xf numFmtId="0" fontId="22" fillId="0" borderId="21" xfId="0" applyNumberFormat="1" applyFont="1" applyFill="1" applyBorder="1" applyAlignment="1">
      <alignment horizontal="left" vertical="center"/>
    </xf>
    <xf numFmtId="0" fontId="22" fillId="0" borderId="4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/>
    </xf>
    <xf numFmtId="41" fontId="6" fillId="2" borderId="47" xfId="1" applyFont="1" applyFill="1" applyBorder="1">
      <alignment vertical="center"/>
    </xf>
    <xf numFmtId="41" fontId="5" fillId="2" borderId="37" xfId="1" applyFont="1" applyFill="1" applyBorder="1">
      <alignment vertical="center"/>
    </xf>
    <xf numFmtId="41" fontId="6" fillId="2" borderId="25" xfId="1" applyFont="1" applyFill="1" applyBorder="1" applyAlignment="1">
      <alignment vertical="center"/>
    </xf>
    <xf numFmtId="41" fontId="5" fillId="2" borderId="16" xfId="1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41" fontId="6" fillId="15" borderId="25" xfId="1" applyFont="1" applyFill="1" applyBorder="1" applyAlignment="1">
      <alignment vertical="center"/>
    </xf>
    <xf numFmtId="41" fontId="5" fillId="15" borderId="16" xfId="1" applyFont="1" applyFill="1" applyBorder="1" applyAlignment="1">
      <alignment vertical="center"/>
    </xf>
    <xf numFmtId="41" fontId="6" fillId="15" borderId="45" xfId="1" applyFont="1" applyFill="1" applyBorder="1">
      <alignment vertical="center"/>
    </xf>
    <xf numFmtId="41" fontId="5" fillId="15" borderId="17" xfId="1" applyFont="1" applyFill="1" applyBorder="1">
      <alignment vertical="center"/>
    </xf>
    <xf numFmtId="41" fontId="6" fillId="15" borderId="25" xfId="1" applyFont="1" applyFill="1" applyBorder="1">
      <alignment vertical="center"/>
    </xf>
    <xf numFmtId="41" fontId="5" fillId="15" borderId="16" xfId="1" applyFont="1" applyFill="1" applyBorder="1">
      <alignment vertical="center"/>
    </xf>
    <xf numFmtId="41" fontId="24" fillId="0" borderId="39" xfId="1" applyFont="1" applyFill="1" applyBorder="1" applyAlignment="1">
      <alignment horizontal="center" vertical="center"/>
    </xf>
    <xf numFmtId="41" fontId="24" fillId="0" borderId="16" xfId="1" applyFont="1" applyFill="1" applyBorder="1" applyAlignment="1">
      <alignment horizontal="center" vertical="center"/>
    </xf>
    <xf numFmtId="41" fontId="15" fillId="0" borderId="16" xfId="1" applyFont="1" applyFill="1" applyBorder="1">
      <alignment vertical="center"/>
    </xf>
    <xf numFmtId="41" fontId="15" fillId="0" borderId="23" xfId="1" applyFont="1" applyFill="1" applyBorder="1">
      <alignment vertical="center"/>
    </xf>
    <xf numFmtId="41" fontId="15" fillId="0" borderId="39" xfId="1" applyFont="1" applyFill="1" applyBorder="1">
      <alignment vertical="center"/>
    </xf>
    <xf numFmtId="41" fontId="15" fillId="0" borderId="18" xfId="1" applyFont="1" applyFill="1" applyBorder="1">
      <alignment vertical="center"/>
    </xf>
    <xf numFmtId="41" fontId="24" fillId="0" borderId="20" xfId="1" applyFont="1" applyFill="1" applyBorder="1" applyAlignment="1">
      <alignment horizontal="center" vertical="center"/>
    </xf>
    <xf numFmtId="41" fontId="15" fillId="0" borderId="17" xfId="1" applyFont="1" applyFill="1" applyBorder="1">
      <alignment vertical="center"/>
    </xf>
    <xf numFmtId="41" fontId="24" fillId="0" borderId="37" xfId="1" applyFont="1" applyFill="1" applyBorder="1" applyAlignment="1">
      <alignment horizontal="center" vertical="center"/>
    </xf>
    <xf numFmtId="41" fontId="15" fillId="0" borderId="20" xfId="1" applyFont="1" applyFill="1" applyBorder="1">
      <alignment vertical="center"/>
    </xf>
    <xf numFmtId="41" fontId="15" fillId="0" borderId="37" xfId="1" applyFont="1" applyFill="1" applyBorder="1">
      <alignment vertical="center"/>
    </xf>
    <xf numFmtId="41" fontId="15" fillId="0" borderId="58" xfId="1" applyFont="1" applyFill="1" applyBorder="1">
      <alignment vertical="center"/>
    </xf>
    <xf numFmtId="41" fontId="16" fillId="8" borderId="23" xfId="1" applyFont="1" applyFill="1" applyBorder="1" applyAlignment="1">
      <alignment horizontal="center" vertical="center" wrapText="1"/>
    </xf>
    <xf numFmtId="41" fontId="16" fillId="7" borderId="23" xfId="1" applyFont="1" applyFill="1" applyBorder="1" applyAlignment="1">
      <alignment horizontal="center" vertical="center" wrapText="1"/>
    </xf>
    <xf numFmtId="41" fontId="16" fillId="8" borderId="23" xfId="1" applyFont="1" applyFill="1" applyBorder="1" applyAlignment="1">
      <alignment horizontal="center" vertical="center"/>
    </xf>
    <xf numFmtId="0" fontId="25" fillId="0" borderId="42" xfId="1" applyNumberFormat="1" applyFont="1" applyFill="1" applyBorder="1" applyAlignment="1">
      <alignment horizontal="left" vertical="center" wrapText="1"/>
    </xf>
    <xf numFmtId="41" fontId="5" fillId="15" borderId="39" xfId="1" applyFont="1" applyFill="1" applyBorder="1">
      <alignment vertical="center"/>
    </xf>
    <xf numFmtId="41" fontId="6" fillId="15" borderId="47" xfId="1" applyFont="1" applyFill="1" applyBorder="1">
      <alignment vertical="center"/>
    </xf>
    <xf numFmtId="41" fontId="5" fillId="15" borderId="37" xfId="1" applyFont="1" applyFill="1" applyBorder="1">
      <alignment vertical="center"/>
    </xf>
    <xf numFmtId="0" fontId="26" fillId="0" borderId="48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0" fontId="26" fillId="0" borderId="44" xfId="0" applyFont="1" applyFill="1" applyBorder="1">
      <alignment vertical="center"/>
    </xf>
    <xf numFmtId="0" fontId="26" fillId="0" borderId="26" xfId="0" applyFont="1" applyFill="1" applyBorder="1">
      <alignment vertical="center"/>
    </xf>
    <xf numFmtId="0" fontId="26" fillId="0" borderId="26" xfId="0" applyFont="1" applyFill="1" applyBorder="1" applyAlignment="1">
      <alignment vertical="center"/>
    </xf>
    <xf numFmtId="0" fontId="26" fillId="0" borderId="24" xfId="0" applyFont="1" applyFill="1" applyBorder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46" xfId="0" applyFont="1" applyFill="1" applyBorder="1">
      <alignment vertical="center"/>
    </xf>
    <xf numFmtId="0" fontId="26" fillId="0" borderId="44" xfId="0" applyFont="1" applyFill="1" applyBorder="1" applyAlignment="1">
      <alignment vertical="center"/>
    </xf>
    <xf numFmtId="0" fontId="26" fillId="0" borderId="42" xfId="0" applyFont="1" applyFill="1" applyBorder="1">
      <alignment vertical="center"/>
    </xf>
    <xf numFmtId="0" fontId="25" fillId="0" borderId="46" xfId="0" applyFont="1" applyFill="1" applyBorder="1" applyAlignment="1">
      <alignment vertical="center"/>
    </xf>
    <xf numFmtId="0" fontId="26" fillId="0" borderId="48" xfId="0" applyFont="1" applyFill="1" applyBorder="1">
      <alignment vertical="center"/>
    </xf>
    <xf numFmtId="0" fontId="26" fillId="0" borderId="56" xfId="0" applyFont="1" applyFill="1" applyBorder="1">
      <alignment vertical="center"/>
    </xf>
    <xf numFmtId="0" fontId="25" fillId="0" borderId="11" xfId="0" applyFont="1" applyFill="1" applyBorder="1" applyAlignment="1">
      <alignment vertical="center"/>
    </xf>
    <xf numFmtId="0" fontId="26" fillId="0" borderId="21" xfId="0" applyFont="1" applyFill="1" applyBorder="1">
      <alignment vertical="center"/>
    </xf>
    <xf numFmtId="0" fontId="27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41" fontId="6" fillId="15" borderId="38" xfId="1" applyFont="1" applyFill="1" applyBorder="1">
      <alignment vertical="center"/>
    </xf>
    <xf numFmtId="41" fontId="3" fillId="5" borderId="38" xfId="0" applyNumberFormat="1" applyFont="1" applyFill="1" applyBorder="1">
      <alignment vertical="center"/>
    </xf>
    <xf numFmtId="41" fontId="3" fillId="5" borderId="39" xfId="0" applyNumberFormat="1" applyFont="1" applyFill="1" applyBorder="1">
      <alignment vertical="center"/>
    </xf>
    <xf numFmtId="0" fontId="21" fillId="5" borderId="39" xfId="0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2" xfId="0" applyFont="1" applyFill="1" applyBorder="1">
      <alignment vertical="center"/>
    </xf>
    <xf numFmtId="41" fontId="6" fillId="15" borderId="19" xfId="1" applyFont="1" applyFill="1" applyBorder="1">
      <alignment vertical="center"/>
    </xf>
    <xf numFmtId="41" fontId="5" fillId="15" borderId="20" xfId="1" applyFont="1" applyFill="1" applyBorder="1">
      <alignment vertical="center"/>
    </xf>
    <xf numFmtId="41" fontId="6" fillId="15" borderId="22" xfId="1" applyFont="1" applyFill="1" applyBorder="1">
      <alignment vertical="center"/>
    </xf>
    <xf numFmtId="41" fontId="5" fillId="15" borderId="23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15" borderId="19" xfId="1" applyFont="1" applyFill="1" applyBorder="1" applyAlignment="1">
      <alignment vertical="center"/>
    </xf>
    <xf numFmtId="41" fontId="5" fillId="15" borderId="20" xfId="1" applyFont="1" applyFill="1" applyBorder="1" applyAlignment="1">
      <alignment vertical="center"/>
    </xf>
    <xf numFmtId="41" fontId="6" fillId="15" borderId="38" xfId="1" applyFont="1" applyFill="1" applyBorder="1" applyAlignment="1">
      <alignment vertical="center"/>
    </xf>
    <xf numFmtId="41" fontId="5" fillId="15" borderId="39" xfId="1" applyFont="1" applyFill="1" applyBorder="1" applyAlignment="1">
      <alignment vertical="center"/>
    </xf>
    <xf numFmtId="41" fontId="6" fillId="15" borderId="55" xfId="1" applyFont="1" applyFill="1" applyBorder="1">
      <alignment vertical="center"/>
    </xf>
    <xf numFmtId="41" fontId="5" fillId="15" borderId="58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21" xfId="1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17" fillId="0" borderId="5" xfId="0" applyNumberFormat="1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9" fillId="0" borderId="16" xfId="1" applyFont="1" applyFill="1" applyBorder="1" applyAlignment="1">
      <alignment vertical="center" wrapText="1"/>
    </xf>
    <xf numFmtId="41" fontId="9" fillId="0" borderId="20" xfId="1" applyFont="1" applyFill="1" applyBorder="1">
      <alignment vertical="center"/>
    </xf>
    <xf numFmtId="41" fontId="9" fillId="0" borderId="16" xfId="1" applyFont="1" applyFill="1" applyBorder="1">
      <alignment vertical="center"/>
    </xf>
    <xf numFmtId="41" fontId="5" fillId="0" borderId="16" xfId="1" applyFont="1" applyFill="1" applyBorder="1" applyAlignment="1">
      <alignment horizontal="center" vertical="center"/>
    </xf>
    <xf numFmtId="41" fontId="5" fillId="0" borderId="23" xfId="1" applyFont="1" applyFill="1" applyBorder="1" applyAlignment="1">
      <alignment horizontal="center" vertical="center"/>
    </xf>
    <xf numFmtId="41" fontId="5" fillId="0" borderId="20" xfId="1" applyFont="1" applyFill="1" applyBorder="1" applyAlignment="1">
      <alignment horizontal="center" vertical="center" wrapText="1"/>
    </xf>
    <xf numFmtId="41" fontId="5" fillId="0" borderId="16" xfId="1" applyFont="1" applyFill="1" applyBorder="1" applyAlignment="1">
      <alignment horizontal="center" vertical="center" wrapText="1"/>
    </xf>
    <xf numFmtId="41" fontId="5" fillId="0" borderId="17" xfId="1" applyFont="1" applyFill="1" applyBorder="1" applyAlignment="1">
      <alignment horizontal="center" vertical="center"/>
    </xf>
    <xf numFmtId="41" fontId="6" fillId="15" borderId="37" xfId="1" applyFont="1" applyFill="1" applyBorder="1">
      <alignment vertical="center"/>
    </xf>
    <xf numFmtId="177" fontId="16" fillId="0" borderId="0" xfId="1" applyNumberFormat="1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41" fontId="9" fillId="0" borderId="17" xfId="1" applyFont="1" applyFill="1" applyBorder="1">
      <alignment vertical="center"/>
    </xf>
    <xf numFmtId="0" fontId="25" fillId="0" borderId="21" xfId="1" applyNumberFormat="1" applyFont="1" applyFill="1" applyBorder="1" applyAlignment="1">
      <alignment horizontal="left" vertical="center" wrapText="1"/>
    </xf>
    <xf numFmtId="41" fontId="5" fillId="15" borderId="23" xfId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vertical="center"/>
    </xf>
    <xf numFmtId="0" fontId="22" fillId="0" borderId="44" xfId="0" applyNumberFormat="1" applyFont="1" applyFill="1" applyBorder="1" applyAlignment="1">
      <alignment vertical="center"/>
    </xf>
    <xf numFmtId="41" fontId="12" fillId="0" borderId="36" xfId="1" applyFont="1" applyFill="1" applyBorder="1" applyAlignment="1">
      <alignment vertical="center"/>
    </xf>
    <xf numFmtId="41" fontId="24" fillId="0" borderId="18" xfId="1" applyFont="1" applyFill="1" applyBorder="1" applyAlignment="1">
      <alignment horizontal="center" vertical="center"/>
    </xf>
    <xf numFmtId="0" fontId="25" fillId="0" borderId="26" xfId="1" applyNumberFormat="1" applyFont="1" applyFill="1" applyBorder="1" applyAlignment="1">
      <alignment horizontal="left" vertical="center" wrapText="1"/>
    </xf>
    <xf numFmtId="0" fontId="22" fillId="0" borderId="24" xfId="0" applyNumberFormat="1" applyFont="1" applyFill="1" applyBorder="1" applyAlignment="1">
      <alignment horizontal="left" vertical="center" indent="1"/>
    </xf>
    <xf numFmtId="41" fontId="5" fillId="0" borderId="29" xfId="1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/>
    </xf>
    <xf numFmtId="41" fontId="6" fillId="15" borderId="43" xfId="1" applyFont="1" applyFill="1" applyBorder="1" applyAlignment="1">
      <alignment vertical="center"/>
    </xf>
    <xf numFmtId="41" fontId="5" fillId="15" borderId="18" xfId="1" applyFont="1" applyFill="1" applyBorder="1" applyAlignment="1">
      <alignment vertical="center"/>
    </xf>
    <xf numFmtId="41" fontId="6" fillId="15" borderId="22" xfId="1" applyFont="1" applyFill="1" applyBorder="1" applyAlignment="1">
      <alignment vertical="center"/>
    </xf>
    <xf numFmtId="41" fontId="5" fillId="15" borderId="1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14" borderId="60" xfId="0" applyFont="1" applyFill="1" applyBorder="1" applyAlignment="1">
      <alignment horizontal="center" vertical="center"/>
    </xf>
    <xf numFmtId="0" fontId="3" fillId="14" borderId="52" xfId="0" applyFont="1" applyFill="1" applyBorder="1" applyAlignment="1">
      <alignment horizontal="center" vertical="center"/>
    </xf>
    <xf numFmtId="41" fontId="3" fillId="14" borderId="9" xfId="0" applyNumberFormat="1" applyFont="1" applyFill="1" applyBorder="1" applyAlignment="1">
      <alignment horizontal="center" vertical="center"/>
    </xf>
    <xf numFmtId="41" fontId="3" fillId="14" borderId="10" xfId="0" applyNumberFormat="1" applyFont="1" applyFill="1" applyBorder="1" applyAlignment="1">
      <alignment horizontal="center" vertical="center"/>
    </xf>
    <xf numFmtId="41" fontId="3" fillId="14" borderId="11" xfId="0" applyNumberFormat="1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41" fontId="7" fillId="12" borderId="33" xfId="1" applyFont="1" applyFill="1" applyBorder="1" applyAlignment="1">
      <alignment horizontal="center" vertical="center"/>
    </xf>
    <xf numFmtId="41" fontId="7" fillId="12" borderId="20" xfId="1" applyFont="1" applyFill="1" applyBorder="1" applyAlignment="1">
      <alignment horizontal="center" vertical="center"/>
    </xf>
    <xf numFmtId="41" fontId="7" fillId="12" borderId="28" xfId="1" applyFont="1" applyFill="1" applyBorder="1" applyAlignment="1">
      <alignment horizontal="center" vertical="center"/>
    </xf>
    <xf numFmtId="41" fontId="7" fillId="7" borderId="19" xfId="1" applyFont="1" applyFill="1" applyBorder="1" applyAlignment="1">
      <alignment horizontal="center" vertical="center"/>
    </xf>
    <xf numFmtId="41" fontId="7" fillId="7" borderId="20" xfId="1" applyFont="1" applyFill="1" applyBorder="1" applyAlignment="1">
      <alignment horizontal="center" vertical="center"/>
    </xf>
    <xf numFmtId="41" fontId="7" fillId="7" borderId="21" xfId="1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4" xfId="0" applyFont="1" applyFill="1" applyBorder="1" applyAlignment="1">
      <alignment horizontal="center" vertical="center"/>
    </xf>
    <xf numFmtId="41" fontId="3" fillId="14" borderId="52" xfId="0" applyNumberFormat="1" applyFont="1" applyFill="1" applyBorder="1" applyAlignment="1">
      <alignment horizontal="center" vertical="center"/>
    </xf>
    <xf numFmtId="41" fontId="3" fillId="14" borderId="62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41" fontId="7" fillId="7" borderId="53" xfId="1" applyFont="1" applyFill="1" applyBorder="1" applyAlignment="1">
      <alignment horizontal="center" vertical="center"/>
    </xf>
    <xf numFmtId="41" fontId="7" fillId="7" borderId="51" xfId="1" applyFont="1" applyFill="1" applyBorder="1" applyAlignment="1">
      <alignment horizontal="center" vertical="center"/>
    </xf>
    <xf numFmtId="41" fontId="7" fillId="7" borderId="33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1" fontId="8" fillId="2" borderId="19" xfId="1" applyFont="1" applyFill="1" applyBorder="1" applyAlignment="1">
      <alignment horizontal="center" vertical="center"/>
    </xf>
    <xf numFmtId="41" fontId="8" fillId="2" borderId="20" xfId="1" applyFont="1" applyFill="1" applyBorder="1" applyAlignment="1">
      <alignment horizontal="center" vertical="center"/>
    </xf>
    <xf numFmtId="41" fontId="8" fillId="2" borderId="21" xfId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1" fontId="7" fillId="9" borderId="19" xfId="1" applyFont="1" applyFill="1" applyBorder="1" applyAlignment="1">
      <alignment horizontal="center" vertical="center"/>
    </xf>
    <xf numFmtId="41" fontId="7" fillId="9" borderId="20" xfId="1" applyFont="1" applyFill="1" applyBorder="1" applyAlignment="1">
      <alignment horizontal="center" vertical="center"/>
    </xf>
    <xf numFmtId="41" fontId="7" fillId="9" borderId="28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1" fontId="7" fillId="9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1" fontId="9" fillId="0" borderId="23" xfId="1" applyFont="1" applyFill="1" applyBorder="1" applyAlignment="1">
      <alignment vertical="center"/>
    </xf>
    <xf numFmtId="41" fontId="9" fillId="0" borderId="23" xfId="1" applyFont="1" applyFill="1" applyBorder="1">
      <alignment vertical="center"/>
    </xf>
    <xf numFmtId="41" fontId="15" fillId="0" borderId="0" xfId="1" applyFont="1" applyFill="1" applyBorder="1" applyAlignment="1">
      <alignment vertical="center"/>
    </xf>
    <xf numFmtId="41" fontId="22" fillId="0" borderId="0" xfId="1" applyFont="1" applyFill="1" applyBorder="1" applyAlignment="1">
      <alignment vertical="center"/>
    </xf>
    <xf numFmtId="41" fontId="15" fillId="0" borderId="0" xfId="1" applyFont="1" applyFill="1" applyBorder="1" applyAlignment="1">
      <alignment horizontal="center" vertical="center"/>
    </xf>
    <xf numFmtId="41" fontId="6" fillId="15" borderId="43" xfId="1" applyFont="1" applyFill="1" applyBorder="1">
      <alignment vertical="center"/>
    </xf>
    <xf numFmtId="41" fontId="5" fillId="15" borderId="18" xfId="1" applyFont="1" applyFill="1" applyBorder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5"/>
  <sheetViews>
    <sheetView zoomScaleNormal="100" workbookViewId="0">
      <pane xSplit="2" ySplit="3" topLeftCell="F43" activePane="bottomRight" state="frozen"/>
      <selection activeCell="I1" sqref="I1:I1048576"/>
      <selection pane="topRight" activeCell="I1" sqref="I1:I1048576"/>
      <selection pane="bottomLeft" activeCell="I1" sqref="I1:I1048576"/>
      <selection pane="bottomRight" sqref="A1:AA65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0" width="7.625" style="390" customWidth="1"/>
    <col min="11" max="11" width="7.87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446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98" t="s">
        <v>46</v>
      </c>
      <c r="AC3" s="798" t="s">
        <v>2</v>
      </c>
      <c r="AD3" s="798" t="s">
        <v>1</v>
      </c>
      <c r="AE3" s="798" t="s">
        <v>52</v>
      </c>
      <c r="AG3" s="814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68</v>
      </c>
      <c r="K4" s="518">
        <v>68</v>
      </c>
      <c r="L4" s="517">
        <v>30000</v>
      </c>
      <c r="M4" s="517">
        <v>10000</v>
      </c>
      <c r="N4" s="523">
        <f>SUM(L4:M4)</f>
        <v>40000</v>
      </c>
      <c r="O4" s="147">
        <f>K4*N4*3</f>
        <v>8160000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0</v>
      </c>
      <c r="V4" s="686">
        <v>0</v>
      </c>
      <c r="W4" s="451">
        <v>50000</v>
      </c>
      <c r="X4" s="451"/>
      <c r="Y4" s="451">
        <f>SUM(W4:X4)</f>
        <v>50000</v>
      </c>
      <c r="Z4" s="452">
        <f>V4*Y4</f>
        <v>0</v>
      </c>
      <c r="AA4" s="742"/>
      <c r="AB4" s="79">
        <v>37641</v>
      </c>
      <c r="AC4" s="79">
        <v>37641</v>
      </c>
      <c r="AD4" s="79">
        <v>41353</v>
      </c>
      <c r="AE4" s="80">
        <v>40410</v>
      </c>
      <c r="AG4" s="742" t="s">
        <v>419</v>
      </c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4" si="0">SUM(C5:E5)</f>
        <v>400000</v>
      </c>
      <c r="G5" s="437">
        <v>100000</v>
      </c>
      <c r="H5" s="145"/>
      <c r="I5" s="480"/>
      <c r="J5" s="774">
        <v>122</v>
      </c>
      <c r="K5" s="775">
        <v>130</v>
      </c>
      <c r="L5" s="274">
        <v>30000</v>
      </c>
      <c r="M5" s="274">
        <v>5000</v>
      </c>
      <c r="N5" s="438">
        <f t="shared" ref="N5:N64" si="1">SUM(L5:M5)</f>
        <v>35000</v>
      </c>
      <c r="O5" s="147">
        <f t="shared" ref="O5:O64" si="2">K5*N5</f>
        <v>4550000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4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29</v>
      </c>
      <c r="V9" s="60">
        <v>29</v>
      </c>
      <c r="W9" s="415">
        <v>15000</v>
      </c>
      <c r="X9" s="724" t="s">
        <v>310</v>
      </c>
      <c r="Y9" s="415">
        <f t="shared" ref="Y9:Y46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30</v>
      </c>
      <c r="K10" s="385">
        <v>30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600000</v>
      </c>
      <c r="P10" s="44"/>
      <c r="Q10" s="497"/>
      <c r="R10" s="679"/>
      <c r="S10" s="400" t="s">
        <v>339</v>
      </c>
      <c r="T10" s="404" t="s">
        <v>65</v>
      </c>
      <c r="U10" s="217">
        <v>30</v>
      </c>
      <c r="V10" s="385">
        <v>30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389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768">
        <v>29</v>
      </c>
      <c r="K11" s="769">
        <v>30</v>
      </c>
      <c r="L11" s="290">
        <v>15000</v>
      </c>
      <c r="M11" s="290">
        <v>5000</v>
      </c>
      <c r="N11" s="416">
        <f t="shared" ref="N11" si="5">SUM(L11:M11)</f>
        <v>20000</v>
      </c>
      <c r="O11" s="164">
        <f t="shared" ref="O11" si="6">K11*N11</f>
        <v>600000</v>
      </c>
      <c r="P11" s="52"/>
      <c r="Q11" s="498"/>
      <c r="R11" s="680"/>
      <c r="S11" s="401" t="s">
        <v>340</v>
      </c>
      <c r="T11" s="681" t="s">
        <v>64</v>
      </c>
      <c r="U11" s="721">
        <v>29</v>
      </c>
      <c r="V11" s="722">
        <v>30</v>
      </c>
      <c r="W11" s="725">
        <v>15000</v>
      </c>
      <c r="X11" s="725"/>
      <c r="Y11" s="415">
        <f t="shared" si="4"/>
        <v>15000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>
      <c r="A12" s="618" t="s">
        <v>10</v>
      </c>
      <c r="B12" s="591" t="s">
        <v>116</v>
      </c>
      <c r="C12" s="626">
        <v>400000</v>
      </c>
      <c r="D12" s="288"/>
      <c r="E12" s="288"/>
      <c r="F12" s="60">
        <f t="shared" si="0"/>
        <v>400000</v>
      </c>
      <c r="G12" s="773">
        <v>100000</v>
      </c>
      <c r="H12" s="463"/>
      <c r="I12" s="492"/>
      <c r="J12" s="464">
        <v>15</v>
      </c>
      <c r="K12" s="463">
        <v>15</v>
      </c>
      <c r="L12" s="288">
        <v>15000</v>
      </c>
      <c r="M12" s="288">
        <v>5000</v>
      </c>
      <c r="N12" s="431">
        <f t="shared" si="1"/>
        <v>20000</v>
      </c>
      <c r="O12" s="155">
        <f t="shared" si="2"/>
        <v>300000</v>
      </c>
      <c r="P12" s="51" t="s">
        <v>140</v>
      </c>
      <c r="Q12" s="800" t="s">
        <v>418</v>
      </c>
      <c r="R12" s="682"/>
      <c r="S12" s="426" t="s">
        <v>10</v>
      </c>
      <c r="T12" s="427" t="s">
        <v>11</v>
      </c>
      <c r="U12" s="464">
        <v>15</v>
      </c>
      <c r="V12" s="463">
        <v>15</v>
      </c>
      <c r="W12" s="732">
        <v>15000</v>
      </c>
      <c r="X12" s="732">
        <v>5000</v>
      </c>
      <c r="Y12" s="431">
        <f t="shared" si="4"/>
        <v>20000</v>
      </c>
      <c r="Z12" s="155">
        <v>0</v>
      </c>
      <c r="AA12" s="748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7.25" thickBot="1">
      <c r="A13" s="619" t="s">
        <v>448</v>
      </c>
      <c r="B13" s="807" t="s">
        <v>447</v>
      </c>
      <c r="C13" s="411"/>
      <c r="D13" s="290"/>
      <c r="E13" s="290"/>
      <c r="F13" s="61"/>
      <c r="G13" s="801">
        <v>100000</v>
      </c>
      <c r="H13" s="387"/>
      <c r="I13" s="485"/>
      <c r="J13" s="221"/>
      <c r="K13" s="387"/>
      <c r="L13" s="411"/>
      <c r="M13" s="290"/>
      <c r="N13" s="416"/>
      <c r="O13" s="164"/>
      <c r="P13" s="52"/>
      <c r="Q13" s="498"/>
      <c r="R13" s="680"/>
      <c r="S13" s="401"/>
      <c r="T13" s="681"/>
      <c r="U13" s="221"/>
      <c r="V13" s="388"/>
      <c r="W13" s="726"/>
      <c r="X13" s="726"/>
      <c r="Y13" s="416"/>
      <c r="Z13" s="164"/>
      <c r="AA13" s="747"/>
      <c r="AB13" s="79"/>
      <c r="AC13" s="79"/>
      <c r="AD13" s="79"/>
      <c r="AE13" s="87"/>
      <c r="AG13" s="86"/>
    </row>
    <row r="14" spans="1:35" ht="18" customHeight="1">
      <c r="A14" s="615" t="s">
        <v>12</v>
      </c>
      <c r="B14" s="803" t="s">
        <v>333</v>
      </c>
      <c r="C14" s="412">
        <v>200000</v>
      </c>
      <c r="D14" s="282"/>
      <c r="E14" s="282"/>
      <c r="F14" s="62">
        <f t="shared" si="0"/>
        <v>200000</v>
      </c>
      <c r="G14" s="384">
        <v>100000</v>
      </c>
      <c r="H14" s="62"/>
      <c r="I14" s="481">
        <v>300000</v>
      </c>
      <c r="J14" s="810">
        <v>134</v>
      </c>
      <c r="K14" s="811">
        <v>133</v>
      </c>
      <c r="L14" s="804">
        <v>50000</v>
      </c>
      <c r="M14" s="282">
        <v>5000</v>
      </c>
      <c r="N14" s="414">
        <f t="shared" si="1"/>
        <v>55000</v>
      </c>
      <c r="O14" s="125">
        <f>K14*N14</f>
        <v>7315000</v>
      </c>
      <c r="P14" s="48" t="s">
        <v>323</v>
      </c>
      <c r="Q14" s="610" t="s">
        <v>385</v>
      </c>
      <c r="R14" s="678"/>
      <c r="S14" s="397" t="s">
        <v>12</v>
      </c>
      <c r="T14" s="802" t="s">
        <v>333</v>
      </c>
      <c r="U14" s="227">
        <v>1</v>
      </c>
      <c r="V14" s="546">
        <v>1</v>
      </c>
      <c r="W14" s="414">
        <v>50000</v>
      </c>
      <c r="X14" s="805" t="s">
        <v>310</v>
      </c>
      <c r="Y14" s="414">
        <f t="shared" si="4"/>
        <v>50000</v>
      </c>
      <c r="Z14" s="125">
        <f t="shared" si="3"/>
        <v>50000</v>
      </c>
      <c r="AA14" s="750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791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792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793" t="s">
        <v>371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431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794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795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>
      <c r="A23" s="618" t="s">
        <v>19</v>
      </c>
      <c r="B23" s="591" t="s">
        <v>20</v>
      </c>
      <c r="C23" s="428">
        <v>250000</v>
      </c>
      <c r="D23" s="292"/>
      <c r="E23" s="292"/>
      <c r="F23" s="60">
        <f t="shared" si="0"/>
        <v>250000</v>
      </c>
      <c r="G23" s="767">
        <v>100000</v>
      </c>
      <c r="H23" s="429"/>
      <c r="I23" s="489"/>
      <c r="J23" s="772">
        <v>36</v>
      </c>
      <c r="K23" s="773">
        <v>0</v>
      </c>
      <c r="L23" s="288">
        <v>30000</v>
      </c>
      <c r="M23" s="288">
        <v>10000</v>
      </c>
      <c r="N23" s="523">
        <f t="shared" si="1"/>
        <v>40000</v>
      </c>
      <c r="O23" s="155">
        <f t="shared" si="2"/>
        <v>0</v>
      </c>
      <c r="P23" s="51" t="s">
        <v>144</v>
      </c>
      <c r="Q23" s="800" t="s">
        <v>417</v>
      </c>
      <c r="R23" s="682"/>
      <c r="S23" s="426" t="s">
        <v>19</v>
      </c>
      <c r="T23" s="427" t="s">
        <v>20</v>
      </c>
      <c r="U23" s="430"/>
      <c r="V23" s="562"/>
      <c r="W23" s="732"/>
      <c r="X23" s="732"/>
      <c r="Y23" s="431"/>
      <c r="Z23" s="155">
        <f t="shared" si="3"/>
        <v>0</v>
      </c>
      <c r="AA23" s="748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6.5">
      <c r="A24" s="616" t="s">
        <v>348</v>
      </c>
      <c r="B24" s="589" t="s">
        <v>449</v>
      </c>
      <c r="C24" s="409"/>
      <c r="D24" s="648"/>
      <c r="E24" s="648"/>
      <c r="F24" s="46"/>
      <c r="G24" s="722">
        <v>100000</v>
      </c>
      <c r="H24" s="382"/>
      <c r="I24" s="649"/>
      <c r="J24" s="717"/>
      <c r="K24" s="718">
        <v>18</v>
      </c>
      <c r="L24" s="284">
        <v>30000</v>
      </c>
      <c r="M24" s="284">
        <v>10000</v>
      </c>
      <c r="N24" s="415">
        <f t="shared" si="1"/>
        <v>40000</v>
      </c>
      <c r="O24" s="113">
        <f t="shared" si="2"/>
        <v>720000</v>
      </c>
      <c r="P24" s="44"/>
      <c r="Q24" s="806"/>
      <c r="R24" s="679"/>
      <c r="S24" s="400"/>
      <c r="T24" s="403"/>
      <c r="U24" s="247"/>
      <c r="V24" s="383"/>
      <c r="W24" s="725"/>
      <c r="X24" s="725"/>
      <c r="Y24" s="415"/>
      <c r="Z24" s="113"/>
      <c r="AA24" s="746"/>
      <c r="AB24" s="79"/>
      <c r="AC24" s="79"/>
      <c r="AD24" s="79"/>
      <c r="AE24" s="80"/>
      <c r="AG24" s="78"/>
    </row>
    <row r="25" spans="1:33" ht="17.25" thickBot="1">
      <c r="A25" s="619" t="s">
        <v>450</v>
      </c>
      <c r="B25" s="807" t="s">
        <v>315</v>
      </c>
      <c r="C25" s="564"/>
      <c r="D25" s="293"/>
      <c r="E25" s="293"/>
      <c r="F25" s="61">
        <f t="shared" si="0"/>
        <v>0</v>
      </c>
      <c r="G25" s="387"/>
      <c r="H25" s="433"/>
      <c r="I25" s="808"/>
      <c r="J25" s="812"/>
      <c r="K25" s="801">
        <v>18</v>
      </c>
      <c r="L25" s="290">
        <v>30000</v>
      </c>
      <c r="M25" s="290">
        <v>10000</v>
      </c>
      <c r="N25" s="416">
        <f t="shared" si="1"/>
        <v>40000</v>
      </c>
      <c r="O25" s="113">
        <f t="shared" si="2"/>
        <v>720000</v>
      </c>
      <c r="P25" s="52"/>
      <c r="Q25" s="604"/>
      <c r="R25" s="680"/>
      <c r="S25" s="401" t="s">
        <v>348</v>
      </c>
      <c r="T25" s="681" t="s">
        <v>61</v>
      </c>
      <c r="U25" s="566"/>
      <c r="V25" s="568"/>
      <c r="W25" s="726"/>
      <c r="X25" s="726"/>
      <c r="Y25" s="416"/>
      <c r="Z25" s="164">
        <f t="shared" si="3"/>
        <v>0</v>
      </c>
      <c r="AA25" s="809"/>
      <c r="AB25" s="79"/>
      <c r="AC25" s="79"/>
      <c r="AD25" s="79"/>
      <c r="AE25" s="80"/>
      <c r="AG25" s="78"/>
    </row>
    <row r="26" spans="1:33" ht="18" customHeight="1">
      <c r="A26" s="615" t="s">
        <v>21</v>
      </c>
      <c r="B26" s="803" t="s">
        <v>22</v>
      </c>
      <c r="C26" s="412">
        <v>250000</v>
      </c>
      <c r="D26" s="291"/>
      <c r="E26" s="291"/>
      <c r="F26" s="811"/>
      <c r="G26" s="874"/>
      <c r="H26" s="444"/>
      <c r="I26" s="486"/>
      <c r="J26" s="873"/>
      <c r="K26" s="874"/>
      <c r="L26" s="306">
        <v>30000</v>
      </c>
      <c r="M26" s="306">
        <v>10000</v>
      </c>
      <c r="N26" s="414">
        <f t="shared" si="1"/>
        <v>40000</v>
      </c>
      <c r="O26" s="125">
        <f t="shared" si="2"/>
        <v>0</v>
      </c>
      <c r="P26" s="48" t="s">
        <v>145</v>
      </c>
      <c r="Q26" s="610"/>
      <c r="R26" s="678"/>
      <c r="S26" s="397" t="s">
        <v>21</v>
      </c>
      <c r="T26" s="802" t="s">
        <v>22</v>
      </c>
      <c r="U26" s="425"/>
      <c r="V26" s="466"/>
      <c r="W26" s="728"/>
      <c r="X26" s="728"/>
      <c r="Y26" s="414"/>
      <c r="Z26" s="125">
        <f t="shared" si="3"/>
        <v>0</v>
      </c>
      <c r="AA26" s="744"/>
      <c r="AB26" s="79">
        <v>40410</v>
      </c>
      <c r="AC26" s="82"/>
      <c r="AD26" s="79">
        <v>40683</v>
      </c>
      <c r="AE26" s="87">
        <v>40410</v>
      </c>
      <c r="AG26" s="86"/>
    </row>
    <row r="27" spans="1:33" ht="18" customHeight="1" thickBot="1">
      <c r="A27" s="619" t="s">
        <v>349</v>
      </c>
      <c r="B27" s="807" t="s">
        <v>134</v>
      </c>
      <c r="C27" s="564"/>
      <c r="D27" s="293"/>
      <c r="E27" s="293"/>
      <c r="F27" s="801">
        <v>250000</v>
      </c>
      <c r="G27" s="769">
        <v>100000</v>
      </c>
      <c r="H27" s="387"/>
      <c r="I27" s="485"/>
      <c r="J27" s="768">
        <v>37</v>
      </c>
      <c r="K27" s="769">
        <v>37</v>
      </c>
      <c r="L27" s="290">
        <v>30000</v>
      </c>
      <c r="M27" s="290">
        <v>10000</v>
      </c>
      <c r="N27" s="416">
        <f t="shared" ref="N27" si="7">SUM(L27:M27)</f>
        <v>40000</v>
      </c>
      <c r="O27" s="164">
        <f t="shared" ref="O27" si="8">K27*N27</f>
        <v>1480000</v>
      </c>
      <c r="P27" s="52"/>
      <c r="Q27" s="604"/>
      <c r="R27" s="680"/>
      <c r="S27" s="401" t="s">
        <v>349</v>
      </c>
      <c r="T27" s="681" t="s">
        <v>60</v>
      </c>
      <c r="U27" s="221"/>
      <c r="V27" s="388"/>
      <c r="W27" s="726"/>
      <c r="X27" s="726"/>
      <c r="Y27" s="416"/>
      <c r="Z27" s="164">
        <f t="shared" si="3"/>
        <v>0</v>
      </c>
      <c r="AA27" s="747"/>
      <c r="AB27" s="79"/>
      <c r="AC27" s="82"/>
      <c r="AD27" s="79"/>
      <c r="AE27" s="87"/>
      <c r="AG27" s="86"/>
    </row>
    <row r="28" spans="1:33" ht="18" customHeight="1">
      <c r="A28" s="618" t="s">
        <v>23</v>
      </c>
      <c r="B28" s="591" t="s">
        <v>24</v>
      </c>
      <c r="C28" s="462">
        <v>250000</v>
      </c>
      <c r="D28" s="288"/>
      <c r="E28" s="288"/>
      <c r="F28" s="60">
        <f t="shared" si="0"/>
        <v>250000</v>
      </c>
      <c r="G28" s="463">
        <v>100000</v>
      </c>
      <c r="H28" s="463"/>
      <c r="I28" s="492">
        <v>300000</v>
      </c>
      <c r="J28" s="813">
        <v>35</v>
      </c>
      <c r="K28" s="767">
        <v>34</v>
      </c>
      <c r="L28" s="288">
        <v>30000</v>
      </c>
      <c r="M28" s="288">
        <v>10000</v>
      </c>
      <c r="N28" s="431">
        <f t="shared" si="1"/>
        <v>40000</v>
      </c>
      <c r="O28" s="155">
        <f t="shared" si="2"/>
        <v>1360000</v>
      </c>
      <c r="P28" s="51" t="s">
        <v>146</v>
      </c>
      <c r="Q28" s="603"/>
      <c r="R28" s="682"/>
      <c r="S28" s="426" t="s">
        <v>23</v>
      </c>
      <c r="T28" s="427" t="s">
        <v>24</v>
      </c>
      <c r="U28" s="464"/>
      <c r="V28" s="574"/>
      <c r="W28" s="732"/>
      <c r="X28" s="732"/>
      <c r="Y28" s="431"/>
      <c r="Z28" s="155">
        <f t="shared" si="3"/>
        <v>0</v>
      </c>
      <c r="AA28" s="756"/>
      <c r="AB28" s="79">
        <v>37641</v>
      </c>
      <c r="AC28" s="79">
        <v>37641</v>
      </c>
      <c r="AD28" s="79">
        <v>40471</v>
      </c>
      <c r="AE28" s="87">
        <v>41263</v>
      </c>
      <c r="AG28" s="42" t="s">
        <v>170</v>
      </c>
    </row>
    <row r="29" spans="1:33" ht="18" hidden="1" customHeight="1" thickBot="1">
      <c r="A29" s="616" t="s">
        <v>350</v>
      </c>
      <c r="B29" s="589" t="s">
        <v>72</v>
      </c>
      <c r="C29" s="410"/>
      <c r="D29" s="284"/>
      <c r="E29" s="284"/>
      <c r="F29" s="46">
        <f t="shared" si="0"/>
        <v>0</v>
      </c>
      <c r="G29" s="385"/>
      <c r="H29" s="385"/>
      <c r="I29" s="487"/>
      <c r="J29" s="217"/>
      <c r="K29" s="385"/>
      <c r="L29" s="284"/>
      <c r="M29" s="284"/>
      <c r="N29" s="415">
        <f t="shared" si="1"/>
        <v>0</v>
      </c>
      <c r="O29" s="113">
        <f t="shared" si="2"/>
        <v>0</v>
      </c>
      <c r="P29" s="44"/>
      <c r="Q29" s="606"/>
      <c r="R29" s="679"/>
      <c r="S29" s="400" t="s">
        <v>350</v>
      </c>
      <c r="T29" s="394" t="s">
        <v>72</v>
      </c>
      <c r="U29" s="217"/>
      <c r="V29" s="386"/>
      <c r="W29" s="725"/>
      <c r="X29" s="725"/>
      <c r="Y29" s="415"/>
      <c r="Z29" s="113">
        <f t="shared" si="3"/>
        <v>0</v>
      </c>
      <c r="AA29" s="745"/>
      <c r="AB29" s="79"/>
      <c r="AC29" s="79"/>
      <c r="AD29" s="79"/>
      <c r="AE29" s="87"/>
    </row>
    <row r="30" spans="1:33" ht="18" customHeight="1" thickBot="1">
      <c r="A30" s="617" t="s">
        <v>350</v>
      </c>
      <c r="B30" s="595" t="s">
        <v>423</v>
      </c>
      <c r="C30" s="439"/>
      <c r="D30" s="286"/>
      <c r="E30" s="286"/>
      <c r="F30" s="63"/>
      <c r="G30" s="441">
        <v>100000</v>
      </c>
      <c r="H30" s="441"/>
      <c r="I30" s="488"/>
      <c r="J30" s="440"/>
      <c r="K30" s="441"/>
      <c r="L30" s="286"/>
      <c r="M30" s="286"/>
      <c r="N30" s="422"/>
      <c r="O30" s="118"/>
      <c r="P30" s="351"/>
      <c r="Q30" s="607"/>
      <c r="R30" s="683"/>
      <c r="S30" s="400"/>
      <c r="T30" s="394"/>
      <c r="U30" s="217"/>
      <c r="V30" s="386"/>
      <c r="W30" s="725"/>
      <c r="X30" s="725"/>
      <c r="Y30" s="415"/>
      <c r="Z30" s="113"/>
      <c r="AA30" s="745"/>
      <c r="AB30" s="79"/>
      <c r="AC30" s="79"/>
      <c r="AD30" s="79"/>
      <c r="AE30" s="87"/>
    </row>
    <row r="31" spans="1:33" ht="18" customHeight="1" thickBot="1">
      <c r="A31" s="614" t="s">
        <v>25</v>
      </c>
      <c r="B31" s="587" t="s">
        <v>26</v>
      </c>
      <c r="C31" s="457">
        <v>200000</v>
      </c>
      <c r="D31" s="274"/>
      <c r="E31" s="274"/>
      <c r="F31" s="145">
        <f t="shared" si="0"/>
        <v>200000</v>
      </c>
      <c r="G31" s="458" t="s">
        <v>371</v>
      </c>
      <c r="H31" s="145"/>
      <c r="I31" s="480"/>
      <c r="J31" s="459">
        <v>13</v>
      </c>
      <c r="K31" s="145">
        <v>13</v>
      </c>
      <c r="L31" s="304"/>
      <c r="M31" s="304"/>
      <c r="N31" s="438">
        <v>40000</v>
      </c>
      <c r="O31" s="147"/>
      <c r="P31" s="144"/>
      <c r="Q31" s="608"/>
      <c r="R31" s="74"/>
      <c r="S31" s="400" t="s">
        <v>25</v>
      </c>
      <c r="T31" s="403" t="s">
        <v>26</v>
      </c>
      <c r="U31" s="247">
        <v>6</v>
      </c>
      <c r="V31" s="383">
        <v>6</v>
      </c>
      <c r="W31" s="725">
        <v>30000</v>
      </c>
      <c r="X31" s="725">
        <v>10000</v>
      </c>
      <c r="Y31" s="415">
        <f t="shared" si="4"/>
        <v>40000</v>
      </c>
      <c r="Z31" s="125">
        <f t="shared" si="3"/>
        <v>240000</v>
      </c>
      <c r="AA31" s="746" t="s">
        <v>444</v>
      </c>
      <c r="AB31" s="79">
        <v>40633</v>
      </c>
      <c r="AC31" s="82"/>
      <c r="AD31" s="82"/>
      <c r="AE31" s="80">
        <v>42450</v>
      </c>
      <c r="AG31" s="78" t="s">
        <v>174</v>
      </c>
    </row>
    <row r="32" spans="1:33" ht="18" hidden="1" customHeight="1" thickBot="1">
      <c r="A32" s="620" t="s">
        <v>351</v>
      </c>
      <c r="B32" s="593" t="s">
        <v>58</v>
      </c>
      <c r="C32" s="534"/>
      <c r="D32" s="535"/>
      <c r="E32" s="535"/>
      <c r="F32" s="135">
        <f t="shared" si="0"/>
        <v>0</v>
      </c>
      <c r="G32" s="536"/>
      <c r="H32" s="135"/>
      <c r="I32" s="537"/>
      <c r="J32" s="538"/>
      <c r="K32" s="135"/>
      <c r="L32" s="302"/>
      <c r="M32" s="302"/>
      <c r="N32" s="451"/>
      <c r="O32" s="452"/>
      <c r="P32" s="140"/>
      <c r="Q32" s="605"/>
      <c r="R32" s="74"/>
      <c r="S32" s="417" t="s">
        <v>351</v>
      </c>
      <c r="T32" s="418" t="s">
        <v>58</v>
      </c>
      <c r="U32" s="421"/>
      <c r="V32" s="539"/>
      <c r="W32" s="730"/>
      <c r="X32" s="730"/>
      <c r="Y32" s="422">
        <f t="shared" si="4"/>
        <v>0</v>
      </c>
      <c r="Z32" s="452">
        <f t="shared" si="3"/>
        <v>0</v>
      </c>
      <c r="AA32" s="752"/>
      <c r="AB32" s="79"/>
      <c r="AC32" s="82"/>
      <c r="AD32" s="82"/>
      <c r="AE32" s="80"/>
      <c r="AG32" s="89" t="s">
        <v>312</v>
      </c>
    </row>
    <row r="33" spans="1:33" ht="18" customHeight="1" thickBot="1">
      <c r="A33" s="614" t="s">
        <v>27</v>
      </c>
      <c r="B33" s="587" t="s">
        <v>28</v>
      </c>
      <c r="C33" s="457">
        <v>250000</v>
      </c>
      <c r="D33" s="274"/>
      <c r="E33" s="274">
        <v>50000</v>
      </c>
      <c r="F33" s="145">
        <f t="shared" si="0"/>
        <v>300000</v>
      </c>
      <c r="G33" s="145"/>
      <c r="H33" s="145">
        <v>100000</v>
      </c>
      <c r="I33" s="480"/>
      <c r="J33" s="459">
        <v>11</v>
      </c>
      <c r="K33" s="145">
        <v>11</v>
      </c>
      <c r="L33" s="274"/>
      <c r="M33" s="274"/>
      <c r="N33" s="438">
        <v>50000</v>
      </c>
      <c r="O33" s="147"/>
      <c r="P33" s="144"/>
      <c r="Q33" s="608" t="s">
        <v>374</v>
      </c>
      <c r="R33" s="557"/>
      <c r="S33" s="434" t="s">
        <v>27</v>
      </c>
      <c r="T33" s="435" t="s">
        <v>28</v>
      </c>
      <c r="U33" s="459"/>
      <c r="V33" s="558"/>
      <c r="W33" s="438">
        <v>50000</v>
      </c>
      <c r="X33" s="723" t="s">
        <v>310</v>
      </c>
      <c r="Y33" s="438">
        <f t="shared" si="4"/>
        <v>50000</v>
      </c>
      <c r="Z33" s="147">
        <f t="shared" si="3"/>
        <v>0</v>
      </c>
      <c r="AA33" s="743" t="s">
        <v>416</v>
      </c>
      <c r="AB33" s="79">
        <v>37641</v>
      </c>
      <c r="AC33" s="79">
        <v>37641</v>
      </c>
      <c r="AD33" s="82"/>
      <c r="AE33" s="82" t="s">
        <v>54</v>
      </c>
      <c r="AG33" s="78" t="s">
        <v>174</v>
      </c>
    </row>
    <row r="34" spans="1:33" ht="18" customHeight="1" thickBot="1">
      <c r="A34" s="620" t="s">
        <v>29</v>
      </c>
      <c r="B34" s="596" t="s">
        <v>30</v>
      </c>
      <c r="C34" s="448">
        <v>200000</v>
      </c>
      <c r="D34" s="302"/>
      <c r="E34" s="302"/>
      <c r="F34" s="135">
        <f t="shared" si="0"/>
        <v>200000</v>
      </c>
      <c r="G34" s="449"/>
      <c r="H34" s="449">
        <v>50000</v>
      </c>
      <c r="I34" s="491"/>
      <c r="J34" s="538">
        <v>7</v>
      </c>
      <c r="K34" s="135">
        <v>7</v>
      </c>
      <c r="L34" s="535"/>
      <c r="M34" s="535"/>
      <c r="N34" s="451">
        <v>50000</v>
      </c>
      <c r="O34" s="452"/>
      <c r="P34" s="140"/>
      <c r="Q34" s="605"/>
      <c r="R34" s="74"/>
      <c r="S34" s="446" t="s">
        <v>29</v>
      </c>
      <c r="T34" s="447" t="s">
        <v>30</v>
      </c>
      <c r="U34" s="450"/>
      <c r="V34" s="550"/>
      <c r="W34" s="451">
        <v>50000</v>
      </c>
      <c r="X34" s="731" t="s">
        <v>310</v>
      </c>
      <c r="Y34" s="451">
        <f>SUM(W34:X34)</f>
        <v>50000</v>
      </c>
      <c r="Z34" s="452">
        <f t="shared" si="3"/>
        <v>0</v>
      </c>
      <c r="AA34" s="742" t="s">
        <v>416</v>
      </c>
      <c r="AB34" s="79">
        <v>39953</v>
      </c>
      <c r="AC34" s="82"/>
      <c r="AD34" s="82"/>
      <c r="AE34" s="82" t="s">
        <v>54</v>
      </c>
      <c r="AG34" s="78" t="s">
        <v>174</v>
      </c>
    </row>
    <row r="35" spans="1:33" ht="18" customHeight="1" thickBot="1">
      <c r="A35" s="618" t="s">
        <v>31</v>
      </c>
      <c r="B35" s="591" t="s">
        <v>32</v>
      </c>
      <c r="C35" s="462">
        <v>500000</v>
      </c>
      <c r="D35" s="288"/>
      <c r="E35" s="288"/>
      <c r="F35" s="60">
        <f t="shared" si="0"/>
        <v>500000</v>
      </c>
      <c r="G35" s="463"/>
      <c r="H35" s="463"/>
      <c r="I35" s="492"/>
      <c r="J35" s="464">
        <v>24</v>
      </c>
      <c r="K35" s="463">
        <v>24</v>
      </c>
      <c r="L35" s="288">
        <v>80000</v>
      </c>
      <c r="M35" s="288"/>
      <c r="N35" s="431">
        <f t="shared" si="1"/>
        <v>80000</v>
      </c>
      <c r="O35" s="155">
        <f t="shared" si="2"/>
        <v>1920000</v>
      </c>
      <c r="P35" s="51" t="s">
        <v>147</v>
      </c>
      <c r="Q35" s="603"/>
      <c r="R35" s="682"/>
      <c r="S35" s="426" t="s">
        <v>31</v>
      </c>
      <c r="T35" s="427" t="s">
        <v>32</v>
      </c>
      <c r="U35" s="464"/>
      <c r="V35" s="574"/>
      <c r="W35" s="732"/>
      <c r="X35" s="732"/>
      <c r="Y35" s="431"/>
      <c r="Z35" s="155">
        <f t="shared" si="3"/>
        <v>0</v>
      </c>
      <c r="AA35" s="748"/>
      <c r="AB35" s="79"/>
      <c r="AC35" s="79"/>
      <c r="AD35" s="79"/>
      <c r="AE35" s="87"/>
      <c r="AG35" s="78" t="s">
        <v>163</v>
      </c>
    </row>
    <row r="36" spans="1:33" ht="18" hidden="1" customHeight="1" thickBot="1">
      <c r="A36" s="617" t="s">
        <v>352</v>
      </c>
      <c r="B36" s="595" t="s">
        <v>59</v>
      </c>
      <c r="C36" s="439"/>
      <c r="D36" s="286"/>
      <c r="E36" s="286"/>
      <c r="F36" s="63">
        <f t="shared" si="0"/>
        <v>0</v>
      </c>
      <c r="G36" s="441"/>
      <c r="H36" s="441"/>
      <c r="I36" s="488"/>
      <c r="J36" s="440"/>
      <c r="K36" s="441"/>
      <c r="L36" s="290">
        <v>80000</v>
      </c>
      <c r="M36" s="286"/>
      <c r="N36" s="416">
        <f t="shared" si="1"/>
        <v>80000</v>
      </c>
      <c r="O36" s="118">
        <f t="shared" si="2"/>
        <v>0</v>
      </c>
      <c r="P36" s="351"/>
      <c r="Q36" s="607"/>
      <c r="R36" s="683"/>
      <c r="S36" s="400" t="s">
        <v>352</v>
      </c>
      <c r="T36" s="394" t="s">
        <v>59</v>
      </c>
      <c r="U36" s="217"/>
      <c r="V36" s="386"/>
      <c r="W36" s="725"/>
      <c r="X36" s="725"/>
      <c r="Y36" s="415">
        <f t="shared" si="4"/>
        <v>0</v>
      </c>
      <c r="Z36" s="113">
        <f t="shared" si="3"/>
        <v>0</v>
      </c>
      <c r="AA36" s="746"/>
      <c r="AB36" s="79"/>
      <c r="AC36" s="79"/>
      <c r="AD36" s="79"/>
      <c r="AE36" s="87"/>
      <c r="AG36" s="78"/>
    </row>
    <row r="37" spans="1:33" ht="18" customHeight="1" thickBot="1">
      <c r="A37" s="613" t="s">
        <v>33</v>
      </c>
      <c r="B37" s="586" t="s">
        <v>34</v>
      </c>
      <c r="C37" s="541">
        <v>200000</v>
      </c>
      <c r="D37" s="542"/>
      <c r="E37" s="542"/>
      <c r="F37" s="518">
        <f t="shared" si="0"/>
        <v>200000</v>
      </c>
      <c r="G37" s="543">
        <v>50000</v>
      </c>
      <c r="H37" s="543"/>
      <c r="I37" s="544">
        <v>300000</v>
      </c>
      <c r="J37" s="545">
        <v>17</v>
      </c>
      <c r="K37" s="543">
        <v>17</v>
      </c>
      <c r="L37" s="542"/>
      <c r="M37" s="542"/>
      <c r="N37" s="579" t="s">
        <v>371</v>
      </c>
      <c r="O37" s="524">
        <v>420000</v>
      </c>
      <c r="P37" s="525" t="s">
        <v>148</v>
      </c>
      <c r="Q37" s="609" t="s">
        <v>168</v>
      </c>
      <c r="R37" s="74"/>
      <c r="S37" s="417" t="s">
        <v>33</v>
      </c>
      <c r="T37" s="442" t="s">
        <v>34</v>
      </c>
      <c r="U37" s="440"/>
      <c r="V37" s="465"/>
      <c r="W37" s="730"/>
      <c r="X37" s="730"/>
      <c r="Y37" s="422"/>
      <c r="Z37" s="452">
        <f t="shared" si="3"/>
        <v>0</v>
      </c>
      <c r="AA37" s="749"/>
      <c r="AB37" s="79">
        <v>39559</v>
      </c>
      <c r="AC37" s="79">
        <v>39588</v>
      </c>
      <c r="AD37" s="79">
        <v>41263</v>
      </c>
      <c r="AE37" s="87">
        <v>41263</v>
      </c>
      <c r="AG37" s="86"/>
    </row>
    <row r="38" spans="1:33" ht="18" customHeight="1" thickBot="1">
      <c r="A38" s="614" t="s">
        <v>35</v>
      </c>
      <c r="B38" s="587" t="s">
        <v>36</v>
      </c>
      <c r="C38" s="460">
        <v>200000</v>
      </c>
      <c r="D38" s="304"/>
      <c r="E38" s="304"/>
      <c r="F38" s="145">
        <f t="shared" si="0"/>
        <v>200000</v>
      </c>
      <c r="G38" s="455"/>
      <c r="H38" s="455"/>
      <c r="I38" s="490"/>
      <c r="J38" s="456">
        <v>7</v>
      </c>
      <c r="K38" s="455">
        <v>7</v>
      </c>
      <c r="L38" s="304">
        <v>30000</v>
      </c>
      <c r="M38" s="304">
        <v>5000</v>
      </c>
      <c r="N38" s="438">
        <f t="shared" si="1"/>
        <v>35000</v>
      </c>
      <c r="O38" s="147">
        <f t="shared" si="2"/>
        <v>245000</v>
      </c>
      <c r="P38" s="144" t="s">
        <v>147</v>
      </c>
      <c r="Q38" s="608"/>
      <c r="R38" s="557"/>
      <c r="S38" s="434" t="s">
        <v>35</v>
      </c>
      <c r="T38" s="435" t="s">
        <v>36</v>
      </c>
      <c r="U38" s="456"/>
      <c r="V38" s="560"/>
      <c r="W38" s="727"/>
      <c r="X38" s="727"/>
      <c r="Y38" s="438"/>
      <c r="Z38" s="147">
        <f t="shared" si="3"/>
        <v>0</v>
      </c>
      <c r="AA38" s="751"/>
      <c r="AB38" s="79">
        <v>39892</v>
      </c>
      <c r="AC38" s="82"/>
      <c r="AD38" s="79">
        <v>41325</v>
      </c>
      <c r="AE38" s="87">
        <v>41325</v>
      </c>
      <c r="AG38" s="42" t="s">
        <v>170</v>
      </c>
    </row>
    <row r="39" spans="1:33" ht="18" customHeight="1" thickBot="1">
      <c r="A39" s="620" t="s">
        <v>37</v>
      </c>
      <c r="B39" s="596" t="s">
        <v>38</v>
      </c>
      <c r="C39" s="448">
        <v>200000</v>
      </c>
      <c r="D39" s="302"/>
      <c r="E39" s="302"/>
      <c r="F39" s="135">
        <f t="shared" si="0"/>
        <v>200000</v>
      </c>
      <c r="G39" s="449"/>
      <c r="H39" s="449"/>
      <c r="I39" s="491"/>
      <c r="J39" s="450">
        <v>14</v>
      </c>
      <c r="K39" s="449">
        <v>14</v>
      </c>
      <c r="L39" s="302"/>
      <c r="M39" s="302"/>
      <c r="N39" s="579" t="s">
        <v>371</v>
      </c>
      <c r="O39" s="452">
        <v>300000</v>
      </c>
      <c r="P39" s="140" t="s">
        <v>147</v>
      </c>
      <c r="Q39" s="605" t="s">
        <v>168</v>
      </c>
      <c r="R39" s="74"/>
      <c r="S39" s="446" t="s">
        <v>37</v>
      </c>
      <c r="T39" s="447" t="s">
        <v>38</v>
      </c>
      <c r="U39" s="450"/>
      <c r="V39" s="550"/>
      <c r="W39" s="733"/>
      <c r="X39" s="733"/>
      <c r="Y39" s="451"/>
      <c r="Z39" s="452">
        <f t="shared" si="3"/>
        <v>0</v>
      </c>
      <c r="AA39" s="753"/>
      <c r="AB39" s="79">
        <v>39559</v>
      </c>
      <c r="AC39" s="82"/>
      <c r="AD39" s="79">
        <v>42755</v>
      </c>
      <c r="AE39" s="87">
        <v>42755</v>
      </c>
      <c r="AG39" s="86"/>
    </row>
    <row r="40" spans="1:33" ht="18" customHeight="1" thickBot="1">
      <c r="A40" s="614" t="s">
        <v>39</v>
      </c>
      <c r="B40" s="587" t="s">
        <v>40</v>
      </c>
      <c r="C40" s="460">
        <v>200000</v>
      </c>
      <c r="D40" s="304"/>
      <c r="E40" s="304"/>
      <c r="F40" s="145">
        <f t="shared" si="0"/>
        <v>200000</v>
      </c>
      <c r="G40" s="455"/>
      <c r="H40" s="455"/>
      <c r="I40" s="490">
        <v>300000</v>
      </c>
      <c r="J40" s="456">
        <v>11</v>
      </c>
      <c r="K40" s="455">
        <v>11</v>
      </c>
      <c r="L40" s="304">
        <v>30000</v>
      </c>
      <c r="M40" s="304"/>
      <c r="N40" s="438">
        <f t="shared" si="1"/>
        <v>30000</v>
      </c>
      <c r="O40" s="147">
        <f t="shared" si="2"/>
        <v>330000</v>
      </c>
      <c r="P40" s="144" t="s">
        <v>149</v>
      </c>
      <c r="Q40" s="608"/>
      <c r="R40" s="557"/>
      <c r="S40" s="434" t="s">
        <v>39</v>
      </c>
      <c r="T40" s="435" t="s">
        <v>40</v>
      </c>
      <c r="U40" s="456"/>
      <c r="V40" s="560"/>
      <c r="W40" s="727"/>
      <c r="X40" s="727"/>
      <c r="Y40" s="438"/>
      <c r="Z40" s="147">
        <f t="shared" si="3"/>
        <v>0</v>
      </c>
      <c r="AA40" s="751"/>
      <c r="AB40" s="79">
        <v>39559</v>
      </c>
      <c r="AC40" s="82"/>
      <c r="AD40" s="79">
        <v>40106</v>
      </c>
      <c r="AE40" s="87">
        <v>41263</v>
      </c>
      <c r="AG40" s="86" t="s">
        <v>169</v>
      </c>
    </row>
    <row r="41" spans="1:33" ht="54.75" customHeight="1" thickBot="1">
      <c r="A41" s="781"/>
      <c r="B41" s="782"/>
      <c r="C41" s="783"/>
      <c r="D41" s="783"/>
      <c r="E41" s="783"/>
      <c r="F41" s="783"/>
      <c r="G41" s="783"/>
      <c r="H41" s="783"/>
      <c r="I41" s="783"/>
      <c r="J41" s="167"/>
      <c r="K41" s="783"/>
      <c r="L41" s="783"/>
      <c r="M41" s="783"/>
      <c r="N41" s="783"/>
      <c r="O41" s="783"/>
      <c r="P41" s="783"/>
      <c r="Q41" s="784"/>
      <c r="R41" s="567"/>
      <c r="S41" s="783"/>
      <c r="T41" s="783"/>
      <c r="U41" s="783"/>
      <c r="V41" s="783"/>
      <c r="W41" s="782"/>
      <c r="X41" s="782"/>
      <c r="Y41" s="782"/>
      <c r="Z41" s="783"/>
      <c r="AA41" s="785"/>
      <c r="AB41" s="79"/>
      <c r="AC41" s="82"/>
      <c r="AD41" s="79"/>
      <c r="AE41" s="87"/>
      <c r="AG41" s="86"/>
    </row>
    <row r="42" spans="1:33" ht="18" customHeight="1">
      <c r="A42" s="618" t="s">
        <v>353</v>
      </c>
      <c r="B42" s="597" t="s">
        <v>113</v>
      </c>
      <c r="C42" s="462">
        <v>200000</v>
      </c>
      <c r="D42" s="288"/>
      <c r="E42" s="288">
        <v>50000</v>
      </c>
      <c r="F42" s="60">
        <f t="shared" si="0"/>
        <v>250000</v>
      </c>
      <c r="G42" s="463">
        <v>100000</v>
      </c>
      <c r="H42" s="463">
        <v>100000</v>
      </c>
      <c r="I42" s="492"/>
      <c r="J42" s="464"/>
      <c r="K42" s="463"/>
      <c r="L42" s="288"/>
      <c r="M42" s="288"/>
      <c r="N42" s="431"/>
      <c r="O42" s="155"/>
      <c r="P42" s="168"/>
      <c r="Q42" s="603"/>
      <c r="R42" s="573"/>
      <c r="S42" s="426" t="s">
        <v>353</v>
      </c>
      <c r="T42" s="461" t="s">
        <v>113</v>
      </c>
      <c r="U42" s="464"/>
      <c r="V42" s="574"/>
      <c r="W42" s="732"/>
      <c r="X42" s="732"/>
      <c r="Y42" s="431"/>
      <c r="Z42" s="155">
        <f t="shared" si="3"/>
        <v>0</v>
      </c>
      <c r="AA42" s="756"/>
      <c r="AB42" s="79">
        <v>38311</v>
      </c>
      <c r="AC42" s="79">
        <v>38311</v>
      </c>
      <c r="AD42" s="82"/>
      <c r="AE42" s="82" t="s">
        <v>53</v>
      </c>
      <c r="AG42" s="86"/>
    </row>
    <row r="43" spans="1:33" ht="18" customHeight="1" thickBot="1">
      <c r="A43" s="619" t="s">
        <v>354</v>
      </c>
      <c r="B43" s="600" t="s">
        <v>57</v>
      </c>
      <c r="C43" s="411">
        <v>100000</v>
      </c>
      <c r="D43" s="290"/>
      <c r="E43" s="290"/>
      <c r="F43" s="61">
        <f t="shared" si="0"/>
        <v>100000</v>
      </c>
      <c r="G43" s="387"/>
      <c r="H43" s="387"/>
      <c r="I43" s="485"/>
      <c r="J43" s="221"/>
      <c r="K43" s="387"/>
      <c r="L43" s="290"/>
      <c r="M43" s="290"/>
      <c r="N43" s="416"/>
      <c r="O43" s="164"/>
      <c r="P43" s="174"/>
      <c r="Q43" s="604"/>
      <c r="R43" s="576"/>
      <c r="S43" s="401" t="s">
        <v>354</v>
      </c>
      <c r="T43" s="396" t="s">
        <v>57</v>
      </c>
      <c r="U43" s="221"/>
      <c r="V43" s="388"/>
      <c r="W43" s="726"/>
      <c r="X43" s="726"/>
      <c r="Y43" s="416"/>
      <c r="Z43" s="513">
        <f t="shared" si="3"/>
        <v>0</v>
      </c>
      <c r="AA43" s="747"/>
      <c r="AB43" s="79">
        <v>39588</v>
      </c>
      <c r="AC43" s="82"/>
      <c r="AD43" s="82"/>
      <c r="AE43" s="82"/>
      <c r="AG43" s="86"/>
    </row>
    <row r="44" spans="1:33" ht="18" hidden="1" customHeight="1">
      <c r="A44" s="615" t="s">
        <v>355</v>
      </c>
      <c r="B44" s="601" t="s">
        <v>114</v>
      </c>
      <c r="C44" s="424"/>
      <c r="D44" s="306"/>
      <c r="E44" s="306"/>
      <c r="F44" s="62">
        <f t="shared" si="0"/>
        <v>0</v>
      </c>
      <c r="G44" s="444"/>
      <c r="H44" s="444"/>
      <c r="I44" s="486"/>
      <c r="J44" s="425"/>
      <c r="K44" s="444"/>
      <c r="L44" s="306"/>
      <c r="M44" s="306"/>
      <c r="N44" s="414">
        <f t="shared" si="1"/>
        <v>0</v>
      </c>
      <c r="O44" s="125">
        <f t="shared" si="2"/>
        <v>0</v>
      </c>
      <c r="P44" s="131"/>
      <c r="Q44" s="610"/>
      <c r="R44" s="84"/>
      <c r="S44" s="397" t="s">
        <v>355</v>
      </c>
      <c r="T44" s="453" t="s">
        <v>114</v>
      </c>
      <c r="U44" s="425"/>
      <c r="V44" s="466"/>
      <c r="W44" s="728"/>
      <c r="X44" s="728"/>
      <c r="Y44" s="414"/>
      <c r="Z44" s="125">
        <f t="shared" si="3"/>
        <v>0</v>
      </c>
      <c r="AA44" s="744"/>
      <c r="AB44" s="82"/>
      <c r="AC44" s="82"/>
      <c r="AD44" s="82"/>
      <c r="AE44" s="82"/>
      <c r="AG44" s="86"/>
    </row>
    <row r="45" spans="1:33" ht="18" hidden="1" customHeight="1" thickBot="1">
      <c r="A45" s="617" t="s">
        <v>356</v>
      </c>
      <c r="B45" s="599" t="s">
        <v>115</v>
      </c>
      <c r="C45" s="439"/>
      <c r="D45" s="286"/>
      <c r="E45" s="286"/>
      <c r="F45" s="63">
        <f t="shared" si="0"/>
        <v>0</v>
      </c>
      <c r="G45" s="441"/>
      <c r="H45" s="441"/>
      <c r="I45" s="488"/>
      <c r="J45" s="440"/>
      <c r="K45" s="441"/>
      <c r="L45" s="286"/>
      <c r="M45" s="286"/>
      <c r="N45" s="422">
        <f t="shared" si="1"/>
        <v>0</v>
      </c>
      <c r="O45" s="118">
        <f t="shared" si="2"/>
        <v>0</v>
      </c>
      <c r="P45" s="119"/>
      <c r="Q45" s="607"/>
      <c r="R45" s="84"/>
      <c r="S45" s="417" t="s">
        <v>356</v>
      </c>
      <c r="T45" s="443" t="s">
        <v>115</v>
      </c>
      <c r="U45" s="440"/>
      <c r="V45" s="465"/>
      <c r="W45" s="730"/>
      <c r="X45" s="730"/>
      <c r="Y45" s="422">
        <f t="shared" si="4"/>
        <v>0</v>
      </c>
      <c r="Z45" s="452">
        <f t="shared" si="3"/>
        <v>0</v>
      </c>
      <c r="AA45" s="749"/>
      <c r="AB45" s="82"/>
      <c r="AC45" s="82"/>
      <c r="AD45" s="82"/>
      <c r="AE45" s="82"/>
      <c r="AG45" s="86"/>
    </row>
    <row r="46" spans="1:33" ht="18" customHeight="1">
      <c r="A46" s="618" t="s">
        <v>41</v>
      </c>
      <c r="B46" s="597" t="s">
        <v>116</v>
      </c>
      <c r="C46" s="462">
        <v>100000</v>
      </c>
      <c r="D46" s="288"/>
      <c r="E46" s="288"/>
      <c r="F46" s="60">
        <f t="shared" si="0"/>
        <v>100000</v>
      </c>
      <c r="G46" s="463">
        <v>100000</v>
      </c>
      <c r="H46" s="463"/>
      <c r="I46" s="492"/>
      <c r="J46" s="464">
        <v>55</v>
      </c>
      <c r="K46" s="463">
        <v>55</v>
      </c>
      <c r="L46" s="288"/>
      <c r="M46" s="288"/>
      <c r="N46" s="431">
        <v>30000</v>
      </c>
      <c r="O46" s="155"/>
      <c r="P46" s="168"/>
      <c r="Q46" s="603"/>
      <c r="R46" s="573"/>
      <c r="S46" s="426" t="s">
        <v>41</v>
      </c>
      <c r="T46" s="461" t="s">
        <v>116</v>
      </c>
      <c r="U46" s="464">
        <v>55</v>
      </c>
      <c r="V46" s="463">
        <v>55</v>
      </c>
      <c r="W46" s="732">
        <v>30000</v>
      </c>
      <c r="X46" s="732"/>
      <c r="Y46" s="431">
        <f t="shared" si="4"/>
        <v>30000</v>
      </c>
      <c r="Z46" s="155">
        <v>0</v>
      </c>
      <c r="AA46" s="756" t="s">
        <v>386</v>
      </c>
      <c r="AB46" s="79">
        <v>42205</v>
      </c>
      <c r="AC46" s="79">
        <v>42205</v>
      </c>
      <c r="AD46" s="82"/>
      <c r="AE46" s="79">
        <v>42205</v>
      </c>
      <c r="AG46" s="86" t="s">
        <v>171</v>
      </c>
    </row>
    <row r="47" spans="1:33" ht="18" customHeight="1">
      <c r="A47" s="616" t="s">
        <v>357</v>
      </c>
      <c r="B47" s="598" t="s">
        <v>118</v>
      </c>
      <c r="C47" s="410">
        <v>150000</v>
      </c>
      <c r="D47" s="284"/>
      <c r="E47" s="284"/>
      <c r="F47" s="46">
        <f t="shared" si="0"/>
        <v>150000</v>
      </c>
      <c r="G47" s="385"/>
      <c r="H47" s="385"/>
      <c r="I47" s="487"/>
      <c r="J47" s="217"/>
      <c r="K47" s="385"/>
      <c r="L47" s="284"/>
      <c r="M47" s="284"/>
      <c r="N47" s="415"/>
      <c r="O47" s="113"/>
      <c r="P47" s="43"/>
      <c r="Q47" s="606"/>
      <c r="R47" s="84"/>
      <c r="S47" s="400" t="s">
        <v>357</v>
      </c>
      <c r="T47" s="395" t="s">
        <v>118</v>
      </c>
      <c r="U47" s="217"/>
      <c r="V47" s="386"/>
      <c r="W47" s="725"/>
      <c r="X47" s="725"/>
      <c r="Y47" s="415"/>
      <c r="Z47" s="125">
        <f t="shared" si="3"/>
        <v>0</v>
      </c>
      <c r="AA47" s="745"/>
      <c r="AB47" s="79">
        <v>42205</v>
      </c>
      <c r="AC47" s="82"/>
      <c r="AD47" s="82"/>
      <c r="AE47" s="79">
        <v>42205</v>
      </c>
      <c r="AG47" s="86"/>
    </row>
    <row r="48" spans="1:33" ht="18" customHeight="1" thickBot="1">
      <c r="A48" s="619" t="s">
        <v>358</v>
      </c>
      <c r="B48" s="600" t="s">
        <v>57</v>
      </c>
      <c r="C48" s="411">
        <v>150000</v>
      </c>
      <c r="D48" s="290"/>
      <c r="E48" s="290"/>
      <c r="F48" s="61">
        <f t="shared" si="0"/>
        <v>150000</v>
      </c>
      <c r="G48" s="387"/>
      <c r="H48" s="387"/>
      <c r="I48" s="485"/>
      <c r="J48" s="221"/>
      <c r="K48" s="387"/>
      <c r="L48" s="290"/>
      <c r="M48" s="290"/>
      <c r="N48" s="416"/>
      <c r="O48" s="164"/>
      <c r="P48" s="174"/>
      <c r="Q48" s="604"/>
      <c r="R48" s="576"/>
      <c r="S48" s="401" t="s">
        <v>358</v>
      </c>
      <c r="T48" s="396" t="s">
        <v>57</v>
      </c>
      <c r="U48" s="221"/>
      <c r="V48" s="388"/>
      <c r="W48" s="726"/>
      <c r="X48" s="726"/>
      <c r="Y48" s="416"/>
      <c r="Z48" s="513">
        <f t="shared" si="3"/>
        <v>0</v>
      </c>
      <c r="AA48" s="747"/>
      <c r="AB48" s="79">
        <v>42205</v>
      </c>
      <c r="AC48" s="82"/>
      <c r="AD48" s="82"/>
      <c r="AE48" s="79">
        <v>42205</v>
      </c>
      <c r="AG48" s="86"/>
    </row>
    <row r="49" spans="1:33" ht="18" hidden="1" customHeight="1">
      <c r="A49" s="615" t="s">
        <v>359</v>
      </c>
      <c r="B49" s="601" t="s">
        <v>119</v>
      </c>
      <c r="C49" s="424"/>
      <c r="D49" s="306"/>
      <c r="E49" s="306"/>
      <c r="F49" s="62">
        <f t="shared" si="0"/>
        <v>0</v>
      </c>
      <c r="G49" s="444"/>
      <c r="H49" s="444"/>
      <c r="I49" s="486"/>
      <c r="J49" s="425"/>
      <c r="K49" s="444"/>
      <c r="L49" s="306"/>
      <c r="M49" s="306"/>
      <c r="N49" s="414"/>
      <c r="O49" s="125"/>
      <c r="P49" s="131"/>
      <c r="Q49" s="610"/>
      <c r="R49" s="84"/>
      <c r="S49" s="397" t="s">
        <v>359</v>
      </c>
      <c r="T49" s="453" t="s">
        <v>119</v>
      </c>
      <c r="U49" s="425"/>
      <c r="V49" s="466"/>
      <c r="W49" s="728"/>
      <c r="X49" s="728"/>
      <c r="Y49" s="414"/>
      <c r="Z49" s="125">
        <f t="shared" si="3"/>
        <v>0</v>
      </c>
      <c r="AA49" s="744"/>
      <c r="AB49" s="79"/>
      <c r="AC49" s="82"/>
      <c r="AD49" s="82"/>
      <c r="AE49" s="79"/>
      <c r="AG49" s="86"/>
    </row>
    <row r="50" spans="1:33" ht="18" hidden="1" customHeight="1">
      <c r="A50" s="616" t="s">
        <v>360</v>
      </c>
      <c r="B50" s="598" t="s">
        <v>56</v>
      </c>
      <c r="C50" s="410"/>
      <c r="D50" s="284"/>
      <c r="E50" s="284"/>
      <c r="F50" s="46">
        <f t="shared" si="0"/>
        <v>0</v>
      </c>
      <c r="G50" s="385"/>
      <c r="H50" s="385"/>
      <c r="I50" s="487"/>
      <c r="J50" s="217"/>
      <c r="K50" s="385"/>
      <c r="L50" s="284"/>
      <c r="M50" s="284"/>
      <c r="N50" s="415"/>
      <c r="O50" s="113"/>
      <c r="P50" s="43"/>
      <c r="Q50" s="606"/>
      <c r="R50" s="84"/>
      <c r="S50" s="400" t="s">
        <v>360</v>
      </c>
      <c r="T50" s="395" t="s">
        <v>56</v>
      </c>
      <c r="U50" s="217"/>
      <c r="V50" s="386"/>
      <c r="W50" s="725"/>
      <c r="X50" s="725"/>
      <c r="Y50" s="415"/>
      <c r="Z50" s="125">
        <f t="shared" si="3"/>
        <v>0</v>
      </c>
      <c r="AA50" s="745"/>
      <c r="AB50" s="79"/>
      <c r="AC50" s="82"/>
      <c r="AD50" s="82"/>
      <c r="AE50" s="79"/>
      <c r="AG50" s="86"/>
    </row>
    <row r="51" spans="1:33" ht="18" hidden="1" customHeight="1" thickBot="1">
      <c r="A51" s="617" t="s">
        <v>361</v>
      </c>
      <c r="B51" s="599" t="s">
        <v>319</v>
      </c>
      <c r="C51" s="439"/>
      <c r="D51" s="286"/>
      <c r="E51" s="286"/>
      <c r="F51" s="63">
        <f t="shared" si="0"/>
        <v>0</v>
      </c>
      <c r="G51" s="441"/>
      <c r="H51" s="441"/>
      <c r="I51" s="488"/>
      <c r="J51" s="440"/>
      <c r="K51" s="441"/>
      <c r="L51" s="286"/>
      <c r="M51" s="286"/>
      <c r="N51" s="422"/>
      <c r="O51" s="118"/>
      <c r="P51" s="119"/>
      <c r="Q51" s="607"/>
      <c r="R51" s="84"/>
      <c r="S51" s="417" t="s">
        <v>361</v>
      </c>
      <c r="T51" s="443" t="s">
        <v>319</v>
      </c>
      <c r="U51" s="440"/>
      <c r="V51" s="465"/>
      <c r="W51" s="730"/>
      <c r="X51" s="730"/>
      <c r="Y51" s="422"/>
      <c r="Z51" s="452">
        <f t="shared" si="3"/>
        <v>0</v>
      </c>
      <c r="AA51" s="749"/>
      <c r="AB51" s="79"/>
      <c r="AC51" s="82"/>
      <c r="AD51" s="82"/>
      <c r="AE51" s="79"/>
      <c r="AG51" s="86"/>
    </row>
    <row r="52" spans="1:33" ht="18" customHeight="1">
      <c r="A52" s="618" t="s">
        <v>42</v>
      </c>
      <c r="B52" s="597" t="s">
        <v>120</v>
      </c>
      <c r="C52" s="462">
        <v>200000</v>
      </c>
      <c r="D52" s="288"/>
      <c r="E52" s="288"/>
      <c r="F52" s="60">
        <f t="shared" si="0"/>
        <v>200000</v>
      </c>
      <c r="G52" s="463">
        <v>100000</v>
      </c>
      <c r="H52" s="463"/>
      <c r="I52" s="492"/>
      <c r="J52" s="464"/>
      <c r="K52" s="463"/>
      <c r="L52" s="288"/>
      <c r="M52" s="288"/>
      <c r="N52" s="431"/>
      <c r="O52" s="155"/>
      <c r="P52" s="168"/>
      <c r="Q52" s="603"/>
      <c r="R52" s="573"/>
      <c r="S52" s="426" t="s">
        <v>42</v>
      </c>
      <c r="T52" s="461" t="s">
        <v>120</v>
      </c>
      <c r="U52" s="464"/>
      <c r="V52" s="574"/>
      <c r="W52" s="732"/>
      <c r="X52" s="732"/>
      <c r="Y52" s="431"/>
      <c r="Z52" s="155">
        <f t="shared" si="3"/>
        <v>0</v>
      </c>
      <c r="AA52" s="756"/>
      <c r="AB52" s="79"/>
      <c r="AC52" s="79"/>
      <c r="AD52" s="79"/>
      <c r="AE52" s="82"/>
      <c r="AG52" s="86"/>
    </row>
    <row r="53" spans="1:33" ht="18" customHeight="1">
      <c r="A53" s="616" t="s">
        <v>362</v>
      </c>
      <c r="B53" s="598" t="s">
        <v>121</v>
      </c>
      <c r="C53" s="410">
        <v>0</v>
      </c>
      <c r="D53" s="284"/>
      <c r="E53" s="284"/>
      <c r="F53" s="46">
        <f t="shared" si="0"/>
        <v>0</v>
      </c>
      <c r="G53" s="385"/>
      <c r="H53" s="385"/>
      <c r="I53" s="487"/>
      <c r="J53" s="217">
        <v>0</v>
      </c>
      <c r="K53" s="385">
        <v>0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0</v>
      </c>
      <c r="P53" s="43"/>
      <c r="Q53" s="606" t="s">
        <v>425</v>
      </c>
      <c r="R53" s="84"/>
      <c r="S53" s="400" t="s">
        <v>362</v>
      </c>
      <c r="T53" s="395" t="s">
        <v>121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>
      <c r="A54" s="616" t="s">
        <v>363</v>
      </c>
      <c r="B54" s="598" t="s">
        <v>122</v>
      </c>
      <c r="C54" s="410">
        <v>150000</v>
      </c>
      <c r="D54" s="284"/>
      <c r="E54" s="284"/>
      <c r="F54" s="46">
        <f t="shared" si="0"/>
        <v>150000</v>
      </c>
      <c r="G54" s="385"/>
      <c r="H54" s="385"/>
      <c r="I54" s="487"/>
      <c r="J54" s="217">
        <v>32</v>
      </c>
      <c r="K54" s="385">
        <v>32</v>
      </c>
      <c r="L54" s="284">
        <v>30000</v>
      </c>
      <c r="M54" s="284">
        <v>5000</v>
      </c>
      <c r="N54" s="415">
        <f t="shared" si="1"/>
        <v>35000</v>
      </c>
      <c r="O54" s="113">
        <f t="shared" si="2"/>
        <v>1120000</v>
      </c>
      <c r="P54" s="43"/>
      <c r="Q54" s="606"/>
      <c r="R54" s="84"/>
      <c r="S54" s="400" t="s">
        <v>363</v>
      </c>
      <c r="T54" s="395" t="s">
        <v>122</v>
      </c>
      <c r="U54" s="217"/>
      <c r="V54" s="386"/>
      <c r="W54" s="725"/>
      <c r="X54" s="725"/>
      <c r="Y54" s="415"/>
      <c r="Z54" s="125">
        <f t="shared" si="3"/>
        <v>0</v>
      </c>
      <c r="AA54" s="745"/>
      <c r="AB54" s="79"/>
      <c r="AC54" s="79"/>
      <c r="AD54" s="79"/>
      <c r="AE54" s="82"/>
      <c r="AG54" s="86"/>
    </row>
    <row r="55" spans="1:33" ht="18" customHeight="1" thickBot="1">
      <c r="A55" s="619" t="s">
        <v>364</v>
      </c>
      <c r="B55" s="600" t="s">
        <v>123</v>
      </c>
      <c r="C55" s="411">
        <v>150000</v>
      </c>
      <c r="D55" s="290"/>
      <c r="E55" s="290"/>
      <c r="F55" s="61">
        <f>SUM(C55:E55)</f>
        <v>150000</v>
      </c>
      <c r="G55" s="387"/>
      <c r="H55" s="387"/>
      <c r="I55" s="485"/>
      <c r="J55" s="221">
        <v>38</v>
      </c>
      <c r="K55" s="387">
        <v>38</v>
      </c>
      <c r="L55" s="290">
        <v>30000</v>
      </c>
      <c r="M55" s="290">
        <v>5000</v>
      </c>
      <c r="N55" s="416">
        <f t="shared" si="1"/>
        <v>35000</v>
      </c>
      <c r="O55" s="164">
        <f t="shared" si="2"/>
        <v>1330000</v>
      </c>
      <c r="P55" s="174"/>
      <c r="Q55" s="604"/>
      <c r="R55" s="576"/>
      <c r="S55" s="401" t="s">
        <v>364</v>
      </c>
      <c r="T55" s="396" t="s">
        <v>123</v>
      </c>
      <c r="U55" s="221"/>
      <c r="V55" s="388"/>
      <c r="W55" s="726"/>
      <c r="X55" s="726"/>
      <c r="Y55" s="416"/>
      <c r="Z55" s="513">
        <f t="shared" si="3"/>
        <v>0</v>
      </c>
      <c r="AA55" s="747"/>
      <c r="AB55" s="79"/>
      <c r="AC55" s="82"/>
      <c r="AD55" s="79"/>
      <c r="AE55" s="82"/>
      <c r="AG55" s="86"/>
    </row>
    <row r="56" spans="1:33" ht="18" customHeight="1" thickBot="1">
      <c r="A56" s="614" t="s">
        <v>45</v>
      </c>
      <c r="B56" s="602" t="s">
        <v>133</v>
      </c>
      <c r="C56" s="460">
        <v>200000</v>
      </c>
      <c r="D56" s="304"/>
      <c r="E56" s="304"/>
      <c r="F56" s="145">
        <f>SUM(C56:E56)</f>
        <v>200000</v>
      </c>
      <c r="G56" s="455"/>
      <c r="H56" s="455"/>
      <c r="I56" s="490"/>
      <c r="J56" s="456">
        <v>16</v>
      </c>
      <c r="K56" s="455">
        <v>16</v>
      </c>
      <c r="L56" s="304">
        <v>30000</v>
      </c>
      <c r="M56" s="304">
        <v>5000</v>
      </c>
      <c r="N56" s="438">
        <f>SUM(L56:M56)</f>
        <v>35000</v>
      </c>
      <c r="O56" s="147">
        <f>K56*N56</f>
        <v>560000</v>
      </c>
      <c r="P56" s="186" t="s">
        <v>147</v>
      </c>
      <c r="Q56" s="608"/>
      <c r="R56" s="578"/>
      <c r="S56" s="434" t="s">
        <v>45</v>
      </c>
      <c r="T56" s="577" t="s">
        <v>133</v>
      </c>
      <c r="U56" s="456"/>
      <c r="V56" s="560"/>
      <c r="W56" s="727"/>
      <c r="X56" s="727"/>
      <c r="Y56" s="438"/>
      <c r="Z56" s="147">
        <f t="shared" si="3"/>
        <v>0</v>
      </c>
      <c r="AA56" s="751"/>
      <c r="AB56" s="79">
        <v>39984</v>
      </c>
      <c r="AC56" s="82"/>
      <c r="AD56" s="79">
        <v>39984</v>
      </c>
      <c r="AE56" s="82"/>
      <c r="AG56" s="86"/>
    </row>
    <row r="57" spans="1:33" ht="18" customHeight="1">
      <c r="A57" s="615" t="s">
        <v>43</v>
      </c>
      <c r="B57" s="601" t="s">
        <v>124</v>
      </c>
      <c r="C57" s="424"/>
      <c r="D57" s="306"/>
      <c r="E57" s="306"/>
      <c r="F57" s="62">
        <f t="shared" si="0"/>
        <v>0</v>
      </c>
      <c r="G57" s="444">
        <v>100000</v>
      </c>
      <c r="H57" s="445"/>
      <c r="I57" s="486"/>
      <c r="J57" s="425"/>
      <c r="K57" s="444"/>
      <c r="L57" s="306"/>
      <c r="M57" s="306"/>
      <c r="N57" s="414"/>
      <c r="O57" s="125"/>
      <c r="P57" s="131" t="s">
        <v>151</v>
      </c>
      <c r="Q57" s="611" t="s">
        <v>373</v>
      </c>
      <c r="R57" s="84"/>
      <c r="S57" s="397" t="s">
        <v>43</v>
      </c>
      <c r="T57" s="453" t="s">
        <v>124</v>
      </c>
      <c r="U57" s="425"/>
      <c r="V57" s="466"/>
      <c r="W57" s="728"/>
      <c r="X57" s="728"/>
      <c r="Y57" s="414"/>
      <c r="Z57" s="125">
        <f t="shared" si="3"/>
        <v>0</v>
      </c>
      <c r="AA57" s="744"/>
      <c r="AB57" s="79">
        <v>40318</v>
      </c>
      <c r="AC57" s="79">
        <v>40410</v>
      </c>
      <c r="AD57" s="82"/>
      <c r="AE57" s="82" t="s">
        <v>53</v>
      </c>
      <c r="AG57" s="86" t="s">
        <v>125</v>
      </c>
    </row>
    <row r="58" spans="1:33" ht="18" customHeight="1">
      <c r="A58" s="616" t="s">
        <v>366</v>
      </c>
      <c r="B58" s="598" t="s">
        <v>320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366</v>
      </c>
      <c r="T58" s="395" t="s">
        <v>320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40318</v>
      </c>
      <c r="AC58" s="82"/>
      <c r="AD58" s="82"/>
      <c r="AE58" s="82"/>
      <c r="AG58" s="86"/>
    </row>
    <row r="59" spans="1:33" ht="18" customHeight="1">
      <c r="A59" s="616" t="s">
        <v>367</v>
      </c>
      <c r="B59" s="598" t="s">
        <v>127</v>
      </c>
      <c r="C59" s="410">
        <v>200000</v>
      </c>
      <c r="D59" s="284"/>
      <c r="E59" s="284"/>
      <c r="F59" s="46">
        <f t="shared" si="0"/>
        <v>200000</v>
      </c>
      <c r="G59" s="385"/>
      <c r="H59" s="385"/>
      <c r="I59" s="487"/>
      <c r="J59" s="217"/>
      <c r="K59" s="385"/>
      <c r="L59" s="284"/>
      <c r="M59" s="284"/>
      <c r="N59" s="415"/>
      <c r="O59" s="113"/>
      <c r="P59" s="43"/>
      <c r="Q59" s="606"/>
      <c r="R59" s="84"/>
      <c r="S59" s="400" t="s">
        <v>367</v>
      </c>
      <c r="T59" s="395" t="s">
        <v>127</v>
      </c>
      <c r="U59" s="217"/>
      <c r="V59" s="386"/>
      <c r="W59" s="725"/>
      <c r="X59" s="725"/>
      <c r="Y59" s="415"/>
      <c r="Z59" s="125">
        <f t="shared" si="3"/>
        <v>0</v>
      </c>
      <c r="AA59" s="745"/>
      <c r="AB59" s="79">
        <v>40177</v>
      </c>
      <c r="AC59" s="79">
        <v>40177</v>
      </c>
      <c r="AD59" s="82"/>
      <c r="AE59" s="82"/>
      <c r="AG59" s="86"/>
    </row>
    <row r="60" spans="1:33" ht="18" customHeight="1" thickBot="1">
      <c r="A60" s="617" t="s">
        <v>368</v>
      </c>
      <c r="B60" s="599" t="s">
        <v>128</v>
      </c>
      <c r="C60" s="439">
        <v>200000</v>
      </c>
      <c r="D60" s="286"/>
      <c r="E60" s="286"/>
      <c r="F60" s="63">
        <f t="shared" si="0"/>
        <v>200000</v>
      </c>
      <c r="G60" s="441"/>
      <c r="H60" s="441"/>
      <c r="I60" s="488"/>
      <c r="J60" s="440"/>
      <c r="K60" s="441"/>
      <c r="L60" s="286"/>
      <c r="M60" s="286"/>
      <c r="N60" s="422"/>
      <c r="O60" s="118"/>
      <c r="P60" s="119"/>
      <c r="Q60" s="607"/>
      <c r="R60" s="84"/>
      <c r="S60" s="417" t="s">
        <v>368</v>
      </c>
      <c r="T60" s="443" t="s">
        <v>128</v>
      </c>
      <c r="U60" s="440"/>
      <c r="V60" s="465"/>
      <c r="W60" s="730"/>
      <c r="X60" s="730"/>
      <c r="Y60" s="422"/>
      <c r="Z60" s="452">
        <f t="shared" si="3"/>
        <v>0</v>
      </c>
      <c r="AA60" s="749"/>
      <c r="AB60" s="79">
        <v>42506</v>
      </c>
      <c r="AC60" s="82"/>
      <c r="AD60" s="82"/>
      <c r="AE60" s="82"/>
      <c r="AG60" s="86"/>
    </row>
    <row r="61" spans="1:33" ht="18" customHeight="1">
      <c r="A61" s="618" t="s">
        <v>44</v>
      </c>
      <c r="B61" s="597" t="s">
        <v>129</v>
      </c>
      <c r="C61" s="462">
        <v>50000</v>
      </c>
      <c r="D61" s="288"/>
      <c r="E61" s="288"/>
      <c r="F61" s="60">
        <f t="shared" si="0"/>
        <v>50000</v>
      </c>
      <c r="G61" s="463">
        <v>50000</v>
      </c>
      <c r="H61" s="463"/>
      <c r="I61" s="492"/>
      <c r="J61" s="464"/>
      <c r="K61" s="463"/>
      <c r="L61" s="288"/>
      <c r="M61" s="288"/>
      <c r="N61" s="431"/>
      <c r="O61" s="155"/>
      <c r="P61" s="168" t="s">
        <v>152</v>
      </c>
      <c r="Q61" s="603"/>
      <c r="R61" s="573"/>
      <c r="S61" s="426" t="s">
        <v>44</v>
      </c>
      <c r="T61" s="461" t="s">
        <v>129</v>
      </c>
      <c r="U61" s="464"/>
      <c r="V61" s="574"/>
      <c r="W61" s="732"/>
      <c r="X61" s="732"/>
      <c r="Y61" s="431"/>
      <c r="Z61" s="155">
        <f t="shared" si="3"/>
        <v>0</v>
      </c>
      <c r="AA61" s="756"/>
      <c r="AB61" s="79">
        <v>37799</v>
      </c>
      <c r="AC61" s="79">
        <v>37799</v>
      </c>
      <c r="AD61" s="79">
        <v>40178</v>
      </c>
      <c r="AE61" s="79">
        <v>42205</v>
      </c>
      <c r="AG61" s="86"/>
    </row>
    <row r="62" spans="1:33" ht="18" customHeight="1">
      <c r="A62" s="616" t="s">
        <v>365</v>
      </c>
      <c r="B62" s="598" t="s">
        <v>130</v>
      </c>
      <c r="C62" s="410">
        <v>150000</v>
      </c>
      <c r="D62" s="284">
        <v>50000</v>
      </c>
      <c r="E62" s="284"/>
      <c r="F62" s="46">
        <v>150000</v>
      </c>
      <c r="G62" s="385">
        <v>50000</v>
      </c>
      <c r="H62" s="385"/>
      <c r="I62" s="487"/>
      <c r="J62" s="217">
        <v>28</v>
      </c>
      <c r="K62" s="385">
        <v>28</v>
      </c>
      <c r="L62" s="284">
        <v>30000</v>
      </c>
      <c r="M62" s="284"/>
      <c r="N62" s="415">
        <f t="shared" si="1"/>
        <v>30000</v>
      </c>
      <c r="O62" s="113">
        <f t="shared" si="2"/>
        <v>840000</v>
      </c>
      <c r="P62" s="43"/>
      <c r="Q62" s="606" t="s">
        <v>424</v>
      </c>
      <c r="R62" s="84"/>
      <c r="S62" s="400" t="s">
        <v>365</v>
      </c>
      <c r="T62" s="395" t="s">
        <v>130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39991</v>
      </c>
      <c r="AC62" s="82"/>
      <c r="AD62" s="79">
        <v>40178</v>
      </c>
      <c r="AE62" s="79">
        <v>42205</v>
      </c>
      <c r="AG62" s="86"/>
    </row>
    <row r="63" spans="1:33" ht="18" customHeight="1">
      <c r="A63" s="616" t="s">
        <v>369</v>
      </c>
      <c r="B63" s="598" t="s">
        <v>131</v>
      </c>
      <c r="C63" s="410">
        <v>150000</v>
      </c>
      <c r="D63" s="284"/>
      <c r="E63" s="284"/>
      <c r="F63" s="46">
        <f t="shared" si="0"/>
        <v>150000</v>
      </c>
      <c r="G63" s="385">
        <v>50000</v>
      </c>
      <c r="H63" s="385"/>
      <c r="I63" s="487"/>
      <c r="J63" s="217">
        <v>30</v>
      </c>
      <c r="K63" s="385">
        <v>30</v>
      </c>
      <c r="L63" s="284">
        <v>30000</v>
      </c>
      <c r="M63" s="284"/>
      <c r="N63" s="415">
        <f t="shared" si="1"/>
        <v>30000</v>
      </c>
      <c r="O63" s="113">
        <f t="shared" si="2"/>
        <v>900000</v>
      </c>
      <c r="P63" s="43"/>
      <c r="Q63" s="606"/>
      <c r="R63" s="84"/>
      <c r="S63" s="400" t="s">
        <v>369</v>
      </c>
      <c r="T63" s="395" t="s">
        <v>131</v>
      </c>
      <c r="U63" s="217"/>
      <c r="V63" s="386"/>
      <c r="W63" s="725"/>
      <c r="X63" s="725"/>
      <c r="Y63" s="415"/>
      <c r="Z63" s="125">
        <f t="shared" si="3"/>
        <v>0</v>
      </c>
      <c r="AA63" s="745"/>
      <c r="AB63" s="79">
        <v>39626</v>
      </c>
      <c r="AC63" s="82"/>
      <c r="AD63" s="79">
        <v>40178</v>
      </c>
      <c r="AE63" s="79">
        <v>42205</v>
      </c>
      <c r="AG63" s="86"/>
    </row>
    <row r="64" spans="1:33" ht="18" customHeight="1" thickBot="1">
      <c r="A64" s="619" t="s">
        <v>370</v>
      </c>
      <c r="B64" s="600" t="s">
        <v>132</v>
      </c>
      <c r="C64" s="411">
        <v>150000</v>
      </c>
      <c r="D64" s="290"/>
      <c r="E64" s="290"/>
      <c r="F64" s="61">
        <f t="shared" si="0"/>
        <v>150000</v>
      </c>
      <c r="G64" s="387"/>
      <c r="H64" s="387"/>
      <c r="I64" s="485"/>
      <c r="J64" s="221">
        <v>0</v>
      </c>
      <c r="K64" s="387">
        <v>0</v>
      </c>
      <c r="L64" s="290">
        <v>30000</v>
      </c>
      <c r="M64" s="290"/>
      <c r="N64" s="416">
        <f t="shared" si="1"/>
        <v>30000</v>
      </c>
      <c r="O64" s="164">
        <f t="shared" si="2"/>
        <v>0</v>
      </c>
      <c r="P64" s="174"/>
      <c r="Q64" s="604"/>
      <c r="R64" s="576"/>
      <c r="S64" s="401" t="s">
        <v>370</v>
      </c>
      <c r="T64" s="396" t="s">
        <v>132</v>
      </c>
      <c r="U64" s="221"/>
      <c r="V64" s="388"/>
      <c r="W64" s="726"/>
      <c r="X64" s="726"/>
      <c r="Y64" s="416"/>
      <c r="Z64" s="513">
        <f t="shared" si="3"/>
        <v>0</v>
      </c>
      <c r="AA64" s="747"/>
      <c r="AB64" s="79">
        <v>42604</v>
      </c>
      <c r="AC64" s="82"/>
      <c r="AD64" s="79">
        <v>42604</v>
      </c>
      <c r="AE64" s="79">
        <v>42205</v>
      </c>
      <c r="AG64" s="86"/>
    </row>
    <row r="65" spans="1:28" s="390" customFormat="1" ht="24" customHeight="1" thickBot="1">
      <c r="A65" s="815" t="s">
        <v>377</v>
      </c>
      <c r="B65" s="816"/>
      <c r="C65" s="580"/>
      <c r="D65" s="580"/>
      <c r="E65" s="581"/>
      <c r="F65" s="817">
        <f>SUM(F4:H64)</f>
        <v>10450000</v>
      </c>
      <c r="G65" s="818"/>
      <c r="H65" s="819"/>
      <c r="I65" s="690"/>
      <c r="J65" s="761">
        <f>SUM(J4:J64)</f>
        <v>1003</v>
      </c>
      <c r="K65" s="762">
        <f>SUM(K4:K64)</f>
        <v>1010</v>
      </c>
      <c r="L65" s="763"/>
      <c r="M65" s="763"/>
      <c r="N65" s="764"/>
      <c r="O65" s="762">
        <f>SUM(O4:O64)</f>
        <v>40460000</v>
      </c>
      <c r="P65" s="764"/>
      <c r="Q65" s="765"/>
      <c r="S65" s="820" t="s">
        <v>377</v>
      </c>
      <c r="T65" s="821"/>
      <c r="U65" s="628">
        <f>SUM(U4:U64)</f>
        <v>165</v>
      </c>
      <c r="V65" s="629">
        <f>SUM(V4:V64)</f>
        <v>166</v>
      </c>
      <c r="W65" s="630"/>
      <c r="X65" s="630"/>
      <c r="Y65" s="631"/>
      <c r="Z65" s="629">
        <f>SUM(Z4:Z64)</f>
        <v>290000</v>
      </c>
      <c r="AA65" s="757"/>
      <c r="AB65" s="627"/>
    </row>
  </sheetData>
  <mergeCells count="10">
    <mergeCell ref="AG2:AG3"/>
    <mergeCell ref="A65:B65"/>
    <mergeCell ref="F65:H65"/>
    <mergeCell ref="S65:T65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J18" sqref="J1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430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9" t="s">
        <v>46</v>
      </c>
      <c r="AC3" s="779" t="s">
        <v>2</v>
      </c>
      <c r="AD3" s="779" t="s">
        <v>1</v>
      </c>
      <c r="AE3" s="779" t="s">
        <v>52</v>
      </c>
      <c r="AG3" s="814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431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52</v>
      </c>
      <c r="K19" s="720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15" t="s">
        <v>377</v>
      </c>
      <c r="B64" s="816"/>
      <c r="C64" s="580"/>
      <c r="D64" s="580"/>
      <c r="E64" s="581"/>
      <c r="F64" s="817">
        <f>SUM(F4:H63)</f>
        <v>10300000</v>
      </c>
      <c r="G64" s="818"/>
      <c r="H64" s="819"/>
      <c r="I64" s="690"/>
      <c r="J64" s="761">
        <f>SUM(J4:J63)</f>
        <v>990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20" t="s">
        <v>377</v>
      </c>
      <c r="T64" s="821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0" width="7.625" style="390" customWidth="1"/>
    <col min="11" max="11" width="7.87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442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87" t="s">
        <v>46</v>
      </c>
      <c r="AC3" s="787" t="s">
        <v>2</v>
      </c>
      <c r="AD3" s="787" t="s">
        <v>1</v>
      </c>
      <c r="AE3" s="787" t="s">
        <v>52</v>
      </c>
      <c r="AG3" s="814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68</v>
      </c>
      <c r="K4" s="525">
        <v>68</v>
      </c>
      <c r="L4" s="517">
        <v>30000</v>
      </c>
      <c r="M4" s="517">
        <v>10000</v>
      </c>
      <c r="N4" s="523">
        <f>SUM(L4:M4)</f>
        <v>40000</v>
      </c>
      <c r="O4" s="147">
        <f>K4*N4*3</f>
        <v>8160000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0</v>
      </c>
      <c r="V4" s="686">
        <v>0</v>
      </c>
      <c r="W4" s="451">
        <v>50000</v>
      </c>
      <c r="X4" s="451"/>
      <c r="Y4" s="451">
        <f>SUM(W4:X4)</f>
        <v>50000</v>
      </c>
      <c r="Z4" s="452">
        <f>V4*Y4</f>
        <v>0</v>
      </c>
      <c r="AA4" s="742"/>
      <c r="AB4" s="79">
        <v>37641</v>
      </c>
      <c r="AC4" s="79">
        <v>37641</v>
      </c>
      <c r="AD4" s="79">
        <v>41353</v>
      </c>
      <c r="AE4" s="80">
        <v>40410</v>
      </c>
      <c r="AG4" s="742" t="s">
        <v>419</v>
      </c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4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48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4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351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51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29</v>
      </c>
      <c r="V9" s="60">
        <v>29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43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29</v>
      </c>
      <c r="V10" s="385">
        <v>29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389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174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17">
        <v>29</v>
      </c>
      <c r="V11" s="385">
        <v>29</v>
      </c>
      <c r="W11" s="725">
        <v>15000</v>
      </c>
      <c r="X11" s="725"/>
      <c r="Y11" s="415">
        <f t="shared" ref="Y11" si="5">SUM(W11:X11)</f>
        <v>15000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186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15</v>
      </c>
      <c r="V12" s="455">
        <v>15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4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135</v>
      </c>
      <c r="K14" s="60">
        <v>134</v>
      </c>
      <c r="L14" s="626">
        <v>50000</v>
      </c>
      <c r="M14" s="276">
        <v>5000</v>
      </c>
      <c r="N14" s="431">
        <f t="shared" si="1"/>
        <v>55000</v>
      </c>
      <c r="O14" s="155">
        <f>K14*N14</f>
        <v>7370000</v>
      </c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791"/>
      <c r="H15" s="385"/>
      <c r="I15" s="487">
        <v>300000</v>
      </c>
      <c r="J15" s="217"/>
      <c r="K15" s="43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792"/>
      <c r="H16" s="387"/>
      <c r="I16" s="485"/>
      <c r="J16" s="221"/>
      <c r="K16" s="174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793" t="s">
        <v>443</v>
      </c>
      <c r="H17" s="60"/>
      <c r="I17" s="484">
        <v>300000</v>
      </c>
      <c r="J17" s="430"/>
      <c r="K17" s="51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431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794"/>
      <c r="H18" s="46"/>
      <c r="I18" s="482">
        <v>300000</v>
      </c>
      <c r="J18" s="247">
        <v>46</v>
      </c>
      <c r="K18" s="44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795"/>
      <c r="H19" s="441"/>
      <c r="I19" s="488"/>
      <c r="J19" s="440">
        <v>52</v>
      </c>
      <c r="K19" s="119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51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43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119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36</v>
      </c>
      <c r="K23" s="144">
        <v>36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1440000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40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186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96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35</v>
      </c>
      <c r="K27" s="168">
        <v>35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1400000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43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119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13</v>
      </c>
      <c r="K30" s="144">
        <v>13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6</v>
      </c>
      <c r="V30" s="383">
        <v>5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200000</v>
      </c>
      <c r="AA30" s="746" t="s">
        <v>444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40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4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40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168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119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622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7</v>
      </c>
      <c r="K37" s="186">
        <v>7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245000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134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186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167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168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174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131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119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55</v>
      </c>
      <c r="K45" s="168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43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174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131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43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119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168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43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43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174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186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131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43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43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119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168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28</v>
      </c>
      <c r="K61" s="43">
        <v>28</v>
      </c>
      <c r="L61" s="284">
        <v>30000</v>
      </c>
      <c r="M61" s="284"/>
      <c r="N61" s="415">
        <f t="shared" si="1"/>
        <v>30000</v>
      </c>
      <c r="O61" s="113">
        <f t="shared" si="2"/>
        <v>840000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43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174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15" t="s">
        <v>377</v>
      </c>
      <c r="B64" s="816"/>
      <c r="C64" s="580"/>
      <c r="D64" s="580"/>
      <c r="E64" s="581"/>
      <c r="F64" s="817">
        <f>SUM(F4:H63)</f>
        <v>10300000</v>
      </c>
      <c r="G64" s="818"/>
      <c r="H64" s="819"/>
      <c r="I64" s="690"/>
      <c r="J64" s="761">
        <f>SUM(J4:J63)</f>
        <v>1003</v>
      </c>
      <c r="K64" s="762">
        <f>SUM(K4:K63)</f>
        <v>1002</v>
      </c>
      <c r="L64" s="763"/>
      <c r="M64" s="763"/>
      <c r="N64" s="764"/>
      <c r="O64" s="762">
        <f>SUM(O4:O63)</f>
        <v>39655000</v>
      </c>
      <c r="P64" s="764"/>
      <c r="Q64" s="765"/>
      <c r="S64" s="820" t="s">
        <v>377</v>
      </c>
      <c r="T64" s="821"/>
      <c r="U64" s="628">
        <f>SUM(U4:U63)</f>
        <v>162</v>
      </c>
      <c r="V64" s="629">
        <f>SUM(V4:V63)</f>
        <v>161</v>
      </c>
      <c r="W64" s="630"/>
      <c r="X64" s="630"/>
      <c r="Y64" s="631"/>
      <c r="Z64" s="629">
        <f>SUM(Z4:Z63)</f>
        <v>250000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zoomScaleNormal="100" workbookViewId="0">
      <pane xSplit="3" ySplit="2" topLeftCell="G3" activePane="bottomRight" state="frozen"/>
      <selection activeCell="I2" sqref="I1:I1048576"/>
      <selection pane="topRight" activeCell="I2" sqref="I1:I1048576"/>
      <selection pane="bottomLeft" activeCell="I2" sqref="I1:I1048576"/>
      <selection pane="bottomRight" activeCell="G3" sqref="G3"/>
    </sheetView>
  </sheetViews>
  <sheetFormatPr defaultRowHeight="16.5"/>
  <cols>
    <col min="1" max="1" width="8" style="13" bestFit="1" customWidth="1"/>
    <col min="2" max="2" width="2.5" style="14" bestFit="1" customWidth="1"/>
    <col min="3" max="3" width="15.875" style="30" bestFit="1" customWidth="1"/>
    <col min="4" max="4" width="8.375" style="307" hidden="1" customWidth="1"/>
    <col min="5" max="5" width="8" style="308" hidden="1" customWidth="1"/>
    <col min="6" max="6" width="7.5" style="308" hidden="1" customWidth="1"/>
    <col min="7" max="7" width="10.5" style="14" customWidth="1"/>
    <col min="8" max="8" width="10.5" style="101" bestFit="1" customWidth="1"/>
    <col min="9" max="9" width="10.875" style="106" customWidth="1"/>
    <col min="10" max="10" width="10.5" style="231" customWidth="1"/>
    <col min="11" max="11" width="8.625" style="91" customWidth="1"/>
    <col min="12" max="12" width="8.75" style="318" hidden="1" customWidth="1"/>
    <col min="13" max="13" width="7.5" style="318" hidden="1" customWidth="1"/>
    <col min="14" max="14" width="9.375" style="92" customWidth="1"/>
    <col min="15" max="15" width="12.375" style="91" bestFit="1" customWidth="1"/>
    <col min="16" max="16" width="13.375" style="90" hidden="1" customWidth="1"/>
    <col min="17" max="17" width="20.625" style="90" customWidth="1"/>
    <col min="18" max="18" width="8.25" style="380" bestFit="1" customWidth="1"/>
    <col min="19" max="19" width="10.5" style="40" hidden="1" customWidth="1"/>
    <col min="20" max="20" width="8.375" style="40" hidden="1" customWidth="1"/>
    <col min="21" max="21" width="9.375" style="40" bestFit="1" customWidth="1"/>
    <col min="22" max="22" width="12.375" style="39" bestFit="1" customWidth="1"/>
    <col min="23" max="23" width="57.75" style="30" bestFit="1" customWidth="1"/>
    <col min="24" max="27" width="11.125" style="14" hidden="1" customWidth="1"/>
    <col min="28" max="28" width="0" style="14" hidden="1" customWidth="1"/>
    <col min="29" max="29" width="123" style="14" bestFit="1" customWidth="1"/>
    <col min="30" max="16384" width="9" style="14"/>
  </cols>
  <sheetData>
    <row r="1" spans="1:31">
      <c r="A1" s="849" t="s">
        <v>48</v>
      </c>
      <c r="B1" s="850"/>
      <c r="C1" s="851"/>
      <c r="D1" s="855" t="s">
        <v>0</v>
      </c>
      <c r="E1" s="856"/>
      <c r="F1" s="856"/>
      <c r="G1" s="856"/>
      <c r="H1" s="856"/>
      <c r="I1" s="856"/>
      <c r="J1" s="857"/>
      <c r="K1" s="830" t="s">
        <v>317</v>
      </c>
      <c r="L1" s="830"/>
      <c r="M1" s="830"/>
      <c r="N1" s="830"/>
      <c r="O1" s="830"/>
      <c r="P1" s="830"/>
      <c r="Q1" s="830"/>
      <c r="R1" s="846" t="s">
        <v>318</v>
      </c>
      <c r="S1" s="847"/>
      <c r="T1" s="847"/>
      <c r="U1" s="847"/>
      <c r="V1" s="847"/>
      <c r="W1" s="848"/>
      <c r="X1" s="858" t="s">
        <v>55</v>
      </c>
      <c r="Y1" s="858"/>
      <c r="Z1" s="858"/>
      <c r="AA1" s="858"/>
      <c r="AC1" s="845" t="s">
        <v>47</v>
      </c>
    </row>
    <row r="2" spans="1:31" ht="33.75" thickBot="1">
      <c r="A2" s="852"/>
      <c r="B2" s="853"/>
      <c r="C2" s="854"/>
      <c r="D2" s="271" t="s">
        <v>46</v>
      </c>
      <c r="E2" s="272" t="s">
        <v>176</v>
      </c>
      <c r="F2" s="272" t="s">
        <v>177</v>
      </c>
      <c r="G2" s="261" t="s">
        <v>325</v>
      </c>
      <c r="H2" s="262" t="s">
        <v>2</v>
      </c>
      <c r="I2" s="263" t="s">
        <v>175</v>
      </c>
      <c r="J2" s="264" t="s">
        <v>311</v>
      </c>
      <c r="K2" s="352" t="s">
        <v>3</v>
      </c>
      <c r="L2" s="319" t="s">
        <v>155</v>
      </c>
      <c r="M2" s="320" t="s">
        <v>49</v>
      </c>
      <c r="N2" s="350" t="s">
        <v>158</v>
      </c>
      <c r="O2" s="265" t="s">
        <v>49</v>
      </c>
      <c r="P2" s="266" t="s">
        <v>136</v>
      </c>
      <c r="Q2" s="267" t="s">
        <v>161</v>
      </c>
      <c r="R2" s="366" t="s">
        <v>3</v>
      </c>
      <c r="S2" s="268" t="s">
        <v>155</v>
      </c>
      <c r="T2" s="269" t="s">
        <v>49</v>
      </c>
      <c r="U2" s="261" t="s">
        <v>325</v>
      </c>
      <c r="V2" s="261" t="s">
        <v>49</v>
      </c>
      <c r="W2" s="270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45"/>
    </row>
    <row r="3" spans="1:31" s="11" customFormat="1" ht="17.25" thickBot="1">
      <c r="A3" s="142" t="s">
        <v>4</v>
      </c>
      <c r="B3" s="143">
        <v>0</v>
      </c>
      <c r="C3" s="198" t="s">
        <v>5</v>
      </c>
      <c r="D3" s="273">
        <v>300000</v>
      </c>
      <c r="E3" s="274"/>
      <c r="F3" s="274"/>
      <c r="G3" s="145">
        <f>SUM(D3:F3)</f>
        <v>300000</v>
      </c>
      <c r="H3" s="146">
        <v>100000</v>
      </c>
      <c r="I3" s="147"/>
      <c r="J3" s="212"/>
      <c r="K3" s="353">
        <v>67</v>
      </c>
      <c r="L3" s="321">
        <v>30000</v>
      </c>
      <c r="M3" s="321">
        <v>10000</v>
      </c>
      <c r="N3" s="150">
        <f>SUM(L3:M3)</f>
        <v>40000</v>
      </c>
      <c r="O3" s="149">
        <f>(K3*N3)*3</f>
        <v>8040000</v>
      </c>
      <c r="P3" s="150" t="s">
        <v>137</v>
      </c>
      <c r="Q3" s="232" t="s">
        <v>162</v>
      </c>
      <c r="R3" s="367">
        <v>3</v>
      </c>
      <c r="S3" s="144">
        <v>50000</v>
      </c>
      <c r="T3" s="144"/>
      <c r="U3" s="144">
        <f>SUM(S3:T3)</f>
        <v>50000</v>
      </c>
      <c r="V3" s="145">
        <f>R3*U3</f>
        <v>150000</v>
      </c>
      <c r="W3" s="245" t="s">
        <v>326</v>
      </c>
      <c r="X3" s="151">
        <v>37641</v>
      </c>
      <c r="Y3" s="151">
        <v>37641</v>
      </c>
      <c r="Z3" s="151">
        <v>41353</v>
      </c>
      <c r="AA3" s="152">
        <v>40410</v>
      </c>
      <c r="AC3" s="153"/>
    </row>
    <row r="4" spans="1:31" s="1" customFormat="1">
      <c r="A4" s="49" t="s">
        <v>6</v>
      </c>
      <c r="B4" s="50">
        <v>0</v>
      </c>
      <c r="C4" s="349" t="s">
        <v>331</v>
      </c>
      <c r="D4" s="275">
        <v>400000</v>
      </c>
      <c r="E4" s="276"/>
      <c r="F4" s="276"/>
      <c r="G4" s="60">
        <f t="shared" ref="G4:G60" si="0">SUM(D4:F4)</f>
        <v>400000</v>
      </c>
      <c r="H4" s="154">
        <v>100000</v>
      </c>
      <c r="I4" s="155"/>
      <c r="J4" s="213"/>
      <c r="K4" s="354">
        <v>122</v>
      </c>
      <c r="L4" s="322">
        <v>30000</v>
      </c>
      <c r="M4" s="322">
        <v>5000</v>
      </c>
      <c r="N4" s="54">
        <f t="shared" ref="N4:N60" si="1">SUM(L4:M4)</f>
        <v>35000</v>
      </c>
      <c r="O4" s="64">
        <f t="shared" ref="O4:O60" si="2">K4*N4</f>
        <v>4270000</v>
      </c>
      <c r="P4" s="54" t="s">
        <v>138</v>
      </c>
      <c r="Q4" s="233" t="s">
        <v>153</v>
      </c>
      <c r="R4" s="368"/>
      <c r="S4" s="51"/>
      <c r="T4" s="157" t="s">
        <v>310</v>
      </c>
      <c r="U4" s="51"/>
      <c r="V4" s="60"/>
      <c r="W4" s="246"/>
      <c r="X4" s="158">
        <v>37641</v>
      </c>
      <c r="Y4" s="158">
        <v>37641</v>
      </c>
      <c r="Z4" s="158">
        <v>39255</v>
      </c>
      <c r="AA4" s="159">
        <v>41054</v>
      </c>
      <c r="AC4" s="160"/>
      <c r="AE4" s="17"/>
    </row>
    <row r="5" spans="1:31">
      <c r="A5" s="53">
        <v>102</v>
      </c>
      <c r="B5" s="45">
        <v>1</v>
      </c>
      <c r="C5" s="200" t="s">
        <v>67</v>
      </c>
      <c r="D5" s="277"/>
      <c r="E5" s="278"/>
      <c r="F5" s="278"/>
      <c r="G5" s="46">
        <f t="shared" si="0"/>
        <v>0</v>
      </c>
      <c r="H5" s="112"/>
      <c r="I5" s="113"/>
      <c r="J5" s="214"/>
      <c r="K5" s="355"/>
      <c r="L5" s="323"/>
      <c r="M5" s="323"/>
      <c r="N5" s="56"/>
      <c r="O5" s="66"/>
      <c r="P5" s="56"/>
      <c r="Q5" s="234"/>
      <c r="R5" s="369"/>
      <c r="S5" s="44"/>
      <c r="T5" s="44"/>
      <c r="U5" s="44"/>
      <c r="V5" s="46"/>
      <c r="W5" s="248"/>
      <c r="X5" s="82"/>
      <c r="Y5" s="82"/>
      <c r="Z5" s="82"/>
      <c r="AA5" s="80"/>
      <c r="AC5" s="78" t="s">
        <v>159</v>
      </c>
    </row>
    <row r="6" spans="1:31">
      <c r="A6" s="53">
        <v>202</v>
      </c>
      <c r="B6" s="45">
        <v>2</v>
      </c>
      <c r="C6" s="200" t="s">
        <v>68</v>
      </c>
      <c r="D6" s="277"/>
      <c r="E6" s="278"/>
      <c r="F6" s="278"/>
      <c r="G6" s="46">
        <f t="shared" si="0"/>
        <v>0</v>
      </c>
      <c r="H6" s="112"/>
      <c r="I6" s="113"/>
      <c r="J6" s="214"/>
      <c r="K6" s="355"/>
      <c r="L6" s="323"/>
      <c r="M6" s="323"/>
      <c r="N6" s="56"/>
      <c r="O6" s="66"/>
      <c r="P6" s="56"/>
      <c r="Q6" s="234"/>
      <c r="R6" s="369"/>
      <c r="S6" s="44"/>
      <c r="T6" s="44"/>
      <c r="U6" s="44"/>
      <c r="V6" s="46"/>
      <c r="W6" s="248"/>
      <c r="X6" s="82"/>
      <c r="Y6" s="82"/>
      <c r="Z6" s="82"/>
      <c r="AA6" s="80">
        <v>41389</v>
      </c>
      <c r="AC6" s="78" t="s">
        <v>160</v>
      </c>
    </row>
    <row r="7" spans="1:31" s="10" customFormat="1" ht="17.25" thickBot="1">
      <c r="A7" s="161">
        <v>302</v>
      </c>
      <c r="B7" s="162">
        <v>3</v>
      </c>
      <c r="C7" s="201" t="s">
        <v>69</v>
      </c>
      <c r="D7" s="279"/>
      <c r="E7" s="280"/>
      <c r="F7" s="280"/>
      <c r="G7" s="61">
        <f t="shared" si="0"/>
        <v>0</v>
      </c>
      <c r="H7" s="163"/>
      <c r="I7" s="164"/>
      <c r="J7" s="215"/>
      <c r="K7" s="356"/>
      <c r="L7" s="324"/>
      <c r="M7" s="324"/>
      <c r="N7" s="55"/>
      <c r="O7" s="65"/>
      <c r="P7" s="55"/>
      <c r="Q7" s="235"/>
      <c r="R7" s="370"/>
      <c r="S7" s="52"/>
      <c r="T7" s="52"/>
      <c r="U7" s="52"/>
      <c r="V7" s="61"/>
      <c r="W7" s="249"/>
      <c r="X7" s="165"/>
      <c r="Y7" s="165"/>
      <c r="Z7" s="165"/>
      <c r="AA7" s="166">
        <v>41480</v>
      </c>
      <c r="AC7" s="167"/>
    </row>
    <row r="8" spans="1:31">
      <c r="A8" s="202" t="s">
        <v>8</v>
      </c>
      <c r="B8" s="47">
        <v>0</v>
      </c>
      <c r="C8" s="348" t="s">
        <v>332</v>
      </c>
      <c r="D8" s="281">
        <v>400000</v>
      </c>
      <c r="E8" s="282"/>
      <c r="F8" s="282"/>
      <c r="G8" s="62">
        <f t="shared" si="0"/>
        <v>400000</v>
      </c>
      <c r="H8" s="124">
        <v>100000</v>
      </c>
      <c r="I8" s="125"/>
      <c r="J8" s="216"/>
      <c r="K8" s="357">
        <v>39</v>
      </c>
      <c r="L8" s="325">
        <v>15000</v>
      </c>
      <c r="M8" s="325">
        <v>5000</v>
      </c>
      <c r="N8" s="57">
        <f t="shared" si="1"/>
        <v>20000</v>
      </c>
      <c r="O8" s="67">
        <f t="shared" si="2"/>
        <v>780000</v>
      </c>
      <c r="P8" s="57" t="s">
        <v>139</v>
      </c>
      <c r="Q8" s="236" t="s">
        <v>154</v>
      </c>
      <c r="R8" s="371">
        <v>0</v>
      </c>
      <c r="S8" s="48">
        <v>15000</v>
      </c>
      <c r="T8" s="126" t="s">
        <v>310</v>
      </c>
      <c r="U8" s="48">
        <f t="shared" ref="U8:U43" si="3">SUM(S8:T8)</f>
        <v>15000</v>
      </c>
      <c r="V8" s="62">
        <f>(R8*U8)*3</f>
        <v>0</v>
      </c>
      <c r="W8" s="250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195">
        <v>304</v>
      </c>
      <c r="B9" s="45">
        <v>3</v>
      </c>
      <c r="C9" s="200" t="s">
        <v>65</v>
      </c>
      <c r="D9" s="283"/>
      <c r="E9" s="284"/>
      <c r="F9" s="284"/>
      <c r="G9" s="46">
        <f t="shared" si="0"/>
        <v>0</v>
      </c>
      <c r="H9" s="112">
        <v>100000</v>
      </c>
      <c r="I9" s="114"/>
      <c r="J9" s="218"/>
      <c r="K9" s="358">
        <v>42</v>
      </c>
      <c r="L9" s="326">
        <v>15000</v>
      </c>
      <c r="M9" s="326">
        <v>5000</v>
      </c>
      <c r="N9" s="56">
        <f t="shared" si="1"/>
        <v>20000</v>
      </c>
      <c r="O9" s="66">
        <f t="shared" si="2"/>
        <v>840000</v>
      </c>
      <c r="P9" s="56"/>
      <c r="Q9" s="234"/>
      <c r="R9" s="372">
        <v>0</v>
      </c>
      <c r="S9" s="43">
        <v>15000</v>
      </c>
      <c r="T9" s="43"/>
      <c r="U9" s="44">
        <f t="shared" si="3"/>
        <v>15000</v>
      </c>
      <c r="V9" s="46">
        <f t="shared" ref="V9:V12" si="4">(R9*U9)*3</f>
        <v>0</v>
      </c>
      <c r="W9" s="251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 ht="17.25" thickBot="1">
      <c r="A10" s="204">
        <v>404</v>
      </c>
      <c r="B10" s="116">
        <v>4</v>
      </c>
      <c r="C10" s="205" t="s">
        <v>64</v>
      </c>
      <c r="D10" s="285"/>
      <c r="E10" s="286"/>
      <c r="F10" s="286"/>
      <c r="G10" s="63">
        <f t="shared" si="0"/>
        <v>0</v>
      </c>
      <c r="H10" s="117"/>
      <c r="I10" s="120"/>
      <c r="J10" s="219"/>
      <c r="K10" s="359"/>
      <c r="L10" s="327"/>
      <c r="M10" s="327"/>
      <c r="N10" s="59">
        <f t="shared" si="1"/>
        <v>0</v>
      </c>
      <c r="O10" s="68">
        <f t="shared" si="2"/>
        <v>0</v>
      </c>
      <c r="P10" s="59"/>
      <c r="Q10" s="237"/>
      <c r="R10" s="373">
        <v>0</v>
      </c>
      <c r="S10" s="119"/>
      <c r="T10" s="119"/>
      <c r="U10" s="351">
        <f t="shared" si="3"/>
        <v>0</v>
      </c>
      <c r="V10" s="63">
        <f t="shared" si="4"/>
        <v>0</v>
      </c>
      <c r="W10" s="252"/>
      <c r="X10" s="79"/>
      <c r="Y10" s="79"/>
      <c r="Z10" s="79"/>
      <c r="AA10" s="87"/>
      <c r="AC10" s="86"/>
    </row>
    <row r="11" spans="1:31" s="1" customFormat="1">
      <c r="A11" s="49" t="s">
        <v>10</v>
      </c>
      <c r="B11" s="50">
        <v>0</v>
      </c>
      <c r="C11" s="199" t="s">
        <v>11</v>
      </c>
      <c r="D11" s="287">
        <v>400000</v>
      </c>
      <c r="E11" s="288"/>
      <c r="F11" s="288"/>
      <c r="G11" s="60">
        <f t="shared" si="0"/>
        <v>400000</v>
      </c>
      <c r="H11" s="156">
        <v>100000</v>
      </c>
      <c r="I11" s="169"/>
      <c r="J11" s="220"/>
      <c r="K11" s="360">
        <v>14</v>
      </c>
      <c r="L11" s="328">
        <v>15000</v>
      </c>
      <c r="M11" s="328">
        <v>5000</v>
      </c>
      <c r="N11" s="54">
        <f t="shared" si="1"/>
        <v>20000</v>
      </c>
      <c r="O11" s="64">
        <f t="shared" si="2"/>
        <v>280000</v>
      </c>
      <c r="P11" s="54" t="s">
        <v>140</v>
      </c>
      <c r="Q11" s="233" t="s">
        <v>154</v>
      </c>
      <c r="R11" s="374">
        <v>0</v>
      </c>
      <c r="S11" s="168">
        <v>15000</v>
      </c>
      <c r="T11" s="168">
        <v>5000</v>
      </c>
      <c r="U11" s="51">
        <f t="shared" si="3"/>
        <v>20000</v>
      </c>
      <c r="V11" s="60">
        <f t="shared" si="4"/>
        <v>0</v>
      </c>
      <c r="W11" s="246" t="s">
        <v>164</v>
      </c>
      <c r="X11" s="158">
        <v>42450</v>
      </c>
      <c r="Y11" s="158">
        <v>42450</v>
      </c>
      <c r="Z11" s="158">
        <v>42450</v>
      </c>
      <c r="AA11" s="172">
        <v>42236</v>
      </c>
      <c r="AC11" s="160" t="s">
        <v>316</v>
      </c>
    </row>
    <row r="12" spans="1:31" s="10" customFormat="1" ht="17.25" thickBot="1">
      <c r="A12" s="173">
        <v>119</v>
      </c>
      <c r="B12" s="162">
        <v>1</v>
      </c>
      <c r="C12" s="201" t="s">
        <v>56</v>
      </c>
      <c r="D12" s="289"/>
      <c r="E12" s="290"/>
      <c r="F12" s="290"/>
      <c r="G12" s="61">
        <f t="shared" si="0"/>
        <v>0</v>
      </c>
      <c r="H12" s="163"/>
      <c r="I12" s="175"/>
      <c r="J12" s="222"/>
      <c r="K12" s="361"/>
      <c r="L12" s="329"/>
      <c r="M12" s="329"/>
      <c r="N12" s="55">
        <f t="shared" si="1"/>
        <v>0</v>
      </c>
      <c r="O12" s="65">
        <f t="shared" si="2"/>
        <v>0</v>
      </c>
      <c r="P12" s="55"/>
      <c r="Q12" s="235"/>
      <c r="R12" s="375"/>
      <c r="S12" s="174"/>
      <c r="T12" s="174"/>
      <c r="U12" s="52">
        <f t="shared" si="3"/>
        <v>0</v>
      </c>
      <c r="V12" s="61">
        <f t="shared" si="4"/>
        <v>0</v>
      </c>
      <c r="W12" s="253"/>
      <c r="X12" s="178"/>
      <c r="Y12" s="178"/>
      <c r="Z12" s="178"/>
      <c r="AA12" s="179"/>
      <c r="AC12" s="180"/>
    </row>
    <row r="13" spans="1:31">
      <c r="A13" s="202" t="s">
        <v>12</v>
      </c>
      <c r="B13" s="47">
        <v>0</v>
      </c>
      <c r="C13" s="348" t="s">
        <v>333</v>
      </c>
      <c r="D13" s="281">
        <v>200000</v>
      </c>
      <c r="E13" s="282"/>
      <c r="F13" s="282"/>
      <c r="G13" s="62">
        <f t="shared" si="0"/>
        <v>200000</v>
      </c>
      <c r="H13" s="124">
        <v>200000</v>
      </c>
      <c r="I13" s="125"/>
      <c r="J13" s="216">
        <v>300000</v>
      </c>
      <c r="K13" s="357">
        <v>125</v>
      </c>
      <c r="L13" s="325">
        <v>50000</v>
      </c>
      <c r="M13" s="325">
        <v>5000</v>
      </c>
      <c r="N13" s="57">
        <f t="shared" si="1"/>
        <v>55000</v>
      </c>
      <c r="O13" s="67">
        <f t="shared" si="2"/>
        <v>6875000</v>
      </c>
      <c r="P13" s="57" t="s">
        <v>323</v>
      </c>
      <c r="Q13" s="236" t="s">
        <v>313</v>
      </c>
      <c r="R13" s="371">
        <v>1</v>
      </c>
      <c r="S13" s="48">
        <v>50000</v>
      </c>
      <c r="T13" s="126" t="s">
        <v>310</v>
      </c>
      <c r="U13" s="48">
        <f t="shared" si="3"/>
        <v>50000</v>
      </c>
      <c r="V13" s="62">
        <f t="shared" ref="V13:V43" si="5">R13*U13</f>
        <v>50000</v>
      </c>
      <c r="W13" s="250" t="s">
        <v>327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195">
        <v>105</v>
      </c>
      <c r="B14" s="45">
        <v>1</v>
      </c>
      <c r="C14" s="200" t="s">
        <v>14</v>
      </c>
      <c r="D14" s="283">
        <v>100000</v>
      </c>
      <c r="E14" s="284"/>
      <c r="F14" s="284"/>
      <c r="G14" s="46">
        <f t="shared" si="0"/>
        <v>100000</v>
      </c>
      <c r="H14" s="115"/>
      <c r="I14" s="114"/>
      <c r="J14" s="218">
        <v>300000</v>
      </c>
      <c r="K14" s="358"/>
      <c r="L14" s="326"/>
      <c r="M14" s="326"/>
      <c r="N14" s="56">
        <f t="shared" si="1"/>
        <v>0</v>
      </c>
      <c r="O14" s="66">
        <f t="shared" si="2"/>
        <v>0</v>
      </c>
      <c r="P14" s="56"/>
      <c r="Q14" s="234"/>
      <c r="R14" s="372"/>
      <c r="S14" s="43"/>
      <c r="T14" s="43"/>
      <c r="U14" s="44">
        <f t="shared" si="3"/>
        <v>0</v>
      </c>
      <c r="V14" s="46">
        <f t="shared" si="5"/>
        <v>0</v>
      </c>
      <c r="W14" s="251"/>
      <c r="X14" s="79">
        <v>39588</v>
      </c>
      <c r="Y14" s="82"/>
      <c r="Z14" s="82"/>
      <c r="AA14" s="87">
        <v>41263</v>
      </c>
      <c r="AC14" s="86" t="s">
        <v>441</v>
      </c>
    </row>
    <row r="15" spans="1:31" ht="17.25" thickBot="1">
      <c r="A15" s="204">
        <v>205</v>
      </c>
      <c r="B15" s="116">
        <v>2</v>
      </c>
      <c r="C15" s="205" t="s">
        <v>315</v>
      </c>
      <c r="D15" s="285"/>
      <c r="E15" s="286"/>
      <c r="F15" s="286"/>
      <c r="G15" s="63"/>
      <c r="H15" s="121"/>
      <c r="I15" s="120"/>
      <c r="J15" s="219"/>
      <c r="K15" s="359"/>
      <c r="L15" s="327"/>
      <c r="M15" s="327"/>
      <c r="N15" s="59"/>
      <c r="O15" s="68"/>
      <c r="P15" s="59"/>
      <c r="Q15" s="237"/>
      <c r="R15" s="373"/>
      <c r="S15" s="119"/>
      <c r="T15" s="119"/>
      <c r="U15" s="351"/>
      <c r="V15" s="63"/>
      <c r="W15" s="252"/>
      <c r="X15" s="79"/>
      <c r="Y15" s="82"/>
      <c r="Z15" s="82"/>
      <c r="AA15" s="87"/>
      <c r="AC15" s="86"/>
    </row>
    <row r="16" spans="1:31" s="1" customFormat="1">
      <c r="A16" s="49" t="s">
        <v>15</v>
      </c>
      <c r="B16" s="50">
        <v>0</v>
      </c>
      <c r="C16" s="199" t="s">
        <v>321</v>
      </c>
      <c r="D16" s="275">
        <v>300000</v>
      </c>
      <c r="E16" s="276">
        <v>50000</v>
      </c>
      <c r="F16" s="276"/>
      <c r="G16" s="60">
        <f t="shared" si="0"/>
        <v>350000</v>
      </c>
      <c r="H16" s="154">
        <v>100000</v>
      </c>
      <c r="I16" s="155"/>
      <c r="J16" s="213">
        <v>300000</v>
      </c>
      <c r="K16" s="354">
        <v>50</v>
      </c>
      <c r="L16" s="322">
        <v>30000</v>
      </c>
      <c r="M16" s="322">
        <v>5000</v>
      </c>
      <c r="N16" s="54">
        <f t="shared" si="1"/>
        <v>35000</v>
      </c>
      <c r="O16" s="64">
        <f t="shared" si="2"/>
        <v>1750000</v>
      </c>
      <c r="P16" s="54" t="s">
        <v>142</v>
      </c>
      <c r="Q16" s="233" t="s">
        <v>154</v>
      </c>
      <c r="R16" s="368"/>
      <c r="S16" s="51"/>
      <c r="T16" s="157" t="s">
        <v>310</v>
      </c>
      <c r="U16" s="51"/>
      <c r="V16" s="60"/>
      <c r="W16" s="246"/>
      <c r="X16" s="158">
        <v>37641</v>
      </c>
      <c r="Y16" s="158">
        <v>37641</v>
      </c>
      <c r="Z16" s="158">
        <v>39447</v>
      </c>
      <c r="AA16" s="159">
        <v>41263</v>
      </c>
      <c r="AC16" s="160" t="s">
        <v>322</v>
      </c>
    </row>
    <row r="17" spans="1:29">
      <c r="A17" s="53">
        <v>106</v>
      </c>
      <c r="B17" s="45">
        <v>1</v>
      </c>
      <c r="C17" s="200" t="s">
        <v>62</v>
      </c>
      <c r="D17" s="277"/>
      <c r="E17" s="278">
        <v>50000</v>
      </c>
      <c r="F17" s="278"/>
      <c r="G17" s="46">
        <f t="shared" si="0"/>
        <v>50000</v>
      </c>
      <c r="H17" s="112"/>
      <c r="I17" s="113"/>
      <c r="J17" s="214">
        <v>300000</v>
      </c>
      <c r="K17" s="355">
        <v>46</v>
      </c>
      <c r="L17" s="323">
        <v>30000</v>
      </c>
      <c r="M17" s="323">
        <v>5000</v>
      </c>
      <c r="N17" s="56">
        <f t="shared" si="1"/>
        <v>35000</v>
      </c>
      <c r="O17" s="66">
        <f t="shared" si="2"/>
        <v>1610000</v>
      </c>
      <c r="P17" s="56"/>
      <c r="Q17" s="234"/>
      <c r="R17" s="369"/>
      <c r="S17" s="44"/>
      <c r="T17" s="44"/>
      <c r="U17" s="44"/>
      <c r="V17" s="46"/>
      <c r="W17" s="254"/>
      <c r="X17" s="79"/>
      <c r="Y17" s="79"/>
      <c r="Z17" s="79"/>
      <c r="AA17" s="80"/>
      <c r="AC17" s="78"/>
    </row>
    <row r="18" spans="1:29" s="10" customFormat="1" ht="17.25" thickBot="1">
      <c r="A18" s="173">
        <v>206</v>
      </c>
      <c r="B18" s="162">
        <v>2</v>
      </c>
      <c r="C18" s="201" t="s">
        <v>63</v>
      </c>
      <c r="D18" s="289"/>
      <c r="E18" s="290"/>
      <c r="F18" s="290"/>
      <c r="G18" s="61">
        <f t="shared" si="0"/>
        <v>0</v>
      </c>
      <c r="H18" s="176"/>
      <c r="I18" s="175"/>
      <c r="J18" s="222"/>
      <c r="K18" s="361"/>
      <c r="L18" s="329"/>
      <c r="M18" s="329"/>
      <c r="N18" s="55">
        <f t="shared" si="1"/>
        <v>0</v>
      </c>
      <c r="O18" s="65">
        <f t="shared" si="2"/>
        <v>0</v>
      </c>
      <c r="P18" s="55"/>
      <c r="Q18" s="235"/>
      <c r="R18" s="375"/>
      <c r="S18" s="174"/>
      <c r="T18" s="174"/>
      <c r="U18" s="52"/>
      <c r="V18" s="61"/>
      <c r="W18" s="253"/>
      <c r="X18" s="165"/>
      <c r="Y18" s="165"/>
      <c r="Z18" s="165"/>
      <c r="AA18" s="180"/>
      <c r="AC18" s="180"/>
    </row>
    <row r="19" spans="1:29">
      <c r="A19" s="202" t="s">
        <v>17</v>
      </c>
      <c r="B19" s="47">
        <v>0</v>
      </c>
      <c r="C19" s="203" t="s">
        <v>18</v>
      </c>
      <c r="D19" s="281">
        <v>200000</v>
      </c>
      <c r="E19" s="291"/>
      <c r="F19" s="291"/>
      <c r="G19" s="62">
        <f t="shared" si="0"/>
        <v>200000</v>
      </c>
      <c r="H19" s="124">
        <v>100000</v>
      </c>
      <c r="I19" s="127"/>
      <c r="J19" s="223"/>
      <c r="K19" s="357">
        <v>30</v>
      </c>
      <c r="L19" s="325">
        <v>30000</v>
      </c>
      <c r="M19" s="325">
        <v>10000</v>
      </c>
      <c r="N19" s="57">
        <f t="shared" si="1"/>
        <v>40000</v>
      </c>
      <c r="O19" s="67">
        <f t="shared" si="2"/>
        <v>1200000</v>
      </c>
      <c r="P19" s="57" t="s">
        <v>143</v>
      </c>
      <c r="Q19" s="236" t="s">
        <v>154</v>
      </c>
      <c r="R19" s="371"/>
      <c r="S19" s="48"/>
      <c r="T19" s="48"/>
      <c r="U19" s="48"/>
      <c r="V19" s="62"/>
      <c r="W19" s="250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195">
        <v>107</v>
      </c>
      <c r="B20" s="45">
        <v>1</v>
      </c>
      <c r="C20" s="200" t="s">
        <v>70</v>
      </c>
      <c r="D20" s="283">
        <v>150000</v>
      </c>
      <c r="E20" s="284"/>
      <c r="F20" s="284"/>
      <c r="G20" s="46">
        <f t="shared" si="0"/>
        <v>150000</v>
      </c>
      <c r="H20" s="115"/>
      <c r="I20" s="114"/>
      <c r="J20" s="218"/>
      <c r="K20" s="358">
        <v>17</v>
      </c>
      <c r="L20" s="326">
        <v>30000</v>
      </c>
      <c r="M20" s="326">
        <v>10000</v>
      </c>
      <c r="N20" s="56">
        <f t="shared" si="1"/>
        <v>40000</v>
      </c>
      <c r="O20" s="66">
        <f t="shared" si="2"/>
        <v>680000</v>
      </c>
      <c r="P20" s="56"/>
      <c r="Q20" s="234"/>
      <c r="R20" s="372"/>
      <c r="S20" s="43"/>
      <c r="T20" s="43"/>
      <c r="U20" s="44"/>
      <c r="V20" s="46"/>
      <c r="W20" s="251"/>
      <c r="X20" s="79">
        <v>39559</v>
      </c>
      <c r="Y20" s="82"/>
      <c r="Z20" s="79">
        <v>40421</v>
      </c>
      <c r="AA20" s="86"/>
      <c r="AC20" s="86"/>
    </row>
    <row r="21" spans="1:29" ht="17.25" thickBot="1">
      <c r="A21" s="204">
        <v>207</v>
      </c>
      <c r="B21" s="116">
        <v>2</v>
      </c>
      <c r="C21" s="205" t="s">
        <v>71</v>
      </c>
      <c r="D21" s="285">
        <v>150000</v>
      </c>
      <c r="E21" s="286"/>
      <c r="F21" s="286"/>
      <c r="G21" s="63">
        <f t="shared" si="0"/>
        <v>150000</v>
      </c>
      <c r="H21" s="121">
        <v>100000</v>
      </c>
      <c r="I21" s="120"/>
      <c r="J21" s="219"/>
      <c r="K21" s="359">
        <v>18</v>
      </c>
      <c r="L21" s="327">
        <v>30000</v>
      </c>
      <c r="M21" s="327">
        <v>10000</v>
      </c>
      <c r="N21" s="59">
        <f t="shared" si="1"/>
        <v>40000</v>
      </c>
      <c r="O21" s="68">
        <f t="shared" si="2"/>
        <v>720000</v>
      </c>
      <c r="P21" s="59"/>
      <c r="Q21" s="237"/>
      <c r="R21" s="373"/>
      <c r="S21" s="119"/>
      <c r="T21" s="119"/>
      <c r="U21" s="351"/>
      <c r="V21" s="63"/>
      <c r="W21" s="252"/>
      <c r="X21" s="79">
        <v>39559</v>
      </c>
      <c r="Y21" s="79">
        <v>42541</v>
      </c>
      <c r="Z21" s="79">
        <v>40421</v>
      </c>
      <c r="AA21" s="86"/>
      <c r="AC21" s="86"/>
    </row>
    <row r="22" spans="1:29" s="1" customFormat="1">
      <c r="A22" s="49" t="s">
        <v>19</v>
      </c>
      <c r="B22" s="50">
        <v>0</v>
      </c>
      <c r="C22" s="199" t="s">
        <v>20</v>
      </c>
      <c r="D22" s="275">
        <v>250000</v>
      </c>
      <c r="E22" s="292"/>
      <c r="F22" s="292"/>
      <c r="G22" s="60">
        <f t="shared" si="0"/>
        <v>250000</v>
      </c>
      <c r="H22" s="170">
        <v>100000</v>
      </c>
      <c r="I22" s="181"/>
      <c r="J22" s="224"/>
      <c r="K22" s="354">
        <v>37</v>
      </c>
      <c r="L22" s="328">
        <v>30000</v>
      </c>
      <c r="M22" s="328">
        <v>10000</v>
      </c>
      <c r="N22" s="54">
        <f t="shared" si="1"/>
        <v>40000</v>
      </c>
      <c r="O22" s="64">
        <f t="shared" si="2"/>
        <v>1480000</v>
      </c>
      <c r="P22" s="54" t="s">
        <v>144</v>
      </c>
      <c r="Q22" s="233" t="s">
        <v>154</v>
      </c>
      <c r="R22" s="368"/>
      <c r="S22" s="168"/>
      <c r="T22" s="168"/>
      <c r="U22" s="51"/>
      <c r="V22" s="60"/>
      <c r="W22" s="246"/>
      <c r="X22" s="158">
        <v>37641</v>
      </c>
      <c r="Y22" s="158">
        <v>37641</v>
      </c>
      <c r="Z22" s="158">
        <v>39510</v>
      </c>
      <c r="AA22" s="159">
        <v>40410</v>
      </c>
      <c r="AC22" s="160"/>
    </row>
    <row r="23" spans="1:29" s="10" customFormat="1" ht="17.25" thickBot="1">
      <c r="A23" s="161">
        <v>208</v>
      </c>
      <c r="B23" s="162">
        <v>1</v>
      </c>
      <c r="C23" s="201" t="s">
        <v>61</v>
      </c>
      <c r="D23" s="279"/>
      <c r="E23" s="293"/>
      <c r="F23" s="293"/>
      <c r="G23" s="61">
        <f t="shared" si="0"/>
        <v>0</v>
      </c>
      <c r="H23" s="176"/>
      <c r="I23" s="182"/>
      <c r="J23" s="225"/>
      <c r="K23" s="356"/>
      <c r="L23" s="329"/>
      <c r="M23" s="329"/>
      <c r="N23" s="55">
        <f t="shared" si="1"/>
        <v>0</v>
      </c>
      <c r="O23" s="65">
        <f t="shared" si="2"/>
        <v>0</v>
      </c>
      <c r="P23" s="55"/>
      <c r="Q23" s="235"/>
      <c r="R23" s="370"/>
      <c r="S23" s="174"/>
      <c r="T23" s="174"/>
      <c r="U23" s="52"/>
      <c r="V23" s="61"/>
      <c r="W23" s="249"/>
      <c r="X23" s="178"/>
      <c r="Y23" s="178"/>
      <c r="Z23" s="178"/>
      <c r="AA23" s="166"/>
      <c r="AC23" s="167"/>
    </row>
    <row r="24" spans="1:29">
      <c r="A24" s="206" t="s">
        <v>21</v>
      </c>
      <c r="B24" s="47">
        <v>0</v>
      </c>
      <c r="C24" s="203" t="s">
        <v>22</v>
      </c>
      <c r="D24" s="281">
        <v>250000</v>
      </c>
      <c r="E24" s="291"/>
      <c r="F24" s="291"/>
      <c r="G24" s="62">
        <f t="shared" si="0"/>
        <v>250000</v>
      </c>
      <c r="H24" s="128">
        <v>100000</v>
      </c>
      <c r="I24" s="129"/>
      <c r="J24" s="226"/>
      <c r="K24" s="362">
        <v>36</v>
      </c>
      <c r="L24" s="330">
        <v>30000</v>
      </c>
      <c r="M24" s="330">
        <v>10000</v>
      </c>
      <c r="N24" s="57">
        <f t="shared" si="1"/>
        <v>40000</v>
      </c>
      <c r="O24" s="67">
        <f t="shared" si="2"/>
        <v>1440000</v>
      </c>
      <c r="P24" s="57" t="s">
        <v>145</v>
      </c>
      <c r="Q24" s="236" t="s">
        <v>154</v>
      </c>
      <c r="R24" s="376"/>
      <c r="S24" s="131"/>
      <c r="T24" s="131"/>
      <c r="U24" s="48"/>
      <c r="V24" s="62"/>
      <c r="W24" s="255"/>
      <c r="X24" s="79">
        <v>40410</v>
      </c>
      <c r="Y24" s="82"/>
      <c r="Z24" s="79">
        <v>40683</v>
      </c>
      <c r="AA24" s="87">
        <v>40410</v>
      </c>
      <c r="AC24" s="86"/>
    </row>
    <row r="25" spans="1:29" ht="17.25" thickBot="1">
      <c r="A25" s="334">
        <v>118</v>
      </c>
      <c r="B25" s="116">
        <v>1</v>
      </c>
      <c r="C25" s="205" t="s">
        <v>60</v>
      </c>
      <c r="D25" s="294"/>
      <c r="E25" s="295"/>
      <c r="F25" s="295"/>
      <c r="G25" s="63">
        <f t="shared" si="0"/>
        <v>0</v>
      </c>
      <c r="H25" s="121"/>
      <c r="I25" s="120"/>
      <c r="J25" s="219"/>
      <c r="K25" s="359"/>
      <c r="L25" s="327"/>
      <c r="M25" s="327"/>
      <c r="N25" s="59">
        <f t="shared" si="1"/>
        <v>0</v>
      </c>
      <c r="O25" s="68">
        <f t="shared" si="2"/>
        <v>0</v>
      </c>
      <c r="P25" s="59"/>
      <c r="Q25" s="237"/>
      <c r="R25" s="373"/>
      <c r="S25" s="119"/>
      <c r="T25" s="119"/>
      <c r="U25" s="351"/>
      <c r="V25" s="63"/>
      <c r="W25" s="252"/>
      <c r="X25" s="79"/>
      <c r="Y25" s="82"/>
      <c r="Z25" s="79"/>
      <c r="AA25" s="87"/>
      <c r="AC25" s="86"/>
    </row>
    <row r="26" spans="1:29" s="1" customFormat="1">
      <c r="A26" s="335" t="s">
        <v>23</v>
      </c>
      <c r="B26" s="50">
        <v>0</v>
      </c>
      <c r="C26" s="199" t="s">
        <v>24</v>
      </c>
      <c r="D26" s="296">
        <v>250000</v>
      </c>
      <c r="E26" s="288"/>
      <c r="F26" s="288"/>
      <c r="G26" s="60">
        <f t="shared" si="0"/>
        <v>250000</v>
      </c>
      <c r="H26" s="170">
        <v>100000</v>
      </c>
      <c r="I26" s="169"/>
      <c r="J26" s="220">
        <v>300000</v>
      </c>
      <c r="K26" s="360">
        <v>31</v>
      </c>
      <c r="L26" s="328">
        <v>30000</v>
      </c>
      <c r="M26" s="328">
        <v>10000</v>
      </c>
      <c r="N26" s="54">
        <f t="shared" si="1"/>
        <v>40000</v>
      </c>
      <c r="O26" s="64">
        <f t="shared" si="2"/>
        <v>1240000</v>
      </c>
      <c r="P26" s="54" t="s">
        <v>146</v>
      </c>
      <c r="Q26" s="233" t="s">
        <v>154</v>
      </c>
      <c r="R26" s="374"/>
      <c r="S26" s="168"/>
      <c r="T26" s="168"/>
      <c r="U26" s="51"/>
      <c r="V26" s="60"/>
      <c r="W26" s="256"/>
      <c r="X26" s="158">
        <v>37641</v>
      </c>
      <c r="Y26" s="158">
        <v>37641</v>
      </c>
      <c r="Z26" s="158">
        <v>40471</v>
      </c>
      <c r="AA26" s="172">
        <v>41263</v>
      </c>
      <c r="AC26" s="183" t="s">
        <v>170</v>
      </c>
    </row>
    <row r="27" spans="1:29" s="10" customFormat="1" ht="17.25" thickBot="1">
      <c r="A27" s="336">
        <v>113</v>
      </c>
      <c r="B27" s="162">
        <v>1</v>
      </c>
      <c r="C27" s="201" t="s">
        <v>72</v>
      </c>
      <c r="D27" s="289"/>
      <c r="E27" s="290"/>
      <c r="F27" s="290"/>
      <c r="G27" s="61">
        <f t="shared" si="0"/>
        <v>0</v>
      </c>
      <c r="H27" s="176"/>
      <c r="I27" s="175"/>
      <c r="J27" s="222"/>
      <c r="K27" s="361"/>
      <c r="L27" s="329"/>
      <c r="M27" s="329"/>
      <c r="N27" s="55">
        <f t="shared" si="1"/>
        <v>0</v>
      </c>
      <c r="O27" s="65">
        <f t="shared" si="2"/>
        <v>0</v>
      </c>
      <c r="P27" s="55"/>
      <c r="Q27" s="235"/>
      <c r="R27" s="375"/>
      <c r="S27" s="174"/>
      <c r="T27" s="174"/>
      <c r="U27" s="52"/>
      <c r="V27" s="61"/>
      <c r="W27" s="253"/>
      <c r="X27" s="178"/>
      <c r="Y27" s="178"/>
      <c r="Z27" s="178"/>
      <c r="AA27" s="179"/>
    </row>
    <row r="28" spans="1:29">
      <c r="A28" s="337" t="s">
        <v>25</v>
      </c>
      <c r="B28" s="47">
        <v>0</v>
      </c>
      <c r="C28" s="203" t="s">
        <v>26</v>
      </c>
      <c r="D28" s="297">
        <v>200000</v>
      </c>
      <c r="E28" s="282"/>
      <c r="F28" s="282"/>
      <c r="G28" s="62">
        <f t="shared" si="0"/>
        <v>200000</v>
      </c>
      <c r="H28" s="132" t="s">
        <v>54</v>
      </c>
      <c r="I28" s="125"/>
      <c r="J28" s="216"/>
      <c r="K28" s="357">
        <v>12</v>
      </c>
      <c r="L28" s="330"/>
      <c r="M28" s="330"/>
      <c r="N28" s="57"/>
      <c r="O28" s="67"/>
      <c r="P28" s="57"/>
      <c r="Q28" s="236"/>
      <c r="R28" s="371">
        <v>7</v>
      </c>
      <c r="S28" s="131">
        <v>30000</v>
      </c>
      <c r="T28" s="131">
        <v>10000</v>
      </c>
      <c r="U28" s="48">
        <f t="shared" si="3"/>
        <v>40000</v>
      </c>
      <c r="V28" s="62">
        <f t="shared" si="5"/>
        <v>280000</v>
      </c>
      <c r="W28" s="250" t="s">
        <v>328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 ht="17.25" thickBot="1">
      <c r="A29" s="338">
        <v>109</v>
      </c>
      <c r="B29" s="116">
        <v>1</v>
      </c>
      <c r="C29" s="205" t="s">
        <v>58</v>
      </c>
      <c r="D29" s="298"/>
      <c r="E29" s="299"/>
      <c r="F29" s="299"/>
      <c r="G29" s="63">
        <f t="shared" si="0"/>
        <v>0</v>
      </c>
      <c r="H29" s="123"/>
      <c r="I29" s="118"/>
      <c r="J29" s="228"/>
      <c r="K29" s="363"/>
      <c r="L29" s="327"/>
      <c r="M29" s="327"/>
      <c r="N29" s="59"/>
      <c r="O29" s="68"/>
      <c r="P29" s="59"/>
      <c r="Q29" s="237"/>
      <c r="R29" s="377"/>
      <c r="S29" s="119"/>
      <c r="T29" s="119"/>
      <c r="U29" s="351">
        <f t="shared" si="3"/>
        <v>0</v>
      </c>
      <c r="V29" s="63">
        <f t="shared" si="5"/>
        <v>0</v>
      </c>
      <c r="W29" s="257"/>
      <c r="X29" s="79"/>
      <c r="Y29" s="82"/>
      <c r="Z29" s="82"/>
      <c r="AA29" s="80"/>
      <c r="AC29" s="89" t="s">
        <v>312</v>
      </c>
    </row>
    <row r="30" spans="1:29" s="11" customFormat="1" ht="17.25" thickBot="1">
      <c r="A30" s="339" t="s">
        <v>27</v>
      </c>
      <c r="B30" s="143">
        <v>0</v>
      </c>
      <c r="C30" s="198" t="s">
        <v>28</v>
      </c>
      <c r="D30" s="300">
        <v>250000</v>
      </c>
      <c r="E30" s="274"/>
      <c r="F30" s="274">
        <v>50000</v>
      </c>
      <c r="G30" s="145">
        <f t="shared" si="0"/>
        <v>300000</v>
      </c>
      <c r="H30" s="148"/>
      <c r="I30" s="147">
        <v>100000</v>
      </c>
      <c r="J30" s="212"/>
      <c r="K30" s="353">
        <v>13</v>
      </c>
      <c r="L30" s="321"/>
      <c r="M30" s="321"/>
      <c r="N30" s="150"/>
      <c r="O30" s="149"/>
      <c r="P30" s="150"/>
      <c r="Q30" s="232"/>
      <c r="R30" s="367">
        <v>13</v>
      </c>
      <c r="S30" s="144">
        <v>50000</v>
      </c>
      <c r="T30" s="184" t="s">
        <v>310</v>
      </c>
      <c r="U30" s="144">
        <f t="shared" si="3"/>
        <v>50000</v>
      </c>
      <c r="V30" s="145">
        <f t="shared" si="5"/>
        <v>650000</v>
      </c>
      <c r="W30" s="245" t="s">
        <v>135</v>
      </c>
      <c r="X30" s="151">
        <v>37641</v>
      </c>
      <c r="Y30" s="151">
        <v>37641</v>
      </c>
      <c r="Z30" s="185"/>
      <c r="AA30" s="185" t="s">
        <v>54</v>
      </c>
      <c r="AC30" s="153" t="s">
        <v>174</v>
      </c>
    </row>
    <row r="31" spans="1:29" ht="17.25" thickBot="1">
      <c r="A31" s="340" t="s">
        <v>29</v>
      </c>
      <c r="B31" s="133">
        <v>0</v>
      </c>
      <c r="C31" s="207" t="s">
        <v>30</v>
      </c>
      <c r="D31" s="301">
        <v>200000</v>
      </c>
      <c r="E31" s="302"/>
      <c r="F31" s="302"/>
      <c r="G31" s="135">
        <f t="shared" si="0"/>
        <v>200000</v>
      </c>
      <c r="H31" s="136"/>
      <c r="I31" s="137">
        <v>50000</v>
      </c>
      <c r="J31" s="229"/>
      <c r="K31" s="364">
        <v>8</v>
      </c>
      <c r="L31" s="331"/>
      <c r="M31" s="331"/>
      <c r="N31" s="138"/>
      <c r="O31" s="139"/>
      <c r="P31" s="138"/>
      <c r="Q31" s="238"/>
      <c r="R31" s="378">
        <v>8</v>
      </c>
      <c r="S31" s="140">
        <v>50000</v>
      </c>
      <c r="T31" s="141" t="s">
        <v>310</v>
      </c>
      <c r="U31" s="140">
        <f>SUM(S31:T31)</f>
        <v>50000</v>
      </c>
      <c r="V31" s="135">
        <f t="shared" si="5"/>
        <v>400000</v>
      </c>
      <c r="W31" s="25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 s="1" customFormat="1">
      <c r="A32" s="335" t="s">
        <v>31</v>
      </c>
      <c r="B32" s="50">
        <v>0</v>
      </c>
      <c r="C32" s="199" t="s">
        <v>32</v>
      </c>
      <c r="D32" s="296">
        <v>500000</v>
      </c>
      <c r="E32" s="288"/>
      <c r="F32" s="288"/>
      <c r="G32" s="60">
        <f t="shared" si="0"/>
        <v>500000</v>
      </c>
      <c r="H32" s="170"/>
      <c r="I32" s="169"/>
      <c r="J32" s="220"/>
      <c r="K32" s="360">
        <v>24</v>
      </c>
      <c r="L32" s="328">
        <v>80000</v>
      </c>
      <c r="M32" s="328"/>
      <c r="N32" s="54">
        <f t="shared" si="1"/>
        <v>80000</v>
      </c>
      <c r="O32" s="64">
        <f t="shared" si="2"/>
        <v>1920000</v>
      </c>
      <c r="P32" s="54" t="s">
        <v>147</v>
      </c>
      <c r="Q32" s="233"/>
      <c r="R32" s="374"/>
      <c r="S32" s="168"/>
      <c r="T32" s="168"/>
      <c r="U32" s="51"/>
      <c r="V32" s="60"/>
      <c r="W32" s="246"/>
      <c r="X32" s="158"/>
      <c r="Y32" s="158"/>
      <c r="Z32" s="158"/>
      <c r="AA32" s="172"/>
      <c r="AC32" s="160" t="s">
        <v>163</v>
      </c>
    </row>
    <row r="33" spans="1:29" s="10" customFormat="1" ht="17.25" thickBot="1">
      <c r="A33" s="336">
        <v>112</v>
      </c>
      <c r="B33" s="162">
        <v>1</v>
      </c>
      <c r="C33" s="201" t="s">
        <v>59</v>
      </c>
      <c r="D33" s="289"/>
      <c r="E33" s="290"/>
      <c r="F33" s="290"/>
      <c r="G33" s="61">
        <f t="shared" si="0"/>
        <v>0</v>
      </c>
      <c r="H33" s="176"/>
      <c r="I33" s="175"/>
      <c r="J33" s="222"/>
      <c r="K33" s="361"/>
      <c r="L33" s="329"/>
      <c r="M33" s="329"/>
      <c r="N33" s="55">
        <f t="shared" si="1"/>
        <v>0</v>
      </c>
      <c r="O33" s="65">
        <f t="shared" si="2"/>
        <v>0</v>
      </c>
      <c r="P33" s="55"/>
      <c r="Q33" s="235"/>
      <c r="R33" s="375"/>
      <c r="S33" s="174"/>
      <c r="T33" s="174"/>
      <c r="U33" s="52">
        <f t="shared" si="3"/>
        <v>0</v>
      </c>
      <c r="V33" s="61">
        <f t="shared" si="5"/>
        <v>0</v>
      </c>
      <c r="W33" s="249"/>
      <c r="X33" s="178"/>
      <c r="Y33" s="178"/>
      <c r="Z33" s="178"/>
      <c r="AA33" s="179"/>
      <c r="AC33" s="167"/>
    </row>
    <row r="34" spans="1:29" ht="17.25" thickBot="1">
      <c r="A34" s="340" t="s">
        <v>33</v>
      </c>
      <c r="B34" s="133">
        <v>0</v>
      </c>
      <c r="C34" s="207" t="s">
        <v>34</v>
      </c>
      <c r="D34" s="301">
        <v>200000</v>
      </c>
      <c r="E34" s="302"/>
      <c r="F34" s="302"/>
      <c r="G34" s="135">
        <f t="shared" si="0"/>
        <v>200000</v>
      </c>
      <c r="H34" s="136">
        <v>50000</v>
      </c>
      <c r="I34" s="137"/>
      <c r="J34" s="229">
        <v>300000</v>
      </c>
      <c r="K34" s="364">
        <v>17</v>
      </c>
      <c r="L34" s="332"/>
      <c r="M34" s="332"/>
      <c r="N34" s="138"/>
      <c r="O34" s="139">
        <v>420000</v>
      </c>
      <c r="P34" s="138" t="s">
        <v>148</v>
      </c>
      <c r="Q34" s="238" t="s">
        <v>168</v>
      </c>
      <c r="R34" s="378"/>
      <c r="S34" s="134"/>
      <c r="T34" s="134"/>
      <c r="U34" s="140"/>
      <c r="V34" s="135"/>
      <c r="W34" s="259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 s="11" customFormat="1" ht="17.25" thickBot="1">
      <c r="A35" s="339" t="s">
        <v>35</v>
      </c>
      <c r="B35" s="143">
        <v>0</v>
      </c>
      <c r="C35" s="198" t="s">
        <v>36</v>
      </c>
      <c r="D35" s="303">
        <v>200000</v>
      </c>
      <c r="E35" s="304"/>
      <c r="F35" s="304"/>
      <c r="G35" s="145">
        <f t="shared" si="0"/>
        <v>200000</v>
      </c>
      <c r="H35" s="187"/>
      <c r="I35" s="188"/>
      <c r="J35" s="230"/>
      <c r="K35" s="365">
        <v>6</v>
      </c>
      <c r="L35" s="333">
        <v>30000</v>
      </c>
      <c r="M35" s="333">
        <v>5000</v>
      </c>
      <c r="N35" s="150">
        <f t="shared" si="1"/>
        <v>35000</v>
      </c>
      <c r="O35" s="149">
        <f t="shared" si="2"/>
        <v>210000</v>
      </c>
      <c r="P35" s="150" t="s">
        <v>147</v>
      </c>
      <c r="Q35" s="232"/>
      <c r="R35" s="379"/>
      <c r="S35" s="186"/>
      <c r="T35" s="186"/>
      <c r="U35" s="144"/>
      <c r="V35" s="145"/>
      <c r="W35" s="260"/>
      <c r="X35" s="151">
        <v>39892</v>
      </c>
      <c r="Y35" s="185"/>
      <c r="Z35" s="151">
        <v>41325</v>
      </c>
      <c r="AA35" s="190">
        <v>41325</v>
      </c>
      <c r="AC35" s="191" t="s">
        <v>170</v>
      </c>
    </row>
    <row r="36" spans="1:29" ht="17.25" thickBot="1">
      <c r="A36" s="340" t="s">
        <v>37</v>
      </c>
      <c r="B36" s="133">
        <v>0</v>
      </c>
      <c r="C36" s="207" t="s">
        <v>38</v>
      </c>
      <c r="D36" s="301">
        <v>200000</v>
      </c>
      <c r="E36" s="302"/>
      <c r="F36" s="302"/>
      <c r="G36" s="135">
        <f t="shared" si="0"/>
        <v>200000</v>
      </c>
      <c r="H36" s="136"/>
      <c r="I36" s="137"/>
      <c r="J36" s="229"/>
      <c r="K36" s="364">
        <v>14</v>
      </c>
      <c r="L36" s="332"/>
      <c r="M36" s="332"/>
      <c r="N36" s="138"/>
      <c r="O36" s="139">
        <v>300000</v>
      </c>
      <c r="P36" s="138" t="s">
        <v>147</v>
      </c>
      <c r="Q36" s="238" t="s">
        <v>168</v>
      </c>
      <c r="R36" s="378"/>
      <c r="S36" s="134"/>
      <c r="T36" s="134"/>
      <c r="U36" s="140"/>
      <c r="V36" s="135"/>
      <c r="W36" s="259"/>
      <c r="X36" s="79">
        <v>39559</v>
      </c>
      <c r="Y36" s="82"/>
      <c r="Z36" s="79">
        <v>42755</v>
      </c>
      <c r="AA36" s="87">
        <v>42755</v>
      </c>
      <c r="AC36" s="86"/>
    </row>
    <row r="37" spans="1:29" s="11" customFormat="1" ht="17.25" thickBot="1">
      <c r="A37" s="339" t="s">
        <v>39</v>
      </c>
      <c r="B37" s="143">
        <v>0</v>
      </c>
      <c r="C37" s="198" t="s">
        <v>40</v>
      </c>
      <c r="D37" s="303">
        <v>200000</v>
      </c>
      <c r="E37" s="304"/>
      <c r="F37" s="304"/>
      <c r="G37" s="145">
        <f t="shared" si="0"/>
        <v>200000</v>
      </c>
      <c r="H37" s="187"/>
      <c r="I37" s="188"/>
      <c r="J37" s="230">
        <v>300000</v>
      </c>
      <c r="K37" s="365">
        <v>12</v>
      </c>
      <c r="L37" s="333">
        <v>30000</v>
      </c>
      <c r="M37" s="333"/>
      <c r="N37" s="150">
        <f t="shared" si="1"/>
        <v>30000</v>
      </c>
      <c r="O37" s="149">
        <f t="shared" si="2"/>
        <v>360000</v>
      </c>
      <c r="P37" s="150" t="s">
        <v>149</v>
      </c>
      <c r="Q37" s="232"/>
      <c r="R37" s="379"/>
      <c r="S37" s="186"/>
      <c r="T37" s="186"/>
      <c r="U37" s="144"/>
      <c r="V37" s="145"/>
      <c r="W37" s="260"/>
      <c r="X37" s="151">
        <v>39559</v>
      </c>
      <c r="Y37" s="185"/>
      <c r="Z37" s="151">
        <v>40106</v>
      </c>
      <c r="AA37" s="190">
        <v>41263</v>
      </c>
      <c r="AC37" s="192" t="s">
        <v>169</v>
      </c>
    </row>
    <row r="38" spans="1:29">
      <c r="A38" s="341" t="s">
        <v>112</v>
      </c>
      <c r="B38" s="47">
        <v>0</v>
      </c>
      <c r="C38" s="346" t="s">
        <v>113</v>
      </c>
      <c r="D38" s="305">
        <v>200000</v>
      </c>
      <c r="E38" s="306"/>
      <c r="F38" s="306">
        <v>50000</v>
      </c>
      <c r="G38" s="62">
        <f t="shared" si="0"/>
        <v>250000</v>
      </c>
      <c r="H38" s="128">
        <v>100000</v>
      </c>
      <c r="I38" s="129">
        <v>100000</v>
      </c>
      <c r="J38" s="226"/>
      <c r="K38" s="362"/>
      <c r="L38" s="330"/>
      <c r="M38" s="330"/>
      <c r="N38" s="57">
        <f t="shared" si="1"/>
        <v>0</v>
      </c>
      <c r="O38" s="67">
        <f t="shared" si="2"/>
        <v>0</v>
      </c>
      <c r="P38" s="130" t="s">
        <v>150</v>
      </c>
      <c r="Q38" s="239"/>
      <c r="R38" s="376"/>
      <c r="S38" s="131"/>
      <c r="T38" s="131"/>
      <c r="U38" s="48"/>
      <c r="V38" s="62"/>
      <c r="W38" s="255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342">
        <v>103</v>
      </c>
      <c r="B39" s="45">
        <v>1</v>
      </c>
      <c r="C39" s="208" t="s">
        <v>57</v>
      </c>
      <c r="D39" s="283">
        <v>100000</v>
      </c>
      <c r="E39" s="284"/>
      <c r="F39" s="284"/>
      <c r="G39" s="46">
        <f t="shared" si="0"/>
        <v>100000</v>
      </c>
      <c r="H39" s="115"/>
      <c r="I39" s="114"/>
      <c r="J39" s="218"/>
      <c r="K39" s="358"/>
      <c r="L39" s="326"/>
      <c r="M39" s="326"/>
      <c r="N39" s="56">
        <f t="shared" si="1"/>
        <v>0</v>
      </c>
      <c r="O39" s="66">
        <f t="shared" si="2"/>
        <v>0</v>
      </c>
      <c r="P39" s="58"/>
      <c r="Q39" s="240"/>
      <c r="R39" s="372"/>
      <c r="S39" s="43"/>
      <c r="T39" s="43"/>
      <c r="U39" s="44"/>
      <c r="V39" s="46"/>
      <c r="W39" s="251"/>
      <c r="X39" s="79">
        <v>39588</v>
      </c>
      <c r="Y39" s="82"/>
      <c r="Z39" s="82"/>
      <c r="AA39" s="82"/>
      <c r="AC39" s="86"/>
    </row>
    <row r="40" spans="1:29">
      <c r="A40" s="342">
        <v>203</v>
      </c>
      <c r="B40" s="45">
        <v>2</v>
      </c>
      <c r="C40" s="208" t="s">
        <v>114</v>
      </c>
      <c r="D40" s="283"/>
      <c r="E40" s="284"/>
      <c r="F40" s="284"/>
      <c r="G40" s="46">
        <f t="shared" si="0"/>
        <v>0</v>
      </c>
      <c r="H40" s="115"/>
      <c r="I40" s="114"/>
      <c r="J40" s="218"/>
      <c r="K40" s="358"/>
      <c r="L40" s="326"/>
      <c r="M40" s="326"/>
      <c r="N40" s="56">
        <f t="shared" si="1"/>
        <v>0</v>
      </c>
      <c r="O40" s="66">
        <f t="shared" si="2"/>
        <v>0</v>
      </c>
      <c r="P40" s="58"/>
      <c r="Q40" s="240"/>
      <c r="R40" s="372"/>
      <c r="S40" s="43"/>
      <c r="T40" s="43"/>
      <c r="U40" s="44"/>
      <c r="V40" s="46"/>
      <c r="W40" s="251"/>
      <c r="X40" s="82"/>
      <c r="Y40" s="82"/>
      <c r="Z40" s="82"/>
      <c r="AA40" s="82"/>
      <c r="AC40" s="86"/>
    </row>
    <row r="41" spans="1:29" ht="17.25" thickBot="1">
      <c r="A41" s="334">
        <v>303</v>
      </c>
      <c r="B41" s="116">
        <v>3</v>
      </c>
      <c r="C41" s="209" t="s">
        <v>115</v>
      </c>
      <c r="D41" s="285"/>
      <c r="E41" s="286"/>
      <c r="F41" s="286"/>
      <c r="G41" s="63">
        <f t="shared" si="0"/>
        <v>0</v>
      </c>
      <c r="H41" s="121"/>
      <c r="I41" s="120"/>
      <c r="J41" s="219"/>
      <c r="K41" s="359"/>
      <c r="L41" s="327"/>
      <c r="M41" s="327"/>
      <c r="N41" s="59">
        <f t="shared" si="1"/>
        <v>0</v>
      </c>
      <c r="O41" s="68">
        <f t="shared" si="2"/>
        <v>0</v>
      </c>
      <c r="P41" s="122"/>
      <c r="Q41" s="241"/>
      <c r="R41" s="373"/>
      <c r="S41" s="119"/>
      <c r="T41" s="119"/>
      <c r="U41" s="351">
        <f t="shared" si="3"/>
        <v>0</v>
      </c>
      <c r="V41" s="63">
        <f t="shared" si="5"/>
        <v>0</v>
      </c>
      <c r="W41" s="252"/>
      <c r="X41" s="82"/>
      <c r="Y41" s="82"/>
      <c r="Z41" s="82"/>
      <c r="AA41" s="82"/>
      <c r="AC41" s="86"/>
    </row>
    <row r="42" spans="1:29" s="1" customFormat="1">
      <c r="A42" s="343" t="s">
        <v>41</v>
      </c>
      <c r="B42" s="50">
        <v>0</v>
      </c>
      <c r="C42" s="345" t="s">
        <v>116</v>
      </c>
      <c r="D42" s="296">
        <v>100000</v>
      </c>
      <c r="E42" s="288"/>
      <c r="F42" s="288"/>
      <c r="G42" s="60">
        <f t="shared" si="0"/>
        <v>100000</v>
      </c>
      <c r="H42" s="170">
        <v>100000</v>
      </c>
      <c r="I42" s="169"/>
      <c r="J42" s="220"/>
      <c r="K42" s="360">
        <v>54</v>
      </c>
      <c r="L42" s="328"/>
      <c r="M42" s="328"/>
      <c r="N42" s="54"/>
      <c r="O42" s="64"/>
      <c r="P42" s="171"/>
      <c r="Q42" s="242"/>
      <c r="R42" s="374">
        <v>54</v>
      </c>
      <c r="S42" s="168">
        <v>30000</v>
      </c>
      <c r="T42" s="168"/>
      <c r="U42" s="51">
        <f t="shared" si="3"/>
        <v>30000</v>
      </c>
      <c r="V42" s="60">
        <f>(R42*U42)*3</f>
        <v>4860000</v>
      </c>
      <c r="W42" s="256" t="s">
        <v>117</v>
      </c>
      <c r="X42" s="158">
        <v>42205</v>
      </c>
      <c r="Y42" s="158">
        <v>42205</v>
      </c>
      <c r="Z42" s="193"/>
      <c r="AA42" s="158">
        <v>42205</v>
      </c>
      <c r="AC42" s="194" t="s">
        <v>171</v>
      </c>
    </row>
    <row r="43" spans="1:29">
      <c r="A43" s="342">
        <v>104</v>
      </c>
      <c r="B43" s="45">
        <v>1</v>
      </c>
      <c r="C43" s="347" t="s">
        <v>118</v>
      </c>
      <c r="D43" s="283">
        <v>150000</v>
      </c>
      <c r="E43" s="284"/>
      <c r="F43" s="284"/>
      <c r="G43" s="46">
        <f t="shared" si="0"/>
        <v>150000</v>
      </c>
      <c r="H43" s="115"/>
      <c r="I43" s="114"/>
      <c r="J43" s="218"/>
      <c r="K43" s="358"/>
      <c r="L43" s="326"/>
      <c r="M43" s="326"/>
      <c r="N43" s="56">
        <f t="shared" si="1"/>
        <v>0</v>
      </c>
      <c r="O43" s="66">
        <f t="shared" si="2"/>
        <v>0</v>
      </c>
      <c r="P43" s="58"/>
      <c r="Q43" s="240"/>
      <c r="R43" s="372"/>
      <c r="S43" s="43"/>
      <c r="T43" s="43"/>
      <c r="U43" s="44">
        <f t="shared" si="3"/>
        <v>0</v>
      </c>
      <c r="V43" s="46">
        <f t="shared" si="5"/>
        <v>0</v>
      </c>
      <c r="W43" s="251"/>
      <c r="X43" s="79">
        <v>42205</v>
      </c>
      <c r="Y43" s="82"/>
      <c r="Z43" s="82"/>
      <c r="AA43" s="79">
        <v>42205</v>
      </c>
      <c r="AC43" s="86"/>
    </row>
    <row r="44" spans="1:29">
      <c r="A44" s="342">
        <v>204</v>
      </c>
      <c r="B44" s="45">
        <v>2</v>
      </c>
      <c r="C44" s="347" t="s">
        <v>57</v>
      </c>
      <c r="D44" s="283">
        <v>150000</v>
      </c>
      <c r="E44" s="284"/>
      <c r="F44" s="284"/>
      <c r="G44" s="46">
        <f t="shared" si="0"/>
        <v>150000</v>
      </c>
      <c r="H44" s="115"/>
      <c r="I44" s="114"/>
      <c r="J44" s="218"/>
      <c r="K44" s="358"/>
      <c r="L44" s="326"/>
      <c r="M44" s="326"/>
      <c r="N44" s="56">
        <f t="shared" si="1"/>
        <v>0</v>
      </c>
      <c r="O44" s="66">
        <f t="shared" si="2"/>
        <v>0</v>
      </c>
      <c r="P44" s="58"/>
      <c r="Q44" s="240"/>
      <c r="R44" s="372"/>
      <c r="S44" s="43"/>
      <c r="T44" s="43"/>
      <c r="U44" s="44"/>
      <c r="V44" s="46"/>
      <c r="W44" s="251"/>
      <c r="X44" s="79">
        <v>42205</v>
      </c>
      <c r="Y44" s="82"/>
      <c r="Z44" s="82"/>
      <c r="AA44" s="79">
        <v>42205</v>
      </c>
      <c r="AC44" s="86"/>
    </row>
    <row r="45" spans="1:29">
      <c r="A45" s="342">
        <v>304</v>
      </c>
      <c r="B45" s="45">
        <v>3</v>
      </c>
      <c r="C45" s="208" t="s">
        <v>119</v>
      </c>
      <c r="D45" s="283"/>
      <c r="E45" s="284"/>
      <c r="F45" s="284"/>
      <c r="G45" s="46">
        <f t="shared" si="0"/>
        <v>0</v>
      </c>
      <c r="H45" s="115"/>
      <c r="I45" s="114"/>
      <c r="J45" s="218"/>
      <c r="K45" s="358"/>
      <c r="L45" s="326"/>
      <c r="M45" s="326"/>
      <c r="N45" s="56">
        <f t="shared" si="1"/>
        <v>0</v>
      </c>
      <c r="O45" s="66">
        <f t="shared" si="2"/>
        <v>0</v>
      </c>
      <c r="P45" s="58"/>
      <c r="Q45" s="240"/>
      <c r="R45" s="372"/>
      <c r="S45" s="43"/>
      <c r="T45" s="43"/>
      <c r="U45" s="44"/>
      <c r="V45" s="46"/>
      <c r="W45" s="251"/>
      <c r="X45" s="79"/>
      <c r="Y45" s="82"/>
      <c r="Z45" s="82"/>
      <c r="AA45" s="79"/>
      <c r="AC45" s="86"/>
    </row>
    <row r="46" spans="1:29">
      <c r="A46" s="195">
        <v>404</v>
      </c>
      <c r="B46" s="45">
        <v>4</v>
      </c>
      <c r="C46" s="208" t="s">
        <v>56</v>
      </c>
      <c r="D46" s="283"/>
      <c r="E46" s="284"/>
      <c r="F46" s="284"/>
      <c r="G46" s="46">
        <f t="shared" si="0"/>
        <v>0</v>
      </c>
      <c r="H46" s="115"/>
      <c r="I46" s="114"/>
      <c r="J46" s="218"/>
      <c r="K46" s="358"/>
      <c r="L46" s="326"/>
      <c r="M46" s="326"/>
      <c r="N46" s="56">
        <f t="shared" si="1"/>
        <v>0</v>
      </c>
      <c r="O46" s="66">
        <f t="shared" si="2"/>
        <v>0</v>
      </c>
      <c r="P46" s="58"/>
      <c r="Q46" s="240"/>
      <c r="R46" s="372"/>
      <c r="S46" s="43"/>
      <c r="T46" s="43"/>
      <c r="U46" s="44"/>
      <c r="V46" s="46"/>
      <c r="W46" s="251"/>
      <c r="X46" s="79"/>
      <c r="Y46" s="82"/>
      <c r="Z46" s="82"/>
      <c r="AA46" s="79"/>
      <c r="AC46" s="86"/>
    </row>
    <row r="47" spans="1:29" s="10" customFormat="1" ht="17.25" thickBot="1">
      <c r="A47" s="173">
        <v>504</v>
      </c>
      <c r="B47" s="162">
        <v>5</v>
      </c>
      <c r="C47" s="210" t="s">
        <v>319</v>
      </c>
      <c r="D47" s="289"/>
      <c r="E47" s="290"/>
      <c r="F47" s="290"/>
      <c r="G47" s="61">
        <f t="shared" si="0"/>
        <v>0</v>
      </c>
      <c r="H47" s="176"/>
      <c r="I47" s="175"/>
      <c r="J47" s="222"/>
      <c r="K47" s="361"/>
      <c r="L47" s="329"/>
      <c r="M47" s="329"/>
      <c r="N47" s="55">
        <f t="shared" si="1"/>
        <v>0</v>
      </c>
      <c r="O47" s="65">
        <f t="shared" si="2"/>
        <v>0</v>
      </c>
      <c r="P47" s="177"/>
      <c r="Q47" s="243"/>
      <c r="R47" s="375"/>
      <c r="S47" s="174"/>
      <c r="T47" s="174"/>
      <c r="U47" s="52"/>
      <c r="V47" s="61"/>
      <c r="W47" s="253"/>
      <c r="X47" s="178"/>
      <c r="Y47" s="165"/>
      <c r="Z47" s="165"/>
      <c r="AA47" s="178"/>
      <c r="AC47" s="180"/>
    </row>
    <row r="48" spans="1:29">
      <c r="A48" s="206" t="s">
        <v>42</v>
      </c>
      <c r="B48" s="47">
        <v>0</v>
      </c>
      <c r="C48" s="346" t="s">
        <v>120</v>
      </c>
      <c r="D48" s="305">
        <v>200000</v>
      </c>
      <c r="E48" s="306"/>
      <c r="F48" s="306"/>
      <c r="G48" s="62">
        <f t="shared" si="0"/>
        <v>200000</v>
      </c>
      <c r="H48" s="128">
        <v>100000</v>
      </c>
      <c r="I48" s="129"/>
      <c r="J48" s="226"/>
      <c r="K48" s="362"/>
      <c r="L48" s="330"/>
      <c r="M48" s="330"/>
      <c r="N48" s="57">
        <f t="shared" si="1"/>
        <v>0</v>
      </c>
      <c r="O48" s="67">
        <f t="shared" si="2"/>
        <v>0</v>
      </c>
      <c r="P48" s="130"/>
      <c r="Q48" s="239"/>
      <c r="R48" s="376"/>
      <c r="S48" s="131"/>
      <c r="T48" s="131"/>
      <c r="U48" s="48"/>
      <c r="V48" s="62"/>
      <c r="W48" s="255"/>
      <c r="X48" s="79"/>
      <c r="Y48" s="79"/>
      <c r="Z48" s="79"/>
      <c r="AA48" s="82"/>
      <c r="AC48" s="86"/>
    </row>
    <row r="49" spans="1:29">
      <c r="A49" s="195">
        <v>105</v>
      </c>
      <c r="B49" s="45">
        <v>1</v>
      </c>
      <c r="C49" s="347" t="s">
        <v>121</v>
      </c>
      <c r="D49" s="283">
        <v>100000</v>
      </c>
      <c r="E49" s="284"/>
      <c r="F49" s="284"/>
      <c r="G49" s="46">
        <f t="shared" si="0"/>
        <v>100000</v>
      </c>
      <c r="H49" s="115"/>
      <c r="I49" s="114"/>
      <c r="J49" s="218"/>
      <c r="K49" s="358">
        <v>19</v>
      </c>
      <c r="L49" s="326">
        <v>30000</v>
      </c>
      <c r="M49" s="326">
        <v>5000</v>
      </c>
      <c r="N49" s="56">
        <f t="shared" si="1"/>
        <v>35000</v>
      </c>
      <c r="O49" s="66">
        <f t="shared" si="2"/>
        <v>665000</v>
      </c>
      <c r="P49" s="58"/>
      <c r="Q49" s="240"/>
      <c r="R49" s="372"/>
      <c r="S49" s="43"/>
      <c r="T49" s="43"/>
      <c r="U49" s="44"/>
      <c r="V49" s="46"/>
      <c r="W49" s="251"/>
      <c r="X49" s="79"/>
      <c r="Y49" s="79"/>
      <c r="Z49" s="79"/>
      <c r="AA49" s="82"/>
      <c r="AC49" s="86"/>
    </row>
    <row r="50" spans="1:29">
      <c r="A50" s="195">
        <v>205</v>
      </c>
      <c r="B50" s="45">
        <v>2</v>
      </c>
      <c r="C50" s="208" t="s">
        <v>122</v>
      </c>
      <c r="D50" s="283">
        <v>100000</v>
      </c>
      <c r="E50" s="284"/>
      <c r="F50" s="284"/>
      <c r="G50" s="46">
        <f t="shared" si="0"/>
        <v>100000</v>
      </c>
      <c r="H50" s="115"/>
      <c r="I50" s="114"/>
      <c r="J50" s="218"/>
      <c r="K50" s="358">
        <v>25</v>
      </c>
      <c r="L50" s="326">
        <v>30000</v>
      </c>
      <c r="M50" s="326">
        <v>5000</v>
      </c>
      <c r="N50" s="56">
        <f t="shared" si="1"/>
        <v>35000</v>
      </c>
      <c r="O50" s="66">
        <f t="shared" si="2"/>
        <v>875000</v>
      </c>
      <c r="P50" s="58"/>
      <c r="Q50" s="240"/>
      <c r="R50" s="372"/>
      <c r="S50" s="43"/>
      <c r="T50" s="43"/>
      <c r="U50" s="44"/>
      <c r="V50" s="46"/>
      <c r="W50" s="251"/>
      <c r="X50" s="79"/>
      <c r="Y50" s="79"/>
      <c r="Z50" s="79"/>
      <c r="AA50" s="82"/>
      <c r="AC50" s="86"/>
    </row>
    <row r="51" spans="1:29" ht="17.25" thickBot="1">
      <c r="A51" s="204">
        <v>305</v>
      </c>
      <c r="B51" s="116">
        <v>3</v>
      </c>
      <c r="C51" s="209" t="s">
        <v>123</v>
      </c>
      <c r="D51" s="285">
        <v>100000</v>
      </c>
      <c r="E51" s="286"/>
      <c r="F51" s="286"/>
      <c r="G51" s="63">
        <f>SUM(D51:F51)</f>
        <v>100000</v>
      </c>
      <c r="H51" s="121"/>
      <c r="I51" s="120"/>
      <c r="J51" s="219"/>
      <c r="K51" s="359">
        <v>24</v>
      </c>
      <c r="L51" s="327">
        <v>30000</v>
      </c>
      <c r="M51" s="327">
        <v>5000</v>
      </c>
      <c r="N51" s="59">
        <f t="shared" si="1"/>
        <v>35000</v>
      </c>
      <c r="O51" s="68">
        <f t="shared" si="2"/>
        <v>840000</v>
      </c>
      <c r="P51" s="122"/>
      <c r="Q51" s="241"/>
      <c r="R51" s="373"/>
      <c r="S51" s="119"/>
      <c r="T51" s="119"/>
      <c r="U51" s="351"/>
      <c r="V51" s="63"/>
      <c r="W51" s="252"/>
      <c r="X51" s="79"/>
      <c r="Y51" s="82"/>
      <c r="Z51" s="79"/>
      <c r="AA51" s="82"/>
      <c r="AC51" s="86"/>
    </row>
    <row r="52" spans="1:29" s="11" customFormat="1" ht="17.25" thickBot="1">
      <c r="A52" s="196" t="s">
        <v>45</v>
      </c>
      <c r="B52" s="143">
        <v>0</v>
      </c>
      <c r="C52" s="211" t="s">
        <v>133</v>
      </c>
      <c r="D52" s="303">
        <v>200000</v>
      </c>
      <c r="E52" s="304"/>
      <c r="F52" s="304"/>
      <c r="G52" s="145">
        <f>SUM(D52:F52)</f>
        <v>200000</v>
      </c>
      <c r="H52" s="187"/>
      <c r="I52" s="188"/>
      <c r="J52" s="230"/>
      <c r="K52" s="365">
        <v>14</v>
      </c>
      <c r="L52" s="333">
        <v>30000</v>
      </c>
      <c r="M52" s="333">
        <v>5000</v>
      </c>
      <c r="N52" s="150">
        <f>SUM(L52:M52)</f>
        <v>35000</v>
      </c>
      <c r="O52" s="149">
        <f>K52*N52</f>
        <v>490000</v>
      </c>
      <c r="P52" s="189" t="s">
        <v>147</v>
      </c>
      <c r="Q52" s="244"/>
      <c r="R52" s="379"/>
      <c r="S52" s="186"/>
      <c r="T52" s="186"/>
      <c r="U52" s="144"/>
      <c r="V52" s="145"/>
      <c r="W52" s="260"/>
      <c r="X52" s="151">
        <v>39984</v>
      </c>
      <c r="Y52" s="185"/>
      <c r="Z52" s="151">
        <v>39984</v>
      </c>
      <c r="AA52" s="185"/>
      <c r="AC52" s="192"/>
    </row>
    <row r="53" spans="1:29">
      <c r="A53" s="206" t="s">
        <v>43</v>
      </c>
      <c r="B53" s="47">
        <v>0</v>
      </c>
      <c r="C53" s="346" t="s">
        <v>124</v>
      </c>
      <c r="D53" s="305"/>
      <c r="E53" s="306"/>
      <c r="F53" s="306"/>
      <c r="G53" s="62">
        <f t="shared" si="0"/>
        <v>0</v>
      </c>
      <c r="H53" s="128">
        <v>100000</v>
      </c>
      <c r="I53" s="309"/>
      <c r="J53" s="226"/>
      <c r="K53" s="362"/>
      <c r="L53" s="330"/>
      <c r="M53" s="330"/>
      <c r="N53" s="57">
        <f t="shared" si="1"/>
        <v>0</v>
      </c>
      <c r="O53" s="67">
        <f t="shared" si="2"/>
        <v>0</v>
      </c>
      <c r="P53" s="130" t="s">
        <v>151</v>
      </c>
      <c r="Q53" s="239" t="s">
        <v>125</v>
      </c>
      <c r="R53" s="376"/>
      <c r="S53" s="131"/>
      <c r="T53" s="131"/>
      <c r="U53" s="48"/>
      <c r="V53" s="62"/>
      <c r="W53" s="255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195">
        <v>106</v>
      </c>
      <c r="B54" s="45">
        <v>1</v>
      </c>
      <c r="C54" s="208" t="s">
        <v>320</v>
      </c>
      <c r="D54" s="283">
        <v>200000</v>
      </c>
      <c r="E54" s="284"/>
      <c r="F54" s="284"/>
      <c r="G54" s="46">
        <f t="shared" si="0"/>
        <v>200000</v>
      </c>
      <c r="H54" s="115"/>
      <c r="I54" s="114"/>
      <c r="J54" s="218"/>
      <c r="K54" s="358"/>
      <c r="L54" s="326"/>
      <c r="M54" s="326"/>
      <c r="N54" s="56">
        <f t="shared" si="1"/>
        <v>0</v>
      </c>
      <c r="O54" s="66">
        <f t="shared" si="2"/>
        <v>0</v>
      </c>
      <c r="P54" s="58"/>
      <c r="Q54" s="240"/>
      <c r="R54" s="372"/>
      <c r="S54" s="43"/>
      <c r="T54" s="43"/>
      <c r="U54" s="44"/>
      <c r="V54" s="46"/>
      <c r="W54" s="251"/>
      <c r="X54" s="79">
        <v>40318</v>
      </c>
      <c r="Y54" s="82"/>
      <c r="Z54" s="82"/>
      <c r="AA54" s="82"/>
      <c r="AC54" s="86"/>
    </row>
    <row r="55" spans="1:29">
      <c r="A55" s="195">
        <v>206</v>
      </c>
      <c r="B55" s="45">
        <v>2</v>
      </c>
      <c r="C55" s="208" t="s">
        <v>127</v>
      </c>
      <c r="D55" s="283">
        <v>200000</v>
      </c>
      <c r="E55" s="284"/>
      <c r="F55" s="284"/>
      <c r="G55" s="46">
        <f t="shared" si="0"/>
        <v>200000</v>
      </c>
      <c r="H55" s="115"/>
      <c r="I55" s="114"/>
      <c r="J55" s="218"/>
      <c r="K55" s="358"/>
      <c r="L55" s="326"/>
      <c r="M55" s="326"/>
      <c r="N55" s="56">
        <f t="shared" si="1"/>
        <v>0</v>
      </c>
      <c r="O55" s="66">
        <f t="shared" si="2"/>
        <v>0</v>
      </c>
      <c r="P55" s="58"/>
      <c r="Q55" s="240"/>
      <c r="R55" s="372"/>
      <c r="S55" s="43"/>
      <c r="T55" s="43"/>
      <c r="U55" s="44"/>
      <c r="V55" s="46"/>
      <c r="W55" s="251"/>
      <c r="X55" s="79">
        <v>40177</v>
      </c>
      <c r="Y55" s="79">
        <v>40177</v>
      </c>
      <c r="Z55" s="82"/>
      <c r="AA55" s="82"/>
      <c r="AC55" s="86"/>
    </row>
    <row r="56" spans="1:29" ht="17.25" thickBot="1">
      <c r="A56" s="204">
        <v>306</v>
      </c>
      <c r="B56" s="116">
        <v>3</v>
      </c>
      <c r="C56" s="209" t="s">
        <v>128</v>
      </c>
      <c r="D56" s="285">
        <v>200000</v>
      </c>
      <c r="E56" s="286"/>
      <c r="F56" s="286"/>
      <c r="G56" s="63">
        <f t="shared" si="0"/>
        <v>200000</v>
      </c>
      <c r="H56" s="121"/>
      <c r="I56" s="120"/>
      <c r="J56" s="219"/>
      <c r="K56" s="359"/>
      <c r="L56" s="327"/>
      <c r="M56" s="327"/>
      <c r="N56" s="59">
        <f t="shared" si="1"/>
        <v>0</v>
      </c>
      <c r="O56" s="68">
        <f t="shared" si="2"/>
        <v>0</v>
      </c>
      <c r="P56" s="122"/>
      <c r="Q56" s="241"/>
      <c r="R56" s="373"/>
      <c r="S56" s="119"/>
      <c r="T56" s="119"/>
      <c r="U56" s="351"/>
      <c r="V56" s="63"/>
      <c r="W56" s="252"/>
      <c r="X56" s="79">
        <v>42506</v>
      </c>
      <c r="Y56" s="82"/>
      <c r="Z56" s="82"/>
      <c r="AA56" s="82"/>
      <c r="AC56" s="86"/>
    </row>
    <row r="57" spans="1:29" s="1" customFormat="1">
      <c r="A57" s="197" t="s">
        <v>44</v>
      </c>
      <c r="B57" s="50">
        <v>0</v>
      </c>
      <c r="C57" s="345" t="s">
        <v>129</v>
      </c>
      <c r="D57" s="296">
        <v>50000</v>
      </c>
      <c r="E57" s="288"/>
      <c r="F57" s="288"/>
      <c r="G57" s="60">
        <f t="shared" si="0"/>
        <v>50000</v>
      </c>
      <c r="H57" s="170">
        <v>100000</v>
      </c>
      <c r="I57" s="169"/>
      <c r="J57" s="220"/>
      <c r="K57" s="360"/>
      <c r="L57" s="328"/>
      <c r="M57" s="328"/>
      <c r="N57" s="54">
        <f t="shared" si="1"/>
        <v>0</v>
      </c>
      <c r="O57" s="64">
        <f t="shared" si="2"/>
        <v>0</v>
      </c>
      <c r="P57" s="171" t="s">
        <v>152</v>
      </c>
      <c r="Q57" s="242"/>
      <c r="R57" s="374"/>
      <c r="S57" s="168"/>
      <c r="T57" s="168"/>
      <c r="U57" s="51"/>
      <c r="V57" s="60"/>
      <c r="W57" s="256"/>
      <c r="X57" s="158">
        <v>37799</v>
      </c>
      <c r="Y57" s="158">
        <v>37799</v>
      </c>
      <c r="Z57" s="158">
        <v>40178</v>
      </c>
      <c r="AA57" s="158">
        <v>42205</v>
      </c>
      <c r="AC57" s="194"/>
    </row>
    <row r="58" spans="1:29">
      <c r="A58" s="195">
        <v>108</v>
      </c>
      <c r="B58" s="45">
        <v>1</v>
      </c>
      <c r="C58" s="208" t="s">
        <v>130</v>
      </c>
      <c r="D58" s="283">
        <v>150000</v>
      </c>
      <c r="E58" s="284"/>
      <c r="F58" s="284"/>
      <c r="G58" s="46">
        <f t="shared" si="0"/>
        <v>150000</v>
      </c>
      <c r="H58" s="115"/>
      <c r="I58" s="114"/>
      <c r="J58" s="218"/>
      <c r="K58" s="358">
        <v>17</v>
      </c>
      <c r="L58" s="326">
        <v>30000</v>
      </c>
      <c r="M58" s="326"/>
      <c r="N58" s="56">
        <f t="shared" si="1"/>
        <v>30000</v>
      </c>
      <c r="O58" s="66">
        <f t="shared" si="2"/>
        <v>510000</v>
      </c>
      <c r="P58" s="58"/>
      <c r="Q58" s="240"/>
      <c r="R58" s="372"/>
      <c r="S58" s="43"/>
      <c r="T58" s="43"/>
      <c r="U58" s="44"/>
      <c r="V58" s="46"/>
      <c r="W58" s="251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195">
        <v>208</v>
      </c>
      <c r="B59" s="45">
        <v>2</v>
      </c>
      <c r="C59" s="208" t="s">
        <v>131</v>
      </c>
      <c r="D59" s="283">
        <v>150000</v>
      </c>
      <c r="E59" s="284"/>
      <c r="F59" s="284"/>
      <c r="G59" s="46">
        <f t="shared" si="0"/>
        <v>150000</v>
      </c>
      <c r="H59" s="115"/>
      <c r="I59" s="114"/>
      <c r="J59" s="218"/>
      <c r="K59" s="358">
        <v>16</v>
      </c>
      <c r="L59" s="326">
        <v>30000</v>
      </c>
      <c r="M59" s="326"/>
      <c r="N59" s="56">
        <f t="shared" si="1"/>
        <v>30000</v>
      </c>
      <c r="O59" s="66">
        <f t="shared" si="2"/>
        <v>480000</v>
      </c>
      <c r="P59" s="58"/>
      <c r="Q59" s="240"/>
      <c r="R59" s="372"/>
      <c r="S59" s="43"/>
      <c r="T59" s="43"/>
      <c r="U59" s="44"/>
      <c r="V59" s="46"/>
      <c r="W59" s="251"/>
      <c r="X59" s="79">
        <v>39626</v>
      </c>
      <c r="Y59" s="82"/>
      <c r="Z59" s="79">
        <v>40178</v>
      </c>
      <c r="AA59" s="79">
        <v>42205</v>
      </c>
      <c r="AC59" s="86"/>
    </row>
    <row r="60" spans="1:29" s="10" customFormat="1" ht="17.25" thickBot="1">
      <c r="A60" s="173">
        <v>308</v>
      </c>
      <c r="B60" s="162">
        <v>3</v>
      </c>
      <c r="C60" s="344" t="s">
        <v>132</v>
      </c>
      <c r="D60" s="289">
        <v>150000</v>
      </c>
      <c r="E60" s="290"/>
      <c r="F60" s="290"/>
      <c r="G60" s="61">
        <f t="shared" si="0"/>
        <v>150000</v>
      </c>
      <c r="H60" s="176"/>
      <c r="I60" s="175"/>
      <c r="J60" s="222"/>
      <c r="K60" s="361">
        <v>25</v>
      </c>
      <c r="L60" s="329">
        <v>30000</v>
      </c>
      <c r="M60" s="329"/>
      <c r="N60" s="55">
        <f t="shared" si="1"/>
        <v>30000</v>
      </c>
      <c r="O60" s="65">
        <f t="shared" si="2"/>
        <v>750000</v>
      </c>
      <c r="P60" s="177"/>
      <c r="Q60" s="243"/>
      <c r="R60" s="375"/>
      <c r="S60" s="174"/>
      <c r="T60" s="174"/>
      <c r="U60" s="52"/>
      <c r="V60" s="61"/>
      <c r="W60" s="253"/>
      <c r="X60" s="178">
        <v>42604</v>
      </c>
      <c r="Y60" s="165"/>
      <c r="Z60" s="178">
        <v>42604</v>
      </c>
      <c r="AA60" s="178">
        <v>42205</v>
      </c>
      <c r="AC60" s="180"/>
    </row>
  </sheetData>
  <mergeCells count="6">
    <mergeCell ref="AC1:AC2"/>
    <mergeCell ref="R1:W1"/>
    <mergeCell ref="A1:C2"/>
    <mergeCell ref="D1:J1"/>
    <mergeCell ref="K1:Q1"/>
    <mergeCell ref="X1:AA1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3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zoomScaleNormal="100" workbookViewId="0">
      <selection activeCell="D31" sqref="D31"/>
    </sheetView>
  </sheetViews>
  <sheetFormatPr defaultRowHeight="16.5"/>
  <cols>
    <col min="1" max="1" width="9.125" bestFit="1" customWidth="1"/>
    <col min="2" max="2" width="3.375" bestFit="1" customWidth="1"/>
    <col min="3" max="3" width="11.125" style="107" bestFit="1" customWidth="1"/>
    <col min="4" max="4" width="30.875" style="108" bestFit="1" customWidth="1"/>
    <col min="5" max="5" width="6.5" bestFit="1" customWidth="1"/>
    <col min="6" max="6" width="5.5" bestFit="1" customWidth="1"/>
    <col min="7" max="7" width="6.5" bestFit="1" customWidth="1"/>
    <col min="8" max="8" width="6" bestFit="1" customWidth="1"/>
  </cols>
  <sheetData>
    <row r="1" spans="1:11">
      <c r="B1" t="s">
        <v>284</v>
      </c>
      <c r="E1" s="108" t="s">
        <v>285</v>
      </c>
      <c r="F1" s="108" t="s">
        <v>286</v>
      </c>
      <c r="G1" s="108" t="s">
        <v>158</v>
      </c>
    </row>
    <row r="2" spans="1:11">
      <c r="A2" t="s">
        <v>194</v>
      </c>
      <c r="B2">
        <v>1</v>
      </c>
      <c r="C2" s="107">
        <v>42389</v>
      </c>
      <c r="D2" s="108" t="s">
        <v>195</v>
      </c>
      <c r="E2">
        <v>60000</v>
      </c>
      <c r="F2">
        <v>6000</v>
      </c>
      <c r="G2">
        <v>66000</v>
      </c>
      <c r="K2" t="s">
        <v>287</v>
      </c>
    </row>
    <row r="3" spans="1:11">
      <c r="A3" t="s">
        <v>196</v>
      </c>
      <c r="B3">
        <v>1</v>
      </c>
      <c r="C3" s="107">
        <v>42389</v>
      </c>
      <c r="D3" s="108" t="s">
        <v>195</v>
      </c>
      <c r="E3">
        <v>60000</v>
      </c>
      <c r="F3">
        <v>6000</v>
      </c>
      <c r="G3">
        <v>66000</v>
      </c>
      <c r="K3" t="s">
        <v>288</v>
      </c>
    </row>
    <row r="4" spans="1:11">
      <c r="A4" t="s">
        <v>197</v>
      </c>
      <c r="B4">
        <v>1</v>
      </c>
      <c r="C4" s="107">
        <v>42389</v>
      </c>
      <c r="D4" s="108" t="s">
        <v>195</v>
      </c>
      <c r="E4">
        <v>60000</v>
      </c>
      <c r="F4">
        <v>6000</v>
      </c>
      <c r="G4">
        <v>66000</v>
      </c>
    </row>
    <row r="5" spans="1:11">
      <c r="A5" t="s">
        <v>179</v>
      </c>
      <c r="B5">
        <v>1</v>
      </c>
      <c r="C5" s="107">
        <v>42389</v>
      </c>
      <c r="D5" s="108" t="s">
        <v>195</v>
      </c>
      <c r="E5">
        <v>60000</v>
      </c>
      <c r="F5">
        <v>6000</v>
      </c>
      <c r="G5">
        <v>66000</v>
      </c>
      <c r="K5" t="s">
        <v>289</v>
      </c>
    </row>
    <row r="6" spans="1:11">
      <c r="A6" t="s">
        <v>180</v>
      </c>
      <c r="B6">
        <v>1</v>
      </c>
      <c r="C6" s="107">
        <v>42389</v>
      </c>
      <c r="D6" s="108" t="s">
        <v>195</v>
      </c>
      <c r="E6">
        <v>60000</v>
      </c>
      <c r="F6">
        <v>6000</v>
      </c>
      <c r="G6">
        <v>66000</v>
      </c>
      <c r="K6" t="s">
        <v>290</v>
      </c>
    </row>
    <row r="7" spans="1:11">
      <c r="A7" t="s">
        <v>181</v>
      </c>
      <c r="B7">
        <v>1</v>
      </c>
      <c r="C7" s="107">
        <v>42389</v>
      </c>
      <c r="D7" s="108" t="s">
        <v>195</v>
      </c>
      <c r="E7">
        <v>60000</v>
      </c>
      <c r="F7">
        <v>6000</v>
      </c>
      <c r="G7">
        <v>66000</v>
      </c>
    </row>
    <row r="8" spans="1:11">
      <c r="A8" t="s">
        <v>182</v>
      </c>
      <c r="B8">
        <v>1</v>
      </c>
      <c r="C8" s="107">
        <v>42389</v>
      </c>
      <c r="D8" s="108" t="s">
        <v>195</v>
      </c>
      <c r="E8">
        <v>60000</v>
      </c>
      <c r="F8">
        <v>6000</v>
      </c>
      <c r="G8">
        <v>66000</v>
      </c>
      <c r="K8" t="s">
        <v>291</v>
      </c>
    </row>
    <row r="9" spans="1:11">
      <c r="A9" t="s">
        <v>183</v>
      </c>
      <c r="B9">
        <v>1</v>
      </c>
      <c r="C9" s="107">
        <v>42389</v>
      </c>
      <c r="D9" s="108" t="s">
        <v>195</v>
      </c>
      <c r="E9">
        <v>60000</v>
      </c>
      <c r="F9">
        <v>6000</v>
      </c>
      <c r="G9">
        <v>66000</v>
      </c>
      <c r="K9" t="s">
        <v>292</v>
      </c>
    </row>
    <row r="10" spans="1:11">
      <c r="A10" t="s">
        <v>184</v>
      </c>
      <c r="B10">
        <v>1</v>
      </c>
      <c r="C10" s="107">
        <v>42389</v>
      </c>
      <c r="D10" s="108" t="s">
        <v>195</v>
      </c>
      <c r="E10">
        <v>60000</v>
      </c>
      <c r="F10">
        <v>6000</v>
      </c>
      <c r="G10">
        <v>66000</v>
      </c>
      <c r="K10" t="s">
        <v>293</v>
      </c>
    </row>
    <row r="11" spans="1:11">
      <c r="A11" t="s">
        <v>185</v>
      </c>
      <c r="B11">
        <v>1</v>
      </c>
      <c r="C11" s="107">
        <v>42389</v>
      </c>
      <c r="D11" s="108" t="s">
        <v>195</v>
      </c>
      <c r="E11">
        <v>60000</v>
      </c>
      <c r="F11">
        <v>6000</v>
      </c>
      <c r="G11">
        <v>66000</v>
      </c>
      <c r="K11" t="s">
        <v>294</v>
      </c>
    </row>
    <row r="12" spans="1:11">
      <c r="A12" t="s">
        <v>186</v>
      </c>
      <c r="B12">
        <v>1</v>
      </c>
      <c r="C12" s="107">
        <v>42389</v>
      </c>
      <c r="D12" s="108" t="s">
        <v>195</v>
      </c>
      <c r="E12">
        <v>60000</v>
      </c>
      <c r="F12">
        <v>6000</v>
      </c>
      <c r="G12">
        <v>66000</v>
      </c>
      <c r="K12" t="s">
        <v>303</v>
      </c>
    </row>
    <row r="13" spans="1:11">
      <c r="A13" t="s">
        <v>187</v>
      </c>
      <c r="B13">
        <v>1</v>
      </c>
      <c r="C13" s="107">
        <v>42389</v>
      </c>
      <c r="D13" s="108" t="s">
        <v>195</v>
      </c>
      <c r="E13">
        <v>60000</v>
      </c>
      <c r="F13">
        <v>6000</v>
      </c>
      <c r="G13">
        <v>66000</v>
      </c>
    </row>
    <row r="14" spans="1:11">
      <c r="A14" t="s">
        <v>188</v>
      </c>
      <c r="B14">
        <v>1</v>
      </c>
      <c r="C14" s="107">
        <v>42389</v>
      </c>
      <c r="D14" s="108" t="s">
        <v>195</v>
      </c>
      <c r="E14">
        <v>60000</v>
      </c>
      <c r="F14">
        <v>6000</v>
      </c>
      <c r="G14">
        <v>66000</v>
      </c>
    </row>
    <row r="15" spans="1:11">
      <c r="A15" t="s">
        <v>189</v>
      </c>
      <c r="B15">
        <v>1</v>
      </c>
      <c r="C15" s="107">
        <v>42389</v>
      </c>
      <c r="D15" s="108" t="s">
        <v>195</v>
      </c>
      <c r="E15">
        <v>60000</v>
      </c>
      <c r="F15">
        <v>6000</v>
      </c>
      <c r="G15">
        <v>66000</v>
      </c>
      <c r="K15" t="s">
        <v>291</v>
      </c>
    </row>
    <row r="16" spans="1:11">
      <c r="A16" t="s">
        <v>190</v>
      </c>
      <c r="B16">
        <v>1</v>
      </c>
      <c r="C16" s="107">
        <v>42389</v>
      </c>
      <c r="D16" s="108" t="s">
        <v>195</v>
      </c>
      <c r="E16">
        <v>60000</v>
      </c>
      <c r="F16">
        <v>6000</v>
      </c>
      <c r="G16">
        <v>66000</v>
      </c>
      <c r="K16" t="s">
        <v>295</v>
      </c>
    </row>
    <row r="17" spans="1:11">
      <c r="A17" t="s">
        <v>191</v>
      </c>
      <c r="B17">
        <v>1</v>
      </c>
      <c r="C17" s="107">
        <v>42389</v>
      </c>
      <c r="D17" s="108" t="s">
        <v>195</v>
      </c>
      <c r="E17">
        <v>60000</v>
      </c>
      <c r="F17">
        <v>6000</v>
      </c>
      <c r="G17">
        <v>66000</v>
      </c>
      <c r="K17" t="s">
        <v>296</v>
      </c>
    </row>
    <row r="18" spans="1:11">
      <c r="A18" t="s">
        <v>192</v>
      </c>
      <c r="B18">
        <v>1</v>
      </c>
      <c r="C18" s="107">
        <v>42389</v>
      </c>
      <c r="D18" s="108" t="s">
        <v>195</v>
      </c>
      <c r="E18">
        <v>60000</v>
      </c>
      <c r="F18">
        <v>6000</v>
      </c>
      <c r="G18">
        <v>66000</v>
      </c>
      <c r="K18" t="s">
        <v>294</v>
      </c>
    </row>
    <row r="19" spans="1:11">
      <c r="A19" t="s">
        <v>193</v>
      </c>
      <c r="B19">
        <v>1</v>
      </c>
      <c r="C19" s="107">
        <v>42389</v>
      </c>
      <c r="D19" s="108" t="s">
        <v>195</v>
      </c>
      <c r="E19">
        <v>60000</v>
      </c>
      <c r="F19">
        <v>6000</v>
      </c>
      <c r="G19">
        <v>66000</v>
      </c>
      <c r="K19" t="s">
        <v>304</v>
      </c>
    </row>
    <row r="20" spans="1:11">
      <c r="A20" t="s">
        <v>198</v>
      </c>
      <c r="B20">
        <v>1</v>
      </c>
      <c r="C20" s="107">
        <v>42389</v>
      </c>
      <c r="D20" s="108" t="s">
        <v>195</v>
      </c>
      <c r="E20">
        <v>60000</v>
      </c>
      <c r="F20">
        <v>6000</v>
      </c>
      <c r="G20">
        <v>66000</v>
      </c>
    </row>
    <row r="21" spans="1:11">
      <c r="A21" t="s">
        <v>199</v>
      </c>
      <c r="B21">
        <v>1</v>
      </c>
      <c r="C21" s="107">
        <v>42389</v>
      </c>
      <c r="D21" s="108" t="s">
        <v>195</v>
      </c>
      <c r="E21">
        <v>60000</v>
      </c>
      <c r="F21">
        <v>6000</v>
      </c>
      <c r="G21">
        <v>66000</v>
      </c>
      <c r="K21" t="s">
        <v>291</v>
      </c>
    </row>
    <row r="22" spans="1:11">
      <c r="A22" t="s">
        <v>200</v>
      </c>
      <c r="B22">
        <v>1</v>
      </c>
      <c r="C22" s="107">
        <v>42389</v>
      </c>
      <c r="D22" s="108" t="s">
        <v>195</v>
      </c>
      <c r="E22">
        <v>60000</v>
      </c>
      <c r="F22">
        <v>6000</v>
      </c>
      <c r="G22">
        <v>66000</v>
      </c>
      <c r="K22" t="s">
        <v>297</v>
      </c>
    </row>
    <row r="23" spans="1:11">
      <c r="A23" t="s">
        <v>201</v>
      </c>
      <c r="B23">
        <v>1</v>
      </c>
      <c r="C23" s="107">
        <v>42389</v>
      </c>
      <c r="D23" s="108" t="s">
        <v>195</v>
      </c>
      <c r="E23">
        <v>60000</v>
      </c>
      <c r="F23">
        <v>6000</v>
      </c>
      <c r="G23">
        <v>66000</v>
      </c>
      <c r="K23" t="s">
        <v>296</v>
      </c>
    </row>
    <row r="24" spans="1:11">
      <c r="A24" t="s">
        <v>202</v>
      </c>
      <c r="B24">
        <v>1</v>
      </c>
      <c r="C24" s="107">
        <v>42389</v>
      </c>
      <c r="D24" s="108" t="s">
        <v>195</v>
      </c>
      <c r="E24">
        <v>60000</v>
      </c>
      <c r="F24">
        <v>6000</v>
      </c>
      <c r="G24">
        <v>66000</v>
      </c>
      <c r="K24" t="s">
        <v>294</v>
      </c>
    </row>
    <row r="25" spans="1:11">
      <c r="A25" t="s">
        <v>203</v>
      </c>
      <c r="B25">
        <v>1</v>
      </c>
      <c r="C25" s="107">
        <v>42389</v>
      </c>
      <c r="D25" s="108" t="s">
        <v>195</v>
      </c>
      <c r="E25">
        <v>60000</v>
      </c>
      <c r="F25">
        <v>6000</v>
      </c>
      <c r="G25">
        <v>66000</v>
      </c>
      <c r="K25" t="s">
        <v>305</v>
      </c>
    </row>
    <row r="26" spans="1:11">
      <c r="A26" t="s">
        <v>204</v>
      </c>
      <c r="B26">
        <v>1</v>
      </c>
      <c r="C26" s="107">
        <v>42389</v>
      </c>
      <c r="D26" s="108" t="s">
        <v>195</v>
      </c>
      <c r="E26">
        <v>60000</v>
      </c>
      <c r="F26">
        <v>6000</v>
      </c>
      <c r="G26">
        <v>66000</v>
      </c>
    </row>
    <row r="27" spans="1:11">
      <c r="A27" t="s">
        <v>205</v>
      </c>
      <c r="B27">
        <v>1</v>
      </c>
      <c r="C27" s="107">
        <v>42389</v>
      </c>
      <c r="D27" s="108" t="s">
        <v>195</v>
      </c>
      <c r="E27">
        <v>60000</v>
      </c>
      <c r="F27">
        <v>6000</v>
      </c>
      <c r="G27">
        <v>66000</v>
      </c>
      <c r="K27" t="s">
        <v>291</v>
      </c>
    </row>
    <row r="28" spans="1:11">
      <c r="A28" t="s">
        <v>206</v>
      </c>
      <c r="B28">
        <v>1</v>
      </c>
      <c r="C28" s="107">
        <v>42389</v>
      </c>
      <c r="D28" s="108" t="s">
        <v>195</v>
      </c>
      <c r="E28">
        <v>60000</v>
      </c>
      <c r="F28">
        <v>6000</v>
      </c>
      <c r="G28">
        <v>66000</v>
      </c>
      <c r="K28" t="s">
        <v>298</v>
      </c>
    </row>
    <row r="29" spans="1:11">
      <c r="A29" t="s">
        <v>207</v>
      </c>
      <c r="B29">
        <v>1</v>
      </c>
      <c r="C29" s="107">
        <v>42389</v>
      </c>
      <c r="D29" s="108" t="s">
        <v>195</v>
      </c>
      <c r="E29">
        <v>60000</v>
      </c>
      <c r="F29">
        <v>6000</v>
      </c>
      <c r="G29">
        <v>66000</v>
      </c>
      <c r="K29" t="s">
        <v>296</v>
      </c>
    </row>
    <row r="30" spans="1:11">
      <c r="A30" t="s">
        <v>208</v>
      </c>
      <c r="B30">
        <v>1</v>
      </c>
      <c r="C30" s="107">
        <v>42389</v>
      </c>
      <c r="D30" s="108" t="s">
        <v>195</v>
      </c>
      <c r="E30">
        <v>60000</v>
      </c>
      <c r="F30">
        <v>6000</v>
      </c>
      <c r="G30">
        <v>66000</v>
      </c>
      <c r="K30" t="s">
        <v>294</v>
      </c>
    </row>
    <row r="31" spans="1:11">
      <c r="A31" t="s">
        <v>209</v>
      </c>
      <c r="B31">
        <v>1</v>
      </c>
      <c r="C31" s="107">
        <v>42389</v>
      </c>
      <c r="D31" s="108" t="s">
        <v>195</v>
      </c>
      <c r="E31">
        <v>60000</v>
      </c>
      <c r="F31">
        <v>6000</v>
      </c>
      <c r="G31">
        <v>66000</v>
      </c>
      <c r="K31" t="s">
        <v>306</v>
      </c>
    </row>
    <row r="32" spans="1:11">
      <c r="A32" t="s">
        <v>210</v>
      </c>
      <c r="B32">
        <v>1</v>
      </c>
      <c r="C32" s="107">
        <v>42389</v>
      </c>
      <c r="D32" s="108" t="s">
        <v>195</v>
      </c>
      <c r="E32">
        <v>60000</v>
      </c>
      <c r="F32">
        <v>6000</v>
      </c>
      <c r="G32">
        <v>66000</v>
      </c>
    </row>
    <row r="33" spans="1:11">
      <c r="A33" t="s">
        <v>211</v>
      </c>
      <c r="B33">
        <v>1</v>
      </c>
      <c r="C33" s="107">
        <v>42389</v>
      </c>
      <c r="D33" s="108" t="s">
        <v>195</v>
      </c>
      <c r="E33">
        <v>60000</v>
      </c>
      <c r="F33">
        <v>6000</v>
      </c>
      <c r="G33">
        <v>66000</v>
      </c>
      <c r="K33" t="s">
        <v>291</v>
      </c>
    </row>
    <row r="34" spans="1:11">
      <c r="A34" t="s">
        <v>212</v>
      </c>
      <c r="B34">
        <v>1</v>
      </c>
      <c r="C34" s="107">
        <v>42389</v>
      </c>
      <c r="D34" s="108" t="s">
        <v>195</v>
      </c>
      <c r="E34">
        <v>60000</v>
      </c>
      <c r="F34">
        <v>6000</v>
      </c>
      <c r="G34">
        <v>66000</v>
      </c>
      <c r="K34" t="s">
        <v>299</v>
      </c>
    </row>
    <row r="35" spans="1:11">
      <c r="A35" t="s">
        <v>213</v>
      </c>
      <c r="B35">
        <v>1</v>
      </c>
      <c r="C35" s="107">
        <v>42389</v>
      </c>
      <c r="D35" s="108" t="s">
        <v>195</v>
      </c>
      <c r="E35">
        <v>60000</v>
      </c>
      <c r="F35">
        <v>6000</v>
      </c>
      <c r="G35">
        <v>66000</v>
      </c>
      <c r="K35" t="s">
        <v>296</v>
      </c>
    </row>
    <row r="36" spans="1:11">
      <c r="A36" t="s">
        <v>214</v>
      </c>
      <c r="B36">
        <v>1</v>
      </c>
      <c r="C36" s="107">
        <v>42389</v>
      </c>
      <c r="D36" s="108" t="s">
        <v>195</v>
      </c>
      <c r="E36">
        <v>60000</v>
      </c>
      <c r="F36">
        <v>6000</v>
      </c>
      <c r="G36">
        <v>66000</v>
      </c>
      <c r="K36" t="s">
        <v>294</v>
      </c>
    </row>
    <row r="37" spans="1:11">
      <c r="A37" t="s">
        <v>215</v>
      </c>
      <c r="B37">
        <v>1</v>
      </c>
      <c r="C37" s="107">
        <v>42389</v>
      </c>
      <c r="D37" s="108" t="s">
        <v>195</v>
      </c>
      <c r="E37">
        <v>60000</v>
      </c>
      <c r="F37">
        <v>6000</v>
      </c>
      <c r="G37">
        <v>66000</v>
      </c>
      <c r="K37" t="s">
        <v>307</v>
      </c>
    </row>
    <row r="38" spans="1:11">
      <c r="A38" t="s">
        <v>216</v>
      </c>
      <c r="B38">
        <v>1</v>
      </c>
      <c r="C38" s="107">
        <v>42389</v>
      </c>
      <c r="D38" s="108" t="s">
        <v>195</v>
      </c>
      <c r="E38">
        <v>60000</v>
      </c>
      <c r="F38">
        <v>6000</v>
      </c>
      <c r="G38">
        <v>66000</v>
      </c>
    </row>
    <row r="39" spans="1:11">
      <c r="A39" t="s">
        <v>217</v>
      </c>
      <c r="B39">
        <v>1</v>
      </c>
      <c r="C39" s="107">
        <v>42389</v>
      </c>
      <c r="D39" s="108" t="s">
        <v>195</v>
      </c>
      <c r="E39">
        <v>60000</v>
      </c>
      <c r="F39">
        <v>6000</v>
      </c>
      <c r="G39">
        <v>66000</v>
      </c>
      <c r="K39" t="s">
        <v>291</v>
      </c>
    </row>
    <row r="40" spans="1:11">
      <c r="A40" t="s">
        <v>218</v>
      </c>
      <c r="B40">
        <v>1</v>
      </c>
      <c r="C40" s="107">
        <v>42389</v>
      </c>
      <c r="D40" s="108" t="s">
        <v>195</v>
      </c>
      <c r="E40">
        <v>60000</v>
      </c>
      <c r="F40">
        <v>6000</v>
      </c>
      <c r="G40">
        <v>66000</v>
      </c>
      <c r="K40" t="s">
        <v>300</v>
      </c>
    </row>
    <row r="41" spans="1:11">
      <c r="A41" t="s">
        <v>219</v>
      </c>
      <c r="B41">
        <v>1</v>
      </c>
      <c r="C41" s="107">
        <v>42389</v>
      </c>
      <c r="D41" s="108" t="s">
        <v>195</v>
      </c>
      <c r="E41">
        <v>60000</v>
      </c>
      <c r="F41">
        <v>6000</v>
      </c>
      <c r="G41">
        <v>66000</v>
      </c>
      <c r="K41" t="s">
        <v>296</v>
      </c>
    </row>
    <row r="42" spans="1:11">
      <c r="A42" t="s">
        <v>220</v>
      </c>
      <c r="B42">
        <v>1</v>
      </c>
      <c r="C42" s="107">
        <v>42389</v>
      </c>
      <c r="D42" s="108" t="s">
        <v>195</v>
      </c>
      <c r="E42">
        <v>60000</v>
      </c>
      <c r="F42">
        <v>6000</v>
      </c>
      <c r="G42">
        <v>66000</v>
      </c>
      <c r="K42" t="s">
        <v>294</v>
      </c>
    </row>
    <row r="43" spans="1:11">
      <c r="A43" t="s">
        <v>221</v>
      </c>
      <c r="B43">
        <v>1</v>
      </c>
      <c r="C43" s="107">
        <v>42389</v>
      </c>
      <c r="D43" s="108" t="s">
        <v>195</v>
      </c>
      <c r="E43">
        <v>60000</v>
      </c>
      <c r="F43">
        <v>6000</v>
      </c>
      <c r="G43">
        <v>66000</v>
      </c>
      <c r="K43" t="s">
        <v>308</v>
      </c>
    </row>
    <row r="44" spans="1:11">
      <c r="A44" t="s">
        <v>222</v>
      </c>
      <c r="B44">
        <v>1</v>
      </c>
      <c r="C44" s="107">
        <v>42389</v>
      </c>
      <c r="D44" s="108" t="s">
        <v>195</v>
      </c>
      <c r="E44">
        <v>60000</v>
      </c>
      <c r="F44">
        <v>6000</v>
      </c>
      <c r="G44">
        <v>66000</v>
      </c>
    </row>
    <row r="45" spans="1:11">
      <c r="A45" t="s">
        <v>223</v>
      </c>
      <c r="B45">
        <v>1</v>
      </c>
      <c r="C45" s="107">
        <v>42389</v>
      </c>
      <c r="D45" s="108" t="s">
        <v>195</v>
      </c>
      <c r="E45">
        <v>60000</v>
      </c>
      <c r="F45">
        <v>6000</v>
      </c>
      <c r="G45">
        <v>66000</v>
      </c>
      <c r="K45" t="s">
        <v>291</v>
      </c>
    </row>
    <row r="46" spans="1:11">
      <c r="A46" t="s">
        <v>224</v>
      </c>
      <c r="B46">
        <v>1</v>
      </c>
      <c r="C46" s="107">
        <v>42389</v>
      </c>
      <c r="D46" s="108" t="s">
        <v>195</v>
      </c>
      <c r="E46">
        <v>60000</v>
      </c>
      <c r="F46">
        <v>6000</v>
      </c>
      <c r="G46">
        <v>66000</v>
      </c>
      <c r="K46" t="s">
        <v>301</v>
      </c>
    </row>
    <row r="47" spans="1:11">
      <c r="A47" t="s">
        <v>225</v>
      </c>
      <c r="B47">
        <v>1</v>
      </c>
      <c r="C47" s="107">
        <v>42389</v>
      </c>
      <c r="D47" s="108" t="s">
        <v>195</v>
      </c>
      <c r="E47">
        <v>60000</v>
      </c>
      <c r="F47">
        <v>6000</v>
      </c>
      <c r="G47">
        <v>66000</v>
      </c>
      <c r="K47" t="s">
        <v>296</v>
      </c>
    </row>
    <row r="48" spans="1:11">
      <c r="A48" t="s">
        <v>226</v>
      </c>
      <c r="B48">
        <v>1</v>
      </c>
      <c r="C48" s="107">
        <v>42389</v>
      </c>
      <c r="D48" s="108" t="s">
        <v>195</v>
      </c>
      <c r="E48">
        <v>60000</v>
      </c>
      <c r="F48">
        <v>6000</v>
      </c>
      <c r="G48">
        <v>66000</v>
      </c>
      <c r="K48" t="s">
        <v>294</v>
      </c>
    </row>
    <row r="49" spans="1:11">
      <c r="A49" t="s">
        <v>227</v>
      </c>
      <c r="B49">
        <v>1</v>
      </c>
      <c r="C49" s="107">
        <v>42389</v>
      </c>
      <c r="D49" s="108" t="s">
        <v>195</v>
      </c>
      <c r="E49">
        <v>60000</v>
      </c>
      <c r="F49">
        <v>6000</v>
      </c>
      <c r="G49">
        <v>66000</v>
      </c>
      <c r="K49" t="s">
        <v>309</v>
      </c>
    </row>
    <row r="50" spans="1:11">
      <c r="A50" t="s">
        <v>228</v>
      </c>
      <c r="B50">
        <v>1</v>
      </c>
      <c r="C50" s="107">
        <v>42389</v>
      </c>
      <c r="D50" s="108" t="s">
        <v>195</v>
      </c>
      <c r="E50">
        <v>60000</v>
      </c>
      <c r="F50">
        <v>6000</v>
      </c>
      <c r="G50">
        <v>66000</v>
      </c>
    </row>
    <row r="51" spans="1:11">
      <c r="A51" t="s">
        <v>229</v>
      </c>
      <c r="B51">
        <v>1</v>
      </c>
      <c r="C51" s="107">
        <v>42389</v>
      </c>
      <c r="D51" s="108" t="s">
        <v>195</v>
      </c>
      <c r="E51">
        <v>60000</v>
      </c>
      <c r="F51">
        <v>6000</v>
      </c>
      <c r="G51">
        <v>66000</v>
      </c>
      <c r="K51" t="s">
        <v>291</v>
      </c>
    </row>
    <row r="52" spans="1:11">
      <c r="A52" t="s">
        <v>230</v>
      </c>
      <c r="B52">
        <v>1</v>
      </c>
      <c r="C52" s="107">
        <v>42389</v>
      </c>
      <c r="D52" s="108" t="s">
        <v>195</v>
      </c>
      <c r="E52">
        <v>60000</v>
      </c>
      <c r="F52">
        <v>6000</v>
      </c>
      <c r="G52">
        <v>66000</v>
      </c>
      <c r="K52" t="s">
        <v>302</v>
      </c>
    </row>
    <row r="53" spans="1:11">
      <c r="A53" t="s">
        <v>231</v>
      </c>
      <c r="B53">
        <v>1</v>
      </c>
      <c r="C53" s="107">
        <v>42389</v>
      </c>
      <c r="D53" s="108" t="s">
        <v>195</v>
      </c>
      <c r="E53">
        <v>60000</v>
      </c>
      <c r="F53">
        <v>6000</v>
      </c>
      <c r="G53">
        <v>66000</v>
      </c>
      <c r="K53" t="s">
        <v>296</v>
      </c>
    </row>
    <row r="54" spans="1:11">
      <c r="A54" t="s">
        <v>232</v>
      </c>
      <c r="B54">
        <v>1</v>
      </c>
      <c r="C54" s="107">
        <v>42389</v>
      </c>
      <c r="D54" s="108" t="s">
        <v>195</v>
      </c>
      <c r="E54">
        <v>60000</v>
      </c>
      <c r="F54">
        <v>6000</v>
      </c>
      <c r="G54">
        <v>66000</v>
      </c>
      <c r="K54" t="s">
        <v>294</v>
      </c>
    </row>
    <row r="55" spans="1:11">
      <c r="A55" t="s">
        <v>233</v>
      </c>
      <c r="B55">
        <v>1</v>
      </c>
      <c r="C55" s="107">
        <v>42389</v>
      </c>
      <c r="D55" s="108" t="s">
        <v>195</v>
      </c>
      <c r="E55">
        <v>60000</v>
      </c>
      <c r="F55">
        <v>6000</v>
      </c>
      <c r="G55">
        <v>66000</v>
      </c>
      <c r="K55" t="e">
        <f>--AS_805, AS_819, AS_820, AS_823, AS_828, AS_837, AS_838, AS_839, AS_840, AS_841, AS_845, AS_846, AS_852, AS_859</f>
        <v>#NAME?</v>
      </c>
    </row>
    <row r="56" spans="1:11">
      <c r="A56" t="s">
        <v>234</v>
      </c>
      <c r="B56">
        <v>1</v>
      </c>
      <c r="C56" s="107">
        <v>42389</v>
      </c>
      <c r="D56" s="108" t="s">
        <v>195</v>
      </c>
      <c r="E56">
        <v>60000</v>
      </c>
      <c r="F56">
        <v>6000</v>
      </c>
      <c r="G56">
        <v>66000</v>
      </c>
    </row>
    <row r="57" spans="1:11">
      <c r="A57" t="s">
        <v>235</v>
      </c>
      <c r="B57">
        <v>1</v>
      </c>
      <c r="C57" s="107">
        <v>42389</v>
      </c>
      <c r="D57" s="108" t="s">
        <v>195</v>
      </c>
      <c r="E57">
        <v>60000</v>
      </c>
      <c r="F57">
        <v>6000</v>
      </c>
      <c r="G57">
        <v>66000</v>
      </c>
    </row>
    <row r="58" spans="1:11">
      <c r="A58" t="s">
        <v>236</v>
      </c>
      <c r="B58">
        <v>1</v>
      </c>
      <c r="C58" s="107">
        <v>42389</v>
      </c>
      <c r="D58" s="108" t="s">
        <v>195</v>
      </c>
      <c r="E58">
        <v>60000</v>
      </c>
      <c r="F58">
        <v>6000</v>
      </c>
      <c r="G58">
        <v>66000</v>
      </c>
    </row>
    <row r="59" spans="1:11">
      <c r="A59" t="s">
        <v>237</v>
      </c>
      <c r="B59">
        <v>1</v>
      </c>
      <c r="C59" s="107">
        <v>42389</v>
      </c>
      <c r="D59" s="108" t="s">
        <v>195</v>
      </c>
      <c r="E59">
        <v>60000</v>
      </c>
      <c r="F59">
        <v>6000</v>
      </c>
      <c r="G59">
        <v>66000</v>
      </c>
    </row>
    <row r="60" spans="1:11">
      <c r="A60" t="s">
        <v>238</v>
      </c>
      <c r="B60">
        <v>1</v>
      </c>
      <c r="C60" s="107">
        <v>42389</v>
      </c>
      <c r="D60" s="108" t="s">
        <v>195</v>
      </c>
      <c r="E60">
        <v>60000</v>
      </c>
      <c r="F60">
        <v>6000</v>
      </c>
      <c r="G60">
        <v>66000</v>
      </c>
    </row>
    <row r="61" spans="1:11">
      <c r="A61" t="s">
        <v>239</v>
      </c>
      <c r="B61">
        <v>1</v>
      </c>
      <c r="C61" s="107">
        <v>42389</v>
      </c>
      <c r="D61" s="108" t="s">
        <v>195</v>
      </c>
      <c r="E61">
        <v>60000</v>
      </c>
      <c r="F61">
        <v>6000</v>
      </c>
      <c r="G61">
        <v>66000</v>
      </c>
    </row>
    <row r="62" spans="1:11">
      <c r="A62" t="s">
        <v>240</v>
      </c>
      <c r="B62">
        <v>1</v>
      </c>
      <c r="C62" s="107">
        <v>42389</v>
      </c>
      <c r="D62" s="108" t="s">
        <v>195</v>
      </c>
      <c r="E62">
        <v>60000</v>
      </c>
      <c r="F62">
        <v>6000</v>
      </c>
      <c r="G62">
        <v>66000</v>
      </c>
    </row>
    <row r="63" spans="1:11">
      <c r="A63" t="s">
        <v>241</v>
      </c>
      <c r="B63">
        <v>1</v>
      </c>
      <c r="C63" s="107">
        <v>42389</v>
      </c>
      <c r="D63" s="108" t="s">
        <v>195</v>
      </c>
      <c r="E63">
        <v>60000</v>
      </c>
      <c r="F63">
        <v>6000</v>
      </c>
      <c r="G63">
        <v>66000</v>
      </c>
    </row>
    <row r="64" spans="1:11">
      <c r="A64" t="s">
        <v>242</v>
      </c>
      <c r="B64">
        <v>1</v>
      </c>
      <c r="C64" s="107">
        <v>42389</v>
      </c>
      <c r="D64" s="108" t="s">
        <v>195</v>
      </c>
      <c r="E64">
        <v>60000</v>
      </c>
      <c r="F64">
        <v>6000</v>
      </c>
      <c r="G64">
        <v>66000</v>
      </c>
    </row>
    <row r="65" spans="1:7">
      <c r="A65" t="s">
        <v>243</v>
      </c>
      <c r="B65">
        <v>1</v>
      </c>
      <c r="C65" s="107">
        <v>42389</v>
      </c>
      <c r="D65" s="108" t="s">
        <v>195</v>
      </c>
      <c r="E65">
        <v>60000</v>
      </c>
      <c r="F65">
        <v>6000</v>
      </c>
      <c r="G65">
        <v>66000</v>
      </c>
    </row>
    <row r="66" spans="1:7">
      <c r="A66" t="s">
        <v>244</v>
      </c>
      <c r="B66">
        <v>1</v>
      </c>
      <c r="C66" s="107">
        <v>42389</v>
      </c>
      <c r="D66" s="108" t="s">
        <v>195</v>
      </c>
      <c r="E66">
        <v>60000</v>
      </c>
      <c r="F66">
        <v>6000</v>
      </c>
      <c r="G66">
        <v>66000</v>
      </c>
    </row>
    <row r="67" spans="1:7">
      <c r="A67" t="s">
        <v>245</v>
      </c>
      <c r="B67">
        <v>1</v>
      </c>
      <c r="C67" s="107">
        <v>42389</v>
      </c>
      <c r="D67" s="108" t="s">
        <v>195</v>
      </c>
      <c r="E67">
        <v>60000</v>
      </c>
      <c r="F67">
        <v>6000</v>
      </c>
      <c r="G67">
        <v>66000</v>
      </c>
    </row>
    <row r="68" spans="1:7">
      <c r="A68" t="s">
        <v>246</v>
      </c>
      <c r="B68">
        <v>1</v>
      </c>
      <c r="C68" s="107">
        <v>42389</v>
      </c>
      <c r="D68" s="108" t="s">
        <v>195</v>
      </c>
      <c r="E68">
        <v>60000</v>
      </c>
      <c r="F68">
        <v>6000</v>
      </c>
      <c r="G68">
        <v>66000</v>
      </c>
    </row>
    <row r="69" spans="1:7">
      <c r="A69" t="s">
        <v>247</v>
      </c>
      <c r="B69">
        <v>1</v>
      </c>
      <c r="C69" s="107">
        <v>42389</v>
      </c>
      <c r="D69" s="108" t="s">
        <v>195</v>
      </c>
      <c r="E69">
        <v>60000</v>
      </c>
      <c r="F69">
        <v>6000</v>
      </c>
      <c r="G69">
        <v>66000</v>
      </c>
    </row>
    <row r="70" spans="1:7">
      <c r="A70" t="s">
        <v>248</v>
      </c>
      <c r="B70">
        <v>1</v>
      </c>
      <c r="C70" s="107">
        <v>42389</v>
      </c>
      <c r="D70" s="108" t="s">
        <v>195</v>
      </c>
      <c r="E70">
        <v>60000</v>
      </c>
      <c r="F70">
        <v>6000</v>
      </c>
      <c r="G70">
        <v>66000</v>
      </c>
    </row>
    <row r="71" spans="1:7">
      <c r="A71" t="s">
        <v>249</v>
      </c>
      <c r="B71">
        <v>1</v>
      </c>
      <c r="C71" s="107">
        <v>42389</v>
      </c>
      <c r="D71" s="108" t="s">
        <v>195</v>
      </c>
      <c r="E71">
        <v>60000</v>
      </c>
      <c r="F71">
        <v>6000</v>
      </c>
      <c r="G71">
        <v>66000</v>
      </c>
    </row>
    <row r="72" spans="1:7">
      <c r="A72" t="s">
        <v>250</v>
      </c>
      <c r="B72">
        <v>1</v>
      </c>
      <c r="C72" s="107">
        <v>42389</v>
      </c>
      <c r="D72" s="108" t="s">
        <v>195</v>
      </c>
      <c r="E72">
        <v>60000</v>
      </c>
      <c r="F72">
        <v>6000</v>
      </c>
      <c r="G72">
        <v>66000</v>
      </c>
    </row>
    <row r="73" spans="1:7">
      <c r="A73" t="s">
        <v>251</v>
      </c>
      <c r="B73">
        <v>1</v>
      </c>
      <c r="C73" s="107">
        <v>42389</v>
      </c>
      <c r="D73" s="108" t="s">
        <v>195</v>
      </c>
      <c r="E73">
        <v>60000</v>
      </c>
      <c r="F73">
        <v>6000</v>
      </c>
      <c r="G73">
        <v>66000</v>
      </c>
    </row>
    <row r="74" spans="1:7">
      <c r="A74" t="s">
        <v>252</v>
      </c>
      <c r="B74">
        <v>1</v>
      </c>
      <c r="C74" s="107">
        <v>42389</v>
      </c>
      <c r="D74" s="108" t="s">
        <v>195</v>
      </c>
      <c r="E74">
        <v>60000</v>
      </c>
      <c r="F74">
        <v>6000</v>
      </c>
      <c r="G74">
        <v>66000</v>
      </c>
    </row>
    <row r="75" spans="1:7">
      <c r="A75" t="s">
        <v>253</v>
      </c>
      <c r="B75">
        <v>1</v>
      </c>
      <c r="C75" s="107">
        <v>42389</v>
      </c>
      <c r="D75" s="108" t="s">
        <v>195</v>
      </c>
      <c r="E75">
        <v>60000</v>
      </c>
      <c r="F75">
        <v>6000</v>
      </c>
      <c r="G75">
        <v>66000</v>
      </c>
    </row>
    <row r="76" spans="1:7">
      <c r="A76" t="s">
        <v>254</v>
      </c>
      <c r="B76">
        <v>1</v>
      </c>
      <c r="C76" s="107">
        <v>42389</v>
      </c>
      <c r="D76" s="108" t="s">
        <v>195</v>
      </c>
      <c r="E76">
        <v>60000</v>
      </c>
      <c r="F76">
        <v>6000</v>
      </c>
      <c r="G76">
        <v>66000</v>
      </c>
    </row>
    <row r="77" spans="1:7">
      <c r="A77" t="s">
        <v>255</v>
      </c>
      <c r="B77">
        <v>1</v>
      </c>
      <c r="C77" s="107">
        <v>42389</v>
      </c>
      <c r="D77" s="108" t="s">
        <v>195</v>
      </c>
      <c r="E77">
        <v>60000</v>
      </c>
      <c r="F77">
        <v>6000</v>
      </c>
      <c r="G77">
        <v>66000</v>
      </c>
    </row>
    <row r="78" spans="1:7">
      <c r="A78" t="s">
        <v>256</v>
      </c>
      <c r="B78">
        <v>1</v>
      </c>
      <c r="C78" s="107">
        <v>42389</v>
      </c>
      <c r="D78" s="108" t="s">
        <v>195</v>
      </c>
      <c r="E78">
        <v>60000</v>
      </c>
      <c r="F78">
        <v>6000</v>
      </c>
      <c r="G78">
        <v>66000</v>
      </c>
    </row>
    <row r="79" spans="1:7">
      <c r="A79" t="s">
        <v>257</v>
      </c>
      <c r="B79">
        <v>1</v>
      </c>
      <c r="C79" s="107">
        <v>42389</v>
      </c>
      <c r="D79" s="108" t="s">
        <v>195</v>
      </c>
      <c r="E79">
        <v>60000</v>
      </c>
      <c r="F79">
        <v>6000</v>
      </c>
      <c r="G79">
        <v>66000</v>
      </c>
    </row>
    <row r="80" spans="1:7">
      <c r="A80" t="s">
        <v>258</v>
      </c>
      <c r="B80">
        <v>1</v>
      </c>
      <c r="C80" s="107">
        <v>42389</v>
      </c>
      <c r="D80" s="108" t="s">
        <v>195</v>
      </c>
      <c r="E80">
        <v>60000</v>
      </c>
      <c r="F80">
        <v>6000</v>
      </c>
      <c r="G80">
        <v>66000</v>
      </c>
    </row>
    <row r="81" spans="1:7">
      <c r="A81" t="s">
        <v>259</v>
      </c>
      <c r="B81">
        <v>1</v>
      </c>
      <c r="C81" s="107">
        <v>42389</v>
      </c>
      <c r="D81" s="108" t="s">
        <v>195</v>
      </c>
      <c r="E81">
        <v>60000</v>
      </c>
      <c r="F81">
        <v>6000</v>
      </c>
      <c r="G81">
        <v>66000</v>
      </c>
    </row>
    <row r="82" spans="1:7">
      <c r="A82" t="s">
        <v>260</v>
      </c>
      <c r="B82">
        <v>1</v>
      </c>
      <c r="C82" s="107">
        <v>42389</v>
      </c>
      <c r="D82" s="108" t="s">
        <v>195</v>
      </c>
      <c r="E82">
        <v>60000</v>
      </c>
      <c r="F82">
        <v>6000</v>
      </c>
      <c r="G82">
        <v>66000</v>
      </c>
    </row>
    <row r="83" spans="1:7">
      <c r="A83" t="s">
        <v>261</v>
      </c>
      <c r="B83">
        <v>1</v>
      </c>
      <c r="C83" s="107">
        <v>42389</v>
      </c>
      <c r="D83" s="108" t="s">
        <v>195</v>
      </c>
      <c r="E83">
        <v>60000</v>
      </c>
      <c r="F83">
        <v>6000</v>
      </c>
      <c r="G83">
        <v>66000</v>
      </c>
    </row>
    <row r="84" spans="1:7">
      <c r="A84" t="s">
        <v>262</v>
      </c>
      <c r="B84">
        <v>1</v>
      </c>
      <c r="C84" s="107">
        <v>42389</v>
      </c>
      <c r="D84" s="108" t="s">
        <v>195</v>
      </c>
      <c r="E84">
        <v>60000</v>
      </c>
      <c r="F84">
        <v>6000</v>
      </c>
      <c r="G84">
        <v>66000</v>
      </c>
    </row>
    <row r="85" spans="1:7">
      <c r="A85" t="s">
        <v>263</v>
      </c>
      <c r="B85">
        <v>1</v>
      </c>
      <c r="C85" s="107">
        <v>42389</v>
      </c>
      <c r="D85" s="108" t="s">
        <v>195</v>
      </c>
      <c r="E85">
        <v>60000</v>
      </c>
      <c r="F85">
        <v>6000</v>
      </c>
      <c r="G85">
        <v>66000</v>
      </c>
    </row>
    <row r="86" spans="1:7">
      <c r="A86" t="s">
        <v>264</v>
      </c>
      <c r="B86">
        <v>1</v>
      </c>
      <c r="C86" s="107">
        <v>42389</v>
      </c>
      <c r="D86" s="108" t="s">
        <v>195</v>
      </c>
      <c r="E86">
        <v>60000</v>
      </c>
      <c r="F86">
        <v>6000</v>
      </c>
      <c r="G86">
        <v>66000</v>
      </c>
    </row>
    <row r="87" spans="1:7">
      <c r="A87" t="s">
        <v>265</v>
      </c>
      <c r="B87">
        <v>1</v>
      </c>
      <c r="C87" s="107">
        <v>42389</v>
      </c>
      <c r="D87" s="108" t="s">
        <v>195</v>
      </c>
      <c r="E87">
        <v>60000</v>
      </c>
      <c r="F87">
        <v>6000</v>
      </c>
      <c r="G87">
        <v>66000</v>
      </c>
    </row>
    <row r="88" spans="1:7">
      <c r="A88" t="s">
        <v>266</v>
      </c>
      <c r="B88">
        <v>1</v>
      </c>
      <c r="C88" s="107">
        <v>42389</v>
      </c>
      <c r="D88" s="108" t="s">
        <v>195</v>
      </c>
      <c r="E88">
        <v>60000</v>
      </c>
      <c r="F88">
        <v>6000</v>
      </c>
      <c r="G88">
        <v>66000</v>
      </c>
    </row>
    <row r="89" spans="1:7">
      <c r="A89" t="s">
        <v>267</v>
      </c>
      <c r="B89">
        <v>1</v>
      </c>
      <c r="C89" s="107">
        <v>42389</v>
      </c>
      <c r="D89" s="108" t="s">
        <v>195</v>
      </c>
      <c r="E89">
        <v>60000</v>
      </c>
      <c r="F89">
        <v>6000</v>
      </c>
      <c r="G89">
        <v>66000</v>
      </c>
    </row>
    <row r="90" spans="1:7">
      <c r="A90" t="s">
        <v>268</v>
      </c>
      <c r="B90">
        <v>1</v>
      </c>
      <c r="C90" s="107">
        <v>42389</v>
      </c>
      <c r="D90" s="108" t="s">
        <v>195</v>
      </c>
      <c r="E90">
        <v>60000</v>
      </c>
      <c r="F90">
        <v>6000</v>
      </c>
      <c r="G90">
        <v>66000</v>
      </c>
    </row>
    <row r="91" spans="1:7">
      <c r="A91" t="s">
        <v>269</v>
      </c>
      <c r="B91">
        <v>1</v>
      </c>
      <c r="C91" s="107">
        <v>42389</v>
      </c>
      <c r="D91" s="108" t="s">
        <v>195</v>
      </c>
      <c r="E91">
        <v>60000</v>
      </c>
      <c r="F91">
        <v>6000</v>
      </c>
      <c r="G91">
        <v>66000</v>
      </c>
    </row>
    <row r="92" spans="1:7">
      <c r="A92" t="s">
        <v>270</v>
      </c>
      <c r="B92">
        <v>1</v>
      </c>
      <c r="C92" s="107">
        <v>42389</v>
      </c>
      <c r="D92" s="108" t="s">
        <v>195</v>
      </c>
      <c r="E92">
        <v>60000</v>
      </c>
      <c r="F92">
        <v>6000</v>
      </c>
      <c r="G92">
        <v>66000</v>
      </c>
    </row>
    <row r="93" spans="1:7">
      <c r="A93" t="s">
        <v>271</v>
      </c>
      <c r="B93">
        <v>1</v>
      </c>
      <c r="C93" s="107">
        <v>42389</v>
      </c>
      <c r="D93" s="108" t="s">
        <v>195</v>
      </c>
      <c r="E93">
        <v>60000</v>
      </c>
      <c r="F93">
        <v>6000</v>
      </c>
      <c r="G93">
        <v>66000</v>
      </c>
    </row>
    <row r="94" spans="1:7">
      <c r="A94" t="s">
        <v>272</v>
      </c>
      <c r="B94">
        <v>1</v>
      </c>
      <c r="C94" s="107">
        <v>42389</v>
      </c>
      <c r="D94" s="108" t="s">
        <v>195</v>
      </c>
      <c r="E94">
        <v>60000</v>
      </c>
      <c r="F94">
        <v>6000</v>
      </c>
      <c r="G94">
        <v>66000</v>
      </c>
    </row>
    <row r="95" spans="1:7">
      <c r="A95" t="s">
        <v>273</v>
      </c>
      <c r="B95">
        <v>1</v>
      </c>
      <c r="C95" s="107">
        <v>42389</v>
      </c>
      <c r="D95" s="108" t="s">
        <v>195</v>
      </c>
      <c r="E95">
        <v>60000</v>
      </c>
      <c r="F95">
        <v>6000</v>
      </c>
      <c r="G95">
        <v>66000</v>
      </c>
    </row>
    <row r="96" spans="1:7">
      <c r="A96" t="s">
        <v>274</v>
      </c>
      <c r="B96">
        <v>1</v>
      </c>
      <c r="C96" s="107">
        <v>42389</v>
      </c>
      <c r="D96" s="108" t="s">
        <v>195</v>
      </c>
      <c r="E96">
        <v>60000</v>
      </c>
      <c r="F96">
        <v>6000</v>
      </c>
      <c r="G96">
        <v>66000</v>
      </c>
    </row>
    <row r="97" spans="1:7">
      <c r="A97" t="s">
        <v>275</v>
      </c>
      <c r="B97">
        <v>1</v>
      </c>
      <c r="C97" s="107">
        <v>42389</v>
      </c>
      <c r="D97" s="108" t="s">
        <v>195</v>
      </c>
      <c r="E97">
        <v>60000</v>
      </c>
      <c r="F97">
        <v>6000</v>
      </c>
      <c r="G97">
        <v>66000</v>
      </c>
    </row>
    <row r="98" spans="1:7">
      <c r="A98" t="s">
        <v>276</v>
      </c>
      <c r="B98">
        <v>1</v>
      </c>
      <c r="C98" s="107">
        <v>42389</v>
      </c>
      <c r="D98" s="108" t="s">
        <v>195</v>
      </c>
      <c r="E98">
        <v>60000</v>
      </c>
      <c r="F98">
        <v>6000</v>
      </c>
      <c r="G98">
        <v>66000</v>
      </c>
    </row>
    <row r="99" spans="1:7">
      <c r="A99" t="s">
        <v>277</v>
      </c>
      <c r="B99">
        <v>1</v>
      </c>
      <c r="C99" s="107">
        <v>42389</v>
      </c>
      <c r="D99" s="108" t="s">
        <v>195</v>
      </c>
      <c r="E99">
        <v>60000</v>
      </c>
      <c r="F99">
        <v>6000</v>
      </c>
      <c r="G99">
        <v>66000</v>
      </c>
    </row>
    <row r="100" spans="1:7">
      <c r="A100" t="s">
        <v>278</v>
      </c>
      <c r="B100">
        <v>1</v>
      </c>
      <c r="C100" s="107">
        <v>42389</v>
      </c>
      <c r="D100" s="108" t="s">
        <v>195</v>
      </c>
      <c r="E100">
        <v>60000</v>
      </c>
      <c r="F100">
        <v>6000</v>
      </c>
      <c r="G100">
        <v>66000</v>
      </c>
    </row>
    <row r="101" spans="1:7">
      <c r="A101" t="s">
        <v>279</v>
      </c>
      <c r="B101">
        <v>1</v>
      </c>
      <c r="C101" s="107">
        <v>42389</v>
      </c>
      <c r="D101" s="108" t="s">
        <v>195</v>
      </c>
      <c r="E101">
        <v>60000</v>
      </c>
      <c r="F101">
        <v>6000</v>
      </c>
      <c r="G101">
        <v>66000</v>
      </c>
    </row>
    <row r="102" spans="1:7">
      <c r="A102" t="s">
        <v>280</v>
      </c>
      <c r="B102">
        <v>1</v>
      </c>
      <c r="C102" s="107">
        <v>42389</v>
      </c>
      <c r="D102" s="108" t="s">
        <v>195</v>
      </c>
      <c r="E102">
        <v>60000</v>
      </c>
      <c r="F102">
        <v>6000</v>
      </c>
      <c r="G102">
        <v>66000</v>
      </c>
    </row>
    <row r="103" spans="1:7">
      <c r="A103" t="s">
        <v>281</v>
      </c>
      <c r="B103">
        <v>1</v>
      </c>
      <c r="C103" s="107">
        <v>42389</v>
      </c>
      <c r="D103" s="108" t="s">
        <v>195</v>
      </c>
      <c r="E103">
        <v>60000</v>
      </c>
      <c r="F103">
        <v>6000</v>
      </c>
      <c r="G103">
        <v>66000</v>
      </c>
    </row>
    <row r="104" spans="1:7">
      <c r="A104" t="s">
        <v>282</v>
      </c>
      <c r="B104">
        <v>1</v>
      </c>
      <c r="C104" s="107">
        <v>42389</v>
      </c>
      <c r="D104" s="108" t="s">
        <v>195</v>
      </c>
      <c r="E104">
        <v>60000</v>
      </c>
      <c r="F104">
        <v>6000</v>
      </c>
      <c r="G104">
        <v>66000</v>
      </c>
    </row>
    <row r="105" spans="1:7">
      <c r="A105" t="s">
        <v>283</v>
      </c>
      <c r="B105">
        <v>1</v>
      </c>
      <c r="C105" s="107">
        <v>42389</v>
      </c>
      <c r="D105" s="108" t="s">
        <v>195</v>
      </c>
      <c r="E105">
        <v>60000</v>
      </c>
      <c r="F105">
        <v>6000</v>
      </c>
      <c r="G105">
        <v>66000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6" sqref="J36"/>
    </sheetView>
  </sheetViews>
  <sheetFormatPr defaultRowHeight="16.5"/>
  <cols>
    <col min="1" max="1" width="7.875" style="14" bestFit="1" customWidth="1"/>
    <col min="2" max="2" width="2.5" style="14" bestFit="1" customWidth="1"/>
    <col min="3" max="3" width="15.875" style="14" bestFit="1" customWidth="1"/>
    <col min="4" max="4" width="8.375" style="308" bestFit="1" customWidth="1"/>
    <col min="5" max="5" width="8" style="308" bestFit="1" customWidth="1"/>
    <col min="6" max="6" width="7.5" style="308" bestFit="1" customWidth="1"/>
    <col min="7" max="7" width="10.5" style="14" customWidth="1"/>
    <col min="8" max="8" width="10.25" style="101" customWidth="1"/>
    <col min="9" max="9" width="11.75" style="106" customWidth="1"/>
    <col min="10" max="10" width="11.75" style="101" customWidth="1"/>
    <col min="11" max="11" width="8.625" style="91" customWidth="1"/>
    <col min="12" max="12" width="8.75" style="318" bestFit="1" customWidth="1"/>
    <col min="13" max="13" width="7.5" style="318" bestFit="1" customWidth="1"/>
    <col min="14" max="14" width="9.375" style="91" customWidth="1"/>
    <col min="15" max="15" width="13.375" style="91" bestFit="1" customWidth="1"/>
    <col min="16" max="17" width="13.375" style="90" customWidth="1"/>
    <col min="18" max="18" width="8.625" style="40" bestFit="1" customWidth="1"/>
    <col min="19" max="19" width="10.75" style="40" customWidth="1"/>
    <col min="20" max="20" width="8.375" style="40" customWidth="1"/>
    <col min="21" max="21" width="9.375" style="39" bestFit="1" customWidth="1"/>
    <col min="22" max="22" width="13.375" style="39" bestFit="1" customWidth="1"/>
    <col min="23" max="23" width="44" style="14" customWidth="1"/>
    <col min="24" max="27" width="11.125" style="14" customWidth="1"/>
    <col min="28" max="28" width="9" style="14"/>
    <col min="29" max="29" width="123" style="14" bestFit="1" customWidth="1"/>
    <col min="30" max="16384" width="9" style="14"/>
  </cols>
  <sheetData>
    <row r="1" spans="1:31">
      <c r="A1" s="845" t="s">
        <v>48</v>
      </c>
      <c r="B1" s="845"/>
      <c r="C1" s="845"/>
      <c r="D1" s="859" t="s">
        <v>0</v>
      </c>
      <c r="E1" s="859"/>
      <c r="F1" s="859"/>
      <c r="G1" s="859"/>
      <c r="H1" s="859"/>
      <c r="I1" s="859"/>
      <c r="J1" s="859"/>
      <c r="K1" s="860" t="s">
        <v>156</v>
      </c>
      <c r="L1" s="860"/>
      <c r="M1" s="860"/>
      <c r="N1" s="860"/>
      <c r="O1" s="860"/>
      <c r="P1" s="860"/>
      <c r="Q1" s="860"/>
      <c r="R1" s="861" t="s">
        <v>157</v>
      </c>
      <c r="S1" s="861"/>
      <c r="T1" s="861"/>
      <c r="U1" s="861"/>
      <c r="V1" s="861"/>
      <c r="W1" s="861"/>
      <c r="X1" s="858" t="s">
        <v>55</v>
      </c>
      <c r="Y1" s="858"/>
      <c r="Z1" s="858"/>
      <c r="AA1" s="858"/>
      <c r="AC1" s="845" t="s">
        <v>47</v>
      </c>
    </row>
    <row r="2" spans="1:31" ht="33">
      <c r="A2" s="845"/>
      <c r="B2" s="845"/>
      <c r="C2" s="845"/>
      <c r="D2" s="310" t="s">
        <v>46</v>
      </c>
      <c r="E2" s="310" t="s">
        <v>176</v>
      </c>
      <c r="F2" s="310" t="s">
        <v>177</v>
      </c>
      <c r="G2" s="36" t="s">
        <v>158</v>
      </c>
      <c r="H2" s="97" t="s">
        <v>2</v>
      </c>
      <c r="I2" s="102" t="s">
        <v>175</v>
      </c>
      <c r="J2" s="97" t="s">
        <v>311</v>
      </c>
      <c r="K2" s="69" t="s">
        <v>3</v>
      </c>
      <c r="L2" s="314" t="s">
        <v>155</v>
      </c>
      <c r="M2" s="315" t="s">
        <v>49</v>
      </c>
      <c r="N2" s="70" t="s">
        <v>158</v>
      </c>
      <c r="O2" s="70" t="s">
        <v>49</v>
      </c>
      <c r="P2" s="71" t="s">
        <v>136</v>
      </c>
      <c r="Q2" s="71" t="s">
        <v>161</v>
      </c>
      <c r="R2" s="94" t="s">
        <v>3</v>
      </c>
      <c r="S2" s="94" t="s">
        <v>155</v>
      </c>
      <c r="T2" s="93" t="s">
        <v>49</v>
      </c>
      <c r="U2" s="36" t="s">
        <v>158</v>
      </c>
      <c r="V2" s="36" t="s">
        <v>49</v>
      </c>
      <c r="W2" s="35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45"/>
    </row>
    <row r="3" spans="1:31">
      <c r="A3" s="72" t="s">
        <v>4</v>
      </c>
      <c r="B3" s="73">
        <v>0</v>
      </c>
      <c r="C3" s="38" t="s">
        <v>5</v>
      </c>
      <c r="D3" s="311">
        <v>300000</v>
      </c>
      <c r="E3" s="312"/>
      <c r="F3" s="312"/>
      <c r="G3" s="77">
        <f>SUM(D3:F3)</f>
        <v>300000</v>
      </c>
      <c r="H3" s="96">
        <v>100000</v>
      </c>
      <c r="I3" s="103"/>
      <c r="J3" s="98">
        <v>300000</v>
      </c>
      <c r="K3" s="76">
        <v>67</v>
      </c>
      <c r="L3" s="316">
        <v>30000</v>
      </c>
      <c r="M3" s="316">
        <v>10000</v>
      </c>
      <c r="N3" s="76">
        <f>SUM(L3:M3)</f>
        <v>40000</v>
      </c>
      <c r="O3" s="76">
        <f>(K3*N3)*3</f>
        <v>8040000</v>
      </c>
      <c r="P3" s="75" t="s">
        <v>137</v>
      </c>
      <c r="Q3" s="75" t="s">
        <v>162</v>
      </c>
      <c r="R3" s="74">
        <v>3</v>
      </c>
      <c r="S3" s="74">
        <v>50000</v>
      </c>
      <c r="T3" s="74"/>
      <c r="U3" s="77">
        <f>SUM(S3:T3)</f>
        <v>50000</v>
      </c>
      <c r="V3" s="77">
        <f>R3*U3</f>
        <v>150000</v>
      </c>
      <c r="W3" s="78" t="s">
        <v>178</v>
      </c>
      <c r="X3" s="79">
        <v>37641</v>
      </c>
      <c r="Y3" s="79">
        <v>37641</v>
      </c>
      <c r="Z3" s="79">
        <v>41353</v>
      </c>
      <c r="AA3" s="80">
        <v>40410</v>
      </c>
      <c r="AC3" s="78" t="s">
        <v>314</v>
      </c>
    </row>
    <row r="4" spans="1:31">
      <c r="A4" s="72" t="s">
        <v>6</v>
      </c>
      <c r="B4" s="73">
        <v>0</v>
      </c>
      <c r="C4" s="38" t="s">
        <v>7</v>
      </c>
      <c r="D4" s="311">
        <v>400000</v>
      </c>
      <c r="E4" s="312"/>
      <c r="F4" s="312"/>
      <c r="G4" s="77">
        <f t="shared" ref="G4:G60" si="0">SUM(D4:F4)</f>
        <v>400000</v>
      </c>
      <c r="H4" s="96">
        <v>100000</v>
      </c>
      <c r="I4" s="103"/>
      <c r="J4" s="98"/>
      <c r="K4" s="76">
        <v>122</v>
      </c>
      <c r="L4" s="316">
        <v>30000</v>
      </c>
      <c r="M4" s="316">
        <v>5000</v>
      </c>
      <c r="N4" s="76">
        <f t="shared" ref="N4:N60" si="1">SUM(L4:M4)</f>
        <v>35000</v>
      </c>
      <c r="O4" s="76">
        <f t="shared" ref="O4:O60" si="2">K4*N4</f>
        <v>4270000</v>
      </c>
      <c r="P4" s="75" t="s">
        <v>138</v>
      </c>
      <c r="Q4" s="75" t="s">
        <v>153</v>
      </c>
      <c r="R4" s="74"/>
      <c r="S4" s="74"/>
      <c r="T4" s="109" t="s">
        <v>310</v>
      </c>
      <c r="U4" s="77"/>
      <c r="V4" s="77"/>
      <c r="W4" s="78"/>
      <c r="X4" s="79">
        <v>37641</v>
      </c>
      <c r="Y4" s="79">
        <v>37641</v>
      </c>
      <c r="Z4" s="79">
        <v>39255</v>
      </c>
      <c r="AA4" s="80">
        <v>41054</v>
      </c>
      <c r="AC4" s="78"/>
      <c r="AE4" s="15"/>
    </row>
    <row r="5" spans="1:31">
      <c r="A5" s="38">
        <v>102</v>
      </c>
      <c r="B5" s="73">
        <v>1</v>
      </c>
      <c r="C5" s="81" t="s">
        <v>67</v>
      </c>
      <c r="D5" s="311"/>
      <c r="E5" s="312"/>
      <c r="F5" s="312"/>
      <c r="G5" s="77">
        <f t="shared" si="0"/>
        <v>0</v>
      </c>
      <c r="H5" s="96"/>
      <c r="I5" s="103"/>
      <c r="J5" s="98">
        <v>300000</v>
      </c>
      <c r="K5" s="76"/>
      <c r="L5" s="316"/>
      <c r="M5" s="316"/>
      <c r="N5" s="76"/>
      <c r="O5" s="76"/>
      <c r="P5" s="75"/>
      <c r="Q5" s="75"/>
      <c r="R5" s="74"/>
      <c r="S5" s="74"/>
      <c r="T5" s="74"/>
      <c r="U5" s="77"/>
      <c r="V5" s="77"/>
      <c r="X5" s="82"/>
      <c r="Y5" s="82"/>
      <c r="Z5" s="82"/>
      <c r="AA5" s="80"/>
      <c r="AC5" s="78" t="s">
        <v>159</v>
      </c>
    </row>
    <row r="6" spans="1:31">
      <c r="A6" s="38">
        <v>202</v>
      </c>
      <c r="B6" s="73">
        <v>2</v>
      </c>
      <c r="C6" s="81" t="s">
        <v>68</v>
      </c>
      <c r="D6" s="311"/>
      <c r="E6" s="312"/>
      <c r="F6" s="312"/>
      <c r="G6" s="77">
        <f t="shared" si="0"/>
        <v>0</v>
      </c>
      <c r="H6" s="96"/>
      <c r="I6" s="103"/>
      <c r="J6" s="98">
        <v>300000</v>
      </c>
      <c r="K6" s="76"/>
      <c r="L6" s="316"/>
      <c r="M6" s="316"/>
      <c r="N6" s="76"/>
      <c r="O6" s="76"/>
      <c r="P6" s="75"/>
      <c r="Q6" s="75"/>
      <c r="R6" s="74"/>
      <c r="S6" s="74"/>
      <c r="T6" s="74"/>
      <c r="U6" s="77"/>
      <c r="V6" s="77"/>
      <c r="X6" s="82"/>
      <c r="Y6" s="82"/>
      <c r="Z6" s="82"/>
      <c r="AA6" s="80">
        <v>41389</v>
      </c>
      <c r="AC6" s="78" t="s">
        <v>160</v>
      </c>
    </row>
    <row r="7" spans="1:31">
      <c r="A7" s="38">
        <v>302</v>
      </c>
      <c r="B7" s="73">
        <v>3</v>
      </c>
      <c r="C7" s="81" t="s">
        <v>69</v>
      </c>
      <c r="D7" s="311"/>
      <c r="E7" s="312"/>
      <c r="F7" s="312"/>
      <c r="G7" s="77">
        <f t="shared" si="0"/>
        <v>0</v>
      </c>
      <c r="H7" s="96"/>
      <c r="I7" s="103"/>
      <c r="J7" s="98">
        <v>300000</v>
      </c>
      <c r="K7" s="76"/>
      <c r="L7" s="316"/>
      <c r="M7" s="316"/>
      <c r="N7" s="76"/>
      <c r="O7" s="76"/>
      <c r="P7" s="75"/>
      <c r="Q7" s="75"/>
      <c r="R7" s="74"/>
      <c r="S7" s="74"/>
      <c r="T7" s="74"/>
      <c r="U7" s="77"/>
      <c r="V7" s="77"/>
      <c r="W7" s="78"/>
      <c r="X7" s="82"/>
      <c r="Y7" s="82"/>
      <c r="Z7" s="82"/>
      <c r="AA7" s="80">
        <v>41480</v>
      </c>
      <c r="AC7" s="78"/>
    </row>
    <row r="8" spans="1:31">
      <c r="A8" s="41" t="s">
        <v>8</v>
      </c>
      <c r="B8" s="73">
        <v>0</v>
      </c>
      <c r="C8" s="38" t="s">
        <v>9</v>
      </c>
      <c r="D8" s="311">
        <v>400000</v>
      </c>
      <c r="E8" s="312"/>
      <c r="F8" s="312"/>
      <c r="G8" s="77">
        <f t="shared" si="0"/>
        <v>400000</v>
      </c>
      <c r="H8" s="96">
        <v>100000</v>
      </c>
      <c r="I8" s="103"/>
      <c r="J8" s="98">
        <v>300000</v>
      </c>
      <c r="K8" s="76">
        <v>39</v>
      </c>
      <c r="L8" s="316">
        <v>15000</v>
      </c>
      <c r="M8" s="316">
        <v>5000</v>
      </c>
      <c r="N8" s="76">
        <f t="shared" si="1"/>
        <v>20000</v>
      </c>
      <c r="O8" s="76">
        <f t="shared" si="2"/>
        <v>780000</v>
      </c>
      <c r="P8" s="75" t="s">
        <v>139</v>
      </c>
      <c r="Q8" s="75" t="s">
        <v>154</v>
      </c>
      <c r="R8" s="74">
        <v>39</v>
      </c>
      <c r="S8" s="74">
        <v>15000</v>
      </c>
      <c r="T8" s="109" t="s">
        <v>310</v>
      </c>
      <c r="U8" s="77">
        <f t="shared" ref="U8:U43" si="3">SUM(S8:T8)</f>
        <v>15000</v>
      </c>
      <c r="V8" s="77">
        <f>(R8*U8)*3</f>
        <v>1755000</v>
      </c>
      <c r="W8" s="78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83">
        <v>304</v>
      </c>
      <c r="B9" s="73">
        <v>3</v>
      </c>
      <c r="C9" s="81" t="s">
        <v>65</v>
      </c>
      <c r="D9" s="313"/>
      <c r="E9" s="313"/>
      <c r="F9" s="313"/>
      <c r="G9" s="77">
        <f t="shared" si="0"/>
        <v>0</v>
      </c>
      <c r="H9" s="96">
        <v>100000</v>
      </c>
      <c r="I9" s="104"/>
      <c r="J9" s="99">
        <v>300000</v>
      </c>
      <c r="K9" s="95">
        <v>42</v>
      </c>
      <c r="L9" s="317">
        <v>15000</v>
      </c>
      <c r="M9" s="317">
        <v>5000</v>
      </c>
      <c r="N9" s="76">
        <f t="shared" si="1"/>
        <v>20000</v>
      </c>
      <c r="O9" s="76">
        <f t="shared" si="2"/>
        <v>840000</v>
      </c>
      <c r="P9" s="75"/>
      <c r="Q9" s="75"/>
      <c r="R9" s="84">
        <v>42</v>
      </c>
      <c r="S9" s="84">
        <v>15000</v>
      </c>
      <c r="T9" s="84"/>
      <c r="U9" s="77">
        <f t="shared" si="3"/>
        <v>15000</v>
      </c>
      <c r="V9" s="77">
        <f t="shared" ref="V9:V12" si="4">(R9*U9)*3</f>
        <v>1890000</v>
      </c>
      <c r="W9" s="86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>
      <c r="A10" s="83">
        <v>404</v>
      </c>
      <c r="B10" s="73">
        <v>4</v>
      </c>
      <c r="C10" s="81" t="s">
        <v>64</v>
      </c>
      <c r="D10" s="313"/>
      <c r="E10" s="313"/>
      <c r="F10" s="313"/>
      <c r="G10" s="77">
        <f t="shared" si="0"/>
        <v>0</v>
      </c>
      <c r="H10" s="96"/>
      <c r="I10" s="104"/>
      <c r="J10" s="99"/>
      <c r="K10" s="95"/>
      <c r="L10" s="317"/>
      <c r="M10" s="317"/>
      <c r="N10" s="76">
        <f t="shared" si="1"/>
        <v>0</v>
      </c>
      <c r="O10" s="76">
        <f t="shared" si="2"/>
        <v>0</v>
      </c>
      <c r="P10" s="75"/>
      <c r="Q10" s="75"/>
      <c r="R10" s="84"/>
      <c r="S10" s="84"/>
      <c r="T10" s="84"/>
      <c r="U10" s="77">
        <f t="shared" si="3"/>
        <v>0</v>
      </c>
      <c r="V10" s="77">
        <f t="shared" si="4"/>
        <v>0</v>
      </c>
      <c r="W10" s="86"/>
      <c r="X10" s="79"/>
      <c r="Y10" s="79"/>
      <c r="Z10" s="79"/>
      <c r="AA10" s="87"/>
      <c r="AC10" s="86"/>
    </row>
    <row r="11" spans="1:31">
      <c r="A11" s="41" t="s">
        <v>10</v>
      </c>
      <c r="B11" s="73">
        <v>0</v>
      </c>
      <c r="C11" s="38" t="s">
        <v>11</v>
      </c>
      <c r="D11" s="312">
        <v>400000</v>
      </c>
      <c r="E11" s="313"/>
      <c r="F11" s="313"/>
      <c r="G11" s="77">
        <f t="shared" si="0"/>
        <v>400000</v>
      </c>
      <c r="H11" s="98">
        <v>100000</v>
      </c>
      <c r="I11" s="104"/>
      <c r="J11" s="99">
        <v>300000</v>
      </c>
      <c r="K11" s="95">
        <v>14</v>
      </c>
      <c r="L11" s="317">
        <v>15000</v>
      </c>
      <c r="M11" s="317">
        <v>5000</v>
      </c>
      <c r="N11" s="76">
        <f t="shared" si="1"/>
        <v>20000</v>
      </c>
      <c r="O11" s="76">
        <f t="shared" si="2"/>
        <v>280000</v>
      </c>
      <c r="P11" s="75" t="s">
        <v>140</v>
      </c>
      <c r="Q11" s="75" t="s">
        <v>154</v>
      </c>
      <c r="R11" s="84">
        <v>14</v>
      </c>
      <c r="S11" s="84">
        <v>15000</v>
      </c>
      <c r="T11" s="84">
        <v>5000</v>
      </c>
      <c r="U11" s="77">
        <f t="shared" si="3"/>
        <v>20000</v>
      </c>
      <c r="V11" s="77">
        <f t="shared" si="4"/>
        <v>840000</v>
      </c>
      <c r="W11" s="78" t="s">
        <v>164</v>
      </c>
      <c r="X11" s="79">
        <v>42450</v>
      </c>
      <c r="Y11" s="79">
        <v>42450</v>
      </c>
      <c r="Z11" s="79">
        <v>42450</v>
      </c>
      <c r="AA11" s="87">
        <v>42236</v>
      </c>
      <c r="AC11" s="78" t="s">
        <v>316</v>
      </c>
    </row>
    <row r="12" spans="1:31">
      <c r="A12" s="83">
        <v>119</v>
      </c>
      <c r="B12" s="73">
        <v>1</v>
      </c>
      <c r="C12" s="81" t="s">
        <v>56</v>
      </c>
      <c r="D12" s="313"/>
      <c r="E12" s="313"/>
      <c r="F12" s="313"/>
      <c r="G12" s="77">
        <f t="shared" si="0"/>
        <v>0</v>
      </c>
      <c r="H12" s="96"/>
      <c r="I12" s="104"/>
      <c r="J12" s="99"/>
      <c r="K12" s="95"/>
      <c r="L12" s="317"/>
      <c r="M12" s="317"/>
      <c r="N12" s="76">
        <f t="shared" si="1"/>
        <v>0</v>
      </c>
      <c r="O12" s="76">
        <f t="shared" si="2"/>
        <v>0</v>
      </c>
      <c r="P12" s="75"/>
      <c r="Q12" s="75"/>
      <c r="R12" s="84"/>
      <c r="S12" s="84"/>
      <c r="T12" s="84"/>
      <c r="U12" s="77">
        <f t="shared" si="3"/>
        <v>0</v>
      </c>
      <c r="V12" s="77">
        <f t="shared" si="4"/>
        <v>0</v>
      </c>
      <c r="W12" s="86"/>
      <c r="X12" s="79"/>
      <c r="Y12" s="79"/>
      <c r="Z12" s="79"/>
      <c r="AA12" s="87"/>
      <c r="AC12" s="86"/>
    </row>
    <row r="13" spans="1:31">
      <c r="A13" s="72" t="s">
        <v>12</v>
      </c>
      <c r="B13" s="73">
        <v>0</v>
      </c>
      <c r="C13" s="38" t="s">
        <v>13</v>
      </c>
      <c r="D13" s="311">
        <v>200000</v>
      </c>
      <c r="E13" s="312"/>
      <c r="F13" s="312"/>
      <c r="G13" s="77">
        <f t="shared" si="0"/>
        <v>200000</v>
      </c>
      <c r="H13" s="96">
        <v>200000</v>
      </c>
      <c r="I13" s="103"/>
      <c r="J13" s="98">
        <v>300000</v>
      </c>
      <c r="K13" s="76">
        <v>125</v>
      </c>
      <c r="L13" s="316">
        <v>50000</v>
      </c>
      <c r="M13" s="316">
        <v>5000</v>
      </c>
      <c r="N13" s="76">
        <f t="shared" si="1"/>
        <v>55000</v>
      </c>
      <c r="O13" s="76">
        <f t="shared" si="2"/>
        <v>6875000</v>
      </c>
      <c r="P13" s="75" t="s">
        <v>141</v>
      </c>
      <c r="Q13" s="75" t="s">
        <v>313</v>
      </c>
      <c r="R13" s="74">
        <v>1</v>
      </c>
      <c r="S13" s="74">
        <v>50000</v>
      </c>
      <c r="T13" s="109" t="s">
        <v>310</v>
      </c>
      <c r="U13" s="77">
        <f t="shared" si="3"/>
        <v>50000</v>
      </c>
      <c r="V13" s="77">
        <f t="shared" ref="V13:V43" si="5">R13*U13</f>
        <v>50000</v>
      </c>
      <c r="W13" s="78" t="s">
        <v>166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83">
        <v>105</v>
      </c>
      <c r="B14" s="73">
        <v>1</v>
      </c>
      <c r="C14" s="81" t="s">
        <v>14</v>
      </c>
      <c r="D14" s="313">
        <v>100000</v>
      </c>
      <c r="E14" s="313"/>
      <c r="F14" s="313"/>
      <c r="G14" s="77">
        <f t="shared" si="0"/>
        <v>100000</v>
      </c>
      <c r="H14" s="99"/>
      <c r="I14" s="104"/>
      <c r="J14" s="99">
        <v>300000</v>
      </c>
      <c r="K14" s="95"/>
      <c r="L14" s="317"/>
      <c r="M14" s="317"/>
      <c r="N14" s="76">
        <f t="shared" si="1"/>
        <v>0</v>
      </c>
      <c r="O14" s="76">
        <f t="shared" si="2"/>
        <v>0</v>
      </c>
      <c r="P14" s="75"/>
      <c r="Q14" s="75"/>
      <c r="R14" s="84"/>
      <c r="S14" s="84"/>
      <c r="T14" s="84"/>
      <c r="U14" s="77">
        <f t="shared" si="3"/>
        <v>0</v>
      </c>
      <c r="V14" s="77">
        <f t="shared" si="5"/>
        <v>0</v>
      </c>
      <c r="W14" s="86"/>
      <c r="X14" s="79">
        <v>39588</v>
      </c>
      <c r="Y14" s="82"/>
      <c r="Z14" s="82"/>
      <c r="AA14" s="87">
        <v>41263</v>
      </c>
      <c r="AC14" s="86" t="s">
        <v>51</v>
      </c>
    </row>
    <row r="15" spans="1:31">
      <c r="A15" s="83">
        <v>205</v>
      </c>
      <c r="B15" s="73">
        <v>2</v>
      </c>
      <c r="C15" s="81" t="s">
        <v>315</v>
      </c>
      <c r="D15" s="313"/>
      <c r="E15" s="313"/>
      <c r="F15" s="313"/>
      <c r="G15" s="77"/>
      <c r="H15" s="99"/>
      <c r="I15" s="104"/>
      <c r="J15" s="99"/>
      <c r="K15" s="95"/>
      <c r="L15" s="317"/>
      <c r="M15" s="317"/>
      <c r="N15" s="76"/>
      <c r="O15" s="76"/>
      <c r="P15" s="75"/>
      <c r="Q15" s="75"/>
      <c r="R15" s="84"/>
      <c r="S15" s="84"/>
      <c r="T15" s="84"/>
      <c r="U15" s="77"/>
      <c r="V15" s="77"/>
      <c r="W15" s="86"/>
      <c r="X15" s="79"/>
      <c r="Y15" s="82"/>
      <c r="Z15" s="82"/>
      <c r="AA15" s="87"/>
      <c r="AC15" s="86"/>
    </row>
    <row r="16" spans="1:31">
      <c r="A16" s="72" t="s">
        <v>15</v>
      </c>
      <c r="B16" s="73">
        <v>0</v>
      </c>
      <c r="C16" s="38" t="s">
        <v>16</v>
      </c>
      <c r="D16" s="311">
        <v>300000</v>
      </c>
      <c r="E16" s="312">
        <v>50000</v>
      </c>
      <c r="F16" s="312"/>
      <c r="G16" s="77">
        <f t="shared" si="0"/>
        <v>350000</v>
      </c>
      <c r="H16" s="96">
        <v>100000</v>
      </c>
      <c r="I16" s="103"/>
      <c r="J16" s="98">
        <v>300000</v>
      </c>
      <c r="K16" s="76">
        <v>50</v>
      </c>
      <c r="L16" s="316">
        <v>30000</v>
      </c>
      <c r="M16" s="316">
        <v>5000</v>
      </c>
      <c r="N16" s="76">
        <f t="shared" si="1"/>
        <v>35000</v>
      </c>
      <c r="O16" s="76">
        <f t="shared" si="2"/>
        <v>1750000</v>
      </c>
      <c r="P16" s="75" t="s">
        <v>142</v>
      </c>
      <c r="Q16" s="75" t="s">
        <v>154</v>
      </c>
      <c r="R16" s="74"/>
      <c r="S16" s="74"/>
      <c r="T16" s="109" t="s">
        <v>310</v>
      </c>
      <c r="U16" s="77"/>
      <c r="V16" s="77"/>
      <c r="W16" s="78"/>
      <c r="X16" s="79">
        <v>37641</v>
      </c>
      <c r="Y16" s="79">
        <v>37641</v>
      </c>
      <c r="Z16" s="79">
        <v>39447</v>
      </c>
      <c r="AA16" s="80">
        <v>41263</v>
      </c>
      <c r="AC16" s="78"/>
    </row>
    <row r="17" spans="1:29">
      <c r="A17" s="38">
        <v>106</v>
      </c>
      <c r="B17" s="73">
        <v>1</v>
      </c>
      <c r="C17" s="81" t="s">
        <v>62</v>
      </c>
      <c r="D17" s="311"/>
      <c r="E17" s="312">
        <v>50000</v>
      </c>
      <c r="F17" s="312"/>
      <c r="G17" s="77">
        <f t="shared" si="0"/>
        <v>50000</v>
      </c>
      <c r="H17" s="96"/>
      <c r="I17" s="103"/>
      <c r="J17" s="98">
        <v>300000</v>
      </c>
      <c r="K17" s="76">
        <v>47</v>
      </c>
      <c r="L17" s="316">
        <v>30000</v>
      </c>
      <c r="M17" s="316">
        <v>5000</v>
      </c>
      <c r="N17" s="76">
        <f t="shared" si="1"/>
        <v>35000</v>
      </c>
      <c r="O17" s="76">
        <f t="shared" si="2"/>
        <v>1645000</v>
      </c>
      <c r="P17" s="75"/>
      <c r="Q17" s="75"/>
      <c r="R17" s="74"/>
      <c r="S17" s="74"/>
      <c r="T17" s="74"/>
      <c r="U17" s="77"/>
      <c r="V17" s="77"/>
      <c r="W17" s="78"/>
      <c r="X17" s="79"/>
      <c r="Y17" s="79"/>
      <c r="Z17" s="79"/>
      <c r="AA17" s="80"/>
      <c r="AC17" s="78"/>
    </row>
    <row r="18" spans="1:29">
      <c r="A18" s="83">
        <v>206</v>
      </c>
      <c r="B18" s="73">
        <v>2</v>
      </c>
      <c r="C18" s="81" t="s">
        <v>63</v>
      </c>
      <c r="D18" s="313"/>
      <c r="E18" s="313"/>
      <c r="F18" s="313"/>
      <c r="G18" s="77">
        <f t="shared" si="0"/>
        <v>0</v>
      </c>
      <c r="H18" s="99"/>
      <c r="I18" s="104"/>
      <c r="J18" s="99"/>
      <c r="K18" s="95"/>
      <c r="L18" s="317"/>
      <c r="M18" s="317"/>
      <c r="N18" s="76">
        <f t="shared" si="1"/>
        <v>0</v>
      </c>
      <c r="O18" s="76">
        <f t="shared" si="2"/>
        <v>0</v>
      </c>
      <c r="P18" s="75"/>
      <c r="Q18" s="75"/>
      <c r="R18" s="84"/>
      <c r="S18" s="84"/>
      <c r="T18" s="84"/>
      <c r="U18" s="77"/>
      <c r="V18" s="77"/>
      <c r="W18" s="86"/>
      <c r="X18" s="82"/>
      <c r="Y18" s="82"/>
      <c r="Z18" s="82"/>
      <c r="AA18" s="86"/>
      <c r="AC18" s="86"/>
    </row>
    <row r="19" spans="1:29">
      <c r="A19" s="72" t="s">
        <v>17</v>
      </c>
      <c r="B19" s="73">
        <v>0</v>
      </c>
      <c r="C19" s="38" t="s">
        <v>18</v>
      </c>
      <c r="D19" s="311">
        <v>200000</v>
      </c>
      <c r="E19" s="311"/>
      <c r="F19" s="311"/>
      <c r="G19" s="77">
        <f t="shared" si="0"/>
        <v>200000</v>
      </c>
      <c r="H19" s="96">
        <v>100000</v>
      </c>
      <c r="I19" s="105"/>
      <c r="J19" s="96"/>
      <c r="K19" s="76">
        <v>31</v>
      </c>
      <c r="L19" s="316">
        <v>30000</v>
      </c>
      <c r="M19" s="316">
        <v>10000</v>
      </c>
      <c r="N19" s="76">
        <f t="shared" si="1"/>
        <v>40000</v>
      </c>
      <c r="O19" s="76">
        <f t="shared" si="2"/>
        <v>1240000</v>
      </c>
      <c r="P19" s="75" t="s">
        <v>143</v>
      </c>
      <c r="Q19" s="75" t="s">
        <v>154</v>
      </c>
      <c r="R19" s="74"/>
      <c r="S19" s="74"/>
      <c r="T19" s="74"/>
      <c r="U19" s="77"/>
      <c r="V19" s="77"/>
      <c r="W19" s="78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83">
        <v>107</v>
      </c>
      <c r="B20" s="73">
        <v>1</v>
      </c>
      <c r="C20" s="81" t="s">
        <v>70</v>
      </c>
      <c r="D20" s="313">
        <v>150000</v>
      </c>
      <c r="E20" s="313"/>
      <c r="F20" s="313"/>
      <c r="G20" s="77">
        <f t="shared" si="0"/>
        <v>150000</v>
      </c>
      <c r="H20" s="99"/>
      <c r="I20" s="104"/>
      <c r="J20" s="99"/>
      <c r="K20" s="95">
        <v>17</v>
      </c>
      <c r="L20" s="317">
        <v>30000</v>
      </c>
      <c r="M20" s="317">
        <v>10000</v>
      </c>
      <c r="N20" s="76">
        <f t="shared" si="1"/>
        <v>40000</v>
      </c>
      <c r="O20" s="76">
        <f t="shared" si="2"/>
        <v>680000</v>
      </c>
      <c r="P20" s="75"/>
      <c r="Q20" s="75"/>
      <c r="R20" s="84"/>
      <c r="S20" s="84"/>
      <c r="T20" s="84"/>
      <c r="U20" s="77"/>
      <c r="V20" s="77"/>
      <c r="W20" s="86"/>
      <c r="X20" s="79">
        <v>39559</v>
      </c>
      <c r="Y20" s="82"/>
      <c r="Z20" s="79">
        <v>40421</v>
      </c>
      <c r="AA20" s="86"/>
      <c r="AC20" s="86"/>
    </row>
    <row r="21" spans="1:29">
      <c r="A21" s="83">
        <v>207</v>
      </c>
      <c r="B21" s="73">
        <v>2</v>
      </c>
      <c r="C21" s="81" t="s">
        <v>71</v>
      </c>
      <c r="D21" s="313">
        <v>150000</v>
      </c>
      <c r="E21" s="313"/>
      <c r="F21" s="313"/>
      <c r="G21" s="77">
        <f t="shared" si="0"/>
        <v>150000</v>
      </c>
      <c r="H21" s="99">
        <v>100000</v>
      </c>
      <c r="I21" s="104"/>
      <c r="J21" s="99"/>
      <c r="K21" s="95">
        <v>18</v>
      </c>
      <c r="L21" s="317">
        <v>30000</v>
      </c>
      <c r="M21" s="317">
        <v>10000</v>
      </c>
      <c r="N21" s="76">
        <f t="shared" si="1"/>
        <v>40000</v>
      </c>
      <c r="O21" s="76">
        <f t="shared" si="2"/>
        <v>720000</v>
      </c>
      <c r="P21" s="75"/>
      <c r="Q21" s="75"/>
      <c r="R21" s="84"/>
      <c r="S21" s="84"/>
      <c r="T21" s="84"/>
      <c r="U21" s="77"/>
      <c r="V21" s="77"/>
      <c r="W21" s="86"/>
      <c r="X21" s="79">
        <v>39559</v>
      </c>
      <c r="Y21" s="79">
        <v>42541</v>
      </c>
      <c r="Z21" s="79">
        <v>40421</v>
      </c>
      <c r="AA21" s="86"/>
      <c r="AC21" s="86"/>
    </row>
    <row r="22" spans="1:29">
      <c r="A22" s="72" t="s">
        <v>19</v>
      </c>
      <c r="B22" s="73">
        <v>0</v>
      </c>
      <c r="C22" s="38" t="s">
        <v>20</v>
      </c>
      <c r="D22" s="311">
        <v>250000</v>
      </c>
      <c r="E22" s="311"/>
      <c r="F22" s="311"/>
      <c r="G22" s="77">
        <f t="shared" si="0"/>
        <v>250000</v>
      </c>
      <c r="H22" s="99">
        <v>100000</v>
      </c>
      <c r="I22" s="105"/>
      <c r="J22" s="96">
        <v>300000</v>
      </c>
      <c r="K22" s="76">
        <v>37</v>
      </c>
      <c r="L22" s="317">
        <v>30000</v>
      </c>
      <c r="M22" s="317">
        <v>10000</v>
      </c>
      <c r="N22" s="76">
        <f t="shared" si="1"/>
        <v>40000</v>
      </c>
      <c r="O22" s="76">
        <f t="shared" si="2"/>
        <v>1480000</v>
      </c>
      <c r="P22" s="75" t="s">
        <v>144</v>
      </c>
      <c r="Q22" s="75" t="s">
        <v>154</v>
      </c>
      <c r="R22" s="74"/>
      <c r="S22" s="84"/>
      <c r="T22" s="84"/>
      <c r="U22" s="77"/>
      <c r="V22" s="77"/>
      <c r="W22" s="78"/>
      <c r="X22" s="79">
        <v>37641</v>
      </c>
      <c r="Y22" s="79">
        <v>37641</v>
      </c>
      <c r="Z22" s="79">
        <v>39510</v>
      </c>
      <c r="AA22" s="80">
        <v>40410</v>
      </c>
      <c r="AC22" s="78"/>
    </row>
    <row r="23" spans="1:29">
      <c r="A23" s="38">
        <v>208</v>
      </c>
      <c r="B23" s="73">
        <v>1</v>
      </c>
      <c r="C23" s="81" t="s">
        <v>61</v>
      </c>
      <c r="D23" s="311"/>
      <c r="E23" s="311"/>
      <c r="F23" s="311"/>
      <c r="G23" s="77">
        <f t="shared" si="0"/>
        <v>0</v>
      </c>
      <c r="H23" s="99"/>
      <c r="I23" s="105"/>
      <c r="J23" s="96"/>
      <c r="K23" s="76"/>
      <c r="L23" s="317"/>
      <c r="M23" s="317"/>
      <c r="N23" s="76">
        <f t="shared" si="1"/>
        <v>0</v>
      </c>
      <c r="O23" s="76">
        <f t="shared" si="2"/>
        <v>0</v>
      </c>
      <c r="P23" s="75"/>
      <c r="Q23" s="75"/>
      <c r="R23" s="74"/>
      <c r="S23" s="84"/>
      <c r="T23" s="84"/>
      <c r="U23" s="77"/>
      <c r="V23" s="77"/>
      <c r="W23" s="78"/>
      <c r="X23" s="79"/>
      <c r="Y23" s="79"/>
      <c r="Z23" s="79"/>
      <c r="AA23" s="80"/>
      <c r="AC23" s="78"/>
    </row>
    <row r="24" spans="1:29">
      <c r="A24" s="88" t="s">
        <v>21</v>
      </c>
      <c r="B24" s="73">
        <v>0</v>
      </c>
      <c r="C24" s="38" t="s">
        <v>22</v>
      </c>
      <c r="D24" s="311">
        <v>250000</v>
      </c>
      <c r="E24" s="311"/>
      <c r="F24" s="311"/>
      <c r="G24" s="77">
        <f t="shared" si="0"/>
        <v>250000</v>
      </c>
      <c r="H24" s="99">
        <v>100000</v>
      </c>
      <c r="I24" s="104"/>
      <c r="J24" s="99">
        <v>300000</v>
      </c>
      <c r="K24" s="95">
        <v>36</v>
      </c>
      <c r="L24" s="317">
        <v>30000</v>
      </c>
      <c r="M24" s="317">
        <v>10000</v>
      </c>
      <c r="N24" s="76">
        <f t="shared" si="1"/>
        <v>40000</v>
      </c>
      <c r="O24" s="76">
        <f t="shared" si="2"/>
        <v>1440000</v>
      </c>
      <c r="P24" s="75" t="s">
        <v>145</v>
      </c>
      <c r="Q24" s="75" t="s">
        <v>154</v>
      </c>
      <c r="R24" s="84"/>
      <c r="S24" s="84"/>
      <c r="T24" s="84"/>
      <c r="U24" s="77"/>
      <c r="V24" s="77"/>
      <c r="W24" s="86"/>
      <c r="X24" s="79">
        <v>40410</v>
      </c>
      <c r="Y24" s="82"/>
      <c r="Z24" s="79">
        <v>40683</v>
      </c>
      <c r="AA24" s="87">
        <v>40410</v>
      </c>
      <c r="AC24" s="86"/>
    </row>
    <row r="25" spans="1:29">
      <c r="A25" s="83">
        <v>118</v>
      </c>
      <c r="B25" s="73">
        <v>1</v>
      </c>
      <c r="C25" s="81" t="s">
        <v>60</v>
      </c>
      <c r="D25" s="311"/>
      <c r="E25" s="311"/>
      <c r="F25" s="311"/>
      <c r="G25" s="77">
        <f t="shared" si="0"/>
        <v>0</v>
      </c>
      <c r="H25" s="99"/>
      <c r="I25" s="104"/>
      <c r="J25" s="99"/>
      <c r="K25" s="95"/>
      <c r="L25" s="317"/>
      <c r="M25" s="317"/>
      <c r="N25" s="76">
        <f t="shared" si="1"/>
        <v>0</v>
      </c>
      <c r="O25" s="76">
        <f t="shared" si="2"/>
        <v>0</v>
      </c>
      <c r="P25" s="75"/>
      <c r="Q25" s="75"/>
      <c r="R25" s="84"/>
      <c r="S25" s="84"/>
      <c r="T25" s="84"/>
      <c r="U25" s="77"/>
      <c r="V25" s="77"/>
      <c r="W25" s="86"/>
      <c r="X25" s="79"/>
      <c r="Y25" s="82"/>
      <c r="Z25" s="79"/>
      <c r="AA25" s="87"/>
      <c r="AC25" s="86"/>
    </row>
    <row r="26" spans="1:29">
      <c r="A26" s="72" t="s">
        <v>23</v>
      </c>
      <c r="B26" s="73">
        <v>0</v>
      </c>
      <c r="C26" s="38" t="s">
        <v>24</v>
      </c>
      <c r="D26" s="313">
        <v>250000</v>
      </c>
      <c r="E26" s="313"/>
      <c r="F26" s="313"/>
      <c r="G26" s="77">
        <f t="shared" si="0"/>
        <v>250000</v>
      </c>
      <c r="H26" s="99">
        <v>100000</v>
      </c>
      <c r="I26" s="104"/>
      <c r="J26" s="99">
        <v>300000</v>
      </c>
      <c r="K26" s="95">
        <v>33</v>
      </c>
      <c r="L26" s="317">
        <v>30000</v>
      </c>
      <c r="M26" s="317">
        <v>10000</v>
      </c>
      <c r="N26" s="76">
        <f t="shared" si="1"/>
        <v>40000</v>
      </c>
      <c r="O26" s="76">
        <f t="shared" si="2"/>
        <v>1320000</v>
      </c>
      <c r="P26" s="75" t="s">
        <v>146</v>
      </c>
      <c r="Q26" s="75" t="s">
        <v>154</v>
      </c>
      <c r="R26" s="84"/>
      <c r="S26" s="84"/>
      <c r="T26" s="84"/>
      <c r="U26" s="77"/>
      <c r="V26" s="77"/>
      <c r="W26" s="86"/>
      <c r="X26" s="79">
        <v>37641</v>
      </c>
      <c r="Y26" s="79">
        <v>37641</v>
      </c>
      <c r="Z26" s="79">
        <v>40471</v>
      </c>
      <c r="AA26" s="87">
        <v>41263</v>
      </c>
      <c r="AC26" s="42" t="s">
        <v>170</v>
      </c>
    </row>
    <row r="27" spans="1:29">
      <c r="A27" s="38">
        <v>113</v>
      </c>
      <c r="B27" s="73">
        <v>1</v>
      </c>
      <c r="C27" s="81" t="s">
        <v>72</v>
      </c>
      <c r="D27" s="313"/>
      <c r="E27" s="313"/>
      <c r="F27" s="313"/>
      <c r="G27" s="77">
        <f t="shared" si="0"/>
        <v>0</v>
      </c>
      <c r="H27" s="99"/>
      <c r="I27" s="104"/>
      <c r="J27" s="99"/>
      <c r="K27" s="95"/>
      <c r="L27" s="317"/>
      <c r="M27" s="317"/>
      <c r="N27" s="76">
        <f t="shared" si="1"/>
        <v>0</v>
      </c>
      <c r="O27" s="76">
        <f t="shared" si="2"/>
        <v>0</v>
      </c>
      <c r="P27" s="75"/>
      <c r="Q27" s="75"/>
      <c r="R27" s="84"/>
      <c r="S27" s="84"/>
      <c r="T27" s="84"/>
      <c r="U27" s="77"/>
      <c r="V27" s="77"/>
      <c r="W27" s="86"/>
      <c r="X27" s="79"/>
      <c r="Y27" s="79"/>
      <c r="Z27" s="79"/>
      <c r="AA27" s="87"/>
    </row>
    <row r="28" spans="1:29">
      <c r="A28" s="110" t="s">
        <v>25</v>
      </c>
      <c r="B28" s="73">
        <v>0</v>
      </c>
      <c r="C28" s="38" t="s">
        <v>26</v>
      </c>
      <c r="D28" s="312">
        <v>200000</v>
      </c>
      <c r="E28" s="312"/>
      <c r="F28" s="312"/>
      <c r="G28" s="77">
        <f t="shared" si="0"/>
        <v>200000</v>
      </c>
      <c r="H28" s="100" t="s">
        <v>50</v>
      </c>
      <c r="I28" s="103"/>
      <c r="J28" s="98">
        <v>300000</v>
      </c>
      <c r="K28" s="76"/>
      <c r="L28" s="317"/>
      <c r="M28" s="317"/>
      <c r="N28" s="76"/>
      <c r="O28" s="76"/>
      <c r="P28" s="75"/>
      <c r="Q28" s="75"/>
      <c r="R28" s="74">
        <v>7</v>
      </c>
      <c r="S28" s="84">
        <v>30000</v>
      </c>
      <c r="T28" s="84">
        <v>10000</v>
      </c>
      <c r="U28" s="77">
        <f t="shared" si="3"/>
        <v>40000</v>
      </c>
      <c r="V28" s="77">
        <f t="shared" si="5"/>
        <v>280000</v>
      </c>
      <c r="W28" s="78" t="s">
        <v>173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>
      <c r="A29" s="38">
        <v>109</v>
      </c>
      <c r="B29" s="73">
        <v>1</v>
      </c>
      <c r="C29" s="81" t="s">
        <v>58</v>
      </c>
      <c r="D29" s="312"/>
      <c r="E29" s="312"/>
      <c r="F29" s="312"/>
      <c r="G29" s="77">
        <f t="shared" si="0"/>
        <v>0</v>
      </c>
      <c r="H29" s="100"/>
      <c r="I29" s="103"/>
      <c r="J29" s="98"/>
      <c r="K29" s="76"/>
      <c r="L29" s="317"/>
      <c r="M29" s="317"/>
      <c r="N29" s="76"/>
      <c r="O29" s="76"/>
      <c r="P29" s="75"/>
      <c r="Q29" s="75"/>
      <c r="R29" s="74"/>
      <c r="S29" s="84"/>
      <c r="T29" s="84"/>
      <c r="U29" s="77">
        <f t="shared" si="3"/>
        <v>0</v>
      </c>
      <c r="V29" s="77">
        <f t="shared" si="5"/>
        <v>0</v>
      </c>
      <c r="W29" s="89"/>
      <c r="X29" s="79"/>
      <c r="Y29" s="82"/>
      <c r="Z29" s="82"/>
      <c r="AA29" s="80"/>
      <c r="AC29" s="89" t="s">
        <v>312</v>
      </c>
    </row>
    <row r="30" spans="1:29">
      <c r="A30" s="41" t="s">
        <v>27</v>
      </c>
      <c r="B30" s="73">
        <v>0</v>
      </c>
      <c r="C30" s="38" t="s">
        <v>28</v>
      </c>
      <c r="D30" s="312">
        <v>250000</v>
      </c>
      <c r="E30" s="312"/>
      <c r="F30" s="312">
        <v>50000</v>
      </c>
      <c r="G30" s="77">
        <f t="shared" si="0"/>
        <v>300000</v>
      </c>
      <c r="H30" s="98"/>
      <c r="I30" s="103">
        <v>100000</v>
      </c>
      <c r="J30" s="98"/>
      <c r="K30" s="76"/>
      <c r="L30" s="316"/>
      <c r="M30" s="316"/>
      <c r="N30" s="76"/>
      <c r="O30" s="76"/>
      <c r="P30" s="75"/>
      <c r="Q30" s="75"/>
      <c r="R30" s="74">
        <v>13</v>
      </c>
      <c r="S30" s="74">
        <v>50000</v>
      </c>
      <c r="T30" s="109" t="s">
        <v>310</v>
      </c>
      <c r="U30" s="77">
        <f t="shared" si="3"/>
        <v>50000</v>
      </c>
      <c r="V30" s="77">
        <f t="shared" si="5"/>
        <v>650000</v>
      </c>
      <c r="W30" s="78" t="s">
        <v>135</v>
      </c>
      <c r="X30" s="79">
        <v>37641</v>
      </c>
      <c r="Y30" s="79">
        <v>37641</v>
      </c>
      <c r="Z30" s="82"/>
      <c r="AA30" s="82" t="s">
        <v>54</v>
      </c>
      <c r="AC30" s="78" t="s">
        <v>174</v>
      </c>
    </row>
    <row r="31" spans="1:29">
      <c r="A31" s="41" t="s">
        <v>29</v>
      </c>
      <c r="B31" s="73">
        <v>0</v>
      </c>
      <c r="C31" s="38" t="s">
        <v>30</v>
      </c>
      <c r="D31" s="313">
        <v>200000</v>
      </c>
      <c r="E31" s="313"/>
      <c r="F31" s="313"/>
      <c r="G31" s="77">
        <f t="shared" si="0"/>
        <v>200000</v>
      </c>
      <c r="H31" s="99"/>
      <c r="I31" s="104">
        <v>50000</v>
      </c>
      <c r="J31" s="99"/>
      <c r="K31" s="95"/>
      <c r="L31" s="316"/>
      <c r="M31" s="316"/>
      <c r="N31" s="76"/>
      <c r="O31" s="76"/>
      <c r="P31" s="75"/>
      <c r="Q31" s="75"/>
      <c r="R31" s="84">
        <v>8</v>
      </c>
      <c r="S31" s="74">
        <v>50000</v>
      </c>
      <c r="T31" s="109" t="s">
        <v>310</v>
      </c>
      <c r="U31" s="77">
        <f>SUM(S31:T31)</f>
        <v>50000</v>
      </c>
      <c r="V31" s="77">
        <f t="shared" si="5"/>
        <v>400000</v>
      </c>
      <c r="W31" s="7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>
      <c r="A32" s="72" t="s">
        <v>31</v>
      </c>
      <c r="B32" s="73">
        <v>0</v>
      </c>
      <c r="C32" s="38" t="s">
        <v>32</v>
      </c>
      <c r="D32" s="313">
        <v>500000</v>
      </c>
      <c r="E32" s="313"/>
      <c r="F32" s="313"/>
      <c r="G32" s="77">
        <f t="shared" si="0"/>
        <v>500000</v>
      </c>
      <c r="H32" s="99"/>
      <c r="I32" s="104"/>
      <c r="J32" s="99">
        <v>300000</v>
      </c>
      <c r="K32" s="95">
        <v>22</v>
      </c>
      <c r="L32" s="317">
        <v>80000</v>
      </c>
      <c r="M32" s="317"/>
      <c r="N32" s="76">
        <f t="shared" si="1"/>
        <v>80000</v>
      </c>
      <c r="O32" s="76">
        <f t="shared" si="2"/>
        <v>1760000</v>
      </c>
      <c r="P32" s="75" t="s">
        <v>147</v>
      </c>
      <c r="Q32" s="75"/>
      <c r="R32" s="84"/>
      <c r="S32" s="84"/>
      <c r="T32" s="84"/>
      <c r="U32" s="77"/>
      <c r="V32" s="77"/>
      <c r="W32" s="78"/>
      <c r="X32" s="79"/>
      <c r="Y32" s="79"/>
      <c r="Z32" s="79"/>
      <c r="AA32" s="87"/>
      <c r="AC32" s="78" t="s">
        <v>163</v>
      </c>
    </row>
    <row r="33" spans="1:29">
      <c r="A33" s="38">
        <v>112</v>
      </c>
      <c r="B33" s="73">
        <v>1</v>
      </c>
      <c r="C33" s="81" t="s">
        <v>59</v>
      </c>
      <c r="D33" s="313"/>
      <c r="E33" s="313"/>
      <c r="F33" s="313"/>
      <c r="G33" s="77">
        <f t="shared" si="0"/>
        <v>0</v>
      </c>
      <c r="H33" s="99"/>
      <c r="I33" s="104"/>
      <c r="J33" s="99"/>
      <c r="K33" s="95"/>
      <c r="L33" s="317"/>
      <c r="M33" s="317"/>
      <c r="N33" s="76">
        <f t="shared" si="1"/>
        <v>0</v>
      </c>
      <c r="O33" s="76">
        <f t="shared" si="2"/>
        <v>0</v>
      </c>
      <c r="P33" s="75"/>
      <c r="Q33" s="75"/>
      <c r="R33" s="84"/>
      <c r="S33" s="84"/>
      <c r="T33" s="84"/>
      <c r="U33" s="77">
        <f t="shared" si="3"/>
        <v>0</v>
      </c>
      <c r="V33" s="77">
        <f t="shared" si="5"/>
        <v>0</v>
      </c>
      <c r="W33" s="78"/>
      <c r="X33" s="79"/>
      <c r="Y33" s="79"/>
      <c r="Z33" s="79"/>
      <c r="AA33" s="87"/>
      <c r="AC33" s="78"/>
    </row>
    <row r="34" spans="1:29">
      <c r="A34" s="72" t="s">
        <v>33</v>
      </c>
      <c r="B34" s="73">
        <v>0</v>
      </c>
      <c r="C34" s="38" t="s">
        <v>34</v>
      </c>
      <c r="D34" s="313">
        <v>200000</v>
      </c>
      <c r="E34" s="313"/>
      <c r="F34" s="313"/>
      <c r="G34" s="77">
        <f t="shared" si="0"/>
        <v>200000</v>
      </c>
      <c r="H34" s="99">
        <v>50000</v>
      </c>
      <c r="I34" s="104"/>
      <c r="J34" s="99">
        <v>300000</v>
      </c>
      <c r="K34" s="95"/>
      <c r="L34" s="317"/>
      <c r="M34" s="317"/>
      <c r="N34" s="76"/>
      <c r="O34" s="76">
        <v>420000</v>
      </c>
      <c r="P34" s="75" t="s">
        <v>148</v>
      </c>
      <c r="Q34" s="75" t="s">
        <v>168</v>
      </c>
      <c r="R34" s="84"/>
      <c r="S34" s="84"/>
      <c r="T34" s="84"/>
      <c r="U34" s="77"/>
      <c r="V34" s="77"/>
      <c r="W34" s="86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>
      <c r="A35" s="72" t="s">
        <v>35</v>
      </c>
      <c r="B35" s="73">
        <v>0</v>
      </c>
      <c r="C35" s="38" t="s">
        <v>36</v>
      </c>
      <c r="D35" s="313">
        <v>200000</v>
      </c>
      <c r="E35" s="313"/>
      <c r="F35" s="313"/>
      <c r="G35" s="77">
        <f t="shared" si="0"/>
        <v>200000</v>
      </c>
      <c r="H35" s="99"/>
      <c r="I35" s="104"/>
      <c r="J35" s="99">
        <v>300000</v>
      </c>
      <c r="K35" s="95">
        <v>6</v>
      </c>
      <c r="L35" s="317">
        <v>30000</v>
      </c>
      <c r="M35" s="317">
        <v>5000</v>
      </c>
      <c r="N35" s="76">
        <f t="shared" si="1"/>
        <v>35000</v>
      </c>
      <c r="O35" s="76">
        <f t="shared" si="2"/>
        <v>210000</v>
      </c>
      <c r="P35" s="75" t="s">
        <v>147</v>
      </c>
      <c r="Q35" s="75"/>
      <c r="R35" s="84"/>
      <c r="S35" s="84"/>
      <c r="T35" s="84"/>
      <c r="U35" s="77"/>
      <c r="V35" s="77"/>
      <c r="W35" s="86"/>
      <c r="X35" s="79">
        <v>39892</v>
      </c>
      <c r="Y35" s="82"/>
      <c r="Z35" s="79">
        <v>41325</v>
      </c>
      <c r="AA35" s="87">
        <v>41325</v>
      </c>
      <c r="AC35" s="42" t="s">
        <v>170</v>
      </c>
    </row>
    <row r="36" spans="1:29">
      <c r="A36" s="72" t="s">
        <v>37</v>
      </c>
      <c r="B36" s="73">
        <v>0</v>
      </c>
      <c r="C36" s="38" t="s">
        <v>38</v>
      </c>
      <c r="D36" s="313">
        <v>200000</v>
      </c>
      <c r="E36" s="313"/>
      <c r="F36" s="313"/>
      <c r="G36" s="77">
        <f t="shared" si="0"/>
        <v>200000</v>
      </c>
      <c r="H36" s="99"/>
      <c r="I36" s="104"/>
      <c r="J36" s="99">
        <v>300000</v>
      </c>
      <c r="K36" s="95"/>
      <c r="L36" s="317"/>
      <c r="M36" s="317"/>
      <c r="N36" s="76"/>
      <c r="O36" s="76">
        <v>300000</v>
      </c>
      <c r="P36" s="75" t="s">
        <v>147</v>
      </c>
      <c r="Q36" s="75" t="s">
        <v>168</v>
      </c>
      <c r="R36" s="84"/>
      <c r="S36" s="84"/>
      <c r="T36" s="84"/>
      <c r="U36" s="77"/>
      <c r="V36" s="77"/>
      <c r="W36" s="86"/>
      <c r="X36" s="79">
        <v>39559</v>
      </c>
      <c r="Y36" s="82"/>
      <c r="Z36" s="79">
        <v>42755</v>
      </c>
      <c r="AA36" s="87">
        <v>42755</v>
      </c>
      <c r="AC36" s="86"/>
    </row>
    <row r="37" spans="1:29">
      <c r="A37" s="72" t="s">
        <v>39</v>
      </c>
      <c r="B37" s="73">
        <v>0</v>
      </c>
      <c r="C37" s="38" t="s">
        <v>40</v>
      </c>
      <c r="D37" s="313">
        <v>200000</v>
      </c>
      <c r="E37" s="313"/>
      <c r="F37" s="313"/>
      <c r="G37" s="77">
        <f t="shared" si="0"/>
        <v>200000</v>
      </c>
      <c r="H37" s="99"/>
      <c r="I37" s="104"/>
      <c r="J37" s="99">
        <v>300000</v>
      </c>
      <c r="K37" s="95">
        <v>12</v>
      </c>
      <c r="L37" s="317">
        <v>30000</v>
      </c>
      <c r="M37" s="317"/>
      <c r="N37" s="76">
        <f t="shared" si="1"/>
        <v>30000</v>
      </c>
      <c r="O37" s="76">
        <f t="shared" si="2"/>
        <v>360000</v>
      </c>
      <c r="P37" s="75" t="s">
        <v>149</v>
      </c>
      <c r="Q37" s="75"/>
      <c r="R37" s="84"/>
      <c r="S37" s="84"/>
      <c r="T37" s="84"/>
      <c r="U37" s="77"/>
      <c r="V37" s="77"/>
      <c r="W37" s="86"/>
      <c r="X37" s="79">
        <v>39559</v>
      </c>
      <c r="Y37" s="82"/>
      <c r="Z37" s="79">
        <v>40106</v>
      </c>
      <c r="AA37" s="87">
        <v>41263</v>
      </c>
      <c r="AC37" s="86" t="s">
        <v>169</v>
      </c>
    </row>
    <row r="38" spans="1:29">
      <c r="A38" s="88" t="s">
        <v>112</v>
      </c>
      <c r="B38" s="73">
        <v>0</v>
      </c>
      <c r="C38" s="83" t="s">
        <v>113</v>
      </c>
      <c r="D38" s="313">
        <v>200000</v>
      </c>
      <c r="E38" s="313"/>
      <c r="F38" s="313">
        <v>50000</v>
      </c>
      <c r="G38" s="77">
        <f t="shared" si="0"/>
        <v>250000</v>
      </c>
      <c r="H38" s="99">
        <v>100000</v>
      </c>
      <c r="I38" s="104">
        <v>100000</v>
      </c>
      <c r="J38" s="99"/>
      <c r="K38" s="95"/>
      <c r="L38" s="317"/>
      <c r="M38" s="317"/>
      <c r="N38" s="76">
        <f t="shared" si="1"/>
        <v>0</v>
      </c>
      <c r="O38" s="76">
        <f t="shared" si="2"/>
        <v>0</v>
      </c>
      <c r="P38" s="85" t="s">
        <v>150</v>
      </c>
      <c r="Q38" s="85"/>
      <c r="R38" s="84"/>
      <c r="S38" s="84"/>
      <c r="T38" s="84"/>
      <c r="U38" s="77"/>
      <c r="V38" s="77"/>
      <c r="W38" s="86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83">
        <v>103</v>
      </c>
      <c r="B39" s="73">
        <v>1</v>
      </c>
      <c r="C39" s="83" t="s">
        <v>57</v>
      </c>
      <c r="D39" s="313">
        <v>100000</v>
      </c>
      <c r="E39" s="313"/>
      <c r="F39" s="313"/>
      <c r="G39" s="77">
        <f t="shared" si="0"/>
        <v>100000</v>
      </c>
      <c r="H39" s="99"/>
      <c r="I39" s="104"/>
      <c r="J39" s="99"/>
      <c r="K39" s="95"/>
      <c r="L39" s="317"/>
      <c r="M39" s="317"/>
      <c r="N39" s="76">
        <f t="shared" si="1"/>
        <v>0</v>
      </c>
      <c r="O39" s="76">
        <f t="shared" si="2"/>
        <v>0</v>
      </c>
      <c r="P39" s="85"/>
      <c r="Q39" s="85"/>
      <c r="R39" s="84"/>
      <c r="S39" s="84"/>
      <c r="T39" s="84"/>
      <c r="U39" s="77"/>
      <c r="V39" s="77"/>
      <c r="W39" s="86"/>
      <c r="X39" s="79">
        <v>39588</v>
      </c>
      <c r="Y39" s="82"/>
      <c r="Z39" s="82"/>
      <c r="AA39" s="82"/>
      <c r="AC39" s="86"/>
    </row>
    <row r="40" spans="1:29">
      <c r="A40" s="83">
        <v>203</v>
      </c>
      <c r="B40" s="73">
        <v>2</v>
      </c>
      <c r="C40" s="83" t="s">
        <v>114</v>
      </c>
      <c r="D40" s="313"/>
      <c r="E40" s="313"/>
      <c r="F40" s="313"/>
      <c r="G40" s="77">
        <f t="shared" si="0"/>
        <v>0</v>
      </c>
      <c r="H40" s="99"/>
      <c r="I40" s="104"/>
      <c r="J40" s="99"/>
      <c r="K40" s="95"/>
      <c r="L40" s="317"/>
      <c r="M40" s="317"/>
      <c r="N40" s="76">
        <f t="shared" si="1"/>
        <v>0</v>
      </c>
      <c r="O40" s="76">
        <f t="shared" si="2"/>
        <v>0</v>
      </c>
      <c r="P40" s="85"/>
      <c r="Q40" s="85"/>
      <c r="R40" s="84"/>
      <c r="S40" s="84"/>
      <c r="T40" s="84"/>
      <c r="U40" s="77"/>
      <c r="V40" s="77"/>
      <c r="W40" s="86"/>
      <c r="X40" s="82"/>
      <c r="Y40" s="82"/>
      <c r="Z40" s="82"/>
      <c r="AA40" s="82"/>
      <c r="AC40" s="86"/>
    </row>
    <row r="41" spans="1:29">
      <c r="A41" s="83">
        <v>303</v>
      </c>
      <c r="B41" s="73">
        <v>3</v>
      </c>
      <c r="C41" s="83" t="s">
        <v>115</v>
      </c>
      <c r="D41" s="313"/>
      <c r="E41" s="313"/>
      <c r="F41" s="313"/>
      <c r="G41" s="77">
        <f t="shared" si="0"/>
        <v>0</v>
      </c>
      <c r="H41" s="99"/>
      <c r="I41" s="104"/>
      <c r="J41" s="99"/>
      <c r="K41" s="95"/>
      <c r="L41" s="317"/>
      <c r="M41" s="317"/>
      <c r="N41" s="76">
        <f t="shared" si="1"/>
        <v>0</v>
      </c>
      <c r="O41" s="76">
        <f t="shared" si="2"/>
        <v>0</v>
      </c>
      <c r="P41" s="85"/>
      <c r="Q41" s="85"/>
      <c r="R41" s="84"/>
      <c r="S41" s="84"/>
      <c r="T41" s="84"/>
      <c r="U41" s="77">
        <f t="shared" si="3"/>
        <v>0</v>
      </c>
      <c r="V41" s="77">
        <f t="shared" si="5"/>
        <v>0</v>
      </c>
      <c r="W41" s="86"/>
      <c r="X41" s="82"/>
      <c r="Y41" s="82"/>
      <c r="Z41" s="82"/>
      <c r="AA41" s="82"/>
      <c r="AC41" s="86"/>
    </row>
    <row r="42" spans="1:29">
      <c r="A42" s="111" t="s">
        <v>41</v>
      </c>
      <c r="B42" s="73">
        <v>0</v>
      </c>
      <c r="C42" s="83" t="s">
        <v>116</v>
      </c>
      <c r="D42" s="313">
        <v>100000</v>
      </c>
      <c r="E42" s="313"/>
      <c r="F42" s="313"/>
      <c r="G42" s="77">
        <f t="shared" si="0"/>
        <v>100000</v>
      </c>
      <c r="H42" s="99">
        <v>100000</v>
      </c>
      <c r="I42" s="104"/>
      <c r="J42" s="99">
        <v>300000</v>
      </c>
      <c r="K42" s="95"/>
      <c r="L42" s="317"/>
      <c r="M42" s="317"/>
      <c r="N42" s="76"/>
      <c r="O42" s="76"/>
      <c r="P42" s="85"/>
      <c r="Q42" s="85"/>
      <c r="R42" s="84">
        <v>53</v>
      </c>
      <c r="S42" s="84">
        <v>30000</v>
      </c>
      <c r="T42" s="84"/>
      <c r="U42" s="77">
        <f t="shared" si="3"/>
        <v>30000</v>
      </c>
      <c r="V42" s="77">
        <f>(R42*U42)*3</f>
        <v>4770000</v>
      </c>
      <c r="W42" s="86" t="s">
        <v>117</v>
      </c>
      <c r="X42" s="79">
        <v>42205</v>
      </c>
      <c r="Y42" s="79">
        <v>42205</v>
      </c>
      <c r="Z42" s="82"/>
      <c r="AA42" s="79">
        <v>42205</v>
      </c>
      <c r="AC42" s="86" t="s">
        <v>171</v>
      </c>
    </row>
    <row r="43" spans="1:29">
      <c r="A43" s="83">
        <v>104</v>
      </c>
      <c r="B43" s="73">
        <v>1</v>
      </c>
      <c r="C43" s="83" t="s">
        <v>118</v>
      </c>
      <c r="D43" s="313">
        <v>150000</v>
      </c>
      <c r="E43" s="313"/>
      <c r="F43" s="313"/>
      <c r="G43" s="77">
        <f t="shared" si="0"/>
        <v>150000</v>
      </c>
      <c r="H43" s="99"/>
      <c r="I43" s="104"/>
      <c r="J43" s="99">
        <v>300000</v>
      </c>
      <c r="K43" s="95"/>
      <c r="L43" s="317"/>
      <c r="M43" s="317"/>
      <c r="N43" s="76">
        <f t="shared" si="1"/>
        <v>0</v>
      </c>
      <c r="O43" s="76">
        <f t="shared" si="2"/>
        <v>0</v>
      </c>
      <c r="P43" s="85"/>
      <c r="Q43" s="85"/>
      <c r="R43" s="84"/>
      <c r="S43" s="84"/>
      <c r="T43" s="84"/>
      <c r="U43" s="77">
        <f t="shared" si="3"/>
        <v>0</v>
      </c>
      <c r="V43" s="77">
        <f t="shared" si="5"/>
        <v>0</v>
      </c>
      <c r="W43" s="86"/>
      <c r="X43" s="79">
        <v>42205</v>
      </c>
      <c r="Y43" s="82"/>
      <c r="Z43" s="82"/>
      <c r="AA43" s="79">
        <v>42205</v>
      </c>
      <c r="AC43" s="86"/>
    </row>
    <row r="44" spans="1:29">
      <c r="A44" s="83">
        <v>204</v>
      </c>
      <c r="B44" s="73">
        <v>2</v>
      </c>
      <c r="C44" s="83" t="s">
        <v>57</v>
      </c>
      <c r="D44" s="313">
        <v>150000</v>
      </c>
      <c r="E44" s="313"/>
      <c r="F44" s="313"/>
      <c r="G44" s="77">
        <f t="shared" si="0"/>
        <v>150000</v>
      </c>
      <c r="H44" s="99"/>
      <c r="I44" s="104"/>
      <c r="J44" s="99">
        <v>300000</v>
      </c>
      <c r="K44" s="95"/>
      <c r="L44" s="317"/>
      <c r="M44" s="317"/>
      <c r="N44" s="76">
        <f t="shared" si="1"/>
        <v>0</v>
      </c>
      <c r="O44" s="76">
        <f t="shared" si="2"/>
        <v>0</v>
      </c>
      <c r="P44" s="85"/>
      <c r="Q44" s="85"/>
      <c r="R44" s="84"/>
      <c r="S44" s="84"/>
      <c r="T44" s="84"/>
      <c r="U44" s="77"/>
      <c r="V44" s="77"/>
      <c r="W44" s="86"/>
      <c r="X44" s="79">
        <v>42205</v>
      </c>
      <c r="Y44" s="82"/>
      <c r="Z44" s="82"/>
      <c r="AA44" s="79">
        <v>42205</v>
      </c>
      <c r="AC44" s="86"/>
    </row>
    <row r="45" spans="1:29">
      <c r="A45" s="83">
        <v>304</v>
      </c>
      <c r="B45" s="73">
        <v>3</v>
      </c>
      <c r="C45" s="83" t="s">
        <v>119</v>
      </c>
      <c r="D45" s="313"/>
      <c r="E45" s="313"/>
      <c r="F45" s="313"/>
      <c r="G45" s="77">
        <f t="shared" si="0"/>
        <v>0</v>
      </c>
      <c r="H45" s="99"/>
      <c r="I45" s="104"/>
      <c r="J45" s="99">
        <v>300000</v>
      </c>
      <c r="K45" s="95"/>
      <c r="L45" s="317"/>
      <c r="M45" s="317"/>
      <c r="N45" s="76">
        <f t="shared" si="1"/>
        <v>0</v>
      </c>
      <c r="O45" s="76">
        <f t="shared" si="2"/>
        <v>0</v>
      </c>
      <c r="P45" s="85"/>
      <c r="Q45" s="85"/>
      <c r="R45" s="84"/>
      <c r="S45" s="84"/>
      <c r="T45" s="84"/>
      <c r="U45" s="77"/>
      <c r="V45" s="77"/>
      <c r="W45" s="86"/>
      <c r="X45" s="79"/>
      <c r="Y45" s="82"/>
      <c r="Z45" s="82"/>
      <c r="AA45" s="79"/>
      <c r="AC45" s="86"/>
    </row>
    <row r="46" spans="1:29">
      <c r="A46" s="83">
        <v>404</v>
      </c>
      <c r="B46" s="73">
        <v>4</v>
      </c>
      <c r="C46" s="83" t="s">
        <v>56</v>
      </c>
      <c r="D46" s="313"/>
      <c r="E46" s="313"/>
      <c r="F46" s="313"/>
      <c r="G46" s="77">
        <f t="shared" si="0"/>
        <v>0</v>
      </c>
      <c r="H46" s="99"/>
      <c r="I46" s="104"/>
      <c r="J46" s="99"/>
      <c r="K46" s="95"/>
      <c r="L46" s="317"/>
      <c r="M46" s="317"/>
      <c r="N46" s="76">
        <f t="shared" si="1"/>
        <v>0</v>
      </c>
      <c r="O46" s="76">
        <f t="shared" si="2"/>
        <v>0</v>
      </c>
      <c r="P46" s="85"/>
      <c r="Q46" s="85"/>
      <c r="R46" s="84"/>
      <c r="S46" s="84"/>
      <c r="T46" s="84"/>
      <c r="U46" s="77"/>
      <c r="V46" s="77"/>
      <c r="W46" s="86"/>
      <c r="X46" s="79"/>
      <c r="Y46" s="82"/>
      <c r="Z46" s="82"/>
      <c r="AA46" s="79"/>
      <c r="AC46" s="86"/>
    </row>
    <row r="47" spans="1:29">
      <c r="A47" s="83">
        <v>504</v>
      </c>
      <c r="B47" s="73">
        <v>5</v>
      </c>
      <c r="C47" s="83" t="s">
        <v>134</v>
      </c>
      <c r="D47" s="313"/>
      <c r="E47" s="313"/>
      <c r="F47" s="313"/>
      <c r="G47" s="77">
        <f t="shared" si="0"/>
        <v>0</v>
      </c>
      <c r="H47" s="99"/>
      <c r="I47" s="104"/>
      <c r="J47" s="99"/>
      <c r="K47" s="95"/>
      <c r="L47" s="317"/>
      <c r="M47" s="317"/>
      <c r="N47" s="76">
        <f t="shared" si="1"/>
        <v>0</v>
      </c>
      <c r="O47" s="76">
        <f t="shared" si="2"/>
        <v>0</v>
      </c>
      <c r="P47" s="85"/>
      <c r="Q47" s="85"/>
      <c r="R47" s="84"/>
      <c r="S47" s="84"/>
      <c r="T47" s="84"/>
      <c r="U47" s="77"/>
      <c r="V47" s="77"/>
      <c r="W47" s="86"/>
      <c r="X47" s="79"/>
      <c r="Y47" s="82"/>
      <c r="Z47" s="82"/>
      <c r="AA47" s="79"/>
      <c r="AC47" s="86"/>
    </row>
    <row r="48" spans="1:29">
      <c r="A48" s="88" t="s">
        <v>42</v>
      </c>
      <c r="B48" s="73">
        <v>0</v>
      </c>
      <c r="C48" s="83" t="s">
        <v>120</v>
      </c>
      <c r="D48" s="313">
        <v>200000</v>
      </c>
      <c r="E48" s="313"/>
      <c r="F48" s="313"/>
      <c r="G48" s="77">
        <f t="shared" si="0"/>
        <v>200000</v>
      </c>
      <c r="H48" s="99">
        <v>100000</v>
      </c>
      <c r="I48" s="104"/>
      <c r="J48" s="99"/>
      <c r="K48" s="95"/>
      <c r="L48" s="317"/>
      <c r="M48" s="317"/>
      <c r="N48" s="76">
        <f t="shared" si="1"/>
        <v>0</v>
      </c>
      <c r="O48" s="76">
        <f t="shared" si="2"/>
        <v>0</v>
      </c>
      <c r="P48" s="85"/>
      <c r="Q48" s="85"/>
      <c r="R48" s="84"/>
      <c r="S48" s="84"/>
      <c r="T48" s="84"/>
      <c r="U48" s="77"/>
      <c r="V48" s="77"/>
      <c r="W48" s="86"/>
      <c r="X48" s="79"/>
      <c r="Y48" s="79"/>
      <c r="Z48" s="79"/>
      <c r="AA48" s="82"/>
      <c r="AC48" s="86"/>
    </row>
    <row r="49" spans="1:29">
      <c r="A49" s="83">
        <v>105</v>
      </c>
      <c r="B49" s="73">
        <v>1</v>
      </c>
      <c r="C49" s="83" t="s">
        <v>121</v>
      </c>
      <c r="D49" s="313">
        <v>100000</v>
      </c>
      <c r="E49" s="313"/>
      <c r="F49" s="313"/>
      <c r="G49" s="77">
        <f t="shared" si="0"/>
        <v>100000</v>
      </c>
      <c r="H49" s="99"/>
      <c r="I49" s="104"/>
      <c r="J49" s="99"/>
      <c r="K49" s="95">
        <v>20</v>
      </c>
      <c r="L49" s="317">
        <v>30000</v>
      </c>
      <c r="M49" s="317">
        <v>5000</v>
      </c>
      <c r="N49" s="76">
        <f t="shared" si="1"/>
        <v>35000</v>
      </c>
      <c r="O49" s="76">
        <f t="shared" si="2"/>
        <v>700000</v>
      </c>
      <c r="P49" s="85"/>
      <c r="Q49" s="85"/>
      <c r="R49" s="84"/>
      <c r="S49" s="84"/>
      <c r="T49" s="84"/>
      <c r="U49" s="77"/>
      <c r="V49" s="77"/>
      <c r="W49" s="86"/>
      <c r="X49" s="79"/>
      <c r="Y49" s="79"/>
      <c r="Z49" s="79"/>
      <c r="AA49" s="82"/>
      <c r="AC49" s="86"/>
    </row>
    <row r="50" spans="1:29">
      <c r="A50" s="83">
        <v>205</v>
      </c>
      <c r="B50" s="73">
        <v>2</v>
      </c>
      <c r="C50" s="83" t="s">
        <v>122</v>
      </c>
      <c r="D50" s="313">
        <v>100000</v>
      </c>
      <c r="E50" s="313"/>
      <c r="F50" s="313"/>
      <c r="G50" s="77">
        <f t="shared" si="0"/>
        <v>100000</v>
      </c>
      <c r="H50" s="99"/>
      <c r="I50" s="104"/>
      <c r="J50" s="99"/>
      <c r="K50" s="95">
        <v>25</v>
      </c>
      <c r="L50" s="317">
        <v>30000</v>
      </c>
      <c r="M50" s="317">
        <v>5000</v>
      </c>
      <c r="N50" s="76">
        <f t="shared" si="1"/>
        <v>35000</v>
      </c>
      <c r="O50" s="76">
        <f t="shared" si="2"/>
        <v>875000</v>
      </c>
      <c r="P50" s="85"/>
      <c r="Q50" s="85"/>
      <c r="R50" s="84"/>
      <c r="S50" s="84"/>
      <c r="T50" s="84"/>
      <c r="U50" s="77"/>
      <c r="V50" s="77"/>
      <c r="W50" s="86"/>
      <c r="X50" s="79"/>
      <c r="Y50" s="79"/>
      <c r="Z50" s="79"/>
      <c r="AA50" s="82"/>
      <c r="AC50" s="86"/>
    </row>
    <row r="51" spans="1:29">
      <c r="A51" s="83">
        <v>305</v>
      </c>
      <c r="B51" s="73">
        <v>3</v>
      </c>
      <c r="C51" s="83" t="s">
        <v>123</v>
      </c>
      <c r="D51" s="313">
        <v>100000</v>
      </c>
      <c r="E51" s="313"/>
      <c r="F51" s="313"/>
      <c r="G51" s="77">
        <f>SUM(D51:F51)</f>
        <v>100000</v>
      </c>
      <c r="H51" s="99"/>
      <c r="I51" s="104"/>
      <c r="J51" s="99"/>
      <c r="K51" s="95">
        <v>24</v>
      </c>
      <c r="L51" s="317">
        <v>30000</v>
      </c>
      <c r="M51" s="317">
        <v>5000</v>
      </c>
      <c r="N51" s="76">
        <f t="shared" si="1"/>
        <v>35000</v>
      </c>
      <c r="O51" s="76">
        <f t="shared" si="2"/>
        <v>840000</v>
      </c>
      <c r="P51" s="85"/>
      <c r="Q51" s="85"/>
      <c r="R51" s="84"/>
      <c r="S51" s="84"/>
      <c r="T51" s="84"/>
      <c r="U51" s="77"/>
      <c r="V51" s="77"/>
      <c r="W51" s="86"/>
      <c r="X51" s="79"/>
      <c r="Y51" s="82"/>
      <c r="Z51" s="79"/>
      <c r="AA51" s="82"/>
      <c r="AC51" s="86"/>
    </row>
    <row r="52" spans="1:29">
      <c r="A52" s="88" t="s">
        <v>45</v>
      </c>
      <c r="B52" s="73">
        <v>0</v>
      </c>
      <c r="C52" s="83" t="s">
        <v>133</v>
      </c>
      <c r="D52" s="313">
        <v>200000</v>
      </c>
      <c r="E52" s="313"/>
      <c r="F52" s="313"/>
      <c r="G52" s="77">
        <f>SUM(D52:F52)</f>
        <v>200000</v>
      </c>
      <c r="H52" s="99"/>
      <c r="I52" s="104"/>
      <c r="J52" s="99"/>
      <c r="K52" s="95">
        <v>14</v>
      </c>
      <c r="L52" s="317">
        <v>30000</v>
      </c>
      <c r="M52" s="317">
        <v>5000</v>
      </c>
      <c r="N52" s="76">
        <f>SUM(L52:M52)</f>
        <v>35000</v>
      </c>
      <c r="O52" s="76">
        <f>K52*N52</f>
        <v>490000</v>
      </c>
      <c r="P52" s="85" t="s">
        <v>147</v>
      </c>
      <c r="Q52" s="85"/>
      <c r="R52" s="84"/>
      <c r="S52" s="84"/>
      <c r="T52" s="84"/>
      <c r="U52" s="77"/>
      <c r="V52" s="77"/>
      <c r="W52" s="86"/>
      <c r="X52" s="79">
        <v>39984</v>
      </c>
      <c r="Y52" s="82"/>
      <c r="Z52" s="79">
        <v>39984</v>
      </c>
      <c r="AA52" s="82"/>
      <c r="AC52" s="86"/>
    </row>
    <row r="53" spans="1:29">
      <c r="A53" s="88" t="s">
        <v>43</v>
      </c>
      <c r="B53" s="73">
        <v>0</v>
      </c>
      <c r="C53" s="83" t="s">
        <v>124</v>
      </c>
      <c r="D53" s="313"/>
      <c r="E53" s="313"/>
      <c r="F53" s="313"/>
      <c r="G53" s="77">
        <f t="shared" si="0"/>
        <v>0</v>
      </c>
      <c r="H53" s="99">
        <v>100000</v>
      </c>
      <c r="I53" s="104" t="s">
        <v>53</v>
      </c>
      <c r="J53" s="99"/>
      <c r="K53" s="95"/>
      <c r="L53" s="317"/>
      <c r="M53" s="317"/>
      <c r="N53" s="76">
        <f t="shared" si="1"/>
        <v>0</v>
      </c>
      <c r="O53" s="76">
        <f t="shared" si="2"/>
        <v>0</v>
      </c>
      <c r="P53" s="85" t="s">
        <v>151</v>
      </c>
      <c r="Q53" s="85" t="s">
        <v>125</v>
      </c>
      <c r="R53" s="84"/>
      <c r="S53" s="84"/>
      <c r="T53" s="84"/>
      <c r="U53" s="77"/>
      <c r="V53" s="77"/>
      <c r="W53" s="86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83">
        <v>106</v>
      </c>
      <c r="B54" s="73">
        <v>1</v>
      </c>
      <c r="C54" s="83" t="s">
        <v>126</v>
      </c>
      <c r="D54" s="313">
        <v>200000</v>
      </c>
      <c r="E54" s="313"/>
      <c r="F54" s="313"/>
      <c r="G54" s="77">
        <f t="shared" si="0"/>
        <v>200000</v>
      </c>
      <c r="H54" s="99"/>
      <c r="I54" s="104"/>
      <c r="J54" s="99"/>
      <c r="K54" s="95"/>
      <c r="L54" s="317"/>
      <c r="M54" s="317"/>
      <c r="N54" s="76">
        <f t="shared" si="1"/>
        <v>0</v>
      </c>
      <c r="O54" s="76">
        <f t="shared" si="2"/>
        <v>0</v>
      </c>
      <c r="P54" s="85"/>
      <c r="Q54" s="85"/>
      <c r="R54" s="84"/>
      <c r="S54" s="84"/>
      <c r="T54" s="84"/>
      <c r="U54" s="77"/>
      <c r="V54" s="77"/>
      <c r="W54" s="86"/>
      <c r="X54" s="79">
        <v>40318</v>
      </c>
      <c r="Y54" s="82"/>
      <c r="Z54" s="82"/>
      <c r="AA54" s="82"/>
      <c r="AC54" s="86"/>
    </row>
    <row r="55" spans="1:29">
      <c r="A55" s="83">
        <v>206</v>
      </c>
      <c r="B55" s="73">
        <v>2</v>
      </c>
      <c r="C55" s="83" t="s">
        <v>127</v>
      </c>
      <c r="D55" s="313">
        <v>200000</v>
      </c>
      <c r="E55" s="313"/>
      <c r="F55" s="313"/>
      <c r="G55" s="77">
        <f t="shared" si="0"/>
        <v>200000</v>
      </c>
      <c r="H55" s="99"/>
      <c r="I55" s="104"/>
      <c r="J55" s="99"/>
      <c r="K55" s="95"/>
      <c r="L55" s="317"/>
      <c r="M55" s="317"/>
      <c r="N55" s="76">
        <f t="shared" si="1"/>
        <v>0</v>
      </c>
      <c r="O55" s="76">
        <f t="shared" si="2"/>
        <v>0</v>
      </c>
      <c r="P55" s="85"/>
      <c r="Q55" s="85"/>
      <c r="R55" s="84"/>
      <c r="S55" s="84"/>
      <c r="T55" s="84"/>
      <c r="U55" s="77"/>
      <c r="V55" s="77"/>
      <c r="W55" s="86"/>
      <c r="X55" s="79">
        <v>40177</v>
      </c>
      <c r="Y55" s="79">
        <v>40177</v>
      </c>
      <c r="Z55" s="82"/>
      <c r="AA55" s="82"/>
      <c r="AC55" s="86"/>
    </row>
    <row r="56" spans="1:29">
      <c r="A56" s="83">
        <v>306</v>
      </c>
      <c r="B56" s="73">
        <v>3</v>
      </c>
      <c r="C56" s="83" t="s">
        <v>128</v>
      </c>
      <c r="D56" s="313">
        <v>200000</v>
      </c>
      <c r="E56" s="313"/>
      <c r="F56" s="313"/>
      <c r="G56" s="77">
        <f t="shared" si="0"/>
        <v>200000</v>
      </c>
      <c r="H56" s="99"/>
      <c r="I56" s="104"/>
      <c r="J56" s="99"/>
      <c r="K56" s="95"/>
      <c r="L56" s="317"/>
      <c r="M56" s="317"/>
      <c r="N56" s="76">
        <f t="shared" si="1"/>
        <v>0</v>
      </c>
      <c r="O56" s="76">
        <f t="shared" si="2"/>
        <v>0</v>
      </c>
      <c r="P56" s="85"/>
      <c r="Q56" s="85"/>
      <c r="R56" s="84"/>
      <c r="S56" s="84"/>
      <c r="T56" s="84"/>
      <c r="U56" s="77"/>
      <c r="V56" s="77"/>
      <c r="W56" s="86"/>
      <c r="X56" s="79">
        <v>42506</v>
      </c>
      <c r="Y56" s="82"/>
      <c r="Z56" s="82"/>
      <c r="AA56" s="82"/>
      <c r="AC56" s="86"/>
    </row>
    <row r="57" spans="1:29">
      <c r="A57" s="88" t="s">
        <v>44</v>
      </c>
      <c r="B57" s="73">
        <v>0</v>
      </c>
      <c r="C57" s="83" t="s">
        <v>129</v>
      </c>
      <c r="D57" s="313">
        <v>50000</v>
      </c>
      <c r="E57" s="313"/>
      <c r="F57" s="313"/>
      <c r="G57" s="77">
        <f t="shared" si="0"/>
        <v>50000</v>
      </c>
      <c r="H57" s="99">
        <v>100000</v>
      </c>
      <c r="I57" s="104"/>
      <c r="J57" s="99">
        <v>300000</v>
      </c>
      <c r="K57" s="95"/>
      <c r="L57" s="317"/>
      <c r="M57" s="317"/>
      <c r="N57" s="76">
        <f t="shared" si="1"/>
        <v>0</v>
      </c>
      <c r="O57" s="76">
        <f t="shared" si="2"/>
        <v>0</v>
      </c>
      <c r="P57" s="85" t="s">
        <v>152</v>
      </c>
      <c r="Q57" s="85"/>
      <c r="R57" s="84"/>
      <c r="S57" s="84"/>
      <c r="T57" s="84"/>
      <c r="U57" s="77"/>
      <c r="V57" s="77"/>
      <c r="W57" s="86"/>
      <c r="X57" s="79">
        <v>37799</v>
      </c>
      <c r="Y57" s="79">
        <v>37799</v>
      </c>
      <c r="Z57" s="79">
        <v>40178</v>
      </c>
      <c r="AA57" s="79">
        <v>42205</v>
      </c>
      <c r="AC57" s="86"/>
    </row>
    <row r="58" spans="1:29">
      <c r="A58" s="83">
        <v>108</v>
      </c>
      <c r="B58" s="73">
        <v>1</v>
      </c>
      <c r="C58" s="83" t="s">
        <v>130</v>
      </c>
      <c r="D58" s="313">
        <v>150000</v>
      </c>
      <c r="E58" s="313"/>
      <c r="F58" s="313"/>
      <c r="G58" s="77">
        <f t="shared" si="0"/>
        <v>150000</v>
      </c>
      <c r="H58" s="99"/>
      <c r="I58" s="104"/>
      <c r="J58" s="99">
        <v>300000</v>
      </c>
      <c r="K58" s="95">
        <v>17</v>
      </c>
      <c r="L58" s="317">
        <v>30000</v>
      </c>
      <c r="M58" s="317"/>
      <c r="N58" s="76">
        <f t="shared" si="1"/>
        <v>30000</v>
      </c>
      <c r="O58" s="76">
        <f t="shared" si="2"/>
        <v>510000</v>
      </c>
      <c r="P58" s="85"/>
      <c r="Q58" s="85"/>
      <c r="R58" s="84"/>
      <c r="S58" s="84"/>
      <c r="T58" s="84"/>
      <c r="U58" s="77"/>
      <c r="V58" s="77"/>
      <c r="W58" s="86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83">
        <v>208</v>
      </c>
      <c r="B59" s="73">
        <v>2</v>
      </c>
      <c r="C59" s="83" t="s">
        <v>131</v>
      </c>
      <c r="D59" s="313">
        <v>150000</v>
      </c>
      <c r="E59" s="313"/>
      <c r="F59" s="313"/>
      <c r="G59" s="77">
        <f t="shared" si="0"/>
        <v>150000</v>
      </c>
      <c r="H59" s="99"/>
      <c r="I59" s="104"/>
      <c r="J59" s="99">
        <v>300000</v>
      </c>
      <c r="K59" s="95">
        <v>16</v>
      </c>
      <c r="L59" s="317">
        <v>30000</v>
      </c>
      <c r="M59" s="317"/>
      <c r="N59" s="76">
        <f t="shared" si="1"/>
        <v>30000</v>
      </c>
      <c r="O59" s="76">
        <f t="shared" si="2"/>
        <v>480000</v>
      </c>
      <c r="P59" s="85"/>
      <c r="Q59" s="85"/>
      <c r="R59" s="84"/>
      <c r="S59" s="84"/>
      <c r="T59" s="84"/>
      <c r="U59" s="77"/>
      <c r="V59" s="77"/>
      <c r="W59" s="86"/>
      <c r="X59" s="79">
        <v>39626</v>
      </c>
      <c r="Y59" s="82"/>
      <c r="Z59" s="79">
        <v>40178</v>
      </c>
      <c r="AA59" s="79">
        <v>42205</v>
      </c>
      <c r="AC59" s="86"/>
    </row>
    <row r="60" spans="1:29">
      <c r="A60" s="83">
        <v>308</v>
      </c>
      <c r="B60" s="73">
        <v>3</v>
      </c>
      <c r="C60" s="83" t="s">
        <v>132</v>
      </c>
      <c r="D60" s="313">
        <v>150000</v>
      </c>
      <c r="E60" s="313"/>
      <c r="F60" s="313"/>
      <c r="G60" s="77">
        <f t="shared" si="0"/>
        <v>150000</v>
      </c>
      <c r="H60" s="99"/>
      <c r="I60" s="104"/>
      <c r="J60" s="99">
        <v>300000</v>
      </c>
      <c r="K60" s="95">
        <v>25</v>
      </c>
      <c r="L60" s="317">
        <v>30000</v>
      </c>
      <c r="M60" s="317"/>
      <c r="N60" s="76">
        <f t="shared" si="1"/>
        <v>30000</v>
      </c>
      <c r="O60" s="76">
        <f t="shared" si="2"/>
        <v>750000</v>
      </c>
      <c r="P60" s="85"/>
      <c r="Q60" s="85"/>
      <c r="R60" s="84"/>
      <c r="S60" s="84"/>
      <c r="T60" s="84"/>
      <c r="U60" s="77"/>
      <c r="V60" s="77"/>
      <c r="W60" s="86"/>
      <c r="X60" s="79">
        <v>42604</v>
      </c>
      <c r="Y60" s="82"/>
      <c r="Z60" s="79">
        <v>42604</v>
      </c>
      <c r="AA60" s="79">
        <v>42205</v>
      </c>
      <c r="AC60" s="86"/>
    </row>
  </sheetData>
  <mergeCells count="6">
    <mergeCell ref="AC1:AC2"/>
    <mergeCell ref="A1:C2"/>
    <mergeCell ref="D1:J1"/>
    <mergeCell ref="K1:Q1"/>
    <mergeCell ref="R1:W1"/>
    <mergeCell ref="X1:AA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6.5"/>
  <cols>
    <col min="3" max="3" width="7.875" bestFit="1" customWidth="1"/>
    <col min="4" max="4" width="2.5" style="28" customWidth="1"/>
    <col min="5" max="5" width="14.875" customWidth="1"/>
  </cols>
  <sheetData>
    <row r="1" spans="1:5" s="18" customFormat="1" ht="20.100000000000001" customHeight="1">
      <c r="C1" s="862" t="s">
        <v>48</v>
      </c>
      <c r="D1" s="863"/>
      <c r="E1" s="864"/>
    </row>
    <row r="2" spans="1:5" s="33" customFormat="1" ht="20.100000000000001" customHeight="1" thickBot="1">
      <c r="C2" s="865"/>
      <c r="D2" s="866"/>
      <c r="E2" s="867"/>
    </row>
    <row r="3" spans="1:5" s="2" customFormat="1" ht="20.100000000000001" customHeight="1" thickBot="1">
      <c r="B3" s="2" t="s">
        <v>74</v>
      </c>
      <c r="C3" s="19" t="s">
        <v>4</v>
      </c>
      <c r="D3" s="23">
        <v>0</v>
      </c>
      <c r="E3" s="2" t="s">
        <v>5</v>
      </c>
    </row>
    <row r="4" spans="1:5" s="3" customFormat="1" ht="20.100000000000001" customHeight="1">
      <c r="B4" s="3" t="s">
        <v>75</v>
      </c>
      <c r="C4" s="20" t="s">
        <v>6</v>
      </c>
      <c r="D4" s="24">
        <v>0</v>
      </c>
      <c r="E4" s="3" t="s">
        <v>7</v>
      </c>
    </row>
    <row r="5" spans="1:5" s="2" customFormat="1" ht="20.100000000000001" customHeight="1">
      <c r="B5" s="2" t="s">
        <v>73</v>
      </c>
      <c r="C5" s="4">
        <v>102</v>
      </c>
      <c r="D5" s="23">
        <v>1</v>
      </c>
      <c r="E5" s="5" t="s">
        <v>67</v>
      </c>
    </row>
    <row r="6" spans="1:5" s="2" customFormat="1" ht="20.100000000000001" customHeight="1">
      <c r="B6" s="2" t="s">
        <v>76</v>
      </c>
      <c r="C6" s="4">
        <v>202</v>
      </c>
      <c r="D6" s="23">
        <v>2</v>
      </c>
      <c r="E6" s="5" t="s">
        <v>68</v>
      </c>
    </row>
    <row r="7" spans="1:5" s="7" customFormat="1" ht="20.100000000000001" customHeight="1" thickBot="1">
      <c r="B7" s="7" t="s">
        <v>77</v>
      </c>
      <c r="C7" s="6">
        <v>302</v>
      </c>
      <c r="D7" s="25">
        <v>3</v>
      </c>
      <c r="E7" s="8" t="s">
        <v>69</v>
      </c>
    </row>
    <row r="8" spans="1:5" s="3" customFormat="1" ht="20.100000000000001" customHeight="1">
      <c r="B8" s="3" t="s">
        <v>78</v>
      </c>
      <c r="C8" s="20" t="s">
        <v>8</v>
      </c>
      <c r="D8" s="24">
        <v>0</v>
      </c>
      <c r="E8" s="3" t="s">
        <v>9</v>
      </c>
    </row>
    <row r="9" spans="1:5" s="14" customFormat="1" ht="20.100000000000001" customHeight="1">
      <c r="B9" s="34" t="s">
        <v>109</v>
      </c>
      <c r="C9" s="13">
        <v>304</v>
      </c>
      <c r="D9" s="28">
        <v>3</v>
      </c>
      <c r="E9" s="5" t="s">
        <v>65</v>
      </c>
    </row>
    <row r="10" spans="1:5" s="10" customFormat="1" ht="20.100000000000001" customHeight="1" thickBot="1">
      <c r="B10" s="10" t="s">
        <v>110</v>
      </c>
      <c r="C10" s="9">
        <v>404</v>
      </c>
      <c r="D10" s="26">
        <v>4</v>
      </c>
      <c r="E10" s="8" t="s">
        <v>64</v>
      </c>
    </row>
    <row r="11" spans="1:5" s="1" customFormat="1" ht="20.100000000000001" customHeight="1">
      <c r="A11" s="1" t="s">
        <v>79</v>
      </c>
      <c r="B11" s="1" t="s">
        <v>80</v>
      </c>
      <c r="C11" s="20" t="s">
        <v>10</v>
      </c>
      <c r="D11" s="29">
        <v>0</v>
      </c>
      <c r="E11" s="31" t="s">
        <v>11</v>
      </c>
    </row>
    <row r="12" spans="1:5" s="10" customFormat="1" ht="20.100000000000001" customHeight="1" thickBot="1">
      <c r="B12" s="10" t="s">
        <v>81</v>
      </c>
      <c r="C12" s="9">
        <v>119</v>
      </c>
      <c r="D12" s="26">
        <v>1</v>
      </c>
      <c r="E12" s="8" t="s">
        <v>56</v>
      </c>
    </row>
    <row r="13" spans="1:5" s="3" customFormat="1" ht="20.100000000000001" customHeight="1">
      <c r="B13" s="3" t="s">
        <v>82</v>
      </c>
      <c r="C13" s="20" t="s">
        <v>12</v>
      </c>
      <c r="D13" s="24">
        <v>0</v>
      </c>
      <c r="E13" s="3" t="s">
        <v>13</v>
      </c>
    </row>
    <row r="14" spans="1:5" s="14" customFormat="1" ht="20.100000000000001" customHeight="1">
      <c r="B14" s="34" t="s">
        <v>83</v>
      </c>
      <c r="C14" s="13">
        <v>105</v>
      </c>
      <c r="D14" s="28">
        <v>1</v>
      </c>
      <c r="E14" s="5" t="s">
        <v>14</v>
      </c>
    </row>
    <row r="15" spans="1:5" s="10" customFormat="1" ht="20.100000000000001" customHeight="1" thickBot="1">
      <c r="B15" s="10" t="s">
        <v>84</v>
      </c>
      <c r="C15" s="9">
        <v>205</v>
      </c>
      <c r="D15" s="26">
        <v>2</v>
      </c>
      <c r="E15" s="8" t="s">
        <v>66</v>
      </c>
    </row>
    <row r="16" spans="1:5" s="3" customFormat="1" ht="20.100000000000001" customHeight="1">
      <c r="B16" s="3" t="s">
        <v>85</v>
      </c>
      <c r="C16" s="20" t="s">
        <v>15</v>
      </c>
      <c r="D16" s="24">
        <v>0</v>
      </c>
      <c r="E16" s="3" t="s">
        <v>16</v>
      </c>
    </row>
    <row r="17" spans="1:5" s="2" customFormat="1" ht="20.100000000000001" customHeight="1">
      <c r="B17" s="2" t="s">
        <v>86</v>
      </c>
      <c r="C17" s="4">
        <v>106</v>
      </c>
      <c r="D17" s="23">
        <v>1</v>
      </c>
      <c r="E17" s="5" t="s">
        <v>62</v>
      </c>
    </row>
    <row r="18" spans="1:5" s="10" customFormat="1" ht="20.100000000000001" customHeight="1" thickBot="1">
      <c r="B18" s="10" t="s">
        <v>87</v>
      </c>
      <c r="C18" s="9">
        <v>206</v>
      </c>
      <c r="D18" s="25">
        <v>2</v>
      </c>
      <c r="E18" s="8" t="s">
        <v>63</v>
      </c>
    </row>
    <row r="19" spans="1:5" s="3" customFormat="1" ht="20.100000000000001" customHeight="1">
      <c r="B19" s="3" t="s">
        <v>88</v>
      </c>
      <c r="C19" s="20" t="s">
        <v>17</v>
      </c>
      <c r="D19" s="24">
        <v>0</v>
      </c>
      <c r="E19" s="3" t="s">
        <v>18</v>
      </c>
    </row>
    <row r="20" spans="1:5" s="14" customFormat="1" ht="20.100000000000001" customHeight="1">
      <c r="B20" s="34" t="s">
        <v>89</v>
      </c>
      <c r="C20" s="13">
        <v>107</v>
      </c>
      <c r="D20" s="28">
        <v>1</v>
      </c>
      <c r="E20" s="5" t="s">
        <v>70</v>
      </c>
    </row>
    <row r="21" spans="1:5" s="10" customFormat="1" ht="20.100000000000001" customHeight="1" thickBot="1">
      <c r="B21" s="10" t="s">
        <v>90</v>
      </c>
      <c r="C21" s="9">
        <v>207</v>
      </c>
      <c r="D21" s="26">
        <v>2</v>
      </c>
      <c r="E21" s="8" t="s">
        <v>71</v>
      </c>
    </row>
    <row r="22" spans="1:5" s="3" customFormat="1" ht="20.100000000000001" customHeight="1">
      <c r="B22" s="3" t="s">
        <v>92</v>
      </c>
      <c r="C22" s="20" t="s">
        <v>19</v>
      </c>
      <c r="D22" s="24">
        <v>0</v>
      </c>
      <c r="E22" s="3" t="s">
        <v>20</v>
      </c>
    </row>
    <row r="23" spans="1:5" s="7" customFormat="1" ht="20.100000000000001" customHeight="1" thickBot="1">
      <c r="B23" s="7" t="s">
        <v>91</v>
      </c>
      <c r="C23" s="6">
        <v>208</v>
      </c>
      <c r="D23" s="25">
        <v>1</v>
      </c>
      <c r="E23" s="5" t="s">
        <v>61</v>
      </c>
    </row>
    <row r="24" spans="1:5" s="1" customFormat="1" ht="20.100000000000001" customHeight="1">
      <c r="A24" s="1" t="s">
        <v>111</v>
      </c>
      <c r="B24" s="1" t="s">
        <v>93</v>
      </c>
      <c r="C24" s="22" t="s">
        <v>21</v>
      </c>
      <c r="D24" s="29">
        <v>0</v>
      </c>
      <c r="E24" s="3" t="s">
        <v>22</v>
      </c>
    </row>
    <row r="25" spans="1:5" s="10" customFormat="1" ht="20.100000000000001" customHeight="1" thickBot="1">
      <c r="B25" s="10" t="s">
        <v>94</v>
      </c>
      <c r="C25" s="32">
        <v>118</v>
      </c>
      <c r="D25" s="26">
        <v>1</v>
      </c>
      <c r="E25" s="5" t="s">
        <v>60</v>
      </c>
    </row>
    <row r="26" spans="1:5" s="1" customFormat="1" ht="20.100000000000001" customHeight="1">
      <c r="A26" s="1" t="s">
        <v>96</v>
      </c>
      <c r="B26" s="1" t="s">
        <v>95</v>
      </c>
      <c r="C26" s="20" t="s">
        <v>23</v>
      </c>
      <c r="D26" s="29">
        <v>0</v>
      </c>
      <c r="E26" s="31" t="s">
        <v>24</v>
      </c>
    </row>
    <row r="27" spans="1:5" s="10" customFormat="1" ht="20.100000000000001" customHeight="1" thickBot="1">
      <c r="B27" s="10" t="s">
        <v>97</v>
      </c>
      <c r="C27" s="6">
        <v>113</v>
      </c>
      <c r="D27" s="26">
        <v>1</v>
      </c>
      <c r="E27" s="5" t="s">
        <v>72</v>
      </c>
    </row>
    <row r="28" spans="1:5" s="3" customFormat="1" ht="20.100000000000001" customHeight="1">
      <c r="B28" s="3" t="s">
        <v>25</v>
      </c>
      <c r="C28" s="20" t="s">
        <v>25</v>
      </c>
      <c r="D28" s="24">
        <v>0</v>
      </c>
      <c r="E28" s="3" t="s">
        <v>26</v>
      </c>
    </row>
    <row r="29" spans="1:5" s="7" customFormat="1" ht="20.100000000000001" customHeight="1" thickBot="1">
      <c r="B29" s="7" t="s">
        <v>98</v>
      </c>
      <c r="C29" s="6">
        <v>109</v>
      </c>
      <c r="D29" s="25">
        <v>1</v>
      </c>
      <c r="E29" s="5" t="s">
        <v>58</v>
      </c>
    </row>
    <row r="30" spans="1:5" s="12" customFormat="1" ht="20.100000000000001" customHeight="1" thickBot="1">
      <c r="A30" s="12" t="s">
        <v>100</v>
      </c>
      <c r="B30" s="12" t="s">
        <v>99</v>
      </c>
      <c r="C30" s="21" t="s">
        <v>27</v>
      </c>
      <c r="D30" s="27">
        <v>0</v>
      </c>
      <c r="E30" s="12" t="s">
        <v>28</v>
      </c>
    </row>
    <row r="31" spans="1:5" s="11" customFormat="1" ht="20.100000000000001" customHeight="1" thickBot="1">
      <c r="A31" s="11" t="s">
        <v>101</v>
      </c>
      <c r="B31" s="11" t="s">
        <v>103</v>
      </c>
      <c r="C31" s="21" t="s">
        <v>29</v>
      </c>
      <c r="D31" s="27">
        <v>0</v>
      </c>
      <c r="E31" s="16" t="s">
        <v>30</v>
      </c>
    </row>
    <row r="32" spans="1:5" s="1" customFormat="1" ht="20.100000000000001" customHeight="1">
      <c r="A32" s="1" t="s">
        <v>102</v>
      </c>
      <c r="B32" s="1" t="s">
        <v>31</v>
      </c>
      <c r="C32" s="20" t="s">
        <v>31</v>
      </c>
      <c r="D32" s="29">
        <v>0</v>
      </c>
      <c r="E32" s="31" t="s">
        <v>32</v>
      </c>
    </row>
    <row r="33" spans="1:5" s="10" customFormat="1" ht="20.100000000000001" customHeight="1" thickBot="1">
      <c r="B33" s="10" t="s">
        <v>104</v>
      </c>
      <c r="C33" s="6">
        <v>112</v>
      </c>
      <c r="D33" s="26">
        <v>1</v>
      </c>
      <c r="E33" s="5" t="s">
        <v>59</v>
      </c>
    </row>
    <row r="34" spans="1:5" s="11" customFormat="1" ht="20.100000000000001" customHeight="1" thickBot="1">
      <c r="A34" s="11" t="s">
        <v>105</v>
      </c>
      <c r="B34" s="11" t="s">
        <v>33</v>
      </c>
      <c r="C34" s="21" t="s">
        <v>33</v>
      </c>
      <c r="D34" s="27">
        <v>0</v>
      </c>
      <c r="E34" s="12" t="s">
        <v>34</v>
      </c>
    </row>
    <row r="35" spans="1:5" s="11" customFormat="1" ht="20.100000000000001" customHeight="1" thickBot="1">
      <c r="A35" s="11" t="s">
        <v>106</v>
      </c>
      <c r="B35" s="11" t="s">
        <v>35</v>
      </c>
      <c r="C35" s="21" t="s">
        <v>35</v>
      </c>
      <c r="D35" s="27">
        <v>0</v>
      </c>
      <c r="E35" s="12" t="s">
        <v>36</v>
      </c>
    </row>
    <row r="36" spans="1:5" s="11" customFormat="1" ht="20.100000000000001" customHeight="1" thickBot="1">
      <c r="A36" s="11" t="s">
        <v>107</v>
      </c>
      <c r="B36" s="11" t="s">
        <v>37</v>
      </c>
      <c r="C36" s="21" t="s">
        <v>37</v>
      </c>
      <c r="D36" s="27">
        <v>0</v>
      </c>
      <c r="E36" s="12" t="s">
        <v>38</v>
      </c>
    </row>
    <row r="37" spans="1:5" s="11" customFormat="1" ht="20.100000000000001" customHeight="1" thickBot="1">
      <c r="A37" s="11" t="s">
        <v>108</v>
      </c>
      <c r="B37" s="11" t="s">
        <v>39</v>
      </c>
      <c r="C37" s="21" t="s">
        <v>39</v>
      </c>
      <c r="D37" s="27">
        <v>0</v>
      </c>
      <c r="E37" s="12" t="s">
        <v>40</v>
      </c>
    </row>
  </sheetData>
  <mergeCells count="1">
    <mergeCell ref="C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P83"/>
  <sheetViews>
    <sheetView tabSelected="1" workbookViewId="0">
      <selection sqref="A1:B1"/>
    </sheetView>
  </sheetViews>
  <sheetFormatPr defaultRowHeight="16.5"/>
  <cols>
    <col min="1" max="1" width="6.25" style="612" bestFit="1" customWidth="1"/>
    <col min="2" max="2" width="14.125" style="508" bestFit="1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5" style="381" customWidth="1"/>
    <col min="7" max="7" width="15" style="390" customWidth="1"/>
    <col min="8" max="9" width="10.5" style="390" hidden="1" customWidth="1"/>
    <col min="10" max="10" width="8.5" style="391" customWidth="1"/>
    <col min="11" max="11" width="8.5" style="390" customWidth="1"/>
    <col min="12" max="12" width="8.75" style="389" hidden="1" customWidth="1"/>
    <col min="13" max="13" width="7.5" style="389" hidden="1" customWidth="1"/>
    <col min="14" max="15" width="9.875" style="391" customWidth="1"/>
    <col min="16" max="16" width="19.875" style="759" customWidth="1"/>
  </cols>
  <sheetData>
    <row r="1" spans="1:16" ht="32.25" thickBot="1">
      <c r="A1" s="841" t="s">
        <v>451</v>
      </c>
      <c r="B1" s="841"/>
      <c r="G1" s="381"/>
      <c r="N1" s="507"/>
      <c r="O1" s="507"/>
    </row>
    <row r="2" spans="1:16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42"/>
      <c r="K2" s="843"/>
      <c r="L2" s="843"/>
      <c r="M2" s="843"/>
      <c r="N2" s="844"/>
      <c r="O2" s="759"/>
    </row>
    <row r="3" spans="1:16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265" t="s">
        <v>324</v>
      </c>
      <c r="O3" s="759"/>
    </row>
    <row r="4" spans="1:16" ht="17.25" thickBot="1">
      <c r="A4" s="613" t="s">
        <v>4</v>
      </c>
      <c r="B4" s="586" t="s">
        <v>5</v>
      </c>
      <c r="C4" s="516">
        <v>300000</v>
      </c>
      <c r="D4" s="517"/>
      <c r="E4" s="517"/>
      <c r="F4" s="651">
        <f>SUM(C4:E4)</f>
        <v>300000</v>
      </c>
      <c r="G4" s="652">
        <v>100000</v>
      </c>
      <c r="H4" s="518"/>
      <c r="I4" s="520"/>
      <c r="J4" s="636">
        <v>68</v>
      </c>
      <c r="K4" s="518"/>
      <c r="L4" s="517">
        <v>30000</v>
      </c>
      <c r="M4" s="517">
        <v>10000</v>
      </c>
      <c r="N4" s="523">
        <f>SUM(L4:M4)</f>
        <v>40000</v>
      </c>
      <c r="O4" s="870"/>
      <c r="P4" s="797">
        <f>J4*N4*3</f>
        <v>8160000</v>
      </c>
    </row>
    <row r="5" spans="1:16">
      <c r="A5" s="618" t="s">
        <v>335</v>
      </c>
      <c r="B5" s="709" t="s">
        <v>396</v>
      </c>
      <c r="C5" s="428">
        <v>400000</v>
      </c>
      <c r="D5" s="276"/>
      <c r="E5" s="276"/>
      <c r="F5" s="653">
        <f t="shared" ref="F5:F82" si="0">SUM(C5:E5)</f>
        <v>400000</v>
      </c>
      <c r="G5" s="654">
        <v>100000</v>
      </c>
      <c r="H5" s="60"/>
      <c r="I5" s="484"/>
      <c r="J5" s="430">
        <v>130</v>
      </c>
      <c r="K5" s="60"/>
      <c r="L5" s="276">
        <v>30000</v>
      </c>
      <c r="M5" s="276">
        <v>5000</v>
      </c>
      <c r="N5" s="431">
        <f t="shared" ref="N5:N82" si="1">SUM(L5:M5)</f>
        <v>35000</v>
      </c>
      <c r="O5" s="870"/>
    </row>
    <row r="6" spans="1:16">
      <c r="A6" s="616" t="s">
        <v>336</v>
      </c>
      <c r="B6" s="594" t="s">
        <v>67</v>
      </c>
      <c r="C6" s="409"/>
      <c r="D6" s="278"/>
      <c r="E6" s="278"/>
      <c r="F6" s="655">
        <f t="shared" si="0"/>
        <v>0</v>
      </c>
      <c r="G6" s="656"/>
      <c r="H6" s="46"/>
      <c r="I6" s="482"/>
      <c r="J6" s="247"/>
      <c r="K6" s="46"/>
      <c r="L6" s="278"/>
      <c r="M6" s="278"/>
      <c r="N6" s="415"/>
      <c r="O6" s="870"/>
    </row>
    <row r="7" spans="1:16">
      <c r="A7" s="616" t="s">
        <v>337</v>
      </c>
      <c r="B7" s="594" t="s">
        <v>68</v>
      </c>
      <c r="C7" s="409"/>
      <c r="D7" s="278"/>
      <c r="E7" s="278"/>
      <c r="F7" s="655">
        <f t="shared" si="0"/>
        <v>0</v>
      </c>
      <c r="G7" s="656"/>
      <c r="H7" s="46"/>
      <c r="I7" s="482"/>
      <c r="J7" s="247"/>
      <c r="K7" s="46"/>
      <c r="L7" s="278"/>
      <c r="M7" s="278"/>
      <c r="N7" s="415"/>
      <c r="O7" s="870"/>
    </row>
    <row r="8" spans="1:16">
      <c r="A8" s="616" t="s">
        <v>338</v>
      </c>
      <c r="B8" s="594" t="s">
        <v>69</v>
      </c>
      <c r="C8" s="409"/>
      <c r="D8" s="278"/>
      <c r="E8" s="278"/>
      <c r="F8" s="655">
        <f t="shared" si="0"/>
        <v>0</v>
      </c>
      <c r="G8" s="656"/>
      <c r="H8" s="46"/>
      <c r="I8" s="482"/>
      <c r="J8" s="247"/>
      <c r="K8" s="46"/>
      <c r="L8" s="278"/>
      <c r="M8" s="278"/>
      <c r="N8" s="415"/>
      <c r="O8" s="870"/>
    </row>
    <row r="9" spans="1:16">
      <c r="A9" s="616"/>
      <c r="B9" s="594" t="s">
        <v>388</v>
      </c>
      <c r="C9" s="409"/>
      <c r="D9" s="278"/>
      <c r="E9" s="278"/>
      <c r="F9" s="655"/>
      <c r="G9" s="656"/>
      <c r="H9" s="46"/>
      <c r="I9" s="482"/>
      <c r="J9" s="247"/>
      <c r="K9" s="46"/>
      <c r="L9" s="278"/>
      <c r="M9" s="278"/>
      <c r="N9" s="415"/>
      <c r="O9" s="870"/>
    </row>
    <row r="10" spans="1:16">
      <c r="A10" s="616"/>
      <c r="B10" s="594" t="s">
        <v>391</v>
      </c>
      <c r="C10" s="409"/>
      <c r="D10" s="278"/>
      <c r="E10" s="278"/>
      <c r="F10" s="655"/>
      <c r="G10" s="656"/>
      <c r="H10" s="46"/>
      <c r="I10" s="482"/>
      <c r="J10" s="247"/>
      <c r="K10" s="46"/>
      <c r="L10" s="278"/>
      <c r="M10" s="278"/>
      <c r="N10" s="415"/>
      <c r="O10" s="870"/>
    </row>
    <row r="11" spans="1:16" ht="17.25" thickBot="1">
      <c r="A11" s="619"/>
      <c r="B11" s="592" t="s">
        <v>392</v>
      </c>
      <c r="C11" s="564"/>
      <c r="D11" s="280"/>
      <c r="E11" s="280"/>
      <c r="F11" s="657"/>
      <c r="G11" s="658"/>
      <c r="H11" s="61"/>
      <c r="I11" s="565"/>
      <c r="J11" s="566"/>
      <c r="K11" s="61"/>
      <c r="L11" s="280"/>
      <c r="M11" s="280"/>
      <c r="N11" s="416"/>
      <c r="O11" s="870"/>
    </row>
    <row r="12" spans="1:16">
      <c r="A12" s="618" t="s">
        <v>8</v>
      </c>
      <c r="B12" s="591" t="s">
        <v>379</v>
      </c>
      <c r="C12" s="637">
        <v>400000</v>
      </c>
      <c r="D12" s="638"/>
      <c r="E12" s="638"/>
      <c r="F12" s="653">
        <f t="shared" si="0"/>
        <v>400000</v>
      </c>
      <c r="G12" s="654">
        <v>100000</v>
      </c>
      <c r="H12" s="60"/>
      <c r="I12" s="484"/>
      <c r="J12" s="430">
        <v>29</v>
      </c>
      <c r="K12" s="60"/>
      <c r="L12" s="638">
        <v>15000</v>
      </c>
      <c r="M12" s="638">
        <v>5000</v>
      </c>
      <c r="N12" s="639">
        <f t="shared" si="1"/>
        <v>20000</v>
      </c>
      <c r="O12" s="871"/>
    </row>
    <row r="13" spans="1:16">
      <c r="A13" s="616" t="s">
        <v>372</v>
      </c>
      <c r="B13" s="594" t="s">
        <v>65</v>
      </c>
      <c r="C13" s="641"/>
      <c r="D13" s="642"/>
      <c r="E13" s="642"/>
      <c r="F13" s="655">
        <f t="shared" si="0"/>
        <v>0</v>
      </c>
      <c r="G13" s="656">
        <v>100000</v>
      </c>
      <c r="H13" s="385"/>
      <c r="I13" s="487"/>
      <c r="J13" s="217">
        <v>30</v>
      </c>
      <c r="K13" s="385"/>
      <c r="L13" s="642">
        <v>15000</v>
      </c>
      <c r="M13" s="642">
        <v>5000</v>
      </c>
      <c r="N13" s="643">
        <f t="shared" si="1"/>
        <v>20000</v>
      </c>
      <c r="O13" s="871"/>
    </row>
    <row r="14" spans="1:16">
      <c r="A14" s="616" t="s">
        <v>340</v>
      </c>
      <c r="B14" s="594" t="s">
        <v>389</v>
      </c>
      <c r="C14" s="641"/>
      <c r="D14" s="642"/>
      <c r="E14" s="642"/>
      <c r="F14" s="655">
        <f t="shared" si="0"/>
        <v>0</v>
      </c>
      <c r="G14" s="656">
        <v>100000</v>
      </c>
      <c r="H14" s="385"/>
      <c r="I14" s="487"/>
      <c r="J14" s="217">
        <v>30</v>
      </c>
      <c r="K14" s="385"/>
      <c r="L14" s="642"/>
      <c r="M14" s="642"/>
      <c r="N14" s="643">
        <f t="shared" si="1"/>
        <v>0</v>
      </c>
      <c r="O14" s="871"/>
    </row>
    <row r="15" spans="1:16">
      <c r="A15" s="616"/>
      <c r="B15" s="594" t="s">
        <v>388</v>
      </c>
      <c r="C15" s="641"/>
      <c r="D15" s="642"/>
      <c r="E15" s="642"/>
      <c r="F15" s="655"/>
      <c r="G15" s="656"/>
      <c r="H15" s="385"/>
      <c r="I15" s="487"/>
      <c r="J15" s="372"/>
      <c r="K15" s="385"/>
      <c r="L15" s="642"/>
      <c r="M15" s="642"/>
      <c r="N15" s="643"/>
      <c r="O15" s="871"/>
    </row>
    <row r="16" spans="1:16">
      <c r="A16" s="616"/>
      <c r="B16" s="594" t="s">
        <v>432</v>
      </c>
      <c r="C16" s="641"/>
      <c r="D16" s="642"/>
      <c r="E16" s="642"/>
      <c r="F16" s="655"/>
      <c r="G16" s="656"/>
      <c r="H16" s="385"/>
      <c r="I16" s="487"/>
      <c r="J16" s="372"/>
      <c r="K16" s="385"/>
      <c r="L16" s="642"/>
      <c r="M16" s="642"/>
      <c r="N16" s="643"/>
      <c r="O16" s="871"/>
    </row>
    <row r="17" spans="1:16">
      <c r="A17" s="616"/>
      <c r="B17" s="594" t="s">
        <v>433</v>
      </c>
      <c r="C17" s="641"/>
      <c r="D17" s="642"/>
      <c r="E17" s="642"/>
      <c r="F17" s="655"/>
      <c r="G17" s="656"/>
      <c r="H17" s="385"/>
      <c r="I17" s="487"/>
      <c r="J17" s="372"/>
      <c r="K17" s="385"/>
      <c r="L17" s="642"/>
      <c r="M17" s="642"/>
      <c r="N17" s="643"/>
      <c r="O17" s="871"/>
    </row>
    <row r="18" spans="1:16">
      <c r="A18" s="616"/>
      <c r="B18" s="594" t="s">
        <v>434</v>
      </c>
      <c r="C18" s="641"/>
      <c r="D18" s="642"/>
      <c r="E18" s="642"/>
      <c r="F18" s="655"/>
      <c r="G18" s="656"/>
      <c r="H18" s="385"/>
      <c r="I18" s="487"/>
      <c r="J18" s="372"/>
      <c r="K18" s="385"/>
      <c r="L18" s="642"/>
      <c r="M18" s="642"/>
      <c r="N18" s="643"/>
      <c r="O18" s="871"/>
    </row>
    <row r="19" spans="1:16">
      <c r="A19" s="616"/>
      <c r="B19" s="594" t="s">
        <v>435</v>
      </c>
      <c r="C19" s="641"/>
      <c r="D19" s="642"/>
      <c r="E19" s="642"/>
      <c r="F19" s="655"/>
      <c r="G19" s="656"/>
      <c r="H19" s="385"/>
      <c r="I19" s="487"/>
      <c r="J19" s="372"/>
      <c r="K19" s="385"/>
      <c r="L19" s="642"/>
      <c r="M19" s="642"/>
      <c r="N19" s="643"/>
      <c r="O19" s="871"/>
    </row>
    <row r="20" spans="1:16">
      <c r="A20" s="640"/>
      <c r="B20" s="594" t="s">
        <v>436</v>
      </c>
      <c r="C20" s="641"/>
      <c r="D20" s="642"/>
      <c r="E20" s="642"/>
      <c r="F20" s="655"/>
      <c r="G20" s="656"/>
      <c r="H20" s="385"/>
      <c r="I20" s="487"/>
      <c r="J20" s="372"/>
      <c r="K20" s="385"/>
      <c r="L20" s="642"/>
      <c r="M20" s="642"/>
      <c r="N20" s="643"/>
      <c r="O20" s="871"/>
    </row>
    <row r="21" spans="1:16" ht="17.25" thickBot="1">
      <c r="A21" s="644"/>
      <c r="B21" s="594" t="s">
        <v>437</v>
      </c>
      <c r="C21" s="645"/>
      <c r="D21" s="646"/>
      <c r="E21" s="646"/>
      <c r="F21" s="657"/>
      <c r="G21" s="658"/>
      <c r="H21" s="387"/>
      <c r="I21" s="485"/>
      <c r="J21" s="375"/>
      <c r="K21" s="387"/>
      <c r="L21" s="646"/>
      <c r="M21" s="646"/>
      <c r="N21" s="647"/>
      <c r="O21" s="871"/>
    </row>
    <row r="22" spans="1:16">
      <c r="A22" s="618" t="s">
        <v>10</v>
      </c>
      <c r="B22" s="591" t="s">
        <v>116</v>
      </c>
      <c r="C22" s="626">
        <v>400000</v>
      </c>
      <c r="D22" s="288"/>
      <c r="E22" s="288"/>
      <c r="F22" s="653">
        <f t="shared" si="0"/>
        <v>400000</v>
      </c>
      <c r="G22" s="653">
        <v>100000</v>
      </c>
      <c r="H22" s="463"/>
      <c r="I22" s="492"/>
      <c r="J22" s="464">
        <v>15</v>
      </c>
      <c r="K22" s="463"/>
      <c r="L22" s="288">
        <v>15000</v>
      </c>
      <c r="M22" s="288">
        <v>5000</v>
      </c>
      <c r="N22" s="431">
        <f t="shared" si="1"/>
        <v>20000</v>
      </c>
      <c r="O22" s="870"/>
    </row>
    <row r="23" spans="1:16">
      <c r="A23" s="616" t="s">
        <v>341</v>
      </c>
      <c r="B23" s="594" t="s">
        <v>56</v>
      </c>
      <c r="C23" s="410"/>
      <c r="D23" s="284"/>
      <c r="E23" s="284"/>
      <c r="F23" s="655">
        <f t="shared" si="0"/>
        <v>0</v>
      </c>
      <c r="G23" s="788">
        <v>100000</v>
      </c>
      <c r="H23" s="385"/>
      <c r="I23" s="487"/>
      <c r="J23" s="217"/>
      <c r="K23" s="385"/>
      <c r="L23" s="284"/>
      <c r="M23" s="284"/>
      <c r="N23" s="415">
        <f t="shared" si="1"/>
        <v>0</v>
      </c>
      <c r="O23" s="870"/>
      <c r="P23" s="759" t="s">
        <v>421</v>
      </c>
    </row>
    <row r="24" spans="1:16" ht="17.25" thickBot="1">
      <c r="A24" s="619"/>
      <c r="B24" s="592" t="s">
        <v>438</v>
      </c>
      <c r="C24" s="411"/>
      <c r="D24" s="290"/>
      <c r="E24" s="290"/>
      <c r="F24" s="657"/>
      <c r="G24" s="658"/>
      <c r="H24" s="387"/>
      <c r="I24" s="485"/>
      <c r="J24" s="221"/>
      <c r="K24" s="387"/>
      <c r="L24" s="411"/>
      <c r="M24" s="290"/>
      <c r="N24" s="416"/>
      <c r="O24" s="870"/>
    </row>
    <row r="25" spans="1:16">
      <c r="A25" s="618" t="s">
        <v>12</v>
      </c>
      <c r="B25" s="709" t="s">
        <v>397</v>
      </c>
      <c r="C25" s="428">
        <v>200000</v>
      </c>
      <c r="D25" s="276"/>
      <c r="E25" s="276"/>
      <c r="F25" s="653">
        <f t="shared" si="0"/>
        <v>200000</v>
      </c>
      <c r="G25" s="653">
        <v>100000</v>
      </c>
      <c r="H25" s="60"/>
      <c r="I25" s="484">
        <v>300000</v>
      </c>
      <c r="J25" s="430">
        <v>133</v>
      </c>
      <c r="K25" s="60"/>
      <c r="L25" s="626">
        <v>50000</v>
      </c>
      <c r="M25" s="276">
        <v>5000</v>
      </c>
      <c r="N25" s="431">
        <f t="shared" si="1"/>
        <v>55000</v>
      </c>
      <c r="O25" s="870"/>
    </row>
    <row r="26" spans="1:16">
      <c r="A26" s="616" t="s">
        <v>342</v>
      </c>
      <c r="B26" s="594" t="s">
        <v>14</v>
      </c>
      <c r="C26" s="410">
        <v>100000</v>
      </c>
      <c r="D26" s="284"/>
      <c r="E26" s="284"/>
      <c r="F26" s="655">
        <f t="shared" si="0"/>
        <v>100000</v>
      </c>
      <c r="G26" s="659"/>
      <c r="H26" s="385"/>
      <c r="I26" s="487">
        <v>300000</v>
      </c>
      <c r="J26" s="217"/>
      <c r="K26" s="385"/>
      <c r="L26" s="410"/>
      <c r="M26" s="284"/>
      <c r="N26" s="415"/>
      <c r="O26" s="870"/>
    </row>
    <row r="27" spans="1:16">
      <c r="A27" s="616" t="s">
        <v>343</v>
      </c>
      <c r="B27" s="594" t="s">
        <v>315</v>
      </c>
      <c r="C27" s="410">
        <v>100000</v>
      </c>
      <c r="D27" s="284"/>
      <c r="E27" s="284"/>
      <c r="F27" s="655">
        <f t="shared" si="0"/>
        <v>100000</v>
      </c>
      <c r="G27" s="659"/>
      <c r="H27" s="385"/>
      <c r="I27" s="487"/>
      <c r="J27" s="217"/>
      <c r="K27" s="385"/>
      <c r="L27" s="284"/>
      <c r="M27" s="284"/>
      <c r="N27" s="415"/>
      <c r="O27" s="870"/>
    </row>
    <row r="28" spans="1:16" ht="17.25" thickBot="1">
      <c r="A28" s="619"/>
      <c r="B28" s="592" t="s">
        <v>438</v>
      </c>
      <c r="C28" s="411"/>
      <c r="D28" s="290"/>
      <c r="E28" s="290"/>
      <c r="F28" s="657"/>
      <c r="G28" s="660"/>
      <c r="H28" s="387"/>
      <c r="I28" s="485"/>
      <c r="J28" s="221"/>
      <c r="K28" s="387"/>
      <c r="L28" s="290"/>
      <c r="M28" s="290"/>
      <c r="N28" s="416"/>
      <c r="O28" s="870"/>
    </row>
    <row r="29" spans="1:16">
      <c r="A29" s="618" t="s">
        <v>15</v>
      </c>
      <c r="B29" s="709" t="s">
        <v>398</v>
      </c>
      <c r="C29" s="428">
        <v>300000</v>
      </c>
      <c r="D29" s="276">
        <v>50000</v>
      </c>
      <c r="E29" s="276"/>
      <c r="F29" s="653">
        <f t="shared" si="0"/>
        <v>350000</v>
      </c>
      <c r="G29" s="654"/>
      <c r="H29" s="60"/>
      <c r="I29" s="484">
        <v>300000</v>
      </c>
      <c r="J29" s="430">
        <v>0</v>
      </c>
      <c r="K29" s="60"/>
      <c r="L29" s="276">
        <v>30000</v>
      </c>
      <c r="M29" s="276">
        <v>5000</v>
      </c>
      <c r="N29" s="431">
        <f t="shared" si="1"/>
        <v>35000</v>
      </c>
      <c r="O29" s="870"/>
    </row>
    <row r="30" spans="1:16">
      <c r="A30" s="616" t="s">
        <v>344</v>
      </c>
      <c r="B30" s="594" t="s">
        <v>62</v>
      </c>
      <c r="C30" s="409"/>
      <c r="D30" s="278">
        <v>50000</v>
      </c>
      <c r="E30" s="278"/>
      <c r="F30" s="655">
        <f t="shared" si="0"/>
        <v>50000</v>
      </c>
      <c r="G30" s="656"/>
      <c r="H30" s="46"/>
      <c r="I30" s="482">
        <v>300000</v>
      </c>
      <c r="J30" s="247">
        <v>46</v>
      </c>
      <c r="K30" s="46"/>
      <c r="L30" s="278">
        <v>30000</v>
      </c>
      <c r="M30" s="278">
        <v>5000</v>
      </c>
      <c r="N30" s="415">
        <f t="shared" si="1"/>
        <v>35000</v>
      </c>
      <c r="O30" s="870"/>
    </row>
    <row r="31" spans="1:16">
      <c r="A31" s="616" t="s">
        <v>345</v>
      </c>
      <c r="B31" s="594" t="s">
        <v>63</v>
      </c>
      <c r="C31" s="410"/>
      <c r="D31" s="284"/>
      <c r="E31" s="284"/>
      <c r="F31" s="655">
        <f t="shared" si="0"/>
        <v>0</v>
      </c>
      <c r="G31" s="659"/>
      <c r="H31" s="385"/>
      <c r="I31" s="487"/>
      <c r="J31" s="217">
        <v>52</v>
      </c>
      <c r="K31" s="385"/>
      <c r="L31" s="284"/>
      <c r="M31" s="284"/>
      <c r="N31" s="415">
        <f t="shared" si="1"/>
        <v>0</v>
      </c>
      <c r="O31" s="870"/>
    </row>
    <row r="32" spans="1:16" ht="17.25" thickBot="1">
      <c r="A32" s="619"/>
      <c r="B32" s="592" t="s">
        <v>439</v>
      </c>
      <c r="C32" s="411"/>
      <c r="D32" s="290"/>
      <c r="E32" s="290"/>
      <c r="F32" s="657">
        <f t="shared" ref="F32" si="2">SUM(C32:E32)</f>
        <v>0</v>
      </c>
      <c r="G32" s="660"/>
      <c r="H32" s="387"/>
      <c r="I32" s="485"/>
      <c r="J32" s="221"/>
      <c r="K32" s="387"/>
      <c r="L32" s="290"/>
      <c r="M32" s="290"/>
      <c r="N32" s="416">
        <f t="shared" ref="N32" si="3">SUM(L32:M32)</f>
        <v>0</v>
      </c>
      <c r="O32" s="870"/>
    </row>
    <row r="33" spans="1:16">
      <c r="A33" s="618" t="s">
        <v>17</v>
      </c>
      <c r="B33" s="591" t="s">
        <v>18</v>
      </c>
      <c r="C33" s="428">
        <v>200000</v>
      </c>
      <c r="D33" s="292"/>
      <c r="E33" s="292"/>
      <c r="F33" s="653">
        <f t="shared" si="0"/>
        <v>200000</v>
      </c>
      <c r="G33" s="654">
        <v>100000</v>
      </c>
      <c r="H33" s="429"/>
      <c r="I33" s="489"/>
      <c r="J33" s="430">
        <v>31</v>
      </c>
      <c r="K33" s="60"/>
      <c r="L33" s="276">
        <v>30000</v>
      </c>
      <c r="M33" s="276">
        <v>10000</v>
      </c>
      <c r="N33" s="431">
        <f t="shared" si="1"/>
        <v>40000</v>
      </c>
      <c r="O33" s="870"/>
    </row>
    <row r="34" spans="1:16">
      <c r="A34" s="616" t="s">
        <v>346</v>
      </c>
      <c r="B34" s="594" t="s">
        <v>70</v>
      </c>
      <c r="C34" s="410">
        <v>150000</v>
      </c>
      <c r="D34" s="284"/>
      <c r="E34" s="284"/>
      <c r="F34" s="655">
        <f t="shared" si="0"/>
        <v>150000</v>
      </c>
      <c r="G34" s="659"/>
      <c r="H34" s="385"/>
      <c r="I34" s="487"/>
      <c r="J34" s="217">
        <v>18</v>
      </c>
      <c r="K34" s="385"/>
      <c r="L34" s="284">
        <v>30000</v>
      </c>
      <c r="M34" s="284">
        <v>10000</v>
      </c>
      <c r="N34" s="415">
        <f t="shared" si="1"/>
        <v>40000</v>
      </c>
      <c r="O34" s="870"/>
    </row>
    <row r="35" spans="1:16" ht="17.25" thickBot="1">
      <c r="A35" s="617" t="s">
        <v>347</v>
      </c>
      <c r="B35" s="595" t="s">
        <v>71</v>
      </c>
      <c r="C35" s="439">
        <v>150000</v>
      </c>
      <c r="D35" s="286"/>
      <c r="E35" s="286"/>
      <c r="F35" s="661">
        <f t="shared" si="0"/>
        <v>150000</v>
      </c>
      <c r="G35" s="662">
        <v>100000</v>
      </c>
      <c r="H35" s="441"/>
      <c r="I35" s="488"/>
      <c r="J35" s="440">
        <v>18</v>
      </c>
      <c r="K35" s="441"/>
      <c r="L35" s="286">
        <v>30000</v>
      </c>
      <c r="M35" s="286">
        <v>10000</v>
      </c>
      <c r="N35" s="422">
        <f t="shared" si="1"/>
        <v>40000</v>
      </c>
      <c r="O35" s="870"/>
    </row>
    <row r="36" spans="1:16">
      <c r="A36" s="618" t="s">
        <v>19</v>
      </c>
      <c r="B36" s="591" t="s">
        <v>407</v>
      </c>
      <c r="C36" s="428">
        <v>250000</v>
      </c>
      <c r="D36" s="292"/>
      <c r="E36" s="292"/>
      <c r="F36" s="653">
        <f t="shared" si="0"/>
        <v>250000</v>
      </c>
      <c r="G36" s="789">
        <v>100000</v>
      </c>
      <c r="H36" s="429"/>
      <c r="I36" s="489"/>
      <c r="J36" s="430"/>
      <c r="K36" s="60"/>
      <c r="L36" s="288">
        <v>30000</v>
      </c>
      <c r="M36" s="288">
        <v>10000</v>
      </c>
      <c r="N36" s="431">
        <f t="shared" si="1"/>
        <v>40000</v>
      </c>
      <c r="O36" s="870"/>
    </row>
    <row r="37" spans="1:16">
      <c r="A37" s="616" t="s">
        <v>348</v>
      </c>
      <c r="B37" s="594" t="s">
        <v>61</v>
      </c>
      <c r="C37" s="409"/>
      <c r="D37" s="648"/>
      <c r="E37" s="648"/>
      <c r="F37" s="655">
        <f t="shared" si="0"/>
        <v>0</v>
      </c>
      <c r="G37" s="790">
        <v>100000</v>
      </c>
      <c r="H37" s="382"/>
      <c r="I37" s="649"/>
      <c r="J37" s="247">
        <v>18</v>
      </c>
      <c r="K37" s="46"/>
      <c r="L37" s="284"/>
      <c r="M37" s="284"/>
      <c r="N37" s="415">
        <f t="shared" si="1"/>
        <v>0</v>
      </c>
      <c r="O37" s="870"/>
      <c r="P37" s="759" t="s">
        <v>420</v>
      </c>
    </row>
    <row r="38" spans="1:16">
      <c r="A38" s="617" t="s">
        <v>454</v>
      </c>
      <c r="B38" s="594" t="s">
        <v>445</v>
      </c>
      <c r="C38" s="419"/>
      <c r="D38" s="295"/>
      <c r="E38" s="295"/>
      <c r="F38" s="661"/>
      <c r="G38" s="799"/>
      <c r="H38" s="420"/>
      <c r="I38" s="786"/>
      <c r="J38" s="421">
        <v>18</v>
      </c>
      <c r="K38" s="63"/>
      <c r="L38" s="286"/>
      <c r="M38" s="286"/>
      <c r="N38" s="422"/>
      <c r="O38" s="870"/>
    </row>
    <row r="39" spans="1:16">
      <c r="A39" s="617"/>
      <c r="B39" s="594" t="s">
        <v>388</v>
      </c>
      <c r="C39" s="419"/>
      <c r="D39" s="295"/>
      <c r="E39" s="295"/>
      <c r="F39" s="661"/>
      <c r="G39" s="662"/>
      <c r="H39" s="420"/>
      <c r="I39" s="786"/>
      <c r="J39" s="421"/>
      <c r="K39" s="63"/>
      <c r="L39" s="286"/>
      <c r="M39" s="286"/>
      <c r="N39" s="422"/>
      <c r="O39" s="870"/>
    </row>
    <row r="40" spans="1:16" ht="17.25" thickBot="1">
      <c r="A40" s="619"/>
      <c r="B40" s="592" t="s">
        <v>440</v>
      </c>
      <c r="C40" s="411"/>
      <c r="D40" s="290"/>
      <c r="E40" s="290"/>
      <c r="F40" s="657">
        <f t="shared" si="0"/>
        <v>0</v>
      </c>
      <c r="G40" s="660"/>
      <c r="H40" s="387"/>
      <c r="I40" s="485"/>
      <c r="J40" s="221"/>
      <c r="K40" s="387"/>
      <c r="L40" s="290"/>
      <c r="M40" s="290"/>
      <c r="N40" s="416">
        <f t="shared" si="1"/>
        <v>0</v>
      </c>
      <c r="O40" s="870"/>
    </row>
    <row r="41" spans="1:16">
      <c r="A41" s="618" t="s">
        <v>21</v>
      </c>
      <c r="B41" s="591" t="s">
        <v>452</v>
      </c>
      <c r="C41" s="428">
        <v>250000</v>
      </c>
      <c r="D41" s="292"/>
      <c r="E41" s="292"/>
      <c r="F41" s="653"/>
      <c r="G41" s="663"/>
      <c r="H41" s="463"/>
      <c r="I41" s="492"/>
      <c r="J41" s="464"/>
      <c r="K41" s="463"/>
      <c r="L41" s="288"/>
      <c r="M41" s="288"/>
      <c r="N41" s="431"/>
      <c r="O41" s="870"/>
    </row>
    <row r="42" spans="1:16" ht="17.25" thickBot="1">
      <c r="A42" s="619" t="s">
        <v>349</v>
      </c>
      <c r="B42" s="592" t="s">
        <v>60</v>
      </c>
      <c r="C42" s="564"/>
      <c r="D42" s="293"/>
      <c r="E42" s="293"/>
      <c r="F42" s="868">
        <v>250000</v>
      </c>
      <c r="G42" s="869">
        <v>100000</v>
      </c>
      <c r="H42" s="387"/>
      <c r="I42" s="485"/>
      <c r="J42" s="221">
        <v>37</v>
      </c>
      <c r="K42" s="387"/>
      <c r="L42" s="290">
        <v>30000</v>
      </c>
      <c r="M42" s="290">
        <v>10000</v>
      </c>
      <c r="N42" s="416">
        <v>40000</v>
      </c>
      <c r="O42" s="870"/>
    </row>
    <row r="43" spans="1:16">
      <c r="A43" s="618" t="s">
        <v>23</v>
      </c>
      <c r="B43" s="591" t="s">
        <v>453</v>
      </c>
      <c r="C43" s="462">
        <v>250000</v>
      </c>
      <c r="D43" s="288"/>
      <c r="E43" s="288"/>
      <c r="F43" s="653">
        <f t="shared" si="0"/>
        <v>250000</v>
      </c>
      <c r="G43" s="663">
        <v>100000</v>
      </c>
      <c r="H43" s="463"/>
      <c r="I43" s="492">
        <v>300000</v>
      </c>
      <c r="J43" s="464">
        <v>34</v>
      </c>
      <c r="K43" s="463"/>
      <c r="L43" s="288">
        <v>30000</v>
      </c>
      <c r="M43" s="288">
        <v>10000</v>
      </c>
      <c r="N43" s="431">
        <f t="shared" si="1"/>
        <v>40000</v>
      </c>
      <c r="O43" s="870"/>
    </row>
    <row r="44" spans="1:16">
      <c r="A44" s="616" t="s">
        <v>350</v>
      </c>
      <c r="B44" s="594" t="s">
        <v>72</v>
      </c>
      <c r="C44" s="410"/>
      <c r="D44" s="284"/>
      <c r="E44" s="284"/>
      <c r="F44" s="655">
        <f t="shared" si="0"/>
        <v>0</v>
      </c>
      <c r="G44" s="659">
        <v>100000</v>
      </c>
      <c r="H44" s="385"/>
      <c r="I44" s="487"/>
      <c r="J44" s="217"/>
      <c r="K44" s="385"/>
      <c r="L44" s="284"/>
      <c r="M44" s="284"/>
      <c r="N44" s="415">
        <f t="shared" si="1"/>
        <v>0</v>
      </c>
      <c r="O44" s="870"/>
    </row>
    <row r="45" spans="1:16">
      <c r="A45" s="616"/>
      <c r="B45" s="594" t="s">
        <v>388</v>
      </c>
      <c r="C45" s="409"/>
      <c r="D45" s="648"/>
      <c r="E45" s="648"/>
      <c r="F45" s="655">
        <f t="shared" ref="F45:F47" si="4">SUM(C45:E45)</f>
        <v>0</v>
      </c>
      <c r="G45" s="659"/>
      <c r="H45" s="382"/>
      <c r="I45" s="649"/>
      <c r="J45" s="247"/>
      <c r="K45" s="46"/>
      <c r="L45" s="284"/>
      <c r="M45" s="284"/>
      <c r="N45" s="415">
        <f t="shared" ref="N45:N47" si="5">SUM(L45:M45)</f>
        <v>0</v>
      </c>
      <c r="O45" s="870"/>
    </row>
    <row r="46" spans="1:16">
      <c r="A46" s="616"/>
      <c r="B46" s="594" t="s">
        <v>391</v>
      </c>
      <c r="C46" s="409"/>
      <c r="D46" s="648"/>
      <c r="E46" s="648"/>
      <c r="F46" s="655"/>
      <c r="G46" s="659"/>
      <c r="H46" s="382"/>
      <c r="I46" s="649"/>
      <c r="J46" s="247"/>
      <c r="K46" s="46"/>
      <c r="L46" s="284"/>
      <c r="M46" s="284"/>
      <c r="N46" s="415"/>
      <c r="O46" s="870"/>
    </row>
    <row r="47" spans="1:16" ht="17.25" thickBot="1">
      <c r="A47" s="619"/>
      <c r="B47" s="592" t="s">
        <v>390</v>
      </c>
      <c r="C47" s="411"/>
      <c r="D47" s="290"/>
      <c r="E47" s="290"/>
      <c r="F47" s="657">
        <f t="shared" si="4"/>
        <v>0</v>
      </c>
      <c r="G47" s="660"/>
      <c r="H47" s="387"/>
      <c r="I47" s="485"/>
      <c r="J47" s="221"/>
      <c r="K47" s="387"/>
      <c r="L47" s="290"/>
      <c r="M47" s="290"/>
      <c r="N47" s="416">
        <f t="shared" si="5"/>
        <v>0</v>
      </c>
      <c r="O47" s="870"/>
    </row>
    <row r="48" spans="1:16">
      <c r="A48" s="618" t="s">
        <v>25</v>
      </c>
      <c r="B48" s="591" t="s">
        <v>26</v>
      </c>
      <c r="C48" s="626">
        <v>200000</v>
      </c>
      <c r="D48" s="276"/>
      <c r="E48" s="276"/>
      <c r="F48" s="653">
        <f t="shared" si="0"/>
        <v>200000</v>
      </c>
      <c r="G48" s="664" t="s">
        <v>371</v>
      </c>
      <c r="H48" s="60"/>
      <c r="I48" s="484"/>
      <c r="J48" s="430">
        <v>13</v>
      </c>
      <c r="K48" s="60"/>
      <c r="L48" s="288"/>
      <c r="M48" s="288"/>
      <c r="N48" s="431">
        <v>40000</v>
      </c>
      <c r="O48" s="870"/>
    </row>
    <row r="49" spans="1:15" ht="17.25" thickBot="1">
      <c r="A49" s="616" t="s">
        <v>351</v>
      </c>
      <c r="B49" s="594" t="s">
        <v>58</v>
      </c>
      <c r="C49" s="650"/>
      <c r="D49" s="278"/>
      <c r="E49" s="278"/>
      <c r="F49" s="655">
        <f t="shared" si="0"/>
        <v>0</v>
      </c>
      <c r="G49" s="665"/>
      <c r="H49" s="46"/>
      <c r="I49" s="482"/>
      <c r="J49" s="247"/>
      <c r="K49" s="46"/>
      <c r="L49" s="284"/>
      <c r="M49" s="284"/>
      <c r="N49" s="415"/>
      <c r="O49" s="870"/>
    </row>
    <row r="50" spans="1:15" ht="17.25" thickBot="1">
      <c r="A50" s="614" t="s">
        <v>27</v>
      </c>
      <c r="B50" s="587" t="s">
        <v>28</v>
      </c>
      <c r="C50" s="457">
        <v>250000</v>
      </c>
      <c r="D50" s="274"/>
      <c r="E50" s="274">
        <v>50000</v>
      </c>
      <c r="F50" s="666">
        <f t="shared" si="0"/>
        <v>300000</v>
      </c>
      <c r="G50" s="666"/>
      <c r="H50" s="147">
        <v>100000</v>
      </c>
      <c r="I50" s="480"/>
      <c r="J50" s="459">
        <v>11</v>
      </c>
      <c r="K50" s="145"/>
      <c r="L50" s="274"/>
      <c r="M50" s="274"/>
      <c r="N50" s="438">
        <v>50000</v>
      </c>
      <c r="O50" s="870"/>
    </row>
    <row r="51" spans="1:15">
      <c r="A51" s="620" t="s">
        <v>29</v>
      </c>
      <c r="B51" s="711" t="s">
        <v>399</v>
      </c>
      <c r="C51" s="448">
        <v>200000</v>
      </c>
      <c r="D51" s="302"/>
      <c r="E51" s="302"/>
      <c r="F51" s="667">
        <f t="shared" si="0"/>
        <v>200000</v>
      </c>
      <c r="G51" s="668"/>
      <c r="H51" s="137">
        <v>50000</v>
      </c>
      <c r="I51" s="491"/>
      <c r="J51" s="450">
        <v>7</v>
      </c>
      <c r="K51" s="135"/>
      <c r="L51" s="535"/>
      <c r="M51" s="535"/>
      <c r="N51" s="451">
        <v>50000</v>
      </c>
      <c r="O51" s="870"/>
    </row>
    <row r="52" spans="1:15" ht="17.25" thickBot="1">
      <c r="A52" s="616"/>
      <c r="B52" s="594" t="s">
        <v>388</v>
      </c>
      <c r="C52" s="409"/>
      <c r="D52" s="648"/>
      <c r="E52" s="648"/>
      <c r="F52" s="655">
        <f t="shared" si="0"/>
        <v>0</v>
      </c>
      <c r="G52" s="659"/>
      <c r="H52" s="382"/>
      <c r="I52" s="649"/>
      <c r="J52" s="247"/>
      <c r="K52" s="46"/>
      <c r="L52" s="284"/>
      <c r="M52" s="284"/>
      <c r="N52" s="415">
        <f t="shared" ref="N52" si="6">SUM(L52:M52)</f>
        <v>0</v>
      </c>
      <c r="O52" s="870"/>
    </row>
    <row r="53" spans="1:15">
      <c r="A53" s="618" t="s">
        <v>31</v>
      </c>
      <c r="B53" s="591" t="s">
        <v>32</v>
      </c>
      <c r="C53" s="462">
        <v>500000</v>
      </c>
      <c r="D53" s="288"/>
      <c r="E53" s="288"/>
      <c r="F53" s="653">
        <f t="shared" si="0"/>
        <v>500000</v>
      </c>
      <c r="G53" s="663"/>
      <c r="H53" s="463"/>
      <c r="I53" s="492"/>
      <c r="J53" s="464">
        <v>24</v>
      </c>
      <c r="K53" s="463"/>
      <c r="L53" s="288">
        <v>80000</v>
      </c>
      <c r="M53" s="288"/>
      <c r="N53" s="431">
        <f t="shared" si="1"/>
        <v>80000</v>
      </c>
      <c r="O53" s="870"/>
    </row>
    <row r="54" spans="1:15" ht="17.25" thickBot="1">
      <c r="A54" s="619" t="s">
        <v>352</v>
      </c>
      <c r="B54" s="592" t="s">
        <v>59</v>
      </c>
      <c r="C54" s="411"/>
      <c r="D54" s="290"/>
      <c r="E54" s="290"/>
      <c r="F54" s="657">
        <f t="shared" si="0"/>
        <v>0</v>
      </c>
      <c r="G54" s="660"/>
      <c r="H54" s="387"/>
      <c r="I54" s="485"/>
      <c r="J54" s="221"/>
      <c r="K54" s="387"/>
      <c r="L54" s="290"/>
      <c r="M54" s="290"/>
      <c r="N54" s="416">
        <f t="shared" si="1"/>
        <v>0</v>
      </c>
      <c r="O54" s="870"/>
    </row>
    <row r="55" spans="1:15" ht="17.25" thickBot="1">
      <c r="A55" s="613" t="s">
        <v>33</v>
      </c>
      <c r="B55" s="586" t="s">
        <v>34</v>
      </c>
      <c r="C55" s="541">
        <v>200000</v>
      </c>
      <c r="D55" s="542"/>
      <c r="E55" s="542"/>
      <c r="F55" s="651">
        <f t="shared" si="0"/>
        <v>200000</v>
      </c>
      <c r="G55" s="669">
        <v>50000</v>
      </c>
      <c r="H55" s="543"/>
      <c r="I55" s="544">
        <v>300000</v>
      </c>
      <c r="J55" s="545">
        <v>17</v>
      </c>
      <c r="K55" s="543"/>
      <c r="L55" s="542"/>
      <c r="M55" s="542"/>
      <c r="N55" s="579" t="s">
        <v>371</v>
      </c>
      <c r="O55" s="872"/>
    </row>
    <row r="56" spans="1:15" ht="17.25" thickBot="1">
      <c r="A56" s="614" t="s">
        <v>35</v>
      </c>
      <c r="B56" s="587" t="s">
        <v>36</v>
      </c>
      <c r="C56" s="460">
        <v>200000</v>
      </c>
      <c r="D56" s="304"/>
      <c r="E56" s="304"/>
      <c r="F56" s="666">
        <f t="shared" si="0"/>
        <v>200000</v>
      </c>
      <c r="G56" s="670"/>
      <c r="H56" s="455"/>
      <c r="I56" s="490"/>
      <c r="J56" s="456">
        <v>7</v>
      </c>
      <c r="K56" s="455"/>
      <c r="L56" s="304">
        <v>30000</v>
      </c>
      <c r="M56" s="304">
        <v>5000</v>
      </c>
      <c r="N56" s="438">
        <f t="shared" si="1"/>
        <v>35000</v>
      </c>
      <c r="O56" s="870"/>
    </row>
    <row r="57" spans="1:15" ht="17.25" thickBot="1">
      <c r="A57" s="620" t="s">
        <v>37</v>
      </c>
      <c r="B57" s="596" t="s">
        <v>38</v>
      </c>
      <c r="C57" s="448">
        <v>200000</v>
      </c>
      <c r="D57" s="302"/>
      <c r="E57" s="302"/>
      <c r="F57" s="667">
        <f t="shared" si="0"/>
        <v>200000</v>
      </c>
      <c r="G57" s="668"/>
      <c r="H57" s="449"/>
      <c r="I57" s="491"/>
      <c r="J57" s="450">
        <v>14</v>
      </c>
      <c r="K57" s="449"/>
      <c r="L57" s="302"/>
      <c r="M57" s="302"/>
      <c r="N57" s="579" t="s">
        <v>371</v>
      </c>
      <c r="O57" s="872"/>
    </row>
    <row r="58" spans="1:15" ht="17.25" thickBot="1">
      <c r="A58" s="613" t="s">
        <v>39</v>
      </c>
      <c r="B58" s="586" t="s">
        <v>40</v>
      </c>
      <c r="C58" s="541">
        <v>200000</v>
      </c>
      <c r="D58" s="542"/>
      <c r="E58" s="542"/>
      <c r="F58" s="651">
        <f t="shared" si="0"/>
        <v>200000</v>
      </c>
      <c r="G58" s="669"/>
      <c r="H58" s="543"/>
      <c r="I58" s="544">
        <v>300000</v>
      </c>
      <c r="J58" s="545">
        <v>11</v>
      </c>
      <c r="K58" s="543"/>
      <c r="L58" s="542">
        <v>30000</v>
      </c>
      <c r="M58" s="542"/>
      <c r="N58" s="523">
        <f t="shared" si="1"/>
        <v>30000</v>
      </c>
      <c r="O58" s="870"/>
    </row>
    <row r="59" spans="1:15" ht="17.25" thickBot="1">
      <c r="A59" s="624"/>
      <c r="B59" s="509"/>
      <c r="C59" s="479"/>
      <c r="D59" s="479"/>
      <c r="E59" s="479"/>
      <c r="F59" s="671"/>
      <c r="G59" s="671"/>
      <c r="H59" s="479"/>
      <c r="I59" s="479"/>
      <c r="J59" s="479"/>
      <c r="K59" s="479"/>
      <c r="L59" s="479"/>
      <c r="M59" s="479"/>
      <c r="N59" s="479"/>
      <c r="O59" s="89"/>
    </row>
    <row r="60" spans="1:15">
      <c r="A60" s="615" t="s">
        <v>353</v>
      </c>
      <c r="B60" s="710" t="s">
        <v>400</v>
      </c>
      <c r="C60" s="424">
        <v>200000</v>
      </c>
      <c r="D60" s="306"/>
      <c r="E60" s="306">
        <v>50000</v>
      </c>
      <c r="F60" s="672">
        <f t="shared" si="0"/>
        <v>250000</v>
      </c>
      <c r="G60" s="673">
        <v>100000</v>
      </c>
      <c r="H60" s="129">
        <v>100000</v>
      </c>
      <c r="I60" s="486"/>
      <c r="J60" s="425"/>
      <c r="K60" s="444"/>
      <c r="L60" s="306"/>
      <c r="M60" s="306"/>
      <c r="N60" s="414"/>
      <c r="O60" s="870"/>
    </row>
    <row r="61" spans="1:15">
      <c r="A61" s="616" t="s">
        <v>354</v>
      </c>
      <c r="B61" s="598" t="s">
        <v>57</v>
      </c>
      <c r="C61" s="410">
        <v>100000</v>
      </c>
      <c r="D61" s="284"/>
      <c r="E61" s="284"/>
      <c r="F61" s="655">
        <f t="shared" si="0"/>
        <v>100000</v>
      </c>
      <c r="G61" s="659"/>
      <c r="H61" s="385"/>
      <c r="I61" s="487"/>
      <c r="J61" s="217"/>
      <c r="K61" s="385"/>
      <c r="L61" s="284"/>
      <c r="M61" s="284"/>
      <c r="N61" s="415"/>
      <c r="O61" s="870"/>
    </row>
    <row r="62" spans="1:15">
      <c r="A62" s="616" t="s">
        <v>355</v>
      </c>
      <c r="B62" s="598" t="s">
        <v>114</v>
      </c>
      <c r="C62" s="410"/>
      <c r="D62" s="284"/>
      <c r="E62" s="284"/>
      <c r="F62" s="655">
        <f t="shared" si="0"/>
        <v>0</v>
      </c>
      <c r="G62" s="659"/>
      <c r="H62" s="385"/>
      <c r="I62" s="487"/>
      <c r="J62" s="217"/>
      <c r="K62" s="385"/>
      <c r="L62" s="284"/>
      <c r="M62" s="284"/>
      <c r="N62" s="415">
        <f t="shared" si="1"/>
        <v>0</v>
      </c>
      <c r="O62" s="870"/>
    </row>
    <row r="63" spans="1:15" ht="17.25" thickBot="1">
      <c r="A63" s="617" t="s">
        <v>356</v>
      </c>
      <c r="B63" s="599" t="s">
        <v>115</v>
      </c>
      <c r="C63" s="439"/>
      <c r="D63" s="286"/>
      <c r="E63" s="286"/>
      <c r="F63" s="661">
        <f t="shared" si="0"/>
        <v>0</v>
      </c>
      <c r="G63" s="662"/>
      <c r="H63" s="441"/>
      <c r="I63" s="488"/>
      <c r="J63" s="440"/>
      <c r="K63" s="441"/>
      <c r="L63" s="286"/>
      <c r="M63" s="286"/>
      <c r="N63" s="422">
        <f t="shared" si="1"/>
        <v>0</v>
      </c>
      <c r="O63" s="870"/>
    </row>
    <row r="64" spans="1:15">
      <c r="A64" s="618" t="s">
        <v>41</v>
      </c>
      <c r="B64" s="709" t="s">
        <v>401</v>
      </c>
      <c r="C64" s="462">
        <v>100000</v>
      </c>
      <c r="D64" s="288"/>
      <c r="E64" s="288"/>
      <c r="F64" s="653">
        <f t="shared" si="0"/>
        <v>100000</v>
      </c>
      <c r="G64" s="663">
        <v>100000</v>
      </c>
      <c r="H64" s="463"/>
      <c r="I64" s="492"/>
      <c r="J64" s="464">
        <v>55</v>
      </c>
      <c r="K64" s="463"/>
      <c r="L64" s="288"/>
      <c r="M64" s="288"/>
      <c r="N64" s="431">
        <v>30000</v>
      </c>
      <c r="O64" s="870"/>
    </row>
    <row r="65" spans="1:15">
      <c r="A65" s="616" t="s">
        <v>357</v>
      </c>
      <c r="B65" s="594" t="s">
        <v>403</v>
      </c>
      <c r="C65" s="410">
        <v>150000</v>
      </c>
      <c r="D65" s="284"/>
      <c r="E65" s="284"/>
      <c r="F65" s="655">
        <f t="shared" si="0"/>
        <v>150000</v>
      </c>
      <c r="G65" s="659"/>
      <c r="H65" s="385"/>
      <c r="I65" s="487"/>
      <c r="J65" s="217"/>
      <c r="K65" s="385"/>
      <c r="L65" s="284"/>
      <c r="M65" s="284"/>
      <c r="N65" s="415"/>
      <c r="O65" s="870"/>
    </row>
    <row r="66" spans="1:15">
      <c r="A66" s="616" t="s">
        <v>358</v>
      </c>
      <c r="B66" s="594" t="s">
        <v>402</v>
      </c>
      <c r="C66" s="410">
        <v>150000</v>
      </c>
      <c r="D66" s="284"/>
      <c r="E66" s="284"/>
      <c r="F66" s="655">
        <f t="shared" si="0"/>
        <v>150000</v>
      </c>
      <c r="G66" s="659"/>
      <c r="H66" s="385"/>
      <c r="I66" s="487"/>
      <c r="J66" s="217"/>
      <c r="K66" s="385"/>
      <c r="L66" s="284"/>
      <c r="M66" s="284"/>
      <c r="N66" s="415"/>
      <c r="O66" s="870"/>
    </row>
    <row r="67" spans="1:15">
      <c r="A67" s="616" t="s">
        <v>359</v>
      </c>
      <c r="B67" s="598" t="s">
        <v>119</v>
      </c>
      <c r="C67" s="410"/>
      <c r="D67" s="284"/>
      <c r="E67" s="284"/>
      <c r="F67" s="655">
        <f t="shared" si="0"/>
        <v>0</v>
      </c>
      <c r="G67" s="659"/>
      <c r="H67" s="385"/>
      <c r="I67" s="487"/>
      <c r="J67" s="217"/>
      <c r="K67" s="385"/>
      <c r="L67" s="284"/>
      <c r="M67" s="284"/>
      <c r="N67" s="415"/>
      <c r="O67" s="870"/>
    </row>
    <row r="68" spans="1:15">
      <c r="A68" s="616" t="s">
        <v>360</v>
      </c>
      <c r="B68" s="598" t="s">
        <v>56</v>
      </c>
      <c r="C68" s="410"/>
      <c r="D68" s="284"/>
      <c r="E68" s="284"/>
      <c r="F68" s="655">
        <f t="shared" si="0"/>
        <v>0</v>
      </c>
      <c r="G68" s="659"/>
      <c r="H68" s="385"/>
      <c r="I68" s="487"/>
      <c r="J68" s="217"/>
      <c r="K68" s="385"/>
      <c r="L68" s="284"/>
      <c r="M68" s="284"/>
      <c r="N68" s="415"/>
      <c r="O68" s="870"/>
    </row>
    <row r="69" spans="1:15" ht="17.25" thickBot="1">
      <c r="A69" s="619" t="s">
        <v>361</v>
      </c>
      <c r="B69" s="600" t="s">
        <v>319</v>
      </c>
      <c r="C69" s="411"/>
      <c r="D69" s="290"/>
      <c r="E69" s="290"/>
      <c r="F69" s="657">
        <f t="shared" si="0"/>
        <v>0</v>
      </c>
      <c r="G69" s="660"/>
      <c r="H69" s="387"/>
      <c r="I69" s="485"/>
      <c r="J69" s="221"/>
      <c r="K69" s="387"/>
      <c r="L69" s="290"/>
      <c r="M69" s="290"/>
      <c r="N69" s="416"/>
      <c r="O69" s="870"/>
    </row>
    <row r="70" spans="1:15">
      <c r="A70" s="618" t="s">
        <v>42</v>
      </c>
      <c r="B70" s="709" t="s">
        <v>404</v>
      </c>
      <c r="C70" s="462">
        <v>200000</v>
      </c>
      <c r="D70" s="288"/>
      <c r="E70" s="288"/>
      <c r="F70" s="653">
        <f t="shared" si="0"/>
        <v>200000</v>
      </c>
      <c r="G70" s="663">
        <v>100000</v>
      </c>
      <c r="H70" s="463"/>
      <c r="I70" s="492"/>
      <c r="J70" s="464"/>
      <c r="K70" s="463"/>
      <c r="L70" s="288"/>
      <c r="M70" s="288"/>
      <c r="N70" s="431"/>
      <c r="O70" s="870"/>
    </row>
    <row r="71" spans="1:15">
      <c r="A71" s="616" t="s">
        <v>362</v>
      </c>
      <c r="B71" s="594" t="s">
        <v>405</v>
      </c>
      <c r="C71" s="410">
        <v>0</v>
      </c>
      <c r="D71" s="284"/>
      <c r="E71" s="284"/>
      <c r="F71" s="655">
        <f t="shared" si="0"/>
        <v>0</v>
      </c>
      <c r="G71" s="659"/>
      <c r="H71" s="385"/>
      <c r="I71" s="487"/>
      <c r="J71" s="217">
        <v>0</v>
      </c>
      <c r="K71" s="385"/>
      <c r="L71" s="284">
        <v>30000</v>
      </c>
      <c r="M71" s="284">
        <v>5000</v>
      </c>
      <c r="N71" s="415">
        <f t="shared" si="1"/>
        <v>35000</v>
      </c>
      <c r="O71" s="870"/>
    </row>
    <row r="72" spans="1:15">
      <c r="A72" s="616" t="s">
        <v>363</v>
      </c>
      <c r="B72" s="594" t="s">
        <v>393</v>
      </c>
      <c r="C72" s="410">
        <v>150000</v>
      </c>
      <c r="D72" s="284"/>
      <c r="E72" s="284"/>
      <c r="F72" s="655">
        <f t="shared" si="0"/>
        <v>150000</v>
      </c>
      <c r="G72" s="659"/>
      <c r="H72" s="385"/>
      <c r="I72" s="487"/>
      <c r="J72" s="217">
        <v>32</v>
      </c>
      <c r="K72" s="385"/>
      <c r="L72" s="284">
        <v>30000</v>
      </c>
      <c r="M72" s="284">
        <v>5000</v>
      </c>
      <c r="N72" s="415">
        <f t="shared" si="1"/>
        <v>35000</v>
      </c>
      <c r="O72" s="870"/>
    </row>
    <row r="73" spans="1:15" ht="17.25" thickBot="1">
      <c r="A73" s="619" t="s">
        <v>364</v>
      </c>
      <c r="B73" s="600" t="s">
        <v>123</v>
      </c>
      <c r="C73" s="411">
        <v>150000</v>
      </c>
      <c r="D73" s="290"/>
      <c r="E73" s="290"/>
      <c r="F73" s="657">
        <f>SUM(C73:E73)</f>
        <v>150000</v>
      </c>
      <c r="G73" s="660"/>
      <c r="H73" s="387"/>
      <c r="I73" s="485"/>
      <c r="J73" s="221">
        <v>38</v>
      </c>
      <c r="K73" s="387"/>
      <c r="L73" s="290">
        <v>30000</v>
      </c>
      <c r="M73" s="290">
        <v>5000</v>
      </c>
      <c r="N73" s="416">
        <f t="shared" si="1"/>
        <v>35000</v>
      </c>
      <c r="O73" s="870"/>
    </row>
    <row r="74" spans="1:15" ht="17.25" thickBot="1">
      <c r="A74" s="614" t="s">
        <v>45</v>
      </c>
      <c r="B74" s="602" t="s">
        <v>133</v>
      </c>
      <c r="C74" s="460">
        <v>200000</v>
      </c>
      <c r="D74" s="304"/>
      <c r="E74" s="304"/>
      <c r="F74" s="666">
        <f>SUM(C74:E74)</f>
        <v>200000</v>
      </c>
      <c r="G74" s="670"/>
      <c r="H74" s="455"/>
      <c r="I74" s="490"/>
      <c r="J74" s="456">
        <v>16</v>
      </c>
      <c r="K74" s="455"/>
      <c r="L74" s="304">
        <v>30000</v>
      </c>
      <c r="M74" s="304">
        <v>5000</v>
      </c>
      <c r="N74" s="438">
        <f>SUM(L74:M74)</f>
        <v>35000</v>
      </c>
      <c r="O74" s="870"/>
    </row>
    <row r="75" spans="1:15">
      <c r="A75" s="615" t="s">
        <v>43</v>
      </c>
      <c r="B75" s="710" t="s">
        <v>406</v>
      </c>
      <c r="C75" s="424"/>
      <c r="D75" s="306"/>
      <c r="E75" s="306"/>
      <c r="F75" s="672">
        <f t="shared" si="0"/>
        <v>0</v>
      </c>
      <c r="G75" s="673">
        <v>100000</v>
      </c>
      <c r="H75" s="445"/>
      <c r="I75" s="486"/>
      <c r="J75" s="425"/>
      <c r="K75" s="444"/>
      <c r="L75" s="306"/>
      <c r="M75" s="306"/>
      <c r="N75" s="414"/>
      <c r="O75" s="870"/>
    </row>
    <row r="76" spans="1:15">
      <c r="A76" s="616" t="s">
        <v>366</v>
      </c>
      <c r="B76" s="598" t="s">
        <v>320</v>
      </c>
      <c r="C76" s="410">
        <v>200000</v>
      </c>
      <c r="D76" s="284"/>
      <c r="E76" s="284"/>
      <c r="F76" s="655">
        <f t="shared" si="0"/>
        <v>200000</v>
      </c>
      <c r="G76" s="659"/>
      <c r="H76" s="385"/>
      <c r="I76" s="487"/>
      <c r="J76" s="217"/>
      <c r="K76" s="385"/>
      <c r="L76" s="284"/>
      <c r="M76" s="284"/>
      <c r="N76" s="415"/>
      <c r="O76" s="870"/>
    </row>
    <row r="77" spans="1:15">
      <c r="A77" s="616" t="s">
        <v>367</v>
      </c>
      <c r="B77" s="598" t="s">
        <v>127</v>
      </c>
      <c r="C77" s="410">
        <v>200000</v>
      </c>
      <c r="D77" s="284"/>
      <c r="E77" s="284"/>
      <c r="F77" s="655">
        <f t="shared" si="0"/>
        <v>200000</v>
      </c>
      <c r="G77" s="659"/>
      <c r="H77" s="385"/>
      <c r="I77" s="487"/>
      <c r="J77" s="217"/>
      <c r="K77" s="385"/>
      <c r="L77" s="284"/>
      <c r="M77" s="284"/>
      <c r="N77" s="415"/>
      <c r="O77" s="870"/>
    </row>
    <row r="78" spans="1:15" ht="17.25" thickBot="1">
      <c r="A78" s="617" t="s">
        <v>368</v>
      </c>
      <c r="B78" s="599" t="s">
        <v>128</v>
      </c>
      <c r="C78" s="439">
        <v>200000</v>
      </c>
      <c r="D78" s="286"/>
      <c r="E78" s="286"/>
      <c r="F78" s="661">
        <f t="shared" si="0"/>
        <v>200000</v>
      </c>
      <c r="G78" s="662"/>
      <c r="H78" s="441"/>
      <c r="I78" s="488"/>
      <c r="J78" s="440"/>
      <c r="K78" s="441"/>
      <c r="L78" s="286"/>
      <c r="M78" s="286"/>
      <c r="N78" s="422"/>
      <c r="O78" s="870"/>
    </row>
    <row r="79" spans="1:15">
      <c r="A79" s="618" t="s">
        <v>44</v>
      </c>
      <c r="B79" s="709" t="s">
        <v>407</v>
      </c>
      <c r="C79" s="462">
        <v>50000</v>
      </c>
      <c r="D79" s="288"/>
      <c r="E79" s="288"/>
      <c r="F79" s="653">
        <f t="shared" si="0"/>
        <v>50000</v>
      </c>
      <c r="G79" s="663">
        <v>50000</v>
      </c>
      <c r="H79" s="463"/>
      <c r="I79" s="492"/>
      <c r="J79" s="464"/>
      <c r="K79" s="463"/>
      <c r="L79" s="288"/>
      <c r="M79" s="288"/>
      <c r="N79" s="431"/>
      <c r="O79" s="870"/>
    </row>
    <row r="80" spans="1:15">
      <c r="A80" s="616" t="s">
        <v>365</v>
      </c>
      <c r="B80" s="598" t="s">
        <v>130</v>
      </c>
      <c r="C80" s="410">
        <v>150000</v>
      </c>
      <c r="D80" s="284"/>
      <c r="E80" s="284"/>
      <c r="F80" s="655">
        <f t="shared" si="0"/>
        <v>150000</v>
      </c>
      <c r="G80" s="659">
        <v>50000</v>
      </c>
      <c r="H80" s="385"/>
      <c r="I80" s="487"/>
      <c r="J80" s="217">
        <v>28</v>
      </c>
      <c r="K80" s="385"/>
      <c r="L80" s="284">
        <v>30000</v>
      </c>
      <c r="M80" s="284"/>
      <c r="N80" s="415">
        <f t="shared" si="1"/>
        <v>30000</v>
      </c>
      <c r="O80" s="870"/>
    </row>
    <row r="81" spans="1:15">
      <c r="A81" s="616" t="s">
        <v>369</v>
      </c>
      <c r="B81" s="598" t="s">
        <v>131</v>
      </c>
      <c r="C81" s="410">
        <v>150000</v>
      </c>
      <c r="D81" s="284"/>
      <c r="E81" s="284"/>
      <c r="F81" s="655">
        <f t="shared" si="0"/>
        <v>150000</v>
      </c>
      <c r="G81" s="659">
        <v>50000</v>
      </c>
      <c r="H81" s="385"/>
      <c r="I81" s="487"/>
      <c r="J81" s="217">
        <v>30</v>
      </c>
      <c r="K81" s="385"/>
      <c r="L81" s="284">
        <v>30000</v>
      </c>
      <c r="M81" s="284"/>
      <c r="N81" s="415">
        <f t="shared" si="1"/>
        <v>30000</v>
      </c>
      <c r="O81" s="870"/>
    </row>
    <row r="82" spans="1:15" ht="17.25" thickBot="1">
      <c r="A82" s="619" t="s">
        <v>370</v>
      </c>
      <c r="B82" s="592" t="s">
        <v>408</v>
      </c>
      <c r="C82" s="411">
        <v>150000</v>
      </c>
      <c r="D82" s="290"/>
      <c r="E82" s="290"/>
      <c r="F82" s="657">
        <f t="shared" si="0"/>
        <v>150000</v>
      </c>
      <c r="G82" s="660"/>
      <c r="H82" s="387"/>
      <c r="I82" s="485"/>
      <c r="J82" s="221">
        <v>0</v>
      </c>
      <c r="K82" s="387"/>
      <c r="L82" s="290">
        <v>30000</v>
      </c>
      <c r="M82" s="290"/>
      <c r="N82" s="416">
        <f t="shared" si="1"/>
        <v>30000</v>
      </c>
      <c r="O82" s="870"/>
    </row>
    <row r="83" spans="1:15" ht="17.25" thickBot="1">
      <c r="A83" s="815" t="s">
        <v>377</v>
      </c>
      <c r="B83" s="816"/>
      <c r="C83" s="580"/>
      <c r="D83" s="580"/>
      <c r="E83" s="581"/>
      <c r="F83" s="817">
        <f>SUM(F4:H82)</f>
        <v>10450000</v>
      </c>
      <c r="G83" s="818"/>
      <c r="H83" s="819"/>
      <c r="I83" s="553"/>
      <c r="J83" s="582">
        <f>SUM(J4:J82)</f>
        <v>1010</v>
      </c>
      <c r="K83" s="554"/>
      <c r="L83" s="552"/>
      <c r="M83" s="552"/>
      <c r="N83" s="555"/>
      <c r="O83" s="91"/>
    </row>
  </sheetData>
  <mergeCells count="6">
    <mergeCell ref="A1:B1"/>
    <mergeCell ref="J2:N2"/>
    <mergeCell ref="F83:H83"/>
    <mergeCell ref="A2:B3"/>
    <mergeCell ref="C2:I2"/>
    <mergeCell ref="A83:B83"/>
  </mergeCells>
  <phoneticPr fontId="2" type="noConversion"/>
  <pageMargins left="0.23622047244094491" right="0.23622047244094491" top="0.59055118110236227" bottom="0.31496062992125984" header="0" footer="0"/>
  <pageSetup paperSize="9"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Q38" sqref="Q38"/>
      <selection pane="topRight" activeCell="Q38" sqref="Q38"/>
      <selection pane="bottomLeft" activeCell="Q38" sqref="Q38"/>
      <selection pane="bottomRight" activeCell="B25" sqref="B25:G2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customWidth="1"/>
    <col min="4" max="4" width="8" style="389" customWidth="1"/>
    <col min="5" max="5" width="7.5" style="389" customWidth="1"/>
    <col min="6" max="6" width="10.125" style="381" customWidth="1"/>
    <col min="7" max="7" width="10.125" style="390" customWidth="1"/>
    <col min="8" max="8" width="9.875" style="390" customWidth="1"/>
    <col min="9" max="9" width="9.625" style="390" hidden="1" customWidth="1"/>
    <col min="10" max="10" width="5.625" style="391" customWidth="1"/>
    <col min="11" max="11" width="6.125" style="390" customWidth="1"/>
    <col min="12" max="12" width="8.75" style="389" hidden="1" customWidth="1"/>
    <col min="13" max="13" width="7.5" style="389" hidden="1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4.625" style="391" customWidth="1"/>
    <col min="22" max="22" width="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9.75" style="390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82.875" style="381" customWidth="1"/>
    <col min="34" max="34" width="36.375" style="381" bestFit="1" customWidth="1"/>
    <col min="35" max="16384" width="9" style="381"/>
  </cols>
  <sheetData>
    <row r="1" spans="1:35" ht="33" customHeight="1" thickBot="1">
      <c r="G1" s="381"/>
      <c r="N1" s="507" t="s">
        <v>376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406" t="s">
        <v>46</v>
      </c>
      <c r="AC3" s="406" t="s">
        <v>2</v>
      </c>
      <c r="AD3" s="406" t="s">
        <v>1</v>
      </c>
      <c r="AE3" s="406" t="s">
        <v>52</v>
      </c>
      <c r="AG3" s="814"/>
    </row>
    <row r="4" spans="1:35" ht="18" customHeight="1" thickBot="1">
      <c r="A4" s="613" t="s">
        <v>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521">
        <v>66</v>
      </c>
      <c r="K4" s="522">
        <v>67</v>
      </c>
      <c r="L4" s="517">
        <v>30000</v>
      </c>
      <c r="M4" s="517">
        <v>10000</v>
      </c>
      <c r="N4" s="523">
        <f>SUM(L4:M4)</f>
        <v>40000</v>
      </c>
      <c r="O4" s="524">
        <f>(K4*N4)*3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27">
        <v>2</v>
      </c>
      <c r="V4" s="528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335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335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74"/>
      <c r="S9" s="400" t="s">
        <v>8</v>
      </c>
      <c r="T9" s="403" t="s">
        <v>332</v>
      </c>
      <c r="U9" s="247"/>
      <c r="V9" s="383">
        <v>0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 t="shared" si="3"/>
        <v>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 thickBot="1">
      <c r="A10" s="619" t="s">
        <v>372</v>
      </c>
      <c r="B10" s="592" t="s">
        <v>65</v>
      </c>
      <c r="C10" s="411"/>
      <c r="D10" s="290"/>
      <c r="E10" s="290"/>
      <c r="F10" s="61">
        <f t="shared" si="0"/>
        <v>0</v>
      </c>
      <c r="G10" s="433">
        <v>100000</v>
      </c>
      <c r="H10" s="387"/>
      <c r="I10" s="485"/>
      <c r="J10" s="221">
        <v>42</v>
      </c>
      <c r="K10" s="387">
        <v>42</v>
      </c>
      <c r="L10" s="290">
        <v>15000</v>
      </c>
      <c r="M10" s="290">
        <v>5000</v>
      </c>
      <c r="N10" s="416">
        <f t="shared" si="1"/>
        <v>20000</v>
      </c>
      <c r="O10" s="164">
        <f t="shared" si="2"/>
        <v>840000</v>
      </c>
      <c r="P10" s="52"/>
      <c r="Q10" s="498"/>
      <c r="R10" s="74"/>
      <c r="S10" s="400" t="s">
        <v>339</v>
      </c>
      <c r="T10" s="404" t="s">
        <v>65</v>
      </c>
      <c r="U10" s="217"/>
      <c r="V10" s="386">
        <v>0</v>
      </c>
      <c r="W10" s="43">
        <v>15000</v>
      </c>
      <c r="X10" s="43"/>
      <c r="Y10" s="415">
        <f t="shared" si="4"/>
        <v>15000</v>
      </c>
      <c r="Z10" s="125">
        <f t="shared" si="3"/>
        <v>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hidden="1" customHeight="1">
      <c r="A11" s="620" t="s">
        <v>340</v>
      </c>
      <c r="B11" s="593" t="s">
        <v>64</v>
      </c>
      <c r="C11" s="448"/>
      <c r="D11" s="302"/>
      <c r="E11" s="302"/>
      <c r="F11" s="135">
        <f t="shared" si="0"/>
        <v>0</v>
      </c>
      <c r="G11" s="530"/>
      <c r="H11" s="449"/>
      <c r="I11" s="491"/>
      <c r="J11" s="450"/>
      <c r="K11" s="449"/>
      <c r="L11" s="302"/>
      <c r="M11" s="302"/>
      <c r="N11" s="451">
        <f t="shared" si="1"/>
        <v>0</v>
      </c>
      <c r="O11" s="452">
        <f t="shared" si="2"/>
        <v>0</v>
      </c>
      <c r="P11" s="140"/>
      <c r="Q11" s="499"/>
      <c r="R11" s="74"/>
      <c r="S11" s="417" t="s">
        <v>340</v>
      </c>
      <c r="T11" s="418" t="s">
        <v>64</v>
      </c>
      <c r="U11" s="440"/>
      <c r="V11" s="465">
        <v>0</v>
      </c>
      <c r="W11" s="119"/>
      <c r="X11" s="119"/>
      <c r="Y11" s="422">
        <f t="shared" si="4"/>
        <v>0</v>
      </c>
      <c r="Z11" s="452">
        <f t="shared" si="3"/>
        <v>0</v>
      </c>
      <c r="AA11" s="503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14</v>
      </c>
      <c r="K12" s="455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495"/>
      <c r="R12" s="557"/>
      <c r="S12" s="434" t="s">
        <v>10</v>
      </c>
      <c r="T12" s="435" t="s">
        <v>11</v>
      </c>
      <c r="U12" s="456"/>
      <c r="V12" s="560">
        <v>0</v>
      </c>
      <c r="W12" s="186">
        <v>15000</v>
      </c>
      <c r="X12" s="186">
        <v>5000</v>
      </c>
      <c r="Y12" s="438">
        <f t="shared" si="4"/>
        <v>20000</v>
      </c>
      <c r="Z12" s="147">
        <f t="shared" si="3"/>
        <v>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  <c r="AH12" s="716" t="s">
        <v>411</v>
      </c>
    </row>
    <row r="13" spans="1:35" ht="18" hidden="1" customHeigh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7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200000</v>
      </c>
      <c r="H14" s="60"/>
      <c r="I14" s="484">
        <v>300000</v>
      </c>
      <c r="J14" s="430">
        <v>125</v>
      </c>
      <c r="K14" s="60">
        <v>125</v>
      </c>
      <c r="L14" s="626">
        <v>50000</v>
      </c>
      <c r="M14" s="276">
        <v>5000</v>
      </c>
      <c r="N14" s="431">
        <f t="shared" si="1"/>
        <v>55000</v>
      </c>
      <c r="O14" s="155">
        <f t="shared" si="2"/>
        <v>6875000</v>
      </c>
      <c r="P14" s="51" t="s">
        <v>323</v>
      </c>
      <c r="Q14" s="603" t="s">
        <v>385</v>
      </c>
      <c r="R14" s="74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 thickBot="1">
      <c r="A15" s="619" t="s">
        <v>342</v>
      </c>
      <c r="B15" s="592" t="s">
        <v>14</v>
      </c>
      <c r="C15" s="411">
        <v>100000</v>
      </c>
      <c r="D15" s="290"/>
      <c r="E15" s="290"/>
      <c r="F15" s="61">
        <f t="shared" si="0"/>
        <v>100000</v>
      </c>
      <c r="G15" s="387"/>
      <c r="H15" s="387"/>
      <c r="I15" s="485">
        <v>300000</v>
      </c>
      <c r="J15" s="221"/>
      <c r="K15" s="387"/>
      <c r="L15" s="411"/>
      <c r="M15" s="290"/>
      <c r="N15" s="416"/>
      <c r="O15" s="164"/>
      <c r="P15" s="52"/>
      <c r="Q15" s="604"/>
      <c r="R15" s="74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25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hidden="1" customHeight="1">
      <c r="A16" s="620" t="s">
        <v>343</v>
      </c>
      <c r="B16" s="593" t="s">
        <v>315</v>
      </c>
      <c r="C16" s="448"/>
      <c r="D16" s="302"/>
      <c r="E16" s="302"/>
      <c r="F16" s="135"/>
      <c r="G16" s="449"/>
      <c r="H16" s="449"/>
      <c r="I16" s="491"/>
      <c r="J16" s="450"/>
      <c r="K16" s="449"/>
      <c r="L16" s="302"/>
      <c r="M16" s="302"/>
      <c r="N16" s="451"/>
      <c r="O16" s="452"/>
      <c r="P16" s="140"/>
      <c r="Q16" s="605"/>
      <c r="R16" s="74"/>
      <c r="S16" s="417" t="s">
        <v>343</v>
      </c>
      <c r="T16" s="418" t="s">
        <v>315</v>
      </c>
      <c r="U16" s="440"/>
      <c r="V16" s="465"/>
      <c r="W16" s="119"/>
      <c r="X16" s="119"/>
      <c r="Y16" s="422"/>
      <c r="Z16" s="452">
        <f t="shared" si="3"/>
        <v>0</v>
      </c>
      <c r="AA16" s="503"/>
      <c r="AB16" s="79"/>
      <c r="AC16" s="82"/>
      <c r="AD16" s="82"/>
      <c r="AE16" s="87"/>
      <c r="AG16" s="86"/>
    </row>
    <row r="17" spans="1:34" ht="18" customHeight="1">
      <c r="A17" s="618" t="s">
        <v>15</v>
      </c>
      <c r="B17" s="591" t="s">
        <v>412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50</v>
      </c>
      <c r="K17" s="60">
        <v>50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1750000</v>
      </c>
      <c r="P17" s="51" t="s">
        <v>142</v>
      </c>
      <c r="Q17" s="603"/>
      <c r="R17" s="561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79">
        <v>37641</v>
      </c>
      <c r="AC17" s="79">
        <v>37641</v>
      </c>
      <c r="AD17" s="79">
        <v>39447</v>
      </c>
      <c r="AE17" s="80">
        <v>41263</v>
      </c>
      <c r="AG17" s="78" t="s">
        <v>322</v>
      </c>
    </row>
    <row r="18" spans="1:34" ht="18" customHeight="1" thickBot="1">
      <c r="A18" s="619" t="s">
        <v>344</v>
      </c>
      <c r="B18" s="592" t="s">
        <v>62</v>
      </c>
      <c r="C18" s="564"/>
      <c r="D18" s="280">
        <v>50000</v>
      </c>
      <c r="E18" s="280"/>
      <c r="F18" s="61">
        <f t="shared" si="0"/>
        <v>50000</v>
      </c>
      <c r="G18" s="433"/>
      <c r="H18" s="61"/>
      <c r="I18" s="565">
        <v>300000</v>
      </c>
      <c r="J18" s="634">
        <v>46</v>
      </c>
      <c r="K18" s="635">
        <v>42</v>
      </c>
      <c r="L18" s="280">
        <v>30000</v>
      </c>
      <c r="M18" s="280">
        <v>5000</v>
      </c>
      <c r="N18" s="416">
        <f t="shared" si="1"/>
        <v>35000</v>
      </c>
      <c r="O18" s="164">
        <f t="shared" si="2"/>
        <v>1470000</v>
      </c>
      <c r="P18" s="52"/>
      <c r="Q18" s="604"/>
      <c r="R18" s="567"/>
      <c r="S18" s="401" t="s">
        <v>344</v>
      </c>
      <c r="T18" s="432" t="s">
        <v>62</v>
      </c>
      <c r="U18" s="566"/>
      <c r="V18" s="568"/>
      <c r="W18" s="52"/>
      <c r="X18" s="52"/>
      <c r="Y18" s="416"/>
      <c r="Z18" s="513">
        <f t="shared" si="3"/>
        <v>0</v>
      </c>
      <c r="AA18" s="569"/>
      <c r="AB18" s="79"/>
      <c r="AC18" s="79"/>
      <c r="AD18" s="79"/>
      <c r="AE18" s="80"/>
      <c r="AG18" s="78"/>
    </row>
    <row r="19" spans="1:34" ht="18" hidden="1" customHeight="1">
      <c r="A19" s="620" t="s">
        <v>345</v>
      </c>
      <c r="B19" s="593" t="s">
        <v>63</v>
      </c>
      <c r="C19" s="448"/>
      <c r="D19" s="302"/>
      <c r="E19" s="302"/>
      <c r="F19" s="135">
        <f t="shared" si="0"/>
        <v>0</v>
      </c>
      <c r="G19" s="449"/>
      <c r="H19" s="449"/>
      <c r="I19" s="491"/>
      <c r="J19" s="450"/>
      <c r="K19" s="449"/>
      <c r="L19" s="302"/>
      <c r="M19" s="302"/>
      <c r="N19" s="451">
        <f t="shared" si="1"/>
        <v>0</v>
      </c>
      <c r="O19" s="452">
        <f t="shared" si="2"/>
        <v>0</v>
      </c>
      <c r="P19" s="140"/>
      <c r="Q19" s="605"/>
      <c r="R19" s="74"/>
      <c r="S19" s="397" t="s">
        <v>345</v>
      </c>
      <c r="T19" s="423" t="s">
        <v>63</v>
      </c>
      <c r="U19" s="425"/>
      <c r="V19" s="466"/>
      <c r="W19" s="131"/>
      <c r="X19" s="131"/>
      <c r="Y19" s="414"/>
      <c r="Z19" s="125">
        <f t="shared" si="3"/>
        <v>0</v>
      </c>
      <c r="AA19" s="505"/>
      <c r="AB19" s="82"/>
      <c r="AC19" s="82"/>
      <c r="AD19" s="82"/>
      <c r="AE19" s="86"/>
      <c r="AG19" s="86"/>
    </row>
    <row r="20" spans="1:34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30</v>
      </c>
      <c r="K20" s="60">
        <v>30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1200000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4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4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4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36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H23" s="716" t="s">
        <v>413</v>
      </c>
    </row>
    <row r="24" spans="1:34" ht="18" hidden="1" customHeigh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4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4" ht="18" hidden="1" customHeigh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137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4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76">
        <v>32</v>
      </c>
      <c r="K27" s="571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4" ht="18" hidden="1" customHeigh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137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4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4" ht="18" hidden="1" customHeigh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452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4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72">
        <v>13</v>
      </c>
      <c r="K31" s="473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4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48">
        <v>8</v>
      </c>
      <c r="K32" s="549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381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4" t="s">
        <v>31</v>
      </c>
      <c r="B33" s="587" t="s">
        <v>32</v>
      </c>
      <c r="C33" s="460">
        <v>500000</v>
      </c>
      <c r="D33" s="304"/>
      <c r="E33" s="304"/>
      <c r="F33" s="145">
        <f t="shared" si="0"/>
        <v>500000</v>
      </c>
      <c r="G33" s="455"/>
      <c r="H33" s="455"/>
      <c r="I33" s="490"/>
      <c r="J33" s="456">
        <v>24</v>
      </c>
      <c r="K33" s="455">
        <v>24</v>
      </c>
      <c r="L33" s="304">
        <v>80000</v>
      </c>
      <c r="M33" s="304"/>
      <c r="N33" s="438">
        <f t="shared" si="1"/>
        <v>80000</v>
      </c>
      <c r="O33" s="147">
        <f t="shared" si="2"/>
        <v>1920000</v>
      </c>
      <c r="P33" s="144" t="s">
        <v>147</v>
      </c>
      <c r="Q33" s="608"/>
      <c r="R33" s="557"/>
      <c r="S33" s="434" t="s">
        <v>31</v>
      </c>
      <c r="T33" s="435" t="s">
        <v>32</v>
      </c>
      <c r="U33" s="456"/>
      <c r="V33" s="560"/>
      <c r="W33" s="186"/>
      <c r="X33" s="186"/>
      <c r="Y33" s="438"/>
      <c r="Z33" s="147">
        <f t="shared" si="3"/>
        <v>0</v>
      </c>
      <c r="AA33" s="559"/>
      <c r="AB33" s="79"/>
      <c r="AC33" s="79"/>
      <c r="AD33" s="79"/>
      <c r="AE33" s="87"/>
      <c r="AG33" s="78" t="s">
        <v>163</v>
      </c>
    </row>
    <row r="34" spans="1:33" ht="18" hidden="1" customHeight="1">
      <c r="A34" s="620" t="s">
        <v>352</v>
      </c>
      <c r="B34" s="593" t="s">
        <v>59</v>
      </c>
      <c r="C34" s="448"/>
      <c r="D34" s="302"/>
      <c r="E34" s="302"/>
      <c r="F34" s="135">
        <f t="shared" si="0"/>
        <v>0</v>
      </c>
      <c r="G34" s="449"/>
      <c r="H34" s="449"/>
      <c r="I34" s="491"/>
      <c r="J34" s="450"/>
      <c r="K34" s="449"/>
      <c r="L34" s="302"/>
      <c r="M34" s="302"/>
      <c r="N34" s="451">
        <f t="shared" si="1"/>
        <v>0</v>
      </c>
      <c r="O34" s="452">
        <f t="shared" si="2"/>
        <v>0</v>
      </c>
      <c r="P34" s="140"/>
      <c r="Q34" s="605"/>
      <c r="R34" s="74"/>
      <c r="S34" s="397" t="s">
        <v>352</v>
      </c>
      <c r="T34" s="423" t="s">
        <v>59</v>
      </c>
      <c r="U34" s="425"/>
      <c r="V34" s="466"/>
      <c r="W34" s="131"/>
      <c r="X34" s="131"/>
      <c r="Y34" s="414">
        <f t="shared" si="4"/>
        <v>0</v>
      </c>
      <c r="Z34" s="125">
        <f t="shared" si="3"/>
        <v>0</v>
      </c>
      <c r="AA34" s="500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625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114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120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77">
        <v>53</v>
      </c>
      <c r="K44" s="478">
        <v>54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/>
      <c r="V44" s="574"/>
      <c r="W44" s="168">
        <v>30000</v>
      </c>
      <c r="X44" s="168"/>
      <c r="Y44" s="431">
        <f t="shared" si="4"/>
        <v>30000</v>
      </c>
      <c r="Z44" s="155">
        <f t="shared" si="3"/>
        <v>0</v>
      </c>
      <c r="AA44" s="575" t="s">
        <v>387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100000</v>
      </c>
      <c r="D51" s="284"/>
      <c r="E51" s="284"/>
      <c r="F51" s="46">
        <f t="shared" si="0"/>
        <v>100000</v>
      </c>
      <c r="G51" s="385"/>
      <c r="H51" s="385"/>
      <c r="I51" s="487"/>
      <c r="J51" s="474">
        <v>20</v>
      </c>
      <c r="K51" s="475">
        <v>19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665000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100000</v>
      </c>
      <c r="D52" s="284"/>
      <c r="E52" s="284"/>
      <c r="F52" s="46">
        <f t="shared" si="0"/>
        <v>100000</v>
      </c>
      <c r="G52" s="385"/>
      <c r="H52" s="385"/>
      <c r="I52" s="487"/>
      <c r="J52" s="217">
        <v>25</v>
      </c>
      <c r="K52" s="385">
        <v>25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875000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100000</v>
      </c>
      <c r="D53" s="290"/>
      <c r="E53" s="290"/>
      <c r="F53" s="61">
        <f>SUM(C53:E53)</f>
        <v>100000</v>
      </c>
      <c r="G53" s="387"/>
      <c r="H53" s="387"/>
      <c r="I53" s="485"/>
      <c r="J53" s="221">
        <v>24</v>
      </c>
      <c r="K53" s="387">
        <v>24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840000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100000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/>
      <c r="E60" s="284"/>
      <c r="F60" s="46">
        <f t="shared" si="0"/>
        <v>150000</v>
      </c>
      <c r="G60" s="385"/>
      <c r="H60" s="385"/>
      <c r="I60" s="487"/>
      <c r="J60" s="217">
        <v>17</v>
      </c>
      <c r="K60" s="385">
        <v>17</v>
      </c>
      <c r="L60" s="284">
        <v>30000</v>
      </c>
      <c r="M60" s="284"/>
      <c r="N60" s="415">
        <f t="shared" si="1"/>
        <v>30000</v>
      </c>
      <c r="O60" s="113">
        <f t="shared" si="2"/>
        <v>510000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217">
        <v>16</v>
      </c>
      <c r="K61" s="385">
        <v>16</v>
      </c>
      <c r="L61" s="284">
        <v>30000</v>
      </c>
      <c r="M61" s="284"/>
      <c r="N61" s="415">
        <f t="shared" si="1"/>
        <v>30000</v>
      </c>
      <c r="O61" s="113">
        <f t="shared" si="2"/>
        <v>480000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25</v>
      </c>
      <c r="K62" s="387">
        <v>25</v>
      </c>
      <c r="L62" s="290">
        <v>30000</v>
      </c>
      <c r="M62" s="290"/>
      <c r="N62" s="416">
        <f t="shared" si="1"/>
        <v>30000</v>
      </c>
      <c r="O62" s="164">
        <f t="shared" si="2"/>
        <v>750000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15" t="s">
        <v>377</v>
      </c>
      <c r="B63" s="816"/>
      <c r="C63" s="580"/>
      <c r="D63" s="580"/>
      <c r="E63" s="581"/>
      <c r="F63" s="583">
        <v>41</v>
      </c>
      <c r="G63" s="839">
        <f>SUM(F4:H62)</f>
        <v>10100000</v>
      </c>
      <c r="H63" s="840"/>
      <c r="I63" s="553"/>
      <c r="J63" s="582">
        <f>SUM(J4:J62)</f>
        <v>973</v>
      </c>
      <c r="K63" s="554">
        <f>SUM(K4:K62)</f>
        <v>967</v>
      </c>
      <c r="L63" s="552"/>
      <c r="M63" s="552"/>
      <c r="N63" s="555"/>
      <c r="O63" s="554">
        <f>SUM(O4:O62)</f>
        <v>38885000</v>
      </c>
      <c r="P63" s="555"/>
      <c r="Q63" s="556"/>
      <c r="S63" s="820" t="s">
        <v>377</v>
      </c>
      <c r="T63" s="821"/>
      <c r="U63" s="628">
        <f>SUM(U4:U62)</f>
        <v>10</v>
      </c>
      <c r="V63" s="629">
        <f>SUM(V4:V62)</f>
        <v>12</v>
      </c>
      <c r="W63" s="630"/>
      <c r="X63" s="630"/>
      <c r="Y63" s="631"/>
      <c r="Z63" s="629">
        <f>SUM(Z4:Z62)</f>
        <v>530000</v>
      </c>
      <c r="AA63" s="632"/>
      <c r="AB63" s="627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4" activePane="bottomRight" state="frozen"/>
      <selection activeCell="Q38" sqref="Q38"/>
      <selection pane="topRight" activeCell="Q38" sqref="Q38"/>
      <selection pane="bottomLeft" activeCell="Q38" sqref="Q38"/>
      <selection pane="bottomRight" activeCell="G23" sqref="G23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1.7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12.375" style="390" bestFit="1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394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633" t="s">
        <v>46</v>
      </c>
      <c r="AC3" s="633" t="s">
        <v>2</v>
      </c>
      <c r="AD3" s="633" t="s">
        <v>1</v>
      </c>
      <c r="AE3" s="633" t="s">
        <v>52</v>
      </c>
      <c r="AG3" s="814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>(V9*Y9)*3</f>
        <v>1755000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695">
        <v>42</v>
      </c>
      <c r="K10" s="684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695">
        <v>42</v>
      </c>
      <c r="V10" s="684">
        <v>40</v>
      </c>
      <c r="W10" s="43">
        <v>15000</v>
      </c>
      <c r="X10" s="43"/>
      <c r="Y10" s="415">
        <f t="shared" si="4"/>
        <v>15000</v>
      </c>
      <c r="Z10" s="125">
        <f>(V10*Y10)*3</f>
        <v>1800000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174"/>
      <c r="X11" s="174"/>
      <c r="Y11" s="416">
        <f t="shared" si="4"/>
        <v>0</v>
      </c>
      <c r="Z11" s="164">
        <f t="shared" si="3"/>
        <v>0</v>
      </c>
      <c r="AA11" s="506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689">
        <v>14</v>
      </c>
      <c r="K12" s="67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495"/>
      <c r="R12" s="557"/>
      <c r="S12" s="434" t="s">
        <v>10</v>
      </c>
      <c r="T12" s="435" t="s">
        <v>11</v>
      </c>
      <c r="U12" s="689">
        <v>14</v>
      </c>
      <c r="V12" s="675">
        <v>13</v>
      </c>
      <c r="W12" s="186">
        <v>15000</v>
      </c>
      <c r="X12" s="186">
        <v>5000</v>
      </c>
      <c r="Y12" s="438">
        <f t="shared" si="4"/>
        <v>20000</v>
      </c>
      <c r="Z12" s="147">
        <f>(V12*Y12)*3</f>
        <v>780000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712"/>
      <c r="K13" s="713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691">
        <v>125</v>
      </c>
      <c r="K14" s="676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13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174"/>
      <c r="X16" s="174"/>
      <c r="Y16" s="416"/>
      <c r="Z16" s="164">
        <f t="shared" si="3"/>
        <v>0</v>
      </c>
      <c r="AA16" s="506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691">
        <v>50</v>
      </c>
      <c r="K17" s="676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4">
        <v>42</v>
      </c>
      <c r="K18" s="715">
        <v>43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1505000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4"/>
      <c r="X18" s="44"/>
      <c r="Y18" s="415"/>
      <c r="Z18" s="113">
        <f t="shared" si="3"/>
        <v>0</v>
      </c>
      <c r="AA18" s="501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688">
        <v>0</v>
      </c>
      <c r="K19" s="677">
        <v>49</v>
      </c>
      <c r="L19" s="278">
        <v>30000</v>
      </c>
      <c r="M19" s="278">
        <v>5000</v>
      </c>
      <c r="N19" s="415">
        <f t="shared" ref="N19" si="5">SUM(L19:M19)</f>
        <v>35000</v>
      </c>
      <c r="O19" s="118">
        <f t="shared" si="2"/>
        <v>1715000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43"/>
      <c r="X19" s="43"/>
      <c r="Y19" s="415"/>
      <c r="Z19" s="113">
        <f t="shared" si="3"/>
        <v>0</v>
      </c>
      <c r="AA19" s="502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691">
        <v>30</v>
      </c>
      <c r="K20" s="676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688">
        <v>18</v>
      </c>
      <c r="K22" s="677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3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380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168"/>
      <c r="X33" s="168"/>
      <c r="Y33" s="431"/>
      <c r="Z33" s="155">
        <f t="shared" si="3"/>
        <v>0</v>
      </c>
      <c r="AA33" s="563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 t="s">
        <v>395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43"/>
      <c r="X34" s="43"/>
      <c r="Y34" s="415">
        <f t="shared" si="4"/>
        <v>0</v>
      </c>
      <c r="Z34" s="113">
        <f t="shared" si="3"/>
        <v>0</v>
      </c>
      <c r="AA34" s="501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694">
        <v>54</v>
      </c>
      <c r="K44" s="685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694">
        <v>54</v>
      </c>
      <c r="V44" s="685">
        <v>53</v>
      </c>
      <c r="W44" s="168">
        <v>30000</v>
      </c>
      <c r="X44" s="168"/>
      <c r="Y44" s="431">
        <f t="shared" si="4"/>
        <v>30000</v>
      </c>
      <c r="Z44" s="155">
        <f>(V44*Y44)*3</f>
        <v>4770000</v>
      </c>
      <c r="AA44" s="575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695">
        <v>19</v>
      </c>
      <c r="K51" s="684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695">
        <v>25</v>
      </c>
      <c r="K52" s="684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687">
        <v>24</v>
      </c>
      <c r="K53" s="674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695">
        <v>17</v>
      </c>
      <c r="K60" s="684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695">
        <v>16</v>
      </c>
      <c r="K61" s="684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687">
        <v>25</v>
      </c>
      <c r="K62" s="674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15" t="s">
        <v>377</v>
      </c>
      <c r="B63" s="816"/>
      <c r="C63" s="580"/>
      <c r="D63" s="580"/>
      <c r="E63" s="581"/>
      <c r="F63" s="817">
        <f>SUM(F4:H62)</f>
        <v>10200000</v>
      </c>
      <c r="G63" s="818"/>
      <c r="H63" s="819"/>
      <c r="I63" s="690"/>
      <c r="J63" s="696">
        <f>SUM(J4:J62)</f>
        <v>967</v>
      </c>
      <c r="K63" s="554">
        <f>SUM(K4:K62)</f>
        <v>970</v>
      </c>
      <c r="L63" s="552"/>
      <c r="M63" s="552"/>
      <c r="N63" s="555"/>
      <c r="O63" s="554">
        <f>SUM(O4:O62)</f>
        <v>23945000</v>
      </c>
      <c r="P63" s="555"/>
      <c r="Q63" s="556"/>
      <c r="S63" s="820" t="s">
        <v>377</v>
      </c>
      <c r="T63" s="821"/>
      <c r="U63" s="628">
        <f>SUM(U4:U62)</f>
        <v>161</v>
      </c>
      <c r="V63" s="629">
        <f>SUM(V4:V62)</f>
        <v>157</v>
      </c>
      <c r="W63" s="630"/>
      <c r="X63" s="630"/>
      <c r="Y63" s="631"/>
      <c r="Z63" s="629">
        <f>SUM(Z4:Z62)</f>
        <v>9635000</v>
      </c>
      <c r="AA63" s="632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1496062992125984" header="0" footer="0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F5" activePane="bottomRight" state="frozen"/>
      <selection activeCell="Q38" sqref="Q38"/>
      <selection pane="topRight" activeCell="Q38" sqref="Q38"/>
      <selection pane="bottomLeft" activeCell="Q38" sqref="Q38"/>
      <selection pane="bottomRight" activeCell="G23" sqref="G23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410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697" t="s">
        <v>46</v>
      </c>
      <c r="AC3" s="697" t="s">
        <v>2</v>
      </c>
      <c r="AD3" s="697" t="s">
        <v>1</v>
      </c>
      <c r="AE3" s="697" t="s">
        <v>52</v>
      </c>
      <c r="AG3" s="814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2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4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13</v>
      </c>
      <c r="K12" s="45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131</v>
      </c>
      <c r="K14" s="60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7">
        <v>43</v>
      </c>
      <c r="K18" s="718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49</v>
      </c>
      <c r="K19" s="720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721">
        <v>17</v>
      </c>
      <c r="K21" s="722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739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727"/>
      <c r="X27" s="727"/>
      <c r="Y27" s="438"/>
      <c r="Z27" s="147">
        <f t="shared" si="3"/>
        <v>0</v>
      </c>
      <c r="AA27" s="751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728"/>
      <c r="X28" s="728"/>
      <c r="Y28" s="414"/>
      <c r="Z28" s="125">
        <f t="shared" si="3"/>
        <v>0</v>
      </c>
      <c r="AA28" s="744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725">
        <v>30000</v>
      </c>
      <c r="X29" s="725">
        <v>10000</v>
      </c>
      <c r="Y29" s="415">
        <f t="shared" si="4"/>
        <v>40000</v>
      </c>
      <c r="Z29" s="125">
        <f t="shared" si="3"/>
        <v>280000</v>
      </c>
      <c r="AA29" s="746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730"/>
      <c r="X30" s="730"/>
      <c r="Y30" s="422">
        <f t="shared" si="4"/>
        <v>0</v>
      </c>
      <c r="Z30" s="452">
        <f t="shared" si="3"/>
        <v>0</v>
      </c>
      <c r="AA30" s="752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438">
        <v>50000</v>
      </c>
      <c r="X31" s="723" t="s">
        <v>310</v>
      </c>
      <c r="Y31" s="438">
        <f t="shared" si="4"/>
        <v>50000</v>
      </c>
      <c r="Z31" s="147">
        <f t="shared" si="3"/>
        <v>0</v>
      </c>
      <c r="AA31" s="743" t="s">
        <v>416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451">
        <v>50000</v>
      </c>
      <c r="X32" s="731" t="s">
        <v>310</v>
      </c>
      <c r="Y32" s="451">
        <f>SUM(W32:X32)</f>
        <v>50000</v>
      </c>
      <c r="Z32" s="452">
        <f t="shared" si="3"/>
        <v>0</v>
      </c>
      <c r="AA32" s="742" t="s">
        <v>416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732"/>
      <c r="X33" s="732"/>
      <c r="Y33" s="431"/>
      <c r="Z33" s="155">
        <f t="shared" si="3"/>
        <v>0</v>
      </c>
      <c r="AA33" s="748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>
        <v>0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725"/>
      <c r="X34" s="725"/>
      <c r="Y34" s="415">
        <f t="shared" si="4"/>
        <v>0</v>
      </c>
      <c r="Z34" s="113">
        <f t="shared" si="3"/>
        <v>0</v>
      </c>
      <c r="AA34" s="746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371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730"/>
      <c r="X35" s="730"/>
      <c r="Y35" s="422"/>
      <c r="Z35" s="452">
        <f t="shared" si="3"/>
        <v>0</v>
      </c>
      <c r="AA35" s="749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727"/>
      <c r="X36" s="727"/>
      <c r="Y36" s="438"/>
      <c r="Z36" s="147">
        <f t="shared" si="3"/>
        <v>0</v>
      </c>
      <c r="AA36" s="751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740">
        <v>14</v>
      </c>
      <c r="K37" s="741">
        <v>13</v>
      </c>
      <c r="L37" s="302"/>
      <c r="M37" s="302"/>
      <c r="N37" s="579" t="s">
        <v>371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733"/>
      <c r="X37" s="733"/>
      <c r="Y37" s="451"/>
      <c r="Z37" s="452">
        <f t="shared" si="3"/>
        <v>0</v>
      </c>
      <c r="AA37" s="753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734"/>
      <c r="X38" s="734"/>
      <c r="Y38" s="523"/>
      <c r="Z38" s="524">
        <f t="shared" si="3"/>
        <v>0</v>
      </c>
      <c r="AA38" s="754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509"/>
      <c r="X39" s="509"/>
      <c r="Y39" s="509"/>
      <c r="Z39" s="479"/>
      <c r="AA39" s="755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728"/>
      <c r="X40" s="728"/>
      <c r="Y40" s="414"/>
      <c r="Z40" s="125">
        <f t="shared" si="3"/>
        <v>0</v>
      </c>
      <c r="AA40" s="744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725"/>
      <c r="X41" s="725"/>
      <c r="Y41" s="415"/>
      <c r="Z41" s="125">
        <f t="shared" si="3"/>
        <v>0</v>
      </c>
      <c r="AA41" s="745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730"/>
      <c r="X43" s="730"/>
      <c r="Y43" s="422">
        <f t="shared" si="4"/>
        <v>0</v>
      </c>
      <c r="Z43" s="452">
        <f t="shared" si="3"/>
        <v>0</v>
      </c>
      <c r="AA43" s="749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64">
        <v>53</v>
      </c>
      <c r="K44" s="463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>
        <v>53</v>
      </c>
      <c r="V44" s="463">
        <v>53</v>
      </c>
      <c r="W44" s="732">
        <v>30000</v>
      </c>
      <c r="X44" s="732"/>
      <c r="Y44" s="431">
        <f t="shared" si="4"/>
        <v>30000</v>
      </c>
      <c r="Z44" s="155">
        <v>0</v>
      </c>
      <c r="AA44" s="756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725"/>
      <c r="X45" s="725"/>
      <c r="Y45" s="415"/>
      <c r="Z45" s="125">
        <f t="shared" si="3"/>
        <v>0</v>
      </c>
      <c r="AA45" s="745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726"/>
      <c r="X46" s="726"/>
      <c r="Y46" s="416"/>
      <c r="Z46" s="513">
        <f t="shared" si="3"/>
        <v>0</v>
      </c>
      <c r="AA46" s="747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728"/>
      <c r="X47" s="728"/>
      <c r="Y47" s="414"/>
      <c r="Z47" s="125">
        <f t="shared" si="3"/>
        <v>0</v>
      </c>
      <c r="AA47" s="744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725"/>
      <c r="X48" s="725"/>
      <c r="Y48" s="415"/>
      <c r="Z48" s="125">
        <f t="shared" si="3"/>
        <v>0</v>
      </c>
      <c r="AA48" s="745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730"/>
      <c r="X49" s="730"/>
      <c r="Y49" s="422"/>
      <c r="Z49" s="452">
        <f t="shared" si="3"/>
        <v>0</v>
      </c>
      <c r="AA49" s="749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732"/>
      <c r="X50" s="732"/>
      <c r="Y50" s="431"/>
      <c r="Z50" s="155">
        <f t="shared" si="3"/>
        <v>0</v>
      </c>
      <c r="AA50" s="756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217">
        <v>0</v>
      </c>
      <c r="K51" s="385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725"/>
      <c r="X51" s="725"/>
      <c r="Y51" s="415"/>
      <c r="Z51" s="125">
        <f t="shared" si="3"/>
        <v>0</v>
      </c>
      <c r="AA51" s="745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217">
        <v>32</v>
      </c>
      <c r="K52" s="385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221">
        <v>37</v>
      </c>
      <c r="K53" s="387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726"/>
      <c r="X53" s="726"/>
      <c r="Y53" s="416"/>
      <c r="Z53" s="513">
        <f t="shared" si="3"/>
        <v>0</v>
      </c>
      <c r="AA53" s="747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727"/>
      <c r="X54" s="727"/>
      <c r="Y54" s="438"/>
      <c r="Z54" s="147">
        <f t="shared" si="3"/>
        <v>0</v>
      </c>
      <c r="AA54" s="751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728"/>
      <c r="X55" s="728"/>
      <c r="Y55" s="414"/>
      <c r="Z55" s="125">
        <f t="shared" si="3"/>
        <v>0</v>
      </c>
      <c r="AA55" s="744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725"/>
      <c r="X56" s="725"/>
      <c r="Y56" s="415"/>
      <c r="Z56" s="125">
        <f t="shared" si="3"/>
        <v>0</v>
      </c>
      <c r="AA56" s="745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730"/>
      <c r="X58" s="730"/>
      <c r="Y58" s="422"/>
      <c r="Z58" s="452">
        <f t="shared" si="3"/>
        <v>0</v>
      </c>
      <c r="AA58" s="749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732"/>
      <c r="X59" s="732"/>
      <c r="Y59" s="431"/>
      <c r="Z59" s="155">
        <f t="shared" si="3"/>
        <v>0</v>
      </c>
      <c r="AA59" s="756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217">
        <v>27</v>
      </c>
      <c r="K60" s="385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725"/>
      <c r="X60" s="725"/>
      <c r="Y60" s="415"/>
      <c r="Z60" s="125">
        <f t="shared" si="3"/>
        <v>0</v>
      </c>
      <c r="AA60" s="745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722">
        <v>50000</v>
      </c>
      <c r="H61" s="385"/>
      <c r="I61" s="487"/>
      <c r="J61" s="217">
        <v>31</v>
      </c>
      <c r="K61" s="385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0</v>
      </c>
      <c r="K62" s="387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726"/>
      <c r="X62" s="726"/>
      <c r="Y62" s="416"/>
      <c r="Z62" s="513">
        <f t="shared" si="3"/>
        <v>0</v>
      </c>
      <c r="AA62" s="747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15" t="s">
        <v>377</v>
      </c>
      <c r="B63" s="816"/>
      <c r="C63" s="580"/>
      <c r="D63" s="580"/>
      <c r="E63" s="581"/>
      <c r="F63" s="817">
        <f>SUM(F4:H62)</f>
        <v>10300000</v>
      </c>
      <c r="G63" s="818"/>
      <c r="H63" s="819"/>
      <c r="I63" s="690"/>
      <c r="J63" s="696">
        <v>970</v>
      </c>
      <c r="K63" s="554">
        <f>SUM(K4:K62)</f>
        <v>976</v>
      </c>
      <c r="L63" s="552"/>
      <c r="M63" s="552"/>
      <c r="N63" s="555"/>
      <c r="O63" s="554">
        <f>SUM(O4:O62)</f>
        <v>24195000</v>
      </c>
      <c r="P63" s="555"/>
      <c r="Q63" s="556"/>
      <c r="S63" s="820" t="s">
        <v>377</v>
      </c>
      <c r="T63" s="821"/>
      <c r="U63" s="628">
        <f>SUM(U4:U62)</f>
        <v>157</v>
      </c>
      <c r="V63" s="629">
        <f>SUM(V4:V62)</f>
        <v>157</v>
      </c>
      <c r="W63" s="630"/>
      <c r="X63" s="630"/>
      <c r="Y63" s="631"/>
      <c r="Z63" s="629">
        <f>SUM(Z4:Z62)</f>
        <v>530000</v>
      </c>
      <c r="AA63" s="757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36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422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58" t="s">
        <v>46</v>
      </c>
      <c r="AC3" s="758" t="s">
        <v>2</v>
      </c>
      <c r="AD3" s="758" t="s">
        <v>1</v>
      </c>
      <c r="AE3" s="758" t="s">
        <v>52</v>
      </c>
      <c r="AG3" s="814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13</v>
      </c>
      <c r="K12" s="739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31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720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12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6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>
        <v>0</v>
      </c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13</v>
      </c>
      <c r="K38" s="449">
        <v>13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12</v>
      </c>
      <c r="K39" s="543">
        <v>12</v>
      </c>
      <c r="L39" s="542">
        <v>30000</v>
      </c>
      <c r="M39" s="542"/>
      <c r="N39" s="523">
        <f t="shared" si="1"/>
        <v>30000</v>
      </c>
      <c r="O39" s="524">
        <f t="shared" si="2"/>
        <v>360000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53</v>
      </c>
      <c r="K45" s="767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>
        <v>0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768">
        <v>37</v>
      </c>
      <c r="K54" s="769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760">
        <v>14</v>
      </c>
      <c r="K55" s="739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15" t="s">
        <v>377</v>
      </c>
      <c r="B64" s="816"/>
      <c r="C64" s="580"/>
      <c r="D64" s="580"/>
      <c r="E64" s="581"/>
      <c r="F64" s="817">
        <f>SUM(F4:H63)</f>
        <v>10400000</v>
      </c>
      <c r="G64" s="818"/>
      <c r="H64" s="819"/>
      <c r="I64" s="690"/>
      <c r="J64" s="761">
        <f>SUM(J4:J63)</f>
        <v>977</v>
      </c>
      <c r="K64" s="762">
        <f>SUM(K4:K63)</f>
        <v>985</v>
      </c>
      <c r="L64" s="763"/>
      <c r="M64" s="763"/>
      <c r="N64" s="764"/>
      <c r="O64" s="762">
        <f>SUM(O4:O63)</f>
        <v>32440000</v>
      </c>
      <c r="P64" s="764"/>
      <c r="Q64" s="765"/>
      <c r="S64" s="820" t="s">
        <v>377</v>
      </c>
      <c r="T64" s="821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426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1" t="s">
        <v>46</v>
      </c>
      <c r="AC3" s="771" t="s">
        <v>2</v>
      </c>
      <c r="AD3" s="771" t="s">
        <v>1</v>
      </c>
      <c r="AE3" s="771" t="s">
        <v>52</v>
      </c>
      <c r="AG3" s="814"/>
    </row>
    <row r="4" spans="1:35" ht="18" customHeight="1" thickBot="1">
      <c r="A4" s="614" t="s">
        <v>74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772">
        <v>39</v>
      </c>
      <c r="K9" s="773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721">
        <v>40</v>
      </c>
      <c r="K10" s="722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768"/>
      <c r="K11" s="769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14</v>
      </c>
      <c r="K12" s="739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774">
        <v>37</v>
      </c>
      <c r="K23" s="77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36</v>
      </c>
      <c r="K25" s="739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740">
        <v>13</v>
      </c>
      <c r="K38" s="741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776">
        <v>12</v>
      </c>
      <c r="K39" s="777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55</v>
      </c>
      <c r="K45" s="767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15" t="s">
        <v>377</v>
      </c>
      <c r="B64" s="816"/>
      <c r="C64" s="580"/>
      <c r="D64" s="580"/>
      <c r="E64" s="581"/>
      <c r="F64" s="817">
        <f>SUM(F4:H63)</f>
        <v>10400000</v>
      </c>
      <c r="G64" s="818"/>
      <c r="H64" s="819"/>
      <c r="I64" s="690"/>
      <c r="J64" s="761">
        <f>SUM(J4:J63)</f>
        <v>985</v>
      </c>
      <c r="K64" s="762">
        <f>SUM(K4:K63)</f>
        <v>991</v>
      </c>
      <c r="L64" s="763"/>
      <c r="M64" s="763"/>
      <c r="N64" s="764"/>
      <c r="O64" s="762">
        <f>SUM(O4:O63)</f>
        <v>31930000</v>
      </c>
      <c r="P64" s="764"/>
      <c r="Q64" s="765"/>
      <c r="S64" s="820" t="s">
        <v>377</v>
      </c>
      <c r="T64" s="821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7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K64" sqref="K6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428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427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0" t="s">
        <v>46</v>
      </c>
      <c r="AC3" s="770" t="s">
        <v>2</v>
      </c>
      <c r="AD3" s="770" t="s">
        <v>1</v>
      </c>
      <c r="AE3" s="770" t="s">
        <v>52</v>
      </c>
      <c r="AG3" s="814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455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721">
        <v>31</v>
      </c>
      <c r="K62" s="722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15" t="s">
        <v>377</v>
      </c>
      <c r="B64" s="816"/>
      <c r="C64" s="580"/>
      <c r="D64" s="580"/>
      <c r="E64" s="581"/>
      <c r="F64" s="817">
        <f>SUM(F4:H63)</f>
        <v>10400000</v>
      </c>
      <c r="G64" s="818"/>
      <c r="H64" s="819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20" t="s">
        <v>377</v>
      </c>
      <c r="T64" s="821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0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AG47" sqref="AG4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429</v>
      </c>
      <c r="V1" s="507"/>
      <c r="Y1" s="381"/>
    </row>
    <row r="2" spans="1:35" s="390" customFormat="1" ht="19.5" customHeight="1">
      <c r="A2" s="822" t="s">
        <v>48</v>
      </c>
      <c r="B2" s="823"/>
      <c r="C2" s="826" t="s">
        <v>0</v>
      </c>
      <c r="D2" s="827"/>
      <c r="E2" s="827"/>
      <c r="F2" s="827"/>
      <c r="G2" s="827"/>
      <c r="H2" s="827"/>
      <c r="I2" s="828"/>
      <c r="J2" s="829" t="s">
        <v>383</v>
      </c>
      <c r="K2" s="830"/>
      <c r="L2" s="830"/>
      <c r="M2" s="830"/>
      <c r="N2" s="830"/>
      <c r="O2" s="830"/>
      <c r="P2" s="830"/>
      <c r="Q2" s="831"/>
      <c r="R2" s="398"/>
      <c r="S2" s="832" t="s">
        <v>48</v>
      </c>
      <c r="T2" s="833"/>
      <c r="U2" s="836" t="s">
        <v>384</v>
      </c>
      <c r="V2" s="837"/>
      <c r="W2" s="837"/>
      <c r="X2" s="837"/>
      <c r="Y2" s="837"/>
      <c r="Z2" s="837"/>
      <c r="AA2" s="838"/>
      <c r="AB2" s="814" t="s">
        <v>55</v>
      </c>
      <c r="AC2" s="814"/>
      <c r="AD2" s="814"/>
      <c r="AE2" s="814"/>
      <c r="AG2" s="814" t="s">
        <v>47</v>
      </c>
    </row>
    <row r="3" spans="1:35" s="390" customFormat="1" ht="33.75" thickBot="1">
      <c r="A3" s="824"/>
      <c r="B3" s="825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34"/>
      <c r="T3" s="83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8" t="s">
        <v>46</v>
      </c>
      <c r="AC3" s="778" t="s">
        <v>2</v>
      </c>
      <c r="AD3" s="778" t="s">
        <v>1</v>
      </c>
      <c r="AE3" s="778" t="s">
        <v>52</v>
      </c>
      <c r="AG3" s="814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37</v>
      </c>
      <c r="K25" s="739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32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15" t="s">
        <v>377</v>
      </c>
      <c r="B64" s="816"/>
      <c r="C64" s="580"/>
      <c r="D64" s="580"/>
      <c r="E64" s="581"/>
      <c r="F64" s="817">
        <f>SUM(F4:H63)</f>
        <v>10400000</v>
      </c>
      <c r="G64" s="818"/>
      <c r="H64" s="819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20" t="s">
        <v>377</v>
      </c>
      <c r="T64" s="821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보고용 (19'01월))</vt:lpstr>
      <vt:lpstr>Sheet1</vt:lpstr>
      <vt:lpstr>보고용(17'12월)</vt:lpstr>
      <vt:lpstr>보고용 (18'1월)</vt:lpstr>
      <vt:lpstr>보고용 (2월)</vt:lpstr>
      <vt:lpstr>보고용 (3월)</vt:lpstr>
      <vt:lpstr>보고용 (4월)</vt:lpstr>
      <vt:lpstr>보고용 (5월)</vt:lpstr>
      <vt:lpstr>보고용 (6월)</vt:lpstr>
      <vt:lpstr>보고용 (7월)</vt:lpstr>
      <vt:lpstr>보고용 (12월)</vt:lpstr>
      <vt:lpstr>12월</vt:lpstr>
      <vt:lpstr>회원사_전자세금계산서</vt:lpstr>
      <vt:lpstr>월</vt:lpstr>
      <vt:lpstr>코드정리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2019-01-23T07:53:21Z</cp:lastPrinted>
  <dcterms:created xsi:type="dcterms:W3CDTF">2017-04-19T08:55:25Z</dcterms:created>
  <dcterms:modified xsi:type="dcterms:W3CDTF">2019-01-23T07:53:26Z</dcterms:modified>
</cp:coreProperties>
</file>