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보고용 (19'02월))" sheetId="36" r:id="rId2"/>
    <sheet name="보고용 (19'01월))" sheetId="34" r:id="rId3"/>
    <sheet name="보고용 (18'12월)" sheetId="33" r:id="rId4"/>
    <sheet name="보고용(17'12월)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6" l="1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6" i="26"/>
  <c r="F58" i="26"/>
  <c r="F59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2" i="26"/>
  <c r="N32" i="26"/>
  <c r="F62" i="26" l="1"/>
  <c r="F20" i="26"/>
  <c r="N43" i="26" l="1"/>
  <c r="F43" i="26"/>
  <c r="N38" i="26" l="1"/>
  <c r="F38" i="26"/>
  <c r="N25" i="26"/>
  <c r="F25" i="26"/>
  <c r="F12" i="26"/>
  <c r="N12" i="26"/>
  <c r="F15" i="26"/>
  <c r="F16" i="26"/>
  <c r="J74" i="26"/>
  <c r="N73" i="26"/>
  <c r="F73" i="26"/>
  <c r="N72" i="26"/>
  <c r="F72" i="26"/>
  <c r="N71" i="26"/>
  <c r="F71" i="26"/>
  <c r="F70" i="26"/>
  <c r="F69" i="26"/>
  <c r="F68" i="26"/>
  <c r="F67" i="26"/>
  <c r="F66" i="26"/>
  <c r="N65" i="26"/>
  <c r="F65" i="26"/>
  <c r="N64" i="26"/>
  <c r="F64" i="26"/>
  <c r="N63" i="26"/>
  <c r="F63" i="26"/>
  <c r="N62" i="26"/>
  <c r="F61" i="26"/>
  <c r="F60" i="26"/>
  <c r="F57" i="26"/>
  <c r="F56" i="26"/>
  <c r="F55" i="26"/>
  <c r="F54" i="26"/>
  <c r="F53" i="26"/>
  <c r="F52" i="26"/>
  <c r="F51" i="26"/>
  <c r="N49" i="26"/>
  <c r="F49" i="26"/>
  <c r="F48" i="26"/>
  <c r="N47" i="26"/>
  <c r="F47" i="26"/>
  <c r="F46" i="26"/>
  <c r="N45" i="26"/>
  <c r="F45" i="26"/>
  <c r="N44" i="26"/>
  <c r="F44" i="26"/>
  <c r="F42" i="26"/>
  <c r="F39" i="26"/>
  <c r="N36" i="26"/>
  <c r="F36" i="26"/>
  <c r="N35" i="26"/>
  <c r="F35" i="26"/>
  <c r="N30" i="26"/>
  <c r="F30" i="26"/>
  <c r="N29" i="26"/>
  <c r="F29" i="26"/>
  <c r="N28" i="26"/>
  <c r="F28" i="26"/>
  <c r="N27" i="26"/>
  <c r="F27" i="26"/>
  <c r="N26" i="26"/>
  <c r="F26" i="26"/>
  <c r="N24" i="26"/>
  <c r="F24" i="26"/>
  <c r="N23" i="26"/>
  <c r="F23" i="26"/>
  <c r="N22" i="26"/>
  <c r="F22" i="26"/>
  <c r="F19" i="26"/>
  <c r="N18" i="26"/>
  <c r="F18" i="26"/>
  <c r="N11" i="26"/>
  <c r="F11" i="26"/>
  <c r="N10" i="26"/>
  <c r="F10" i="26"/>
  <c r="F8" i="26"/>
  <c r="F7" i="26"/>
  <c r="F6" i="26"/>
  <c r="N5" i="26"/>
  <c r="F5" i="26"/>
  <c r="N4" i="26"/>
  <c r="F4" i="26"/>
  <c r="F74" i="26" l="1"/>
  <c r="O14" i="24" l="1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<sst xmlns="http://schemas.openxmlformats.org/spreadsheetml/2006/main" count="1511" uniqueCount="258">
  <si>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</si>
  <si>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</si>
  <si>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</si>
  <si>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</si>
  <si>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</si>
  <si>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</si>
  <si>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</si>
  <si>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</si>
  <si>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</si>
  <si>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</si>
  <si>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</si>
  <si>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</si>
  <si>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</si>
  <si>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</si>
  <si>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</si>
  <si>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</si>
  <si>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</si>
  <si>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</si>
  <si>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</si>
  <si>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</si>
  <si>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</si>
  <si>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</si>
  <si>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</si>
  <si>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</si>
  <si>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</si>
  <si>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</si>
  <si>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</si>
  <si>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</si>
  <si>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</si>
  <si>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</si>
  <si>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</si>
  <si>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</si>
  <si>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</si>
  <si>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</si>
  <si>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</si>
  <si>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</si>
  <si>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</si>
  <si>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</si>
  <si>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</si>
  <si>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</si>
  <si>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</si>
  <si>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</si>
  <si>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</si>
  <si>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</si>
  <si>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</si>
  <si>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</si>
  <si>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</si>
  <si>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</si>
  <si>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</si>
  <si>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</si>
  <si>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</si>
  <si>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</si>
  <si>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</si>
  <si>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</si>
  <si>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</si>
  <si>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</si>
  <si>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</si>
  <si>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</si>
  <si>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</si>
  <si>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</si>
  <si>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</si>
  <si>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</si>
  <si>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</si>
  <si>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</si>
  <si>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</si>
  <si>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</si>
  <si>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</si>
  <si>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</si>
  <si>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</si>
  <si>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</si>
  <si>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</si>
  <si>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</si>
  <si>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</si>
  <si>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</si>
  <si>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</si>
  <si>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</si>
  <si>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</si>
  <si>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</si>
  <si>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</si>
  <si>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</si>
  <si>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</si>
  <si>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</si>
  <si>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</si>
  <si>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</si>
  <si>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</si>
  <si>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</si>
  <si>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</si>
  <si>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</si>
  <si>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</si>
  <si>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</si>
  <si>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</si>
  <si>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</si>
  <si>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</si>
  <si>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</si>
  <si>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</si>
  <si>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</si>
  <si>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</si>
  <si>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</si>
  <si>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</si>
  <si>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</si>
  <si>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</si>
  <si>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</si>
  <si>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</si>
  <si>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</si>
  <si>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</si>
  <si>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</si>
  <si>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</si>
  <si>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</si>
  <si>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</si>
  <si>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</si>
  <si>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</si>
  <si>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</si>
  <si>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</si>
  <si>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</si>
  <si>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</si>
  <si>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</si>
  <si>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</si>
  <si>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</si>
  <si>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</si>
  <si>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</si>
  <si>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</si>
  <si>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</si>
  <si>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</si>
  <si>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</si>
  <si>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</si>
  <si>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</si>
  <si>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</si>
  <si>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</si>
  <si>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</si>
  <si>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</si>
  <si>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</si>
  <si>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</si>
  <si>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</si>
  <si>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</si>
  <si>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</si>
  <si>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</si>
  <si>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</si>
  <si>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</si>
  <si>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</si>
  <si>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</si>
  <si>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</si>
  <si>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</si>
  <si>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</si>
  <si>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</si>
  <si>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</si>
  <si>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</si>
  <si>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</si>
  <si>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</si>
  <si>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</si>
  <si>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</si>
  <si>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</si>
  <si>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</si>
  <si>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</si>
  <si>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</si>
  <si>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</si>
  <si>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</si>
  <si>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</si>
  <si>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</si>
  <si>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</si>
  <si>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</si>
  <si>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</si>
  <si>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</si>
  <si>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</si>
  <si>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</si>
  <si>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</si>
  <si>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</si>
  <si>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</si>
  <si>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</si>
  <si>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</si>
  <si>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</si>
  <si>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</si>
  <si>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</si>
  <si>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</si>
  <si>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</si>
  <si>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</si>
  <si>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</si>
  <si>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</si>
  <si>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</si>
  <si>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</si>
  <si>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</si>
  <si>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</si>
  <si>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</si>
  <si>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</si>
  <si>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</si>
  <si>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</si>
  <si>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</si>
  <si>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</si>
  <si>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</si>
  <si>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</si>
  <si>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</si>
  <si>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</si>
  <si>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</si>
  <si>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</si>
  <si>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</si>
  <si>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</si>
  <si>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</si>
  <si>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</si>
  <si>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</si>
  <si>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</si>
  <si>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</si>
  <si>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</si>
  <si>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</si>
  <si>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</si>
  <si>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</si>
  <si>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</si>
  <si>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</si>
  <si>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</si>
  <si>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</si>
  <si>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</si>
  <si>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</si>
  <si>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</si>
  <si>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</si>
  <si>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</si>
  <si>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</si>
  <si>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</si>
  <si>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</si>
  <si>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</si>
  <si>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</si>
  <si>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</si>
  <si>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</si>
  <si>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</si>
  <si>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</si>
  <si>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</si>
  <si>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</si>
  <si>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</si>
  <si>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</si>
  <si>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</si>
  <si>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</si>
  <si>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</si>
  <si>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</si>
  <si>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</si>
  <si>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</si>
  <si>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</si>
  <si>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</si>
  <si>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</si>
  <si>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</si>
  <si>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</si>
  <si>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</si>
  <si>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</si>
  <si>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</si>
  <si>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</si>
  <si>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</si>
  <si>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</si>
  <si>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</si>
  <si>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서남북부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</si>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</sst>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26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41" fontId="20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41" fontId="20" fillId="0" borderId="6" xfId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20" fillId="0" borderId="13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0" fontId="21" fillId="0" borderId="4" xfId="0" applyFont="1" applyFill="1" applyBorder="1" applyAlignment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178" fontId="18" fillId="0" borderId="2" xfId="0" applyNumberFormat="1" applyFont="1" applyFill="1" applyBorder="1" applyAlignment="1">
      <alignment horizontal="left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7" fillId="4" borderId="23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74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.75" bestFit="1" customWidth="1"/>
    <col min="16" max="16" width="12.25" bestFit="1" customWidth="1"/>
  </cols>
  <sheetData>
    <row r="1" spans="1:16" ht="32.25" thickBot="1">
      <c r="A1" s="495">
        <v>10</v>
      </c>
      <c r="B1" s="495"/>
      <c r="G1" s="73"/>
      <c r="N1" s="199"/>
    </row>
    <row r="2" spans="1:16">
      <c r="A2" s="502" t="s">
        <v>257</v>
      </c>
      <c r="B2" s="503"/>
      <c r="C2" s="506" t="s">
        <v>0</v>
      </c>
      <c r="D2" s="507"/>
      <c r="E2" s="507"/>
      <c r="F2" s="507"/>
      <c r="G2" s="507"/>
      <c r="H2" s="507"/>
      <c r="I2" s="508"/>
      <c r="J2" s="496"/>
      <c r="K2" s="497"/>
      <c r="L2" s="497"/>
      <c r="M2" s="497"/>
      <c r="N2" s="498"/>
    </row>
    <row r="3" spans="1:16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50" t="s">
        <v>129</v>
      </c>
    </row>
    <row r="4" spans="1:16" ht="17.25" thickBot="1">
      <c r="A4" s="305" t="s">
        <v>3</v>
      </c>
      <c r="B4" s="278" t="s">
        <v>4</v>
      </c>
      <c r="C4" s="208">
        <v>300000</v>
      </c>
      <c r="D4" s="209"/>
      <c r="E4" s="209"/>
      <c r="F4" s="342">
        <f>SUM(C4:E4)</f>
        <v>300000</v>
      </c>
      <c r="G4" s="343">
        <v>100000</v>
      </c>
      <c r="H4" s="210"/>
      <c r="I4" s="212"/>
      <c r="J4" s="327">
        <v>67</v>
      </c>
      <c r="K4" s="210"/>
      <c r="L4" s="209">
        <v>30000</v>
      </c>
      <c r="M4" s="209">
        <v>10000</v>
      </c>
      <c r="N4" s="215">
        <f>SUM(L4:M4)</f>
        <v>40000</v>
      </c>
      <c r="P4" s="494">
        <f>40000*J4*3</f>
        <v>8040000</v>
      </c>
    </row>
    <row r="5" spans="1:16">
      <c r="A5" s="310" t="s">
        <v>138</v>
      </c>
      <c r="B5" s="384" t="s">
        <v>192</v>
      </c>
      <c r="C5" s="120">
        <v>400000</v>
      </c>
      <c r="D5" s="53"/>
      <c r="E5" s="53"/>
      <c r="F5" s="344">
        <f t="shared" ref="F5:F73" si="0">SUM(C5:E5)</f>
        <v>400000</v>
      </c>
      <c r="G5" s="345">
        <v>100000</v>
      </c>
      <c r="H5" s="8"/>
      <c r="I5" s="176"/>
      <c r="J5" s="122">
        <v>130</v>
      </c>
      <c r="K5" s="8"/>
      <c r="L5" s="53">
        <v>30000</v>
      </c>
      <c r="M5" s="53">
        <v>5000</v>
      </c>
      <c r="N5" s="123">
        <f t="shared" ref="N5:N73" si="1">SUM(L5:M5)</f>
        <v>35000</v>
      </c>
    </row>
    <row r="6" spans="1:16">
      <c r="A6" s="308" t="s">
        <v>139</v>
      </c>
      <c r="B6" s="281" t="s">
        <v>235</v>
      </c>
      <c r="C6" s="101"/>
      <c r="D6" s="54"/>
      <c r="E6" s="54"/>
      <c r="F6" s="346">
        <f t="shared" si="0"/>
        <v>0</v>
      </c>
      <c r="G6" s="347"/>
      <c r="H6" s="4"/>
      <c r="I6" s="174"/>
      <c r="J6" s="48"/>
      <c r="K6" s="4"/>
      <c r="L6" s="54"/>
      <c r="M6" s="54"/>
      <c r="N6" s="107"/>
    </row>
    <row r="7" spans="1:16">
      <c r="A7" s="308" t="s">
        <v>140</v>
      </c>
      <c r="B7" s="281" t="s">
        <v>222</v>
      </c>
      <c r="C7" s="101"/>
      <c r="D7" s="54"/>
      <c r="E7" s="54"/>
      <c r="F7" s="346">
        <f t="shared" si="0"/>
        <v>0</v>
      </c>
      <c r="G7" s="347"/>
      <c r="H7" s="4"/>
      <c r="I7" s="174"/>
      <c r="J7" s="48"/>
      <c r="K7" s="4"/>
      <c r="L7" s="54"/>
      <c r="M7" s="54"/>
      <c r="N7" s="107"/>
    </row>
    <row r="8" spans="1:16">
      <c r="A8" s="308" t="s">
        <v>141</v>
      </c>
      <c r="B8" s="282" t="s">
        <v>236</v>
      </c>
      <c r="C8" s="101"/>
      <c r="D8" s="54"/>
      <c r="E8" s="54"/>
      <c r="F8" s="346">
        <f t="shared" si="0"/>
        <v>0</v>
      </c>
      <c r="G8" s="347"/>
      <c r="H8" s="4"/>
      <c r="I8" s="174"/>
      <c r="J8" s="48"/>
      <c r="K8" s="4"/>
      <c r="L8" s="54"/>
      <c r="M8" s="54"/>
      <c r="N8" s="107"/>
    </row>
    <row r="9" spans="1:16" ht="17.25" thickBot="1">
      <c r="A9" s="311"/>
      <c r="B9" s="284" t="s">
        <v>240</v>
      </c>
      <c r="C9" s="256"/>
      <c r="D9" s="55"/>
      <c r="E9" s="55"/>
      <c r="F9" s="348"/>
      <c r="G9" s="349"/>
      <c r="H9" s="9"/>
      <c r="I9" s="257"/>
      <c r="J9" s="258"/>
      <c r="K9" s="9"/>
      <c r="L9" s="55"/>
      <c r="M9" s="55"/>
      <c r="N9" s="108"/>
    </row>
    <row r="10" spans="1:16">
      <c r="A10" s="310" t="s">
        <v>5</v>
      </c>
      <c r="B10" s="283" t="s">
        <v>182</v>
      </c>
      <c r="C10" s="328">
        <v>400000</v>
      </c>
      <c r="D10" s="329"/>
      <c r="E10" s="329"/>
      <c r="F10" s="344">
        <f t="shared" si="0"/>
        <v>400000</v>
      </c>
      <c r="G10" s="345">
        <v>100000</v>
      </c>
      <c r="H10" s="8"/>
      <c r="I10" s="176"/>
      <c r="J10" s="122">
        <v>28</v>
      </c>
      <c r="K10" s="8"/>
      <c r="L10" s="329">
        <v>15000</v>
      </c>
      <c r="M10" s="329">
        <v>5000</v>
      </c>
      <c r="N10" s="330">
        <f t="shared" si="1"/>
        <v>20000</v>
      </c>
    </row>
    <row r="11" spans="1:16">
      <c r="A11" s="308" t="s">
        <v>175</v>
      </c>
      <c r="B11" s="281" t="s">
        <v>243</v>
      </c>
      <c r="C11" s="332"/>
      <c r="D11" s="333"/>
      <c r="E11" s="333"/>
      <c r="F11" s="346">
        <f t="shared" si="0"/>
        <v>0</v>
      </c>
      <c r="G11" s="347">
        <v>100000</v>
      </c>
      <c r="H11" s="77"/>
      <c r="I11" s="179"/>
      <c r="J11" s="45">
        <v>30</v>
      </c>
      <c r="K11" s="77"/>
      <c r="L11" s="333">
        <v>15000</v>
      </c>
      <c r="M11" s="333">
        <v>5000</v>
      </c>
      <c r="N11" s="334">
        <f t="shared" si="1"/>
        <v>20000</v>
      </c>
    </row>
    <row r="12" spans="1:16">
      <c r="A12" s="308" t="s">
        <v>143</v>
      </c>
      <c r="B12" s="281" t="s">
        <v>244</v>
      </c>
      <c r="C12" s="332"/>
      <c r="D12" s="333"/>
      <c r="E12" s="333"/>
      <c r="F12" s="346">
        <f t="shared" si="0"/>
        <v>0</v>
      </c>
      <c r="G12" s="347">
        <v>100000</v>
      </c>
      <c r="H12" s="77"/>
      <c r="I12" s="179"/>
      <c r="J12" s="45">
        <v>30</v>
      </c>
      <c r="K12" s="77"/>
      <c r="L12" s="333"/>
      <c r="M12" s="333"/>
      <c r="N12" s="334">
        <f t="shared" si="1"/>
        <v>0</v>
      </c>
    </row>
    <row r="13" spans="1:16">
      <c r="A13" s="331"/>
      <c r="B13" s="286" t="s">
        <v>239</v>
      </c>
      <c r="C13" s="332"/>
      <c r="D13" s="333"/>
      <c r="E13" s="333"/>
      <c r="F13" s="346"/>
      <c r="G13" s="347"/>
      <c r="H13" s="77"/>
      <c r="I13" s="179"/>
      <c r="J13" s="70"/>
      <c r="K13" s="77"/>
      <c r="L13" s="333"/>
      <c r="M13" s="333"/>
      <c r="N13" s="334"/>
    </row>
    <row r="14" spans="1:16" ht="17.25" thickBot="1">
      <c r="A14" s="335"/>
      <c r="B14" s="286" t="s">
        <v>248</v>
      </c>
      <c r="C14" s="336"/>
      <c r="D14" s="337"/>
      <c r="E14" s="337"/>
      <c r="F14" s="348"/>
      <c r="G14" s="349"/>
      <c r="H14" s="79"/>
      <c r="I14" s="177"/>
      <c r="J14" s="72"/>
      <c r="K14" s="79"/>
      <c r="L14" s="337"/>
      <c r="M14" s="337"/>
      <c r="N14" s="338"/>
    </row>
    <row r="15" spans="1:16" ht="17.25" thickBot="1">
      <c r="A15" s="310" t="s">
        <v>6</v>
      </c>
      <c r="B15" s="283" t="s">
        <v>70</v>
      </c>
      <c r="D15" s="59"/>
      <c r="E15" s="59"/>
      <c r="F15" s="344">
        <f t="shared" si="0"/>
        <v>0</v>
      </c>
      <c r="G15" s="344">
        <v>100000</v>
      </c>
      <c r="H15" s="155"/>
      <c r="I15" s="184"/>
      <c r="J15" s="156"/>
      <c r="K15" s="155"/>
      <c r="L15" s="234"/>
      <c r="M15" s="234"/>
      <c r="N15" s="215"/>
    </row>
    <row r="16" spans="1:16">
      <c r="A16" s="308" t="s">
        <v>144</v>
      </c>
      <c r="B16" s="281" t="s">
        <v>50</v>
      </c>
      <c r="C16" s="318">
        <v>400000</v>
      </c>
      <c r="D16" s="57"/>
      <c r="E16" s="57"/>
      <c r="F16" s="346">
        <f>SUM(C16:E16)</f>
        <v>400000</v>
      </c>
      <c r="G16" s="347">
        <v>100000</v>
      </c>
      <c r="H16" s="77"/>
      <c r="I16" s="179"/>
      <c r="J16" s="45">
        <v>14</v>
      </c>
      <c r="K16" s="77"/>
      <c r="L16" s="57">
        <v>15000</v>
      </c>
      <c r="M16" s="57">
        <v>5000</v>
      </c>
      <c r="N16" s="107">
        <f>SUM(L16:M16)</f>
        <v>20000</v>
      </c>
    </row>
    <row r="17" spans="1:14" ht="17.25" thickBot="1">
      <c r="A17" s="311"/>
      <c r="B17" s="284" t="s">
        <v>248</v>
      </c>
      <c r="C17" s="103"/>
      <c r="D17" s="60"/>
      <c r="E17" s="60"/>
      <c r="F17" s="348"/>
      <c r="G17" s="349"/>
      <c r="H17" s="79"/>
      <c r="I17" s="177"/>
      <c r="J17" s="46"/>
      <c r="K17" s="79"/>
      <c r="L17" s="103"/>
      <c r="M17" s="60"/>
      <c r="N17" s="108"/>
    </row>
    <row r="18" spans="1:14">
      <c r="A18" s="310" t="s">
        <v>8</v>
      </c>
      <c r="B18" s="384" t="s">
        <v>193</v>
      </c>
      <c r="C18" s="120">
        <v>200000</v>
      </c>
      <c r="D18" s="53"/>
      <c r="E18" s="53"/>
      <c r="F18" s="344">
        <f t="shared" si="0"/>
        <v>200000</v>
      </c>
      <c r="G18" s="344">
        <v>100000</v>
      </c>
      <c r="H18" s="8"/>
      <c r="I18" s="176">
        <v>300000</v>
      </c>
      <c r="J18" s="122">
        <v>133</v>
      </c>
      <c r="K18" s="8"/>
      <c r="L18" s="318">
        <v>50000</v>
      </c>
      <c r="M18" s="53">
        <v>5000</v>
      </c>
      <c r="N18" s="123">
        <f t="shared" si="1"/>
        <v>55000</v>
      </c>
    </row>
    <row r="19" spans="1:14">
      <c r="A19" s="308" t="s">
        <v>145</v>
      </c>
      <c r="B19" s="281" t="s">
        <v>9</v>
      </c>
      <c r="C19" s="102">
        <v>100000</v>
      </c>
      <c r="D19" s="57"/>
      <c r="E19" s="57"/>
      <c r="F19" s="346">
        <f t="shared" si="0"/>
        <v>100000</v>
      </c>
      <c r="G19" s="350"/>
      <c r="H19" s="77"/>
      <c r="I19" s="179">
        <v>300000</v>
      </c>
      <c r="J19" s="45"/>
      <c r="K19" s="77"/>
      <c r="L19" s="102"/>
      <c r="M19" s="57"/>
      <c r="N19" s="107"/>
    </row>
    <row r="20" spans="1:14">
      <c r="A20" s="308" t="s">
        <v>146</v>
      </c>
      <c r="B20" s="281" t="s">
        <v>123</v>
      </c>
      <c r="C20" s="102">
        <v>100000</v>
      </c>
      <c r="D20" s="57"/>
      <c r="E20" s="57"/>
      <c r="F20" s="346">
        <f t="shared" si="0"/>
        <v>100000</v>
      </c>
      <c r="G20" s="350"/>
      <c r="H20" s="77"/>
      <c r="I20" s="179"/>
      <c r="J20" s="45"/>
      <c r="K20" s="77"/>
      <c r="L20" s="57"/>
      <c r="M20" s="57"/>
      <c r="N20" s="107"/>
    </row>
    <row r="21" spans="1:14" ht="17.25" thickBot="1">
      <c r="A21" s="311"/>
      <c r="B21" s="284" t="s">
        <v>217</v>
      </c>
      <c r="C21" s="103"/>
      <c r="D21" s="60"/>
      <c r="E21" s="60"/>
      <c r="F21" s="348"/>
      <c r="G21" s="351"/>
      <c r="H21" s="79"/>
      <c r="I21" s="177"/>
      <c r="J21" s="46"/>
      <c r="K21" s="79"/>
      <c r="L21" s="60"/>
      <c r="M21" s="60"/>
      <c r="N21" s="108"/>
    </row>
    <row r="22" spans="1:14">
      <c r="A22" s="310" t="s">
        <v>10</v>
      </c>
      <c r="B22" s="384" t="s">
        <v>194</v>
      </c>
      <c r="C22" s="120">
        <v>300000</v>
      </c>
      <c r="D22" s="53">
        <v>50000</v>
      </c>
      <c r="E22" s="53"/>
      <c r="F22" s="344">
        <f t="shared" si="0"/>
        <v>350000</v>
      </c>
      <c r="G22" s="345"/>
      <c r="H22" s="8"/>
      <c r="I22" s="176">
        <v>300000</v>
      </c>
      <c r="J22" s="122">
        <v>0</v>
      </c>
      <c r="K22" s="8"/>
      <c r="L22" s="53">
        <v>30000</v>
      </c>
      <c r="M22" s="53">
        <v>5000</v>
      </c>
      <c r="N22" s="123">
        <f t="shared" si="1"/>
        <v>35000</v>
      </c>
    </row>
    <row r="23" spans="1:14">
      <c r="A23" s="308" t="s">
        <v>147</v>
      </c>
      <c r="B23" s="281" t="s">
        <v>56</v>
      </c>
      <c r="C23" s="101"/>
      <c r="D23" s="54">
        <v>50000</v>
      </c>
      <c r="E23" s="54"/>
      <c r="F23" s="346">
        <f t="shared" si="0"/>
        <v>50000</v>
      </c>
      <c r="G23" s="347"/>
      <c r="H23" s="4"/>
      <c r="I23" s="174">
        <v>300000</v>
      </c>
      <c r="J23" s="48">
        <v>46</v>
      </c>
      <c r="K23" s="4"/>
      <c r="L23" s="54">
        <v>30000</v>
      </c>
      <c r="M23" s="54">
        <v>5000</v>
      </c>
      <c r="N23" s="107">
        <f t="shared" si="1"/>
        <v>35000</v>
      </c>
    </row>
    <row r="24" spans="1:14">
      <c r="A24" s="308" t="s">
        <v>148</v>
      </c>
      <c r="B24" s="281" t="s">
        <v>57</v>
      </c>
      <c r="C24" s="102"/>
      <c r="D24" s="57"/>
      <c r="E24" s="57"/>
      <c r="F24" s="346">
        <f t="shared" si="0"/>
        <v>0</v>
      </c>
      <c r="G24" s="350"/>
      <c r="H24" s="77"/>
      <c r="I24" s="179"/>
      <c r="J24" s="45">
        <v>52</v>
      </c>
      <c r="K24" s="77"/>
      <c r="L24" s="57"/>
      <c r="M24" s="57"/>
      <c r="N24" s="107">
        <f t="shared" si="1"/>
        <v>0</v>
      </c>
    </row>
    <row r="25" spans="1:14" ht="17.25" thickBot="1">
      <c r="A25" s="311"/>
      <c r="B25" s="284" t="s">
        <v>241</v>
      </c>
      <c r="C25" s="103"/>
      <c r="D25" s="60"/>
      <c r="E25" s="60"/>
      <c r="F25" s="348">
        <f t="shared" ref="F25" si="2">SUM(C25:E25)</f>
        <v>0</v>
      </c>
      <c r="G25" s="351"/>
      <c r="H25" s="79"/>
      <c r="I25" s="177"/>
      <c r="J25" s="46"/>
      <c r="K25" s="79"/>
      <c r="L25" s="60"/>
      <c r="M25" s="60"/>
      <c r="N25" s="108">
        <f t="shared" ref="N25" si="3">SUM(L25:M25)</f>
        <v>0</v>
      </c>
    </row>
    <row r="26" spans="1:14">
      <c r="A26" s="310" t="s">
        <v>12</v>
      </c>
      <c r="B26" s="283" t="s">
        <v>13</v>
      </c>
      <c r="C26" s="120">
        <v>200000</v>
      </c>
      <c r="D26" s="62"/>
      <c r="E26" s="62"/>
      <c r="F26" s="344">
        <f t="shared" si="0"/>
        <v>200000</v>
      </c>
      <c r="G26" s="345">
        <v>100000</v>
      </c>
      <c r="H26" s="121"/>
      <c r="I26" s="181"/>
      <c r="J26" s="122">
        <v>31</v>
      </c>
      <c r="K26" s="8"/>
      <c r="L26" s="53">
        <v>30000</v>
      </c>
      <c r="M26" s="53">
        <v>10000</v>
      </c>
      <c r="N26" s="123">
        <f t="shared" si="1"/>
        <v>40000</v>
      </c>
    </row>
    <row r="27" spans="1:14">
      <c r="A27" s="308" t="s">
        <v>149</v>
      </c>
      <c r="B27" s="286" t="s">
        <v>63</v>
      </c>
      <c r="C27" s="102">
        <v>150000</v>
      </c>
      <c r="D27" s="57"/>
      <c r="E27" s="57"/>
      <c r="F27" s="346">
        <f t="shared" si="0"/>
        <v>150000</v>
      </c>
      <c r="G27" s="350"/>
      <c r="H27" s="77"/>
      <c r="I27" s="179"/>
      <c r="J27" s="45">
        <v>18</v>
      </c>
      <c r="K27" s="77"/>
      <c r="L27" s="57">
        <v>30000</v>
      </c>
      <c r="M27" s="57">
        <v>10000</v>
      </c>
      <c r="N27" s="107">
        <f t="shared" si="1"/>
        <v>40000</v>
      </c>
    </row>
    <row r="28" spans="1:14" ht="17.25" thickBot="1">
      <c r="A28" s="309" t="s">
        <v>150</v>
      </c>
      <c r="B28" s="287" t="s">
        <v>64</v>
      </c>
      <c r="C28" s="131">
        <v>150000</v>
      </c>
      <c r="D28" s="58"/>
      <c r="E28" s="58"/>
      <c r="F28" s="352">
        <f t="shared" si="0"/>
        <v>150000</v>
      </c>
      <c r="G28" s="353">
        <v>100000</v>
      </c>
      <c r="H28" s="133"/>
      <c r="I28" s="180"/>
      <c r="J28" s="132">
        <v>18</v>
      </c>
      <c r="K28" s="133"/>
      <c r="L28" s="58">
        <v>30000</v>
      </c>
      <c r="M28" s="58">
        <v>10000</v>
      </c>
      <c r="N28" s="114">
        <f t="shared" si="1"/>
        <v>40000</v>
      </c>
    </row>
    <row r="29" spans="1:14">
      <c r="A29" s="310" t="s">
        <v>14</v>
      </c>
      <c r="B29" s="283" t="s">
        <v>201</v>
      </c>
      <c r="C29" s="120">
        <v>250000</v>
      </c>
      <c r="D29" s="62"/>
      <c r="E29" s="62"/>
      <c r="F29" s="344">
        <f t="shared" si="0"/>
        <v>250000</v>
      </c>
      <c r="G29" s="354">
        <v>100000</v>
      </c>
      <c r="H29" s="121"/>
      <c r="I29" s="181"/>
      <c r="J29" s="122"/>
      <c r="K29" s="8"/>
      <c r="L29" s="59">
        <v>30000</v>
      </c>
      <c r="M29" s="59">
        <v>10000</v>
      </c>
      <c r="N29" s="123">
        <f t="shared" si="1"/>
        <v>40000</v>
      </c>
    </row>
    <row r="30" spans="1:14">
      <c r="A30" s="308" t="s">
        <v>151</v>
      </c>
      <c r="B30" s="281" t="s">
        <v>51</v>
      </c>
      <c r="C30" s="101"/>
      <c r="D30" s="339"/>
      <c r="E30" s="339"/>
      <c r="F30" s="346">
        <f t="shared" si="0"/>
        <v>0</v>
      </c>
      <c r="G30" s="350">
        <v>100000</v>
      </c>
      <c r="H30" s="74"/>
      <c r="I30" s="340"/>
      <c r="J30" s="48">
        <v>18</v>
      </c>
      <c r="K30" s="4"/>
      <c r="L30" s="57"/>
      <c r="M30" s="57"/>
      <c r="N30" s="107">
        <f t="shared" si="1"/>
        <v>0</v>
      </c>
    </row>
    <row r="31" spans="1:14">
      <c r="A31" s="309" t="s">
        <v>228</v>
      </c>
      <c r="B31" s="281" t="s">
        <v>245</v>
      </c>
      <c r="C31" s="111"/>
      <c r="D31" s="64"/>
      <c r="E31" s="64"/>
      <c r="F31" s="352"/>
      <c r="G31" s="353"/>
      <c r="H31" s="112"/>
      <c r="I31" s="440"/>
      <c r="J31" s="113">
        <v>16</v>
      </c>
      <c r="K31" s="11"/>
      <c r="L31" s="58"/>
      <c r="M31" s="58"/>
      <c r="N31" s="114"/>
    </row>
    <row r="32" spans="1:14" ht="17.25" thickBot="1">
      <c r="A32" s="311"/>
      <c r="B32" s="284" t="s">
        <v>242</v>
      </c>
      <c r="C32" s="103"/>
      <c r="D32" s="60"/>
      <c r="E32" s="60"/>
      <c r="F32" s="348">
        <f t="shared" si="0"/>
        <v>0</v>
      </c>
      <c r="G32" s="351"/>
      <c r="H32" s="79"/>
      <c r="I32" s="177"/>
      <c r="J32" s="46"/>
      <c r="K32" s="79"/>
      <c r="L32" s="60"/>
      <c r="M32" s="60"/>
      <c r="N32" s="108">
        <f t="shared" si="1"/>
        <v>0</v>
      </c>
    </row>
    <row r="33" spans="1:18">
      <c r="A33" s="310" t="s">
        <v>16</v>
      </c>
      <c r="B33" s="283" t="s">
        <v>226</v>
      </c>
      <c r="C33" s="120">
        <v>250000</v>
      </c>
      <c r="D33" s="62"/>
      <c r="E33" s="62"/>
      <c r="F33" s="344"/>
      <c r="G33" s="354"/>
      <c r="H33" s="155"/>
      <c r="I33" s="184"/>
      <c r="J33" s="156"/>
      <c r="K33" s="155"/>
      <c r="L33" s="59"/>
      <c r="M33" s="59"/>
      <c r="N33" s="123"/>
    </row>
    <row r="34" spans="1:18" ht="17.25" thickBot="1">
      <c r="A34" s="311" t="s">
        <v>152</v>
      </c>
      <c r="B34" s="455" t="s">
        <v>246</v>
      </c>
      <c r="C34" s="256"/>
      <c r="D34" s="63"/>
      <c r="E34" s="63"/>
      <c r="F34" s="348">
        <v>250000</v>
      </c>
      <c r="G34" s="351">
        <v>100000</v>
      </c>
      <c r="H34" s="79"/>
      <c r="I34" s="177"/>
      <c r="J34" s="46">
        <v>37</v>
      </c>
      <c r="K34" s="79"/>
      <c r="L34" s="60">
        <v>30000</v>
      </c>
      <c r="M34" s="60">
        <v>10000</v>
      </c>
      <c r="N34" s="108">
        <v>40000</v>
      </c>
    </row>
    <row r="35" spans="1:18">
      <c r="A35" s="310" t="s">
        <v>18</v>
      </c>
      <c r="B35" s="283" t="s">
        <v>227</v>
      </c>
      <c r="C35" s="154">
        <v>250000</v>
      </c>
      <c r="D35" s="59"/>
      <c r="E35" s="59"/>
      <c r="F35" s="344">
        <f t="shared" si="0"/>
        <v>250000</v>
      </c>
      <c r="G35" s="354">
        <v>100000</v>
      </c>
      <c r="H35" s="155"/>
      <c r="I35" s="184">
        <v>300000</v>
      </c>
      <c r="J35" s="156">
        <v>33</v>
      </c>
      <c r="K35" s="155"/>
      <c r="L35" s="59">
        <v>30000</v>
      </c>
      <c r="M35" s="59">
        <v>10000</v>
      </c>
      <c r="N35" s="123">
        <f t="shared" si="1"/>
        <v>40000</v>
      </c>
    </row>
    <row r="36" spans="1:18">
      <c r="A36" s="308" t="s">
        <v>153</v>
      </c>
      <c r="B36" s="281" t="s">
        <v>247</v>
      </c>
      <c r="C36" s="102"/>
      <c r="D36" s="57"/>
      <c r="E36" s="57"/>
      <c r="F36" s="346">
        <f t="shared" si="0"/>
        <v>0</v>
      </c>
      <c r="G36" s="350">
        <v>100000</v>
      </c>
      <c r="H36" s="77"/>
      <c r="I36" s="179"/>
      <c r="J36" s="45"/>
      <c r="K36" s="77"/>
      <c r="L36" s="57"/>
      <c r="M36" s="57"/>
      <c r="N36" s="107">
        <f t="shared" si="1"/>
        <v>0</v>
      </c>
    </row>
    <row r="37" spans="1:18">
      <c r="A37" s="308"/>
      <c r="B37" s="286" t="s">
        <v>242</v>
      </c>
      <c r="C37" s="101"/>
      <c r="D37" s="339"/>
      <c r="E37" s="339"/>
      <c r="F37" s="346"/>
      <c r="G37" s="350"/>
      <c r="H37" s="74"/>
      <c r="I37" s="340"/>
      <c r="J37" s="48"/>
      <c r="K37" s="4"/>
      <c r="L37" s="57"/>
      <c r="M37" s="57"/>
      <c r="N37" s="107"/>
    </row>
    <row r="38" spans="1:18" ht="17.25" thickBot="1">
      <c r="A38" s="311"/>
      <c r="B38" s="284" t="s">
        <v>248</v>
      </c>
      <c r="C38" s="103"/>
      <c r="D38" s="60"/>
      <c r="E38" s="60"/>
      <c r="F38" s="348">
        <f t="shared" ref="F38" si="4">SUM(C38:E38)</f>
        <v>0</v>
      </c>
      <c r="G38" s="351"/>
      <c r="H38" s="79"/>
      <c r="I38" s="177"/>
      <c r="J38" s="46"/>
      <c r="K38" s="79"/>
      <c r="L38" s="60"/>
      <c r="M38" s="60"/>
      <c r="N38" s="108">
        <f t="shared" ref="N38" si="5">SUM(L38:M38)</f>
        <v>0</v>
      </c>
    </row>
    <row r="39" spans="1:18">
      <c r="A39" s="310" t="s">
        <v>20</v>
      </c>
      <c r="B39" s="283" t="s">
        <v>21</v>
      </c>
      <c r="C39" s="318">
        <v>200000</v>
      </c>
      <c r="D39" s="53"/>
      <c r="E39" s="53"/>
      <c r="F39" s="344">
        <f t="shared" si="0"/>
        <v>200000</v>
      </c>
      <c r="G39" s="355" t="s">
        <v>174</v>
      </c>
      <c r="H39" s="8"/>
      <c r="I39" s="176"/>
      <c r="J39" s="122">
        <v>12</v>
      </c>
      <c r="K39" s="8"/>
      <c r="L39" s="59"/>
      <c r="M39" s="59"/>
      <c r="N39" s="123">
        <v>40000</v>
      </c>
    </row>
    <row r="40" spans="1:18" ht="17.25" thickBot="1">
      <c r="A40" s="308" t="s">
        <v>154</v>
      </c>
      <c r="B40" s="281" t="s">
        <v>52</v>
      </c>
      <c r="C40" s="341"/>
      <c r="D40" s="54"/>
      <c r="E40" s="54"/>
      <c r="F40" s="346"/>
      <c r="G40" s="356"/>
      <c r="H40" s="4"/>
      <c r="I40" s="174"/>
      <c r="J40" s="48"/>
      <c r="K40" s="4"/>
      <c r="L40" s="57"/>
      <c r="M40" s="57"/>
      <c r="N40" s="107"/>
    </row>
    <row r="41" spans="1:18" ht="17.25" thickBot="1">
      <c r="A41" s="306" t="s">
        <v>22</v>
      </c>
      <c r="B41" s="279" t="s">
        <v>23</v>
      </c>
      <c r="C41" s="149">
        <v>0</v>
      </c>
      <c r="D41" s="52"/>
      <c r="E41" s="52">
        <v>0</v>
      </c>
      <c r="F41" s="357">
        <v>300000</v>
      </c>
      <c r="G41" s="357"/>
      <c r="H41" s="36">
        <v>100000</v>
      </c>
      <c r="I41" s="172"/>
      <c r="J41" s="151">
        <v>11</v>
      </c>
      <c r="K41" s="35"/>
      <c r="L41" s="52"/>
      <c r="M41" s="52"/>
      <c r="N41" s="130">
        <v>50000</v>
      </c>
      <c r="O41" s="493"/>
      <c r="P41" s="493" t="s">
        <v>256</v>
      </c>
      <c r="Q41" t="s">
        <v>254</v>
      </c>
      <c r="R41" t="s">
        <v>255</v>
      </c>
    </row>
    <row r="42" spans="1:18">
      <c r="A42" s="312" t="s">
        <v>24</v>
      </c>
      <c r="B42" s="386" t="s">
        <v>25</v>
      </c>
      <c r="C42" s="140">
        <v>200000</v>
      </c>
      <c r="D42" s="66"/>
      <c r="E42" s="66"/>
      <c r="F42" s="358">
        <f t="shared" si="0"/>
        <v>200000</v>
      </c>
      <c r="G42" s="359"/>
      <c r="H42" s="31">
        <v>50000</v>
      </c>
      <c r="I42" s="183"/>
      <c r="J42" s="142">
        <v>7</v>
      </c>
      <c r="K42" s="30"/>
      <c r="L42" s="227"/>
      <c r="M42" s="227"/>
      <c r="N42" s="143">
        <v>50000</v>
      </c>
    </row>
    <row r="43" spans="1:18" ht="17.25" thickBot="1">
      <c r="A43" s="308"/>
      <c r="B43" s="286" t="s">
        <v>241</v>
      </c>
      <c r="C43" s="101"/>
      <c r="D43" s="339"/>
      <c r="E43" s="339"/>
      <c r="F43" s="346">
        <f t="shared" si="0"/>
        <v>0</v>
      </c>
      <c r="G43" s="350"/>
      <c r="H43" s="74"/>
      <c r="I43" s="340"/>
      <c r="J43" s="48"/>
      <c r="K43" s="4"/>
      <c r="L43" s="57"/>
      <c r="M43" s="57"/>
      <c r="N43" s="107">
        <f t="shared" ref="N43" si="6">SUM(L43:M43)</f>
        <v>0</v>
      </c>
    </row>
    <row r="44" spans="1:18">
      <c r="A44" s="310" t="s">
        <v>26</v>
      </c>
      <c r="B44" s="283" t="s">
        <v>27</v>
      </c>
      <c r="C44" s="154">
        <v>500000</v>
      </c>
      <c r="D44" s="59"/>
      <c r="E44" s="59"/>
      <c r="F44" s="344">
        <f t="shared" si="0"/>
        <v>500000</v>
      </c>
      <c r="G44" s="354"/>
      <c r="H44" s="155"/>
      <c r="I44" s="184"/>
      <c r="J44" s="156">
        <v>24</v>
      </c>
      <c r="K44" s="155"/>
      <c r="L44" s="59">
        <v>80000</v>
      </c>
      <c r="M44" s="59"/>
      <c r="N44" s="123">
        <f t="shared" si="1"/>
        <v>80000</v>
      </c>
    </row>
    <row r="45" spans="1:18" ht="17.25" thickBot="1">
      <c r="A45" s="311" t="s">
        <v>155</v>
      </c>
      <c r="B45" s="455" t="s">
        <v>249</v>
      </c>
      <c r="C45" s="103"/>
      <c r="D45" s="60"/>
      <c r="E45" s="60"/>
      <c r="F45" s="348">
        <f t="shared" si="0"/>
        <v>0</v>
      </c>
      <c r="G45" s="351"/>
      <c r="H45" s="79"/>
      <c r="I45" s="177"/>
      <c r="J45" s="46"/>
      <c r="K45" s="79"/>
      <c r="L45" s="60"/>
      <c r="M45" s="60"/>
      <c r="N45" s="108">
        <f t="shared" si="1"/>
        <v>0</v>
      </c>
    </row>
    <row r="46" spans="1:18" ht="17.25" thickBot="1">
      <c r="A46" s="305" t="s">
        <v>28</v>
      </c>
      <c r="B46" s="278" t="s">
        <v>29</v>
      </c>
      <c r="C46" s="233">
        <v>200000</v>
      </c>
      <c r="D46" s="234"/>
      <c r="E46" s="234"/>
      <c r="F46" s="342">
        <f t="shared" si="0"/>
        <v>200000</v>
      </c>
      <c r="G46" s="360">
        <v>50000</v>
      </c>
      <c r="H46" s="235"/>
      <c r="I46" s="236">
        <v>300000</v>
      </c>
      <c r="J46" s="237">
        <v>17</v>
      </c>
      <c r="K46" s="235"/>
      <c r="L46" s="234"/>
      <c r="M46" s="234"/>
      <c r="N46" s="271" t="s">
        <v>174</v>
      </c>
    </row>
    <row r="47" spans="1:18" ht="17.25" thickBot="1">
      <c r="A47" s="306" t="s">
        <v>30</v>
      </c>
      <c r="B47" s="279" t="s">
        <v>31</v>
      </c>
      <c r="C47" s="152">
        <v>200000</v>
      </c>
      <c r="D47" s="67"/>
      <c r="E47" s="67"/>
      <c r="F47" s="357">
        <f t="shared" si="0"/>
        <v>200000</v>
      </c>
      <c r="G47" s="361"/>
      <c r="H47" s="147"/>
      <c r="I47" s="182"/>
      <c r="J47" s="148">
        <v>7</v>
      </c>
      <c r="K47" s="147"/>
      <c r="L47" s="67">
        <v>30000</v>
      </c>
      <c r="M47" s="67">
        <v>5000</v>
      </c>
      <c r="N47" s="130">
        <f t="shared" si="1"/>
        <v>35000</v>
      </c>
    </row>
    <row r="48" spans="1:18" ht="17.25" thickBot="1">
      <c r="A48" s="312" t="s">
        <v>32</v>
      </c>
      <c r="B48" s="288" t="s">
        <v>33</v>
      </c>
      <c r="C48" s="140">
        <v>200000</v>
      </c>
      <c r="D48" s="66"/>
      <c r="E48" s="66"/>
      <c r="F48" s="358">
        <f t="shared" si="0"/>
        <v>200000</v>
      </c>
      <c r="G48" s="359"/>
      <c r="H48" s="141"/>
      <c r="I48" s="183"/>
      <c r="J48" s="142">
        <v>13</v>
      </c>
      <c r="K48" s="141"/>
      <c r="L48" s="66"/>
      <c r="M48" s="66"/>
      <c r="N48" s="271" t="s">
        <v>174</v>
      </c>
    </row>
    <row r="49" spans="1:14" ht="17.25" thickBot="1">
      <c r="A49" s="305" t="s">
        <v>34</v>
      </c>
      <c r="B49" s="278" t="s">
        <v>35</v>
      </c>
      <c r="C49" s="233">
        <v>200000</v>
      </c>
      <c r="D49" s="234"/>
      <c r="E49" s="234"/>
      <c r="F49" s="342">
        <f t="shared" si="0"/>
        <v>200000</v>
      </c>
      <c r="G49" s="360"/>
      <c r="H49" s="235"/>
      <c r="I49" s="236">
        <v>300000</v>
      </c>
      <c r="J49" s="237">
        <v>11</v>
      </c>
      <c r="K49" s="235"/>
      <c r="L49" s="234">
        <v>30000</v>
      </c>
      <c r="M49" s="234"/>
      <c r="N49" s="215">
        <f t="shared" si="1"/>
        <v>30000</v>
      </c>
    </row>
    <row r="50" spans="1:14" ht="17.25" thickBot="1">
      <c r="A50" s="316"/>
      <c r="B50" s="201"/>
      <c r="C50" s="171"/>
      <c r="D50" s="171"/>
      <c r="E50" s="171"/>
      <c r="F50" s="362"/>
      <c r="G50" s="362"/>
      <c r="H50" s="171"/>
      <c r="I50" s="171"/>
      <c r="J50" s="171"/>
      <c r="K50" s="171"/>
      <c r="L50" s="171"/>
      <c r="M50" s="171"/>
      <c r="N50" s="171"/>
    </row>
    <row r="51" spans="1:14">
      <c r="A51" s="307" t="s">
        <v>156</v>
      </c>
      <c r="B51" s="385" t="s">
        <v>195</v>
      </c>
      <c r="C51" s="116">
        <v>200000</v>
      </c>
      <c r="D51" s="68"/>
      <c r="E51" s="68">
        <v>50000</v>
      </c>
      <c r="F51" s="363">
        <f t="shared" si="0"/>
        <v>250000</v>
      </c>
      <c r="G51" s="364">
        <v>100000</v>
      </c>
      <c r="H51" s="27">
        <v>100000</v>
      </c>
      <c r="I51" s="178"/>
      <c r="J51" s="117"/>
      <c r="K51" s="136"/>
      <c r="L51" s="68"/>
      <c r="M51" s="68"/>
      <c r="N51" s="106"/>
    </row>
    <row r="52" spans="1:14">
      <c r="A52" s="308" t="s">
        <v>157</v>
      </c>
      <c r="B52" s="281" t="s">
        <v>51</v>
      </c>
      <c r="C52" s="102">
        <v>100000</v>
      </c>
      <c r="D52" s="57"/>
      <c r="E52" s="57"/>
      <c r="F52" s="346">
        <f t="shared" si="0"/>
        <v>100000</v>
      </c>
      <c r="G52" s="350"/>
      <c r="H52" s="77"/>
      <c r="I52" s="179"/>
      <c r="J52" s="45">
        <v>11</v>
      </c>
      <c r="K52" s="77"/>
      <c r="L52" s="57"/>
      <c r="M52" s="57"/>
      <c r="N52" s="107">
        <v>30000</v>
      </c>
    </row>
    <row r="53" spans="1:14">
      <c r="A53" s="308" t="s">
        <v>158</v>
      </c>
      <c r="B53" s="281" t="s">
        <v>250</v>
      </c>
      <c r="C53" s="102"/>
      <c r="D53" s="57"/>
      <c r="E53" s="57"/>
      <c r="F53" s="346">
        <f t="shared" si="0"/>
        <v>0</v>
      </c>
      <c r="G53" s="350"/>
      <c r="H53" s="77"/>
      <c r="I53" s="179"/>
      <c r="J53" s="45">
        <v>13</v>
      </c>
      <c r="K53" s="77"/>
      <c r="L53" s="57"/>
      <c r="M53" s="57"/>
      <c r="N53" s="107">
        <v>30000</v>
      </c>
    </row>
    <row r="54" spans="1:14" ht="17.25" thickBot="1">
      <c r="A54" s="309" t="s">
        <v>159</v>
      </c>
      <c r="B54" s="282" t="s">
        <v>251</v>
      </c>
      <c r="C54" s="131"/>
      <c r="D54" s="58"/>
      <c r="E54" s="58"/>
      <c r="F54" s="352">
        <f t="shared" si="0"/>
        <v>0</v>
      </c>
      <c r="G54" s="353"/>
      <c r="H54" s="133"/>
      <c r="I54" s="180"/>
      <c r="J54" s="132">
        <v>14</v>
      </c>
      <c r="K54" s="133"/>
      <c r="L54" s="58"/>
      <c r="M54" s="58"/>
      <c r="N54" s="114">
        <v>30000</v>
      </c>
    </row>
    <row r="55" spans="1:14">
      <c r="A55" s="310" t="s">
        <v>36</v>
      </c>
      <c r="B55" s="384" t="s">
        <v>196</v>
      </c>
      <c r="C55" s="154"/>
      <c r="D55" s="59"/>
      <c r="E55" s="59"/>
      <c r="F55" s="344">
        <f t="shared" si="0"/>
        <v>0</v>
      </c>
      <c r="G55" s="354">
        <v>100000</v>
      </c>
      <c r="H55" s="155"/>
      <c r="I55" s="184"/>
      <c r="J55" s="156">
        <v>55</v>
      </c>
      <c r="K55" s="155"/>
      <c r="L55" s="59"/>
      <c r="M55" s="59"/>
      <c r="N55" s="123">
        <v>30000</v>
      </c>
    </row>
    <row r="56" spans="1:14">
      <c r="A56" s="308" t="s">
        <v>160</v>
      </c>
      <c r="B56" s="281" t="s">
        <v>198</v>
      </c>
      <c r="C56" s="102"/>
      <c r="D56" s="57"/>
      <c r="E56" s="57"/>
      <c r="F56" s="346">
        <f t="shared" si="0"/>
        <v>0</v>
      </c>
      <c r="G56" s="350"/>
      <c r="H56" s="77"/>
      <c r="I56" s="179"/>
      <c r="J56" s="45"/>
      <c r="K56" s="77"/>
      <c r="L56" s="57"/>
      <c r="M56" s="57"/>
      <c r="N56" s="107"/>
    </row>
    <row r="57" spans="1:14">
      <c r="A57" s="308" t="s">
        <v>161</v>
      </c>
      <c r="B57" s="281" t="s">
        <v>197</v>
      </c>
      <c r="C57" s="102"/>
      <c r="D57" s="57"/>
      <c r="E57" s="57"/>
      <c r="F57" s="346">
        <f t="shared" si="0"/>
        <v>0</v>
      </c>
      <c r="G57" s="350"/>
      <c r="H57" s="77"/>
      <c r="I57" s="179"/>
      <c r="J57" s="45"/>
      <c r="K57" s="77"/>
      <c r="L57" s="57"/>
      <c r="M57" s="57"/>
      <c r="N57" s="107"/>
    </row>
    <row r="58" spans="1:14">
      <c r="A58" s="308" t="s">
        <v>162</v>
      </c>
      <c r="B58" s="281" t="s">
        <v>72</v>
      </c>
      <c r="C58" s="102">
        <v>150000</v>
      </c>
      <c r="D58" s="57"/>
      <c r="E58" s="57"/>
      <c r="F58" s="346">
        <f t="shared" si="0"/>
        <v>150000</v>
      </c>
      <c r="G58" s="350"/>
      <c r="H58" s="77"/>
      <c r="I58" s="179"/>
      <c r="J58" s="45"/>
      <c r="K58" s="77"/>
      <c r="L58" s="57"/>
      <c r="M58" s="57"/>
      <c r="N58" s="107"/>
    </row>
    <row r="59" spans="1:14" ht="17.25" thickBot="1">
      <c r="A59" s="308" t="s">
        <v>163</v>
      </c>
      <c r="B59" s="281" t="s">
        <v>50</v>
      </c>
      <c r="C59" s="102">
        <v>150000</v>
      </c>
      <c r="D59" s="57"/>
      <c r="E59" s="57"/>
      <c r="F59" s="346">
        <f t="shared" si="0"/>
        <v>150000</v>
      </c>
      <c r="G59" s="350"/>
      <c r="H59" s="77"/>
      <c r="I59" s="179"/>
      <c r="J59" s="45"/>
      <c r="K59" s="77"/>
      <c r="L59" s="57"/>
      <c r="M59" s="57"/>
      <c r="N59" s="107"/>
    </row>
    <row r="60" spans="1:14" ht="17.25" thickBot="1">
      <c r="A60" s="311" t="s">
        <v>164</v>
      </c>
      <c r="B60" s="455" t="s">
        <v>125</v>
      </c>
      <c r="C60" s="154">
        <v>100000</v>
      </c>
      <c r="D60" s="60"/>
      <c r="E60" s="60"/>
      <c r="F60" s="348">
        <f t="shared" si="0"/>
        <v>100000</v>
      </c>
      <c r="G60" s="351"/>
      <c r="H60" s="79"/>
      <c r="I60" s="177"/>
      <c r="J60" s="46"/>
      <c r="K60" s="79"/>
      <c r="L60" s="60"/>
      <c r="M60" s="60"/>
      <c r="N60" s="108"/>
    </row>
    <row r="61" spans="1:14">
      <c r="A61" s="310" t="s">
        <v>37</v>
      </c>
      <c r="B61" s="384" t="s">
        <v>199</v>
      </c>
      <c r="C61" s="154">
        <v>200000</v>
      </c>
      <c r="D61" s="59"/>
      <c r="E61" s="59"/>
      <c r="F61" s="344">
        <f t="shared" si="0"/>
        <v>200000</v>
      </c>
      <c r="G61" s="354">
        <v>100000</v>
      </c>
      <c r="H61" s="155"/>
      <c r="I61" s="184"/>
      <c r="J61" s="156"/>
      <c r="K61" s="155"/>
      <c r="L61" s="59"/>
      <c r="M61" s="59"/>
      <c r="N61" s="123"/>
    </row>
    <row r="62" spans="1:14">
      <c r="A62" s="308" t="s">
        <v>165</v>
      </c>
      <c r="B62" s="281" t="s">
        <v>252</v>
      </c>
      <c r="C62" s="102">
        <v>0</v>
      </c>
      <c r="D62" s="57"/>
      <c r="E62" s="57"/>
      <c r="F62" s="346">
        <f t="shared" si="0"/>
        <v>0</v>
      </c>
      <c r="G62" s="350"/>
      <c r="H62" s="77"/>
      <c r="I62" s="179"/>
      <c r="J62" s="45">
        <v>0</v>
      </c>
      <c r="K62" s="77"/>
      <c r="L62" s="57">
        <v>30000</v>
      </c>
      <c r="M62" s="57">
        <v>5000</v>
      </c>
      <c r="N62" s="107">
        <f t="shared" si="1"/>
        <v>35000</v>
      </c>
    </row>
    <row r="63" spans="1:14">
      <c r="A63" s="308" t="s">
        <v>166</v>
      </c>
      <c r="B63" s="281" t="s">
        <v>253</v>
      </c>
      <c r="C63" s="102">
        <v>150000</v>
      </c>
      <c r="D63" s="57"/>
      <c r="E63" s="57"/>
      <c r="F63" s="346">
        <f t="shared" si="0"/>
        <v>150000</v>
      </c>
      <c r="G63" s="350"/>
      <c r="H63" s="77"/>
      <c r="I63" s="179"/>
      <c r="J63" s="45">
        <v>31</v>
      </c>
      <c r="K63" s="77"/>
      <c r="L63" s="57">
        <v>30000</v>
      </c>
      <c r="M63" s="57">
        <v>5000</v>
      </c>
      <c r="N63" s="107">
        <f t="shared" si="1"/>
        <v>35000</v>
      </c>
    </row>
    <row r="64" spans="1:14" ht="17.25" thickBot="1">
      <c r="A64" s="311" t="s">
        <v>167</v>
      </c>
      <c r="B64" s="455" t="s">
        <v>76</v>
      </c>
      <c r="C64" s="103">
        <v>150000</v>
      </c>
      <c r="D64" s="60"/>
      <c r="E64" s="60"/>
      <c r="F64" s="348">
        <f>SUM(C64:E64)</f>
        <v>150000</v>
      </c>
      <c r="G64" s="351"/>
      <c r="H64" s="79"/>
      <c r="I64" s="177"/>
      <c r="J64" s="46">
        <v>38</v>
      </c>
      <c r="K64" s="79"/>
      <c r="L64" s="60">
        <v>30000</v>
      </c>
      <c r="M64" s="60">
        <v>5000</v>
      </c>
      <c r="N64" s="108">
        <f t="shared" si="1"/>
        <v>35000</v>
      </c>
    </row>
    <row r="65" spans="1:14" ht="17.25" thickBot="1">
      <c r="A65" s="306" t="s">
        <v>40</v>
      </c>
      <c r="B65" s="294" t="s">
        <v>85</v>
      </c>
      <c r="C65" s="152">
        <v>200000</v>
      </c>
      <c r="D65" s="67"/>
      <c r="E65" s="67"/>
      <c r="F65" s="357">
        <f>SUM(C65:E65)</f>
        <v>200000</v>
      </c>
      <c r="G65" s="361"/>
      <c r="H65" s="147"/>
      <c r="I65" s="182"/>
      <c r="J65" s="148">
        <v>16</v>
      </c>
      <c r="K65" s="147"/>
      <c r="L65" s="67">
        <v>30000</v>
      </c>
      <c r="M65" s="67">
        <v>5000</v>
      </c>
      <c r="N65" s="130">
        <f>SUM(L65:M65)</f>
        <v>35000</v>
      </c>
    </row>
    <row r="66" spans="1:14">
      <c r="A66" s="307" t="s">
        <v>38</v>
      </c>
      <c r="B66" s="385" t="s">
        <v>200</v>
      </c>
      <c r="C66" s="116"/>
      <c r="D66" s="68"/>
      <c r="E66" s="68"/>
      <c r="F66" s="363">
        <f t="shared" si="0"/>
        <v>0</v>
      </c>
      <c r="G66" s="364">
        <v>100000</v>
      </c>
      <c r="H66" s="137"/>
      <c r="I66" s="178"/>
      <c r="J66" s="117"/>
      <c r="K66" s="136"/>
      <c r="L66" s="68"/>
      <c r="M66" s="68"/>
      <c r="N66" s="106"/>
    </row>
    <row r="67" spans="1:14">
      <c r="A67" s="308" t="s">
        <v>169</v>
      </c>
      <c r="B67" s="281" t="s">
        <v>126</v>
      </c>
      <c r="C67" s="102">
        <v>200000</v>
      </c>
      <c r="D67" s="57"/>
      <c r="E67" s="57"/>
      <c r="F67" s="346">
        <f t="shared" si="0"/>
        <v>200000</v>
      </c>
      <c r="G67" s="350"/>
      <c r="H67" s="77"/>
      <c r="I67" s="179"/>
      <c r="J67" s="45"/>
      <c r="K67" s="77"/>
      <c r="L67" s="57"/>
      <c r="M67" s="57"/>
      <c r="N67" s="107"/>
    </row>
    <row r="68" spans="1:14">
      <c r="A68" s="308" t="s">
        <v>170</v>
      </c>
      <c r="B68" s="281" t="s">
        <v>79</v>
      </c>
      <c r="C68" s="102">
        <v>200000</v>
      </c>
      <c r="D68" s="57"/>
      <c r="E68" s="57"/>
      <c r="F68" s="346">
        <f t="shared" si="0"/>
        <v>200000</v>
      </c>
      <c r="G68" s="350"/>
      <c r="H68" s="77"/>
      <c r="I68" s="179"/>
      <c r="J68" s="45"/>
      <c r="K68" s="77"/>
      <c r="L68" s="57"/>
      <c r="M68" s="57"/>
      <c r="N68" s="107"/>
    </row>
    <row r="69" spans="1:14" ht="17.25" thickBot="1">
      <c r="A69" s="309" t="s">
        <v>171</v>
      </c>
      <c r="B69" s="282" t="s">
        <v>80</v>
      </c>
      <c r="C69" s="131">
        <v>200000</v>
      </c>
      <c r="D69" s="58"/>
      <c r="E69" s="58"/>
      <c r="F69" s="352">
        <f t="shared" si="0"/>
        <v>200000</v>
      </c>
      <c r="G69" s="353"/>
      <c r="H69" s="133"/>
      <c r="I69" s="180"/>
      <c r="J69" s="132"/>
      <c r="K69" s="133"/>
      <c r="L69" s="58"/>
      <c r="M69" s="58"/>
      <c r="N69" s="114"/>
    </row>
    <row r="70" spans="1:14">
      <c r="A70" s="310" t="s">
        <v>39</v>
      </c>
      <c r="B70" s="384" t="s">
        <v>201</v>
      </c>
      <c r="C70" s="154">
        <v>50000</v>
      </c>
      <c r="D70" s="59"/>
      <c r="E70" s="59"/>
      <c r="F70" s="344">
        <f t="shared" si="0"/>
        <v>50000</v>
      </c>
      <c r="G70" s="354">
        <v>50000</v>
      </c>
      <c r="H70" s="155"/>
      <c r="I70" s="184"/>
      <c r="J70" s="156"/>
      <c r="K70" s="155"/>
      <c r="L70" s="59"/>
      <c r="M70" s="59"/>
      <c r="N70" s="123"/>
    </row>
    <row r="71" spans="1:14">
      <c r="A71" s="308" t="s">
        <v>168</v>
      </c>
      <c r="B71" s="281" t="s">
        <v>82</v>
      </c>
      <c r="C71" s="102">
        <v>150000</v>
      </c>
      <c r="D71" s="57"/>
      <c r="E71" s="57"/>
      <c r="F71" s="346">
        <f t="shared" si="0"/>
        <v>150000</v>
      </c>
      <c r="G71" s="350">
        <v>50000</v>
      </c>
      <c r="H71" s="77"/>
      <c r="I71" s="179"/>
      <c r="J71" s="45">
        <v>28</v>
      </c>
      <c r="K71" s="77"/>
      <c r="L71" s="57">
        <v>30000</v>
      </c>
      <c r="M71" s="57"/>
      <c r="N71" s="107">
        <f t="shared" si="1"/>
        <v>30000</v>
      </c>
    </row>
    <row r="72" spans="1:14">
      <c r="A72" s="308" t="s">
        <v>172</v>
      </c>
      <c r="B72" s="281" t="s">
        <v>83</v>
      </c>
      <c r="C72" s="102">
        <v>150000</v>
      </c>
      <c r="D72" s="57"/>
      <c r="E72" s="57"/>
      <c r="F72" s="346">
        <f t="shared" si="0"/>
        <v>150000</v>
      </c>
      <c r="G72" s="350">
        <v>50000</v>
      </c>
      <c r="H72" s="77"/>
      <c r="I72" s="179"/>
      <c r="J72" s="45">
        <v>30</v>
      </c>
      <c r="K72" s="77"/>
      <c r="L72" s="57">
        <v>30000</v>
      </c>
      <c r="M72" s="57"/>
      <c r="N72" s="107">
        <f t="shared" si="1"/>
        <v>30000</v>
      </c>
    </row>
    <row r="73" spans="1:14" ht="17.25" thickBot="1">
      <c r="A73" s="311" t="s">
        <v>173</v>
      </c>
      <c r="B73" s="455" t="s">
        <v>202</v>
      </c>
      <c r="C73" s="103">
        <v>150000</v>
      </c>
      <c r="D73" s="60"/>
      <c r="E73" s="60"/>
      <c r="F73" s="348">
        <f t="shared" si="0"/>
        <v>150000</v>
      </c>
      <c r="G73" s="351"/>
      <c r="H73" s="79"/>
      <c r="I73" s="177"/>
      <c r="J73" s="46">
        <v>0</v>
      </c>
      <c r="K73" s="79"/>
      <c r="L73" s="60">
        <v>30000</v>
      </c>
      <c r="M73" s="60"/>
      <c r="N73" s="108">
        <f t="shared" si="1"/>
        <v>30000</v>
      </c>
    </row>
    <row r="74" spans="1:14" ht="17.25" thickBot="1">
      <c r="A74" s="509" t="s">
        <v>180</v>
      </c>
      <c r="B74" s="510"/>
      <c r="C74" s="272"/>
      <c r="D74" s="272"/>
      <c r="E74" s="273"/>
      <c r="F74" s="499">
        <f>SUM(F4:H73)</f>
        <v>10450000</v>
      </c>
      <c r="G74" s="500"/>
      <c r="H74" s="501"/>
      <c r="I74" s="245"/>
      <c r="J74" s="274">
        <f>SUM(J4:J73)</f>
        <v>1039</v>
      </c>
      <c r="K74" s="246"/>
      <c r="L74" s="244"/>
      <c r="M74" s="244"/>
      <c r="N74" s="247"/>
    </row>
  </sheetData>
  <mergeCells count="6">
    <mergeCell ref="A1:B1"/>
    <mergeCell ref="J2:N2"/>
    <mergeCell ref="F74:H74"/>
    <mergeCell ref="A2:B3"/>
    <mergeCell ref="C2:I2"/>
    <mergeCell ref="A74:B7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14" activePane="bottomRight" state="frozen"/>
      <selection activeCell="G25" sqref="G25"/>
      <selection pane="topRight" activeCell="G25" sqref="G25"/>
      <selection pane="bottomLeft" activeCell="G25" sqref="G25"/>
      <selection pane="bottomRight" activeCell="F33" sqref="F33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229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62" t="s">
        <v>41</v>
      </c>
      <c r="AC4" s="462" t="s">
        <v>2</v>
      </c>
      <c r="AD4" s="462" t="s">
        <v>1</v>
      </c>
      <c r="AE4" s="462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0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4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10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236</v>
      </c>
      <c r="U9" s="113"/>
      <c r="V9" s="231"/>
      <c r="W9" s="114"/>
      <c r="X9" s="114"/>
      <c r="Y9" s="114"/>
      <c r="Z9" s="30">
        <f t="shared" si="3"/>
        <v>0</v>
      </c>
      <c r="AA9" s="474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8" t="s">
        <v>120</v>
      </c>
      <c r="Y10" s="123">
        <f t="shared" ref="Y10:Y47" si="4">SUM(W10:X10)</f>
        <v>15000</v>
      </c>
      <c r="Z10" s="8">
        <v>0</v>
      </c>
      <c r="AA10" s="415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4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5" t="s">
        <v>231</v>
      </c>
      <c r="U12" s="46">
        <v>30</v>
      </c>
      <c r="V12" s="79">
        <v>30</v>
      </c>
      <c r="W12" s="395">
        <v>15000</v>
      </c>
      <c r="X12" s="395"/>
      <c r="Y12" s="108">
        <f t="shared" si="4"/>
        <v>15000</v>
      </c>
      <c r="Z12" s="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33">
        <f t="shared" si="0"/>
        <v>0</v>
      </c>
      <c r="G13" s="8">
        <v>100000</v>
      </c>
      <c r="H13" s="155"/>
      <c r="I13" s="184"/>
      <c r="J13" s="428">
        <v>15</v>
      </c>
      <c r="K13" s="429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428">
        <v>15</v>
      </c>
      <c r="V13" s="429"/>
      <c r="W13" s="401">
        <v>15000</v>
      </c>
      <c r="X13" s="401">
        <v>5000</v>
      </c>
      <c r="Y13" s="123">
        <f t="shared" si="4"/>
        <v>20000</v>
      </c>
      <c r="Z13" s="8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5" t="s">
        <v>222</v>
      </c>
      <c r="C14" s="103">
        <v>400000</v>
      </c>
      <c r="D14" s="60"/>
      <c r="E14" s="60"/>
      <c r="F14" s="450">
        <f>SUM(C14:E14)</f>
        <v>400000</v>
      </c>
      <c r="G14" s="9">
        <v>100000</v>
      </c>
      <c r="H14" s="79"/>
      <c r="I14" s="177"/>
      <c r="J14" s="430"/>
      <c r="K14" s="431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5" t="s">
        <v>222</v>
      </c>
      <c r="U14" s="430"/>
      <c r="V14" s="484">
        <v>15</v>
      </c>
      <c r="W14" s="395">
        <v>15000</v>
      </c>
      <c r="X14" s="395">
        <v>5000</v>
      </c>
      <c r="Y14" s="108">
        <f>SUM(W14:X14)</f>
        <v>20000</v>
      </c>
      <c r="Z14" s="9">
        <v>0</v>
      </c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52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10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4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8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9"/>
      <c r="X20" s="399"/>
      <c r="Y20" s="114"/>
      <c r="Z20" s="11">
        <f t="shared" si="3"/>
        <v>0</v>
      </c>
      <c r="AA20" s="416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7" t="s">
        <v>12</v>
      </c>
      <c r="T21" s="490" t="s">
        <v>13</v>
      </c>
      <c r="U21" s="122"/>
      <c r="V21" s="254"/>
      <c r="W21" s="123"/>
      <c r="X21" s="123"/>
      <c r="Y21" s="123"/>
      <c r="Z21" s="8">
        <f t="shared" si="3"/>
        <v>0</v>
      </c>
      <c r="AA21" s="415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8" t="s">
        <v>149</v>
      </c>
      <c r="T22" s="491" t="s">
        <v>63</v>
      </c>
      <c r="U22" s="45"/>
      <c r="V22" s="78"/>
      <c r="W22" s="394"/>
      <c r="X22" s="394"/>
      <c r="Y22" s="107"/>
      <c r="Z22" s="10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9" t="s">
        <v>150</v>
      </c>
      <c r="T23" s="492" t="s">
        <v>64</v>
      </c>
      <c r="U23" s="46"/>
      <c r="V23" s="80"/>
      <c r="W23" s="395"/>
      <c r="X23" s="395"/>
      <c r="Y23" s="108"/>
      <c r="Z23" s="483">
        <f t="shared" si="3"/>
        <v>0</v>
      </c>
      <c r="AA23" s="414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8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77">
        <v>100000</v>
      </c>
      <c r="H25" s="74"/>
      <c r="I25" s="340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4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10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8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230</v>
      </c>
      <c r="U30" s="132"/>
      <c r="V30" s="157"/>
      <c r="W30" s="399"/>
      <c r="X30" s="399"/>
      <c r="Y30" s="114"/>
      <c r="Z30" s="11"/>
      <c r="AA30" s="416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9">
        <v>6</v>
      </c>
      <c r="W31" s="403">
        <v>30000</v>
      </c>
      <c r="X31" s="403">
        <v>10000</v>
      </c>
      <c r="Y31" s="215">
        <f t="shared" si="4"/>
        <v>40000</v>
      </c>
      <c r="Z31" s="210">
        <f t="shared" si="3"/>
        <v>240000</v>
      </c>
      <c r="AA31" s="471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70"/>
      <c r="S32" s="311" t="s">
        <v>154</v>
      </c>
      <c r="T32" s="455" t="s">
        <v>52</v>
      </c>
      <c r="U32" s="258"/>
      <c r="V32" s="260"/>
      <c r="W32" s="395"/>
      <c r="X32" s="395"/>
      <c r="Y32" s="108">
        <f t="shared" si="4"/>
        <v>0</v>
      </c>
      <c r="Z32" s="9">
        <f t="shared" si="3"/>
        <v>0</v>
      </c>
      <c r="AA32" s="486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5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30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8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9"/>
      <c r="X36" s="399"/>
      <c r="Y36" s="114">
        <f t="shared" si="4"/>
        <v>0</v>
      </c>
      <c r="Z36" s="11">
        <f t="shared" si="3"/>
        <v>0</v>
      </c>
      <c r="AA36" s="474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6"/>
      <c r="X37" s="396"/>
      <c r="Y37" s="130"/>
      <c r="Z37" s="35">
        <f t="shared" si="3"/>
        <v>0</v>
      </c>
      <c r="AA37" s="418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5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30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5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8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30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4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30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33">
        <f t="shared" si="0"/>
        <v>0</v>
      </c>
      <c r="G47" s="155">
        <v>100000</v>
      </c>
      <c r="H47" s="155"/>
      <c r="I47" s="184"/>
      <c r="J47" s="428">
        <v>55</v>
      </c>
      <c r="K47" s="429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8">
        <v>55</v>
      </c>
      <c r="V47" s="429">
        <v>54</v>
      </c>
      <c r="W47" s="401">
        <v>30000</v>
      </c>
      <c r="X47" s="401"/>
      <c r="Y47" s="123">
        <f t="shared" si="4"/>
        <v>30000</v>
      </c>
      <c r="Z47" s="8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9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10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5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30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9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4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9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10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5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30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8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10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10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483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5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10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10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10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30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8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10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10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483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1010</v>
      </c>
      <c r="K66" s="424">
        <f>SUM(K5:K65)</f>
        <v>1009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221</v>
      </c>
      <c r="V1" s="199"/>
      <c r="Y1" s="73"/>
    </row>
    <row r="2" spans="1:35" s="478" customFormat="1" ht="12.75" thickBot="1">
      <c r="A2" s="476" t="s">
        <v>237</v>
      </c>
      <c r="B2" s="477"/>
      <c r="S2" s="304"/>
      <c r="T2" s="477"/>
    </row>
    <row r="3" spans="1:35" s="82" customFormat="1" ht="19.5" customHeight="1">
      <c r="A3" s="502" t="s">
        <v>43</v>
      </c>
      <c r="B3" s="503"/>
      <c r="C3" s="506" t="s">
        <v>0</v>
      </c>
      <c r="D3" s="507"/>
      <c r="E3" s="507"/>
      <c r="F3" s="507"/>
      <c r="G3" s="507"/>
      <c r="H3" s="507"/>
      <c r="I3" s="508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4"/>
      <c r="B4" s="505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5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6" t="s">
        <v>41</v>
      </c>
      <c r="X4" s="404" t="s">
        <v>44</v>
      </c>
      <c r="Y4" s="404" t="s">
        <v>130</v>
      </c>
      <c r="Z4" s="49" t="s">
        <v>44</v>
      </c>
      <c r="AA4" s="203" t="s">
        <v>42</v>
      </c>
      <c r="AB4" s="448" t="s">
        <v>41</v>
      </c>
      <c r="AC4" s="448" t="s">
        <v>2</v>
      </c>
      <c r="AD4" s="448" t="s">
        <v>1</v>
      </c>
      <c r="AE4" s="448" t="s">
        <v>46</v>
      </c>
      <c r="AG4" s="511"/>
    </row>
    <row r="5" spans="1:35" ht="18" customHeight="1" thickBot="1">
      <c r="A5" s="306" t="s">
        <v>203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203</v>
      </c>
      <c r="T5" s="278" t="s">
        <v>4</v>
      </c>
      <c r="U5" s="230">
        <v>0</v>
      </c>
      <c r="V5" s="371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9"/>
      <c r="AB5" s="14">
        <v>37641</v>
      </c>
      <c r="AC5" s="14">
        <v>37641</v>
      </c>
      <c r="AD5" s="14">
        <v>41353</v>
      </c>
      <c r="AE5" s="15">
        <v>40410</v>
      </c>
      <c r="AG5" s="409" t="s">
        <v>212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7">
        <v>122</v>
      </c>
      <c r="K6" s="465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8"/>
      <c r="R6" s="12"/>
      <c r="S6" s="305" t="s">
        <v>66</v>
      </c>
      <c r="T6" s="278" t="s">
        <v>134</v>
      </c>
      <c r="U6" s="327"/>
      <c r="V6" s="469"/>
      <c r="W6" s="215"/>
      <c r="X6" s="470" t="s">
        <v>120</v>
      </c>
      <c r="Y6" s="215"/>
      <c r="Z6" s="216">
        <f t="shared" ref="Z6:Z65" si="3">V6*Y6</f>
        <v>0</v>
      </c>
      <c r="AA6" s="471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235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70"/>
      <c r="S7" s="308" t="s">
        <v>139</v>
      </c>
      <c r="T7" s="281" t="s">
        <v>235</v>
      </c>
      <c r="U7" s="48"/>
      <c r="V7" s="75"/>
      <c r="W7" s="107"/>
      <c r="X7" s="107"/>
      <c r="Y7" s="107"/>
      <c r="Z7" s="21">
        <f t="shared" si="3"/>
        <v>0</v>
      </c>
      <c r="AA7" s="412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222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222</v>
      </c>
      <c r="U8" s="48"/>
      <c r="V8" s="75"/>
      <c r="W8" s="107"/>
      <c r="X8" s="107"/>
      <c r="Y8" s="107"/>
      <c r="Z8" s="26">
        <f t="shared" si="3"/>
        <v>0</v>
      </c>
      <c r="AA8" s="412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236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236</v>
      </c>
      <c r="U9" s="48"/>
      <c r="V9" s="75"/>
      <c r="W9" s="107"/>
      <c r="X9" s="107"/>
      <c r="Y9" s="107"/>
      <c r="Z9" s="26">
        <f t="shared" si="3"/>
        <v>0</v>
      </c>
      <c r="AA9" s="413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93" t="s">
        <v>120</v>
      </c>
      <c r="Y10" s="107">
        <f t="shared" ref="Y10:Y47" si="4">SUM(W10:X10)</f>
        <v>15000</v>
      </c>
      <c r="Z10" s="26">
        <v>0</v>
      </c>
      <c r="AA10" s="413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4">
        <v>15000</v>
      </c>
      <c r="X11" s="394"/>
      <c r="Y11" s="107">
        <f t="shared" si="4"/>
        <v>15000</v>
      </c>
      <c r="Z11" s="21">
        <v>0</v>
      </c>
      <c r="AA11" s="412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5" t="s">
        <v>231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30">
        <v>29</v>
      </c>
      <c r="K12" s="431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5" t="s">
        <v>231</v>
      </c>
      <c r="U12" s="390">
        <v>29</v>
      </c>
      <c r="V12" s="391">
        <v>30</v>
      </c>
      <c r="W12" s="394">
        <v>15000</v>
      </c>
      <c r="X12" s="394"/>
      <c r="Y12" s="107">
        <f t="shared" si="4"/>
        <v>15000</v>
      </c>
      <c r="Z12" s="39">
        <v>0</v>
      </c>
      <c r="AA12" s="414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33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9" t="s">
        <v>211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401">
        <v>15000</v>
      </c>
      <c r="X13" s="401">
        <v>5000</v>
      </c>
      <c r="Y13" s="123">
        <f t="shared" si="4"/>
        <v>20000</v>
      </c>
      <c r="Z13" s="37">
        <v>0</v>
      </c>
      <c r="AA13" s="415" t="s">
        <v>207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223</v>
      </c>
      <c r="B14" s="455" t="s">
        <v>222</v>
      </c>
      <c r="C14" s="103"/>
      <c r="D14" s="60"/>
      <c r="E14" s="60"/>
      <c r="F14" s="9"/>
      <c r="G14" s="450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5" t="s">
        <v>222</v>
      </c>
      <c r="U14" s="46"/>
      <c r="V14" s="80"/>
      <c r="W14" s="395"/>
      <c r="X14" s="395"/>
      <c r="Y14" s="108"/>
      <c r="Z14" s="39"/>
      <c r="AA14" s="414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51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8">
        <v>134</v>
      </c>
      <c r="K15" s="459">
        <v>133</v>
      </c>
      <c r="L15" s="452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51" t="s">
        <v>136</v>
      </c>
      <c r="U15" s="47">
        <v>1</v>
      </c>
      <c r="V15" s="238">
        <v>1</v>
      </c>
      <c r="W15" s="106">
        <v>50000</v>
      </c>
      <c r="X15" s="453" t="s">
        <v>120</v>
      </c>
      <c r="Y15" s="106">
        <f t="shared" si="4"/>
        <v>50000</v>
      </c>
      <c r="Z15" s="26">
        <f t="shared" si="3"/>
        <v>50000</v>
      </c>
      <c r="AA15" s="417" t="s">
        <v>208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42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4"/>
      <c r="X16" s="394"/>
      <c r="Y16" s="107"/>
      <c r="Z16" s="21">
        <f t="shared" si="3"/>
        <v>0</v>
      </c>
      <c r="AA16" s="412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5" t="s">
        <v>123</v>
      </c>
      <c r="C17" s="103"/>
      <c r="D17" s="60"/>
      <c r="E17" s="60"/>
      <c r="F17" s="9">
        <v>100000</v>
      </c>
      <c r="G17" s="443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5" t="s">
        <v>123</v>
      </c>
      <c r="U17" s="46"/>
      <c r="V17" s="80"/>
      <c r="W17" s="395"/>
      <c r="X17" s="395"/>
      <c r="Y17" s="108"/>
      <c r="Z17" s="39">
        <f t="shared" si="3"/>
        <v>0</v>
      </c>
      <c r="AA17" s="414"/>
      <c r="AB17" s="14"/>
      <c r="AC17" s="16"/>
      <c r="AD17" s="16"/>
      <c r="AE17" s="19"/>
      <c r="AG17" s="18"/>
    </row>
    <row r="18" spans="1:33" s="375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4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4" t="s">
        <v>216</v>
      </c>
      <c r="R18" s="12"/>
      <c r="S18" s="310" t="s">
        <v>10</v>
      </c>
      <c r="T18" s="283" t="s">
        <v>11</v>
      </c>
      <c r="U18" s="122"/>
      <c r="V18" s="254"/>
      <c r="W18" s="123"/>
      <c r="X18" s="398" t="s">
        <v>120</v>
      </c>
      <c r="Y18" s="123"/>
      <c r="Z18" s="37">
        <f t="shared" si="3"/>
        <v>0</v>
      </c>
      <c r="AA18" s="415"/>
      <c r="AB18" s="373">
        <v>37641</v>
      </c>
      <c r="AC18" s="373">
        <v>37641</v>
      </c>
      <c r="AD18" s="373">
        <v>39447</v>
      </c>
      <c r="AE18" s="374">
        <v>41263</v>
      </c>
      <c r="AG18" s="376" t="s">
        <v>127</v>
      </c>
    </row>
    <row r="19" spans="1:33" s="379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5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13"/>
      <c r="AB19" s="377"/>
      <c r="AC19" s="377"/>
      <c r="AD19" s="377"/>
      <c r="AE19" s="378"/>
      <c r="AG19" s="380"/>
    </row>
    <row r="20" spans="1:33" s="383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6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4"/>
      <c r="X20" s="394"/>
      <c r="Y20" s="107"/>
      <c r="Z20" s="21">
        <f t="shared" si="3"/>
        <v>0</v>
      </c>
      <c r="AA20" s="412"/>
      <c r="AB20" s="381"/>
      <c r="AC20" s="381"/>
      <c r="AD20" s="381"/>
      <c r="AE20" s="382"/>
      <c r="AG20" s="382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13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4"/>
      <c r="X22" s="394"/>
      <c r="Y22" s="107"/>
      <c r="Z22" s="26">
        <f t="shared" si="3"/>
        <v>0</v>
      </c>
      <c r="AA22" s="412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9"/>
      <c r="X23" s="399"/>
      <c r="Y23" s="114"/>
      <c r="Z23" s="144">
        <f t="shared" si="3"/>
        <v>0</v>
      </c>
      <c r="AA23" s="416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9">
        <v>100000</v>
      </c>
      <c r="H24" s="121"/>
      <c r="I24" s="181"/>
      <c r="J24" s="432">
        <v>36</v>
      </c>
      <c r="K24" s="433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9" t="s">
        <v>210</v>
      </c>
      <c r="R24" s="12"/>
      <c r="S24" s="310" t="s">
        <v>14</v>
      </c>
      <c r="T24" s="283" t="s">
        <v>15</v>
      </c>
      <c r="U24" s="122"/>
      <c r="V24" s="254"/>
      <c r="W24" s="401"/>
      <c r="X24" s="401"/>
      <c r="Y24" s="123"/>
      <c r="Z24" s="37">
        <f t="shared" si="3"/>
        <v>0</v>
      </c>
      <c r="AA24" s="415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224</v>
      </c>
      <c r="C25" s="101"/>
      <c r="D25" s="339"/>
      <c r="E25" s="339"/>
      <c r="F25" s="4"/>
      <c r="G25" s="391">
        <v>100000</v>
      </c>
      <c r="H25" s="74"/>
      <c r="I25" s="340"/>
      <c r="J25" s="388"/>
      <c r="K25" s="389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4"/>
      <c r="R25" s="12"/>
      <c r="S25" s="308" t="s">
        <v>151</v>
      </c>
      <c r="T25" s="281" t="s">
        <v>224</v>
      </c>
      <c r="U25" s="48"/>
      <c r="V25" s="75"/>
      <c r="W25" s="394"/>
      <c r="X25" s="394"/>
      <c r="Y25" s="107"/>
      <c r="Z25" s="21"/>
      <c r="AA25" s="413"/>
      <c r="AB25" s="14"/>
      <c r="AC25" s="14"/>
      <c r="AD25" s="14"/>
      <c r="AE25" s="15"/>
      <c r="AG25" s="13"/>
    </row>
    <row r="26" spans="1:33" ht="17.25" thickBot="1">
      <c r="A26" s="311" t="s">
        <v>225</v>
      </c>
      <c r="B26" s="455" t="s">
        <v>123</v>
      </c>
      <c r="C26" s="256"/>
      <c r="D26" s="63"/>
      <c r="E26" s="63"/>
      <c r="F26" s="9">
        <f t="shared" si="0"/>
        <v>0</v>
      </c>
      <c r="G26" s="79"/>
      <c r="H26" s="125"/>
      <c r="I26" s="456"/>
      <c r="J26" s="460"/>
      <c r="K26" s="450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225</v>
      </c>
      <c r="T26" s="455" t="s">
        <v>123</v>
      </c>
      <c r="U26" s="258"/>
      <c r="V26" s="260"/>
      <c r="W26" s="395"/>
      <c r="X26" s="395"/>
      <c r="Y26" s="108"/>
      <c r="Z26" s="39">
        <f t="shared" si="3"/>
        <v>0</v>
      </c>
      <c r="AA26" s="457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51" t="s">
        <v>17</v>
      </c>
      <c r="C27" s="104">
        <v>250000</v>
      </c>
      <c r="D27" s="61"/>
      <c r="E27" s="61"/>
      <c r="F27" s="459"/>
      <c r="G27" s="464"/>
      <c r="H27" s="136"/>
      <c r="I27" s="178"/>
      <c r="J27" s="463"/>
      <c r="K27" s="464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51" t="s">
        <v>17</v>
      </c>
      <c r="U27" s="117"/>
      <c r="V27" s="158"/>
      <c r="W27" s="397"/>
      <c r="X27" s="397"/>
      <c r="Y27" s="106"/>
      <c r="Z27" s="26">
        <f t="shared" si="3"/>
        <v>0</v>
      </c>
      <c r="AA27" s="411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5" t="s">
        <v>86</v>
      </c>
      <c r="C28" s="256"/>
      <c r="D28" s="63"/>
      <c r="E28" s="63"/>
      <c r="F28" s="450">
        <v>250000</v>
      </c>
      <c r="G28" s="431">
        <v>100000</v>
      </c>
      <c r="H28" s="79"/>
      <c r="I28" s="177"/>
      <c r="J28" s="430">
        <v>37</v>
      </c>
      <c r="K28" s="431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5" t="s">
        <v>86</v>
      </c>
      <c r="U28" s="46"/>
      <c r="V28" s="80"/>
      <c r="W28" s="395"/>
      <c r="X28" s="395"/>
      <c r="Y28" s="108"/>
      <c r="Z28" s="39">
        <f t="shared" si="3"/>
        <v>0</v>
      </c>
      <c r="AA28" s="414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61">
        <v>35</v>
      </c>
      <c r="K29" s="429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401"/>
      <c r="X29" s="401"/>
      <c r="Y29" s="123"/>
      <c r="Z29" s="37">
        <f t="shared" si="3"/>
        <v>0</v>
      </c>
      <c r="AA29" s="421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230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230</v>
      </c>
      <c r="U30" s="45"/>
      <c r="V30" s="78"/>
      <c r="W30" s="394"/>
      <c r="X30" s="394"/>
      <c r="Y30" s="107"/>
      <c r="Z30" s="2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72">
        <v>200000</v>
      </c>
      <c r="D31" s="209"/>
      <c r="E31" s="209"/>
      <c r="F31" s="210">
        <f t="shared" si="0"/>
        <v>200000</v>
      </c>
      <c r="G31" s="473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9">
        <v>30000</v>
      </c>
      <c r="X31" s="399">
        <v>10000</v>
      </c>
      <c r="Y31" s="114">
        <f t="shared" si="4"/>
        <v>40000</v>
      </c>
      <c r="Z31" s="144">
        <f t="shared" si="3"/>
        <v>240000</v>
      </c>
      <c r="AA31" s="474" t="s">
        <v>220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5"/>
      <c r="D32" s="65"/>
      <c r="E32" s="65"/>
      <c r="F32" s="11">
        <f t="shared" si="0"/>
        <v>0</v>
      </c>
      <c r="G32" s="446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70"/>
      <c r="S32" s="309" t="s">
        <v>154</v>
      </c>
      <c r="T32" s="282" t="s">
        <v>52</v>
      </c>
      <c r="U32" s="113"/>
      <c r="V32" s="231"/>
      <c r="W32" s="399"/>
      <c r="X32" s="399"/>
      <c r="Y32" s="114">
        <f t="shared" si="4"/>
        <v>0</v>
      </c>
      <c r="Z32" s="23">
        <f t="shared" si="3"/>
        <v>0</v>
      </c>
      <c r="AA32" s="419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92" t="s">
        <v>120</v>
      </c>
      <c r="Y33" s="130">
        <f t="shared" si="4"/>
        <v>50000</v>
      </c>
      <c r="Z33" s="36">
        <f t="shared" si="3"/>
        <v>0</v>
      </c>
      <c r="AA33" s="410" t="s">
        <v>209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400" t="s">
        <v>120</v>
      </c>
      <c r="Y34" s="143">
        <f>SUM(W34:X34)</f>
        <v>50000</v>
      </c>
      <c r="Z34" s="144">
        <f t="shared" si="3"/>
        <v>0</v>
      </c>
      <c r="AA34" s="409" t="s">
        <v>209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401"/>
      <c r="X35" s="401"/>
      <c r="Y35" s="123"/>
      <c r="Z35" s="37">
        <f t="shared" si="3"/>
        <v>0</v>
      </c>
      <c r="AA35" s="415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236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4"/>
      <c r="X36" s="394"/>
      <c r="Y36" s="107">
        <f t="shared" si="4"/>
        <v>0</v>
      </c>
      <c r="Z36" s="21">
        <f t="shared" si="3"/>
        <v>0</v>
      </c>
      <c r="AA36" s="413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9"/>
      <c r="X37" s="399"/>
      <c r="Y37" s="114"/>
      <c r="Z37" s="144">
        <f t="shared" si="3"/>
        <v>0</v>
      </c>
      <c r="AA37" s="416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6"/>
      <c r="X38" s="396"/>
      <c r="Y38" s="130"/>
      <c r="Z38" s="36">
        <f t="shared" si="3"/>
        <v>0</v>
      </c>
      <c r="AA38" s="418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402"/>
      <c r="X39" s="402"/>
      <c r="Y39" s="143"/>
      <c r="Z39" s="144">
        <f t="shared" si="3"/>
        <v>0</v>
      </c>
      <c r="AA39" s="420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6"/>
      <c r="X40" s="396"/>
      <c r="Y40" s="130"/>
      <c r="Z40" s="36">
        <f t="shared" si="3"/>
        <v>0</v>
      </c>
      <c r="AA40" s="418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9"/>
      <c r="B41" s="480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81"/>
      <c r="R41" s="12"/>
      <c r="S41" s="479"/>
      <c r="T41" s="480"/>
      <c r="U41" s="20"/>
      <c r="V41" s="20"/>
      <c r="W41" s="480"/>
      <c r="X41" s="480"/>
      <c r="Y41" s="480"/>
      <c r="Z41" s="20"/>
      <c r="AA41" s="482"/>
      <c r="AB41" s="14"/>
      <c r="AC41" s="16"/>
      <c r="AD41" s="14"/>
      <c r="AE41" s="19"/>
      <c r="AG41" s="18"/>
    </row>
    <row r="42" spans="1:33" s="478" customFormat="1" ht="12.75" thickBot="1">
      <c r="A42" s="476" t="s">
        <v>238</v>
      </c>
      <c r="B42" s="477"/>
      <c r="S42" s="304"/>
      <c r="T42" s="477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401"/>
      <c r="X43" s="401"/>
      <c r="Y43" s="123"/>
      <c r="Z43" s="37">
        <f t="shared" si="3"/>
        <v>0</v>
      </c>
      <c r="AA43" s="421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9"/>
      <c r="X44" s="399"/>
      <c r="Y44" s="114"/>
      <c r="Z44" s="144">
        <f t="shared" si="3"/>
        <v>0</v>
      </c>
      <c r="AA44" s="416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232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232</v>
      </c>
      <c r="U45" s="45"/>
      <c r="V45" s="78"/>
      <c r="W45" s="394"/>
      <c r="X45" s="394"/>
      <c r="Y45" s="107"/>
      <c r="Z45" s="21">
        <f t="shared" si="3"/>
        <v>0</v>
      </c>
      <c r="AA45" s="412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233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233</v>
      </c>
      <c r="U46" s="132"/>
      <c r="V46" s="157"/>
      <c r="W46" s="399"/>
      <c r="X46" s="399"/>
      <c r="Y46" s="114">
        <f t="shared" si="4"/>
        <v>0</v>
      </c>
      <c r="Z46" s="144">
        <f t="shared" si="3"/>
        <v>0</v>
      </c>
      <c r="AA46" s="416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401">
        <v>30000</v>
      </c>
      <c r="X47" s="401"/>
      <c r="Y47" s="123">
        <f t="shared" si="4"/>
        <v>30000</v>
      </c>
      <c r="Z47" s="37">
        <v>0</v>
      </c>
      <c r="AA47" s="421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4"/>
      <c r="X48" s="394"/>
      <c r="Y48" s="107"/>
      <c r="Z48" s="26">
        <f t="shared" si="3"/>
        <v>0</v>
      </c>
      <c r="AA48" s="412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9"/>
      <c r="X49" s="399"/>
      <c r="Y49" s="114"/>
      <c r="Z49" s="144">
        <f t="shared" si="3"/>
        <v>0</v>
      </c>
      <c r="AA49" s="416"/>
      <c r="AB49" s="14">
        <v>42205</v>
      </c>
      <c r="AC49" s="16"/>
      <c r="AD49" s="16"/>
      <c r="AE49" s="14">
        <v>42205</v>
      </c>
      <c r="AG49" s="18"/>
    </row>
    <row r="50" spans="1:33" s="383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4"/>
      <c r="X50" s="394"/>
      <c r="Y50" s="107"/>
      <c r="Z50" s="21">
        <f t="shared" si="3"/>
        <v>0</v>
      </c>
      <c r="AA50" s="412"/>
      <c r="AB50" s="466"/>
      <c r="AC50" s="381"/>
      <c r="AD50" s="381"/>
      <c r="AE50" s="466"/>
      <c r="AG50" s="382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4"/>
      <c r="X51" s="394"/>
      <c r="Y51" s="107"/>
      <c r="Z51" s="26">
        <f t="shared" si="3"/>
        <v>0</v>
      </c>
      <c r="AA51" s="412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9"/>
      <c r="X52" s="399"/>
      <c r="Y52" s="114"/>
      <c r="Z52" s="144">
        <f t="shared" si="3"/>
        <v>0</v>
      </c>
      <c r="AA52" s="416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401"/>
      <c r="X53" s="401"/>
      <c r="Y53" s="123"/>
      <c r="Z53" s="37">
        <f t="shared" si="3"/>
        <v>0</v>
      </c>
      <c r="AA53" s="421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232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215</v>
      </c>
      <c r="R54" s="17"/>
      <c r="S54" s="308" t="s">
        <v>165</v>
      </c>
      <c r="T54" s="281" t="s">
        <v>232</v>
      </c>
      <c r="U54" s="45"/>
      <c r="V54" s="78"/>
      <c r="W54" s="394"/>
      <c r="X54" s="394"/>
      <c r="Y54" s="107"/>
      <c r="Z54" s="26">
        <f t="shared" si="3"/>
        <v>0</v>
      </c>
      <c r="AA54" s="412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234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234</v>
      </c>
      <c r="U55" s="45"/>
      <c r="V55" s="78"/>
      <c r="W55" s="394"/>
      <c r="X55" s="394"/>
      <c r="Y55" s="107"/>
      <c r="Z55" s="26">
        <f t="shared" si="3"/>
        <v>0</v>
      </c>
      <c r="AA55" s="412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5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5" t="s">
        <v>76</v>
      </c>
      <c r="U56" s="46"/>
      <c r="V56" s="80"/>
      <c r="W56" s="395"/>
      <c r="X56" s="395"/>
      <c r="Y56" s="108"/>
      <c r="Z56" s="205">
        <f t="shared" si="3"/>
        <v>0</v>
      </c>
      <c r="AA56" s="414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6"/>
      <c r="X57" s="396"/>
      <c r="Y57" s="130"/>
      <c r="Z57" s="36">
        <f t="shared" si="3"/>
        <v>0</v>
      </c>
      <c r="AA57" s="418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7"/>
      <c r="X58" s="397"/>
      <c r="Y58" s="106"/>
      <c r="Z58" s="26">
        <f t="shared" si="3"/>
        <v>0</v>
      </c>
      <c r="AA58" s="411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4"/>
      <c r="X59" s="394"/>
      <c r="Y59" s="107"/>
      <c r="Z59" s="26">
        <f t="shared" si="3"/>
        <v>0</v>
      </c>
      <c r="AA59" s="412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4"/>
      <c r="X60" s="394"/>
      <c r="Y60" s="107"/>
      <c r="Z60" s="26">
        <f t="shared" si="3"/>
        <v>0</v>
      </c>
      <c r="AA60" s="412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9"/>
      <c r="X61" s="399"/>
      <c r="Y61" s="114"/>
      <c r="Z61" s="144">
        <f t="shared" si="3"/>
        <v>0</v>
      </c>
      <c r="AA61" s="416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401"/>
      <c r="X62" s="401"/>
      <c r="Y62" s="123"/>
      <c r="Z62" s="37">
        <f t="shared" si="3"/>
        <v>0</v>
      </c>
      <c r="AA62" s="421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214</v>
      </c>
      <c r="R63" s="17"/>
      <c r="S63" s="308" t="s">
        <v>168</v>
      </c>
      <c r="T63" s="281" t="s">
        <v>82</v>
      </c>
      <c r="U63" s="45"/>
      <c r="V63" s="78"/>
      <c r="W63" s="394"/>
      <c r="X63" s="394"/>
      <c r="Y63" s="107"/>
      <c r="Z63" s="26">
        <f t="shared" si="3"/>
        <v>0</v>
      </c>
      <c r="AA63" s="412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4"/>
      <c r="X64" s="394"/>
      <c r="Y64" s="107"/>
      <c r="Z64" s="26">
        <f t="shared" si="3"/>
        <v>0</v>
      </c>
      <c r="AA64" s="412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5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5" t="s">
        <v>84</v>
      </c>
      <c r="U65" s="46"/>
      <c r="V65" s="80"/>
      <c r="W65" s="395"/>
      <c r="X65" s="395"/>
      <c r="Y65" s="108"/>
      <c r="Z65" s="205">
        <f t="shared" si="3"/>
        <v>0</v>
      </c>
      <c r="AA65" s="414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9" t="s">
        <v>180</v>
      </c>
      <c r="B66" s="510"/>
      <c r="C66" s="272"/>
      <c r="D66" s="272"/>
      <c r="E66" s="273"/>
      <c r="F66" s="499">
        <f>SUM(F5:H65)</f>
        <v>10450000</v>
      </c>
      <c r="G66" s="500"/>
      <c r="H66" s="501"/>
      <c r="I66" s="372"/>
      <c r="J66" s="423">
        <f>SUM(J5:J65)</f>
        <v>1003</v>
      </c>
      <c r="K66" s="424">
        <f>SUM(K5:K65)</f>
        <v>1010</v>
      </c>
      <c r="L66" s="425"/>
      <c r="M66" s="425"/>
      <c r="N66" s="426"/>
      <c r="O66" s="424">
        <f>SUM(O5:O65)</f>
        <v>40460000</v>
      </c>
      <c r="P66" s="426"/>
      <c r="Q66" s="427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22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218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5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6" t="s">
        <v>41</v>
      </c>
      <c r="X3" s="404" t="s">
        <v>44</v>
      </c>
      <c r="Y3" s="404" t="s">
        <v>130</v>
      </c>
      <c r="Z3" s="49" t="s">
        <v>44</v>
      </c>
      <c r="AA3" s="203" t="s">
        <v>42</v>
      </c>
      <c r="AB3" s="441" t="s">
        <v>41</v>
      </c>
      <c r="AC3" s="441" t="s">
        <v>2</v>
      </c>
      <c r="AD3" s="441" t="s">
        <v>1</v>
      </c>
      <c r="AE3" s="441" t="s">
        <v>46</v>
      </c>
      <c r="AG3" s="511"/>
    </row>
    <row r="4" spans="1:35" ht="18" customHeight="1" thickBot="1">
      <c r="A4" s="306" t="s">
        <v>203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71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9"/>
      <c r="AB4" s="14">
        <v>37641</v>
      </c>
      <c r="AC4" s="14">
        <v>37641</v>
      </c>
      <c r="AD4" s="14">
        <v>41353</v>
      </c>
      <c r="AE4" s="15">
        <v>40410</v>
      </c>
      <c r="AG4" s="409" t="s">
        <v>212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92" t="s">
        <v>120</v>
      </c>
      <c r="Y5" s="130"/>
      <c r="Z5" s="36">
        <f t="shared" ref="Z5:Z63" si="3">V5*Y5</f>
        <v>0</v>
      </c>
      <c r="AA5" s="410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11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12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1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5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93" t="s">
        <v>120</v>
      </c>
      <c r="Y9" s="107">
        <f t="shared" ref="Y9:Y45" si="4">SUM(W9:X9)</f>
        <v>15000</v>
      </c>
      <c r="Z9" s="26">
        <v>0</v>
      </c>
      <c r="AA9" s="41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6"/>
      <c r="S10" s="92" t="s">
        <v>142</v>
      </c>
      <c r="T10" s="96" t="s">
        <v>59</v>
      </c>
      <c r="U10" s="45">
        <v>29</v>
      </c>
      <c r="V10" s="77">
        <v>29</v>
      </c>
      <c r="W10" s="394">
        <v>15000</v>
      </c>
      <c r="X10" s="394"/>
      <c r="Y10" s="107">
        <f t="shared" si="4"/>
        <v>15000</v>
      </c>
      <c r="Z10" s="21">
        <v>0</v>
      </c>
      <c r="AA10" s="412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7"/>
      <c r="S11" s="93" t="s">
        <v>143</v>
      </c>
      <c r="T11" s="368" t="s">
        <v>58</v>
      </c>
      <c r="U11" s="45">
        <v>29</v>
      </c>
      <c r="V11" s="77">
        <v>29</v>
      </c>
      <c r="W11" s="394">
        <v>15000</v>
      </c>
      <c r="X11" s="394"/>
      <c r="Y11" s="107">
        <f t="shared" ref="Y11" si="5">SUM(W11:X11)</f>
        <v>15000</v>
      </c>
      <c r="Z11" s="39">
        <v>0</v>
      </c>
      <c r="AA11" s="414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7" t="s">
        <v>211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6">
        <v>15000</v>
      </c>
      <c r="X12" s="396">
        <v>5000</v>
      </c>
      <c r="Y12" s="130">
        <f t="shared" si="4"/>
        <v>20000</v>
      </c>
      <c r="Z12" s="36">
        <v>0</v>
      </c>
      <c r="AA12" s="410" t="s">
        <v>207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7"/>
      <c r="X13" s="397"/>
      <c r="Y13" s="106">
        <f t="shared" si="4"/>
        <v>0</v>
      </c>
      <c r="Z13" s="26">
        <f t="shared" si="3"/>
        <v>0</v>
      </c>
      <c r="AA13" s="411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5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93" t="s">
        <v>120</v>
      </c>
      <c r="Y14" s="107">
        <f t="shared" si="4"/>
        <v>50000</v>
      </c>
      <c r="Z14" s="26">
        <f t="shared" si="3"/>
        <v>50000</v>
      </c>
      <c r="AA14" s="413" t="s">
        <v>208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42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6"/>
      <c r="S15" s="92" t="s">
        <v>145</v>
      </c>
      <c r="T15" s="96" t="s">
        <v>9</v>
      </c>
      <c r="U15" s="45"/>
      <c r="V15" s="78"/>
      <c r="W15" s="394"/>
      <c r="X15" s="394"/>
      <c r="Y15" s="107"/>
      <c r="Z15" s="21">
        <f t="shared" si="3"/>
        <v>0</v>
      </c>
      <c r="AA15" s="412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43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7"/>
      <c r="S16" s="93" t="s">
        <v>146</v>
      </c>
      <c r="T16" s="368" t="s">
        <v>123</v>
      </c>
      <c r="U16" s="46"/>
      <c r="V16" s="80"/>
      <c r="W16" s="395"/>
      <c r="X16" s="395"/>
      <c r="Y16" s="108"/>
      <c r="Z16" s="39">
        <f t="shared" si="3"/>
        <v>0</v>
      </c>
      <c r="AA16" s="414"/>
      <c r="AB16" s="14"/>
      <c r="AC16" s="16"/>
      <c r="AD16" s="16"/>
      <c r="AE16" s="19"/>
      <c r="AG16" s="18"/>
    </row>
    <row r="17" spans="1:33" s="375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4" t="s">
        <v>219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4" t="s">
        <v>216</v>
      </c>
      <c r="R17" s="369"/>
      <c r="S17" s="118" t="s">
        <v>10</v>
      </c>
      <c r="T17" s="119" t="s">
        <v>11</v>
      </c>
      <c r="U17" s="122"/>
      <c r="V17" s="254"/>
      <c r="W17" s="123"/>
      <c r="X17" s="398" t="s">
        <v>120</v>
      </c>
      <c r="Y17" s="123"/>
      <c r="Z17" s="37">
        <f t="shared" si="3"/>
        <v>0</v>
      </c>
      <c r="AA17" s="415"/>
      <c r="AB17" s="373">
        <v>37641</v>
      </c>
      <c r="AC17" s="373">
        <v>37641</v>
      </c>
      <c r="AD17" s="373">
        <v>39447</v>
      </c>
      <c r="AE17" s="374">
        <v>41263</v>
      </c>
      <c r="AG17" s="376" t="s">
        <v>127</v>
      </c>
    </row>
    <row r="18" spans="1:33" s="379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5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6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13"/>
      <c r="AB18" s="377"/>
      <c r="AC18" s="377"/>
      <c r="AD18" s="377"/>
      <c r="AE18" s="378"/>
      <c r="AG18" s="380"/>
    </row>
    <row r="19" spans="1:33" s="383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6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70"/>
      <c r="S19" s="92" t="s">
        <v>148</v>
      </c>
      <c r="T19" s="86" t="s">
        <v>57</v>
      </c>
      <c r="U19" s="45"/>
      <c r="V19" s="78"/>
      <c r="W19" s="394"/>
      <c r="X19" s="394"/>
      <c r="Y19" s="107"/>
      <c r="Z19" s="21">
        <f t="shared" si="3"/>
        <v>0</v>
      </c>
      <c r="AA19" s="412"/>
      <c r="AB19" s="381"/>
      <c r="AC19" s="381"/>
      <c r="AD19" s="381"/>
      <c r="AE19" s="382"/>
      <c r="AG19" s="382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1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4"/>
      <c r="X21" s="394"/>
      <c r="Y21" s="107"/>
      <c r="Z21" s="26">
        <f t="shared" si="3"/>
        <v>0</v>
      </c>
      <c r="AA21" s="412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9"/>
      <c r="X22" s="399"/>
      <c r="Y22" s="114"/>
      <c r="Z22" s="144">
        <f t="shared" si="3"/>
        <v>0</v>
      </c>
      <c r="AA22" s="416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7" t="s">
        <v>210</v>
      </c>
      <c r="R23" s="249"/>
      <c r="S23" s="126" t="s">
        <v>14</v>
      </c>
      <c r="T23" s="127" t="s">
        <v>15</v>
      </c>
      <c r="U23" s="151"/>
      <c r="V23" s="250"/>
      <c r="W23" s="396"/>
      <c r="X23" s="396"/>
      <c r="Y23" s="130"/>
      <c r="Z23" s="36">
        <f t="shared" si="3"/>
        <v>0</v>
      </c>
      <c r="AA23" s="410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7"/>
      <c r="X24" s="397"/>
      <c r="Y24" s="106"/>
      <c r="Z24" s="26">
        <f t="shared" si="3"/>
        <v>0</v>
      </c>
      <c r="AA24" s="417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4"/>
      <c r="X25" s="394"/>
      <c r="Y25" s="107"/>
      <c r="Z25" s="26">
        <f t="shared" si="3"/>
        <v>0</v>
      </c>
      <c r="AA25" s="412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8"/>
      <c r="K26" s="447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9"/>
      <c r="X26" s="399"/>
      <c r="Y26" s="114"/>
      <c r="Z26" s="144">
        <f t="shared" si="3"/>
        <v>0</v>
      </c>
      <c r="AA26" s="416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9"/>
      <c r="S27" s="118" t="s">
        <v>18</v>
      </c>
      <c r="T27" s="119" t="s">
        <v>19</v>
      </c>
      <c r="U27" s="156"/>
      <c r="V27" s="266"/>
      <c r="W27" s="401"/>
      <c r="X27" s="401"/>
      <c r="Y27" s="123"/>
      <c r="Z27" s="37">
        <f t="shared" si="3"/>
        <v>0</v>
      </c>
      <c r="AA27" s="421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6"/>
      <c r="S28" s="92" t="s">
        <v>153</v>
      </c>
      <c r="T28" s="86" t="s">
        <v>65</v>
      </c>
      <c r="U28" s="45"/>
      <c r="V28" s="78"/>
      <c r="W28" s="394"/>
      <c r="X28" s="394"/>
      <c r="Y28" s="107"/>
      <c r="Z28" s="21">
        <f t="shared" si="3"/>
        <v>0</v>
      </c>
      <c r="AA28" s="412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213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70"/>
      <c r="S29" s="92"/>
      <c r="T29" s="86"/>
      <c r="U29" s="45"/>
      <c r="V29" s="78"/>
      <c r="W29" s="394"/>
      <c r="X29" s="394"/>
      <c r="Y29" s="107"/>
      <c r="Z29" s="21"/>
      <c r="AA29" s="412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4">
        <v>30000</v>
      </c>
      <c r="X30" s="394">
        <v>10000</v>
      </c>
      <c r="Y30" s="107">
        <f t="shared" si="4"/>
        <v>40000</v>
      </c>
      <c r="Z30" s="26">
        <f t="shared" si="3"/>
        <v>200000</v>
      </c>
      <c r="AA30" s="413" t="s">
        <v>220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9"/>
      <c r="X31" s="399"/>
      <c r="Y31" s="114">
        <f t="shared" si="4"/>
        <v>0</v>
      </c>
      <c r="Z31" s="144">
        <f t="shared" si="3"/>
        <v>0</v>
      </c>
      <c r="AA31" s="419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92" t="s">
        <v>120</v>
      </c>
      <c r="Y32" s="130">
        <f t="shared" si="4"/>
        <v>50000</v>
      </c>
      <c r="Z32" s="36">
        <f t="shared" si="3"/>
        <v>0</v>
      </c>
      <c r="AA32" s="410" t="s">
        <v>209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400" t="s">
        <v>120</v>
      </c>
      <c r="Y33" s="143">
        <f>SUM(W33:X33)</f>
        <v>50000</v>
      </c>
      <c r="Z33" s="144">
        <f t="shared" si="3"/>
        <v>0</v>
      </c>
      <c r="AA33" s="409" t="s">
        <v>209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9"/>
      <c r="S34" s="118" t="s">
        <v>26</v>
      </c>
      <c r="T34" s="119" t="s">
        <v>27</v>
      </c>
      <c r="U34" s="156"/>
      <c r="V34" s="266"/>
      <c r="W34" s="401"/>
      <c r="X34" s="401"/>
      <c r="Y34" s="123"/>
      <c r="Z34" s="37">
        <f t="shared" si="3"/>
        <v>0</v>
      </c>
      <c r="AA34" s="415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70"/>
      <c r="S35" s="92" t="s">
        <v>155</v>
      </c>
      <c r="T35" s="86" t="s">
        <v>53</v>
      </c>
      <c r="U35" s="45"/>
      <c r="V35" s="78"/>
      <c r="W35" s="394"/>
      <c r="X35" s="394"/>
      <c r="Y35" s="107">
        <f t="shared" si="4"/>
        <v>0</v>
      </c>
      <c r="Z35" s="21">
        <f t="shared" si="3"/>
        <v>0</v>
      </c>
      <c r="AA35" s="413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9"/>
      <c r="X36" s="399"/>
      <c r="Y36" s="114"/>
      <c r="Z36" s="144">
        <f t="shared" si="3"/>
        <v>0</v>
      </c>
      <c r="AA36" s="416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6"/>
      <c r="X37" s="396"/>
      <c r="Y37" s="130"/>
      <c r="Z37" s="36">
        <f t="shared" si="3"/>
        <v>0</v>
      </c>
      <c r="AA37" s="418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402"/>
      <c r="X38" s="402"/>
      <c r="Y38" s="143"/>
      <c r="Z38" s="144">
        <f t="shared" si="3"/>
        <v>0</v>
      </c>
      <c r="AA38" s="420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6"/>
      <c r="X39" s="396"/>
      <c r="Y39" s="130"/>
      <c r="Z39" s="36">
        <f t="shared" si="3"/>
        <v>0</v>
      </c>
      <c r="AA39" s="418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5"/>
      <c r="B40" s="436"/>
      <c r="C40" s="437"/>
      <c r="D40" s="437"/>
      <c r="E40" s="437"/>
      <c r="F40" s="437"/>
      <c r="G40" s="437"/>
      <c r="H40" s="437"/>
      <c r="I40" s="437"/>
      <c r="J40" s="40"/>
      <c r="K40" s="40"/>
      <c r="L40" s="437"/>
      <c r="M40" s="437"/>
      <c r="N40" s="437"/>
      <c r="O40" s="437"/>
      <c r="P40" s="437"/>
      <c r="Q40" s="438"/>
      <c r="R40" s="259"/>
      <c r="S40" s="437"/>
      <c r="T40" s="437"/>
      <c r="U40" s="437"/>
      <c r="V40" s="437"/>
      <c r="W40" s="436"/>
      <c r="X40" s="436"/>
      <c r="Y40" s="436"/>
      <c r="Z40" s="437"/>
      <c r="AA40" s="439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401"/>
      <c r="X41" s="401"/>
      <c r="Y41" s="123"/>
      <c r="Z41" s="37">
        <f t="shared" si="3"/>
        <v>0</v>
      </c>
      <c r="AA41" s="421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5"/>
      <c r="X42" s="395"/>
      <c r="Y42" s="108"/>
      <c r="Z42" s="205">
        <f t="shared" si="3"/>
        <v>0</v>
      </c>
      <c r="AA42" s="414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7"/>
      <c r="X43" s="397"/>
      <c r="Y43" s="106"/>
      <c r="Z43" s="26">
        <f t="shared" si="3"/>
        <v>0</v>
      </c>
      <c r="AA43" s="411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9"/>
      <c r="X44" s="399"/>
      <c r="Y44" s="114">
        <f t="shared" si="4"/>
        <v>0</v>
      </c>
      <c r="Z44" s="144">
        <f t="shared" si="3"/>
        <v>0</v>
      </c>
      <c r="AA44" s="416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401">
        <v>30000</v>
      </c>
      <c r="X45" s="401"/>
      <c r="Y45" s="123">
        <f t="shared" si="4"/>
        <v>30000</v>
      </c>
      <c r="Z45" s="37">
        <v>0</v>
      </c>
      <c r="AA45" s="421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4"/>
      <c r="X46" s="394"/>
      <c r="Y46" s="107"/>
      <c r="Z46" s="26">
        <f t="shared" si="3"/>
        <v>0</v>
      </c>
      <c r="AA46" s="412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5"/>
      <c r="X47" s="395"/>
      <c r="Y47" s="108"/>
      <c r="Z47" s="205">
        <f t="shared" si="3"/>
        <v>0</v>
      </c>
      <c r="AA47" s="414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7"/>
      <c r="X48" s="397"/>
      <c r="Y48" s="106"/>
      <c r="Z48" s="26">
        <f t="shared" si="3"/>
        <v>0</v>
      </c>
      <c r="AA48" s="411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4"/>
      <c r="X49" s="394"/>
      <c r="Y49" s="107"/>
      <c r="Z49" s="26">
        <f t="shared" si="3"/>
        <v>0</v>
      </c>
      <c r="AA49" s="412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9"/>
      <c r="X50" s="399"/>
      <c r="Y50" s="114"/>
      <c r="Z50" s="144">
        <f t="shared" si="3"/>
        <v>0</v>
      </c>
      <c r="AA50" s="416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401"/>
      <c r="X51" s="401"/>
      <c r="Y51" s="123"/>
      <c r="Z51" s="37">
        <f t="shared" si="3"/>
        <v>0</v>
      </c>
      <c r="AA51" s="421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215</v>
      </c>
      <c r="R52" s="17"/>
      <c r="S52" s="92" t="s">
        <v>165</v>
      </c>
      <c r="T52" s="87" t="s">
        <v>74</v>
      </c>
      <c r="U52" s="45"/>
      <c r="V52" s="78"/>
      <c r="W52" s="394"/>
      <c r="X52" s="394"/>
      <c r="Y52" s="107"/>
      <c r="Z52" s="26">
        <f t="shared" si="3"/>
        <v>0</v>
      </c>
      <c r="AA52" s="412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4"/>
      <c r="X53" s="394"/>
      <c r="Y53" s="107"/>
      <c r="Z53" s="26">
        <f t="shared" si="3"/>
        <v>0</v>
      </c>
      <c r="AA53" s="412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5"/>
      <c r="X54" s="395"/>
      <c r="Y54" s="108"/>
      <c r="Z54" s="205">
        <f t="shared" si="3"/>
        <v>0</v>
      </c>
      <c r="AA54" s="414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6"/>
      <c r="X55" s="396"/>
      <c r="Y55" s="130"/>
      <c r="Z55" s="36">
        <f t="shared" si="3"/>
        <v>0</v>
      </c>
      <c r="AA55" s="418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7"/>
      <c r="X56" s="397"/>
      <c r="Y56" s="106"/>
      <c r="Z56" s="26">
        <f t="shared" si="3"/>
        <v>0</v>
      </c>
      <c r="AA56" s="411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4"/>
      <c r="X57" s="394"/>
      <c r="Y57" s="107"/>
      <c r="Z57" s="26">
        <f t="shared" si="3"/>
        <v>0</v>
      </c>
      <c r="AA57" s="412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4"/>
      <c r="X58" s="394"/>
      <c r="Y58" s="107"/>
      <c r="Z58" s="26">
        <f t="shared" si="3"/>
        <v>0</v>
      </c>
      <c r="AA58" s="412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9"/>
      <c r="X59" s="399"/>
      <c r="Y59" s="114"/>
      <c r="Z59" s="144">
        <f t="shared" si="3"/>
        <v>0</v>
      </c>
      <c r="AA59" s="416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401"/>
      <c r="X60" s="401"/>
      <c r="Y60" s="123"/>
      <c r="Z60" s="37">
        <f t="shared" si="3"/>
        <v>0</v>
      </c>
      <c r="AA60" s="421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214</v>
      </c>
      <c r="R61" s="17"/>
      <c r="S61" s="92" t="s">
        <v>168</v>
      </c>
      <c r="T61" s="87" t="s">
        <v>82</v>
      </c>
      <c r="U61" s="45"/>
      <c r="V61" s="78"/>
      <c r="W61" s="394"/>
      <c r="X61" s="394"/>
      <c r="Y61" s="107"/>
      <c r="Z61" s="26">
        <f t="shared" si="3"/>
        <v>0</v>
      </c>
      <c r="AA61" s="412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4"/>
      <c r="X62" s="394"/>
      <c r="Y62" s="107"/>
      <c r="Z62" s="26">
        <f t="shared" si="3"/>
        <v>0</v>
      </c>
      <c r="AA62" s="412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5"/>
      <c r="X63" s="395"/>
      <c r="Y63" s="108"/>
      <c r="Z63" s="205">
        <f t="shared" si="3"/>
        <v>0</v>
      </c>
      <c r="AA63" s="414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9" t="s">
        <v>180</v>
      </c>
      <c r="B64" s="510"/>
      <c r="C64" s="272"/>
      <c r="D64" s="272"/>
      <c r="E64" s="273"/>
      <c r="F64" s="499">
        <f>SUM(F4:H63)</f>
        <v>10300000</v>
      </c>
      <c r="G64" s="500"/>
      <c r="H64" s="501"/>
      <c r="I64" s="372"/>
      <c r="J64" s="423">
        <f>SUM(J4:J63)</f>
        <v>1003</v>
      </c>
      <c r="K64" s="424">
        <f>SUM(K4:K63)</f>
        <v>1002</v>
      </c>
      <c r="L64" s="425"/>
      <c r="M64" s="425"/>
      <c r="N64" s="426"/>
      <c r="O64" s="424">
        <f>SUM(O4:O63)</f>
        <v>39655000</v>
      </c>
      <c r="P64" s="426"/>
      <c r="Q64" s="427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22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2" t="s">
        <v>43</v>
      </c>
      <c r="B2" s="503"/>
      <c r="C2" s="506" t="s">
        <v>0</v>
      </c>
      <c r="D2" s="507"/>
      <c r="E2" s="507"/>
      <c r="F2" s="507"/>
      <c r="G2" s="507"/>
      <c r="H2" s="507"/>
      <c r="I2" s="508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4"/>
      <c r="B3" s="505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7" t="s">
        <v>204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205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7" t="s">
        <v>206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9" t="s">
        <v>180</v>
      </c>
      <c r="B63" s="510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계산서 보고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2019-09-19T00:41:53Z</cp:lastPrinted>
  <dcterms:created xsi:type="dcterms:W3CDTF">2017-04-19T08:55:25Z</dcterms:created>
  <dcterms:modified xsi:type="dcterms:W3CDTF">2019-09-19T00:41:55Z</dcterms:modified>
</cp:coreProperties>
</file>