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9"/>
  </bookViews>
  <sheets>
    <sheet name="보고용" sheetId="24" r:id="rId1"/>
    <sheet name="보고용 (1월)" sheetId="25" r:id="rId2"/>
    <sheet name="보고용 (2월)" sheetId="27" r:id="rId3"/>
    <sheet name="보고용 (3월)" sheetId="28" r:id="rId4"/>
    <sheet name="보고용 (4월)" sheetId="30" r:id="rId5"/>
    <sheet name="보고용 (5월)" sheetId="29" r:id="rId6"/>
    <sheet name="보고용 (6월)" sheetId="31" r:id="rId7"/>
    <sheet name="보고용 (7월)" sheetId="32" r:id="rId8"/>
    <sheet name="보고용 (8월)" sheetId="33" r:id="rId9"/>
    <sheet name="Sheet1" sheetId="26" r:id="rId10"/>
    <sheet name="12월" sheetId="14" r:id="rId11"/>
    <sheet name="회원사_전자세금계산서" sheetId="6" r:id="rId12"/>
    <sheet name="월" sheetId="20" r:id="rId13"/>
    <sheet name="코드정리" sheetId="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6" l="1"/>
  <c r="V64" i="33" l="1"/>
  <c r="U64" i="33"/>
  <c r="K64" i="33"/>
  <c r="J64" i="33"/>
  <c r="Z63" i="33"/>
  <c r="N63" i="33"/>
  <c r="O63" i="33" s="1"/>
  <c r="F63" i="33"/>
  <c r="Z62" i="33"/>
  <c r="N62" i="33"/>
  <c r="O62" i="33" s="1"/>
  <c r="F62" i="33"/>
  <c r="Z61" i="33"/>
  <c r="N61" i="33"/>
  <c r="O61" i="33" s="1"/>
  <c r="Z60" i="33"/>
  <c r="F60" i="33"/>
  <c r="Z59" i="33"/>
  <c r="F59" i="33"/>
  <c r="Z58" i="33"/>
  <c r="F58" i="33"/>
  <c r="Z57" i="33"/>
  <c r="F57" i="33"/>
  <c r="Z56" i="33"/>
  <c r="F56" i="33"/>
  <c r="Z55" i="33"/>
  <c r="N55" i="33"/>
  <c r="O55" i="33" s="1"/>
  <c r="F55" i="33"/>
  <c r="Z54" i="33"/>
  <c r="O54" i="33"/>
  <c r="N54" i="33"/>
  <c r="F54" i="33"/>
  <c r="Z53" i="33"/>
  <c r="N53" i="33"/>
  <c r="O53" i="33" s="1"/>
  <c r="F53" i="33"/>
  <c r="Z52" i="33"/>
  <c r="O52" i="33"/>
  <c r="N52" i="33"/>
  <c r="F52" i="33"/>
  <c r="Z51" i="33"/>
  <c r="F51" i="33"/>
  <c r="Z50" i="33"/>
  <c r="F50" i="33"/>
  <c r="Z49" i="33"/>
  <c r="F49" i="33"/>
  <c r="Z48" i="33"/>
  <c r="F48" i="33"/>
  <c r="Z47" i="33"/>
  <c r="F47" i="33"/>
  <c r="Z46" i="33"/>
  <c r="F46" i="33"/>
  <c r="Y45" i="33"/>
  <c r="F45" i="33"/>
  <c r="Y44" i="33"/>
  <c r="Z44" i="33" s="1"/>
  <c r="N44" i="33"/>
  <c r="O44" i="33" s="1"/>
  <c r="F44" i="33"/>
  <c r="Z43" i="33"/>
  <c r="N43" i="33"/>
  <c r="O43" i="33" s="1"/>
  <c r="F43" i="33"/>
  <c r="Z42" i="33"/>
  <c r="F42" i="33"/>
  <c r="Z41" i="33"/>
  <c r="F41" i="33"/>
  <c r="Z39" i="33"/>
  <c r="N39" i="33"/>
  <c r="O39" i="33" s="1"/>
  <c r="F39" i="33"/>
  <c r="Z38" i="33"/>
  <c r="F38" i="33"/>
  <c r="Z37" i="33"/>
  <c r="N37" i="33"/>
  <c r="O37" i="33" s="1"/>
  <c r="F37" i="33"/>
  <c r="Z36" i="33"/>
  <c r="F36" i="33"/>
  <c r="Y35" i="33"/>
  <c r="Z35" i="33" s="1"/>
  <c r="N35" i="33"/>
  <c r="O35" i="33" s="1"/>
  <c r="F35" i="33"/>
  <c r="Z34" i="33"/>
  <c r="O34" i="33"/>
  <c r="N34" i="33"/>
  <c r="F34" i="33"/>
  <c r="Y33" i="33"/>
  <c r="Z33" i="33" s="1"/>
  <c r="F33" i="33"/>
  <c r="Z32" i="33"/>
  <c r="Y32" i="33"/>
  <c r="F32" i="33"/>
  <c r="Y31" i="33"/>
  <c r="Z31" i="33" s="1"/>
  <c r="F31" i="33"/>
  <c r="Y30" i="33"/>
  <c r="Z30" i="33" s="1"/>
  <c r="F30" i="33"/>
  <c r="Z28" i="33"/>
  <c r="O28" i="33"/>
  <c r="N28" i="33"/>
  <c r="F28" i="33"/>
  <c r="Z27" i="33"/>
  <c r="N27" i="33"/>
  <c r="O27" i="33" s="1"/>
  <c r="F27" i="33"/>
  <c r="Z26" i="33"/>
  <c r="O26" i="33"/>
  <c r="N26" i="33"/>
  <c r="F26" i="33"/>
  <c r="Z25" i="33"/>
  <c r="N25" i="33"/>
  <c r="O25" i="33" s="1"/>
  <c r="F25" i="33"/>
  <c r="Z24" i="33"/>
  <c r="O24" i="33"/>
  <c r="N24" i="33"/>
  <c r="F24" i="33"/>
  <c r="Z23" i="33"/>
  <c r="N23" i="33"/>
  <c r="O23" i="33" s="1"/>
  <c r="F23" i="33"/>
  <c r="Z22" i="33"/>
  <c r="O22" i="33"/>
  <c r="N22" i="33"/>
  <c r="F22" i="33"/>
  <c r="Z21" i="33"/>
  <c r="N21" i="33"/>
  <c r="O21" i="33" s="1"/>
  <c r="F21" i="33"/>
  <c r="Z20" i="33"/>
  <c r="O20" i="33"/>
  <c r="N20" i="33"/>
  <c r="F20" i="33"/>
  <c r="Z19" i="33"/>
  <c r="N19" i="33"/>
  <c r="O19" i="33" s="1"/>
  <c r="F19" i="33"/>
  <c r="Z18" i="33"/>
  <c r="O18" i="33"/>
  <c r="N18" i="33"/>
  <c r="F18" i="33"/>
  <c r="Z17" i="33"/>
  <c r="N17" i="33"/>
  <c r="O17" i="33" s="1"/>
  <c r="F17" i="33"/>
  <c r="Z16" i="33"/>
  <c r="Z15" i="33"/>
  <c r="F15" i="33"/>
  <c r="Y14" i="33"/>
  <c r="Z14" i="33" s="1"/>
  <c r="N14" i="33"/>
  <c r="F14" i="33"/>
  <c r="Z13" i="33"/>
  <c r="Y13" i="33"/>
  <c r="O13" i="33"/>
  <c r="N13" i="33"/>
  <c r="F13" i="33"/>
  <c r="Y12" i="33"/>
  <c r="N12" i="33"/>
  <c r="O12" i="33" s="1"/>
  <c r="F12" i="33"/>
  <c r="Y11" i="33"/>
  <c r="O11" i="33"/>
  <c r="N11" i="33"/>
  <c r="F11" i="33"/>
  <c r="Y10" i="33"/>
  <c r="N10" i="33"/>
  <c r="O10" i="33" s="1"/>
  <c r="F10" i="33"/>
  <c r="Y9" i="33"/>
  <c r="O9" i="33"/>
  <c r="N9" i="33"/>
  <c r="F9" i="33"/>
  <c r="Z8" i="33"/>
  <c r="F8" i="33"/>
  <c r="Z7" i="33"/>
  <c r="F7" i="33"/>
  <c r="F64" i="33" s="1"/>
  <c r="Z6" i="33"/>
  <c r="F6" i="33"/>
  <c r="Z5" i="33"/>
  <c r="N5" i="33"/>
  <c r="O5" i="33" s="1"/>
  <c r="F5" i="33"/>
  <c r="Y4" i="33"/>
  <c r="Z4" i="33" s="1"/>
  <c r="N4" i="33"/>
  <c r="O4" i="33" s="1"/>
  <c r="F4" i="33"/>
  <c r="O64" i="33" l="1"/>
  <c r="Z64" i="33"/>
  <c r="F39" i="26"/>
  <c r="N39" i="26"/>
  <c r="F47" i="32" l="1"/>
  <c r="Z47" i="32"/>
  <c r="J64" i="32"/>
  <c r="V64" i="32"/>
  <c r="U64" i="32"/>
  <c r="K64" i="32"/>
  <c r="Z63" i="32"/>
  <c r="N63" i="32"/>
  <c r="O63" i="32" s="1"/>
  <c r="F63" i="32"/>
  <c r="Z62" i="32"/>
  <c r="N62" i="32"/>
  <c r="O62" i="32" s="1"/>
  <c r="F62" i="32"/>
  <c r="Z61" i="32"/>
  <c r="N61" i="32"/>
  <c r="O61" i="32" s="1"/>
  <c r="Z60" i="32"/>
  <c r="F60" i="32"/>
  <c r="Z59" i="32"/>
  <c r="F59" i="32"/>
  <c r="Z58" i="32"/>
  <c r="F58" i="32"/>
  <c r="Z57" i="32"/>
  <c r="F57" i="32"/>
  <c r="Z56" i="32"/>
  <c r="F56" i="32"/>
  <c r="Z55" i="32"/>
  <c r="N55" i="32"/>
  <c r="O55" i="32" s="1"/>
  <c r="F55" i="32"/>
  <c r="Z54" i="32"/>
  <c r="N54" i="32"/>
  <c r="O54" i="32" s="1"/>
  <c r="F54" i="32"/>
  <c r="Z53" i="32"/>
  <c r="N53" i="32"/>
  <c r="O53" i="32" s="1"/>
  <c r="F53" i="32"/>
  <c r="Z52" i="32"/>
  <c r="N52" i="32"/>
  <c r="O52" i="32" s="1"/>
  <c r="F52" i="32"/>
  <c r="Z51" i="32"/>
  <c r="F51" i="32"/>
  <c r="Z50" i="32"/>
  <c r="F50" i="32"/>
  <c r="Z49" i="32"/>
  <c r="F49" i="32"/>
  <c r="Z48" i="32"/>
  <c r="F48" i="32"/>
  <c r="Z46" i="32"/>
  <c r="F46" i="32"/>
  <c r="Y45" i="32"/>
  <c r="F45" i="32"/>
  <c r="Y44" i="32"/>
  <c r="Z44" i="32" s="1"/>
  <c r="N44" i="32"/>
  <c r="O44" i="32" s="1"/>
  <c r="F44" i="32"/>
  <c r="Z43" i="32"/>
  <c r="N43" i="32"/>
  <c r="O43" i="32" s="1"/>
  <c r="F43" i="32"/>
  <c r="Z42" i="32"/>
  <c r="F42" i="32"/>
  <c r="Z41" i="32"/>
  <c r="F41" i="32"/>
  <c r="Z39" i="32"/>
  <c r="N39" i="32"/>
  <c r="O39" i="32" s="1"/>
  <c r="F39" i="32"/>
  <c r="Z38" i="32"/>
  <c r="F38" i="32"/>
  <c r="Z37" i="32"/>
  <c r="N37" i="32"/>
  <c r="O37" i="32" s="1"/>
  <c r="F37" i="32"/>
  <c r="Z36" i="32"/>
  <c r="F36" i="32"/>
  <c r="Y35" i="32"/>
  <c r="Z35" i="32" s="1"/>
  <c r="N35" i="32"/>
  <c r="O35" i="32" s="1"/>
  <c r="F35" i="32"/>
  <c r="Z34" i="32"/>
  <c r="N34" i="32"/>
  <c r="O34" i="32" s="1"/>
  <c r="F34" i="32"/>
  <c r="Y33" i="32"/>
  <c r="Z33" i="32" s="1"/>
  <c r="F33" i="32"/>
  <c r="Y32" i="32"/>
  <c r="Z32" i="32" s="1"/>
  <c r="F32" i="32"/>
  <c r="Y31" i="32"/>
  <c r="Z31" i="32" s="1"/>
  <c r="F31" i="32"/>
  <c r="Y30" i="32"/>
  <c r="Z30" i="32" s="1"/>
  <c r="F30" i="32"/>
  <c r="Z28" i="32"/>
  <c r="N28" i="32"/>
  <c r="O28" i="32" s="1"/>
  <c r="F28" i="32"/>
  <c r="Z27" i="32"/>
  <c r="N27" i="32"/>
  <c r="O27" i="32" s="1"/>
  <c r="F27" i="32"/>
  <c r="Z26" i="32"/>
  <c r="N26" i="32"/>
  <c r="O26" i="32" s="1"/>
  <c r="F26" i="32"/>
  <c r="Z25" i="32"/>
  <c r="N25" i="32"/>
  <c r="O25" i="32" s="1"/>
  <c r="F25" i="32"/>
  <c r="Z24" i="32"/>
  <c r="N24" i="32"/>
  <c r="O24" i="32" s="1"/>
  <c r="F24" i="32"/>
  <c r="Z23" i="32"/>
  <c r="N23" i="32"/>
  <c r="O23" i="32" s="1"/>
  <c r="F23" i="32"/>
  <c r="Z22" i="32"/>
  <c r="N22" i="32"/>
  <c r="O22" i="32" s="1"/>
  <c r="F22" i="32"/>
  <c r="Z21" i="32"/>
  <c r="N21" i="32"/>
  <c r="O21" i="32" s="1"/>
  <c r="F21" i="32"/>
  <c r="Z20" i="32"/>
  <c r="N20" i="32"/>
  <c r="O20" i="32" s="1"/>
  <c r="F20" i="32"/>
  <c r="Z19" i="32"/>
  <c r="N19" i="32"/>
  <c r="O19" i="32" s="1"/>
  <c r="F19" i="32"/>
  <c r="Z18" i="32"/>
  <c r="N18" i="32"/>
  <c r="O18" i="32" s="1"/>
  <c r="F18" i="32"/>
  <c r="Z17" i="32"/>
  <c r="N17" i="32"/>
  <c r="O17" i="32" s="1"/>
  <c r="F17" i="32"/>
  <c r="Z16" i="32"/>
  <c r="Z15" i="32"/>
  <c r="F15" i="32"/>
  <c r="Y14" i="32"/>
  <c r="Z14" i="32" s="1"/>
  <c r="N14" i="32"/>
  <c r="F14" i="32"/>
  <c r="Y13" i="32"/>
  <c r="Z13" i="32" s="1"/>
  <c r="N13" i="32"/>
  <c r="O13" i="32" s="1"/>
  <c r="F13" i="32"/>
  <c r="Y12" i="32"/>
  <c r="N12" i="32"/>
  <c r="O12" i="32" s="1"/>
  <c r="F12" i="32"/>
  <c r="Y11" i="32"/>
  <c r="N11" i="32"/>
  <c r="O11" i="32" s="1"/>
  <c r="F11" i="32"/>
  <c r="Y10" i="32"/>
  <c r="N10" i="32"/>
  <c r="O10" i="32" s="1"/>
  <c r="F10" i="32"/>
  <c r="Y9" i="32"/>
  <c r="N9" i="32"/>
  <c r="O9" i="32" s="1"/>
  <c r="F9" i="32"/>
  <c r="Z8" i="32"/>
  <c r="F8" i="32"/>
  <c r="Z7" i="32"/>
  <c r="F7" i="32"/>
  <c r="Z6" i="32"/>
  <c r="F6" i="32"/>
  <c r="Z5" i="32"/>
  <c r="N5" i="32"/>
  <c r="O5" i="32" s="1"/>
  <c r="F5" i="32"/>
  <c r="Y4" i="32"/>
  <c r="Z4" i="32" s="1"/>
  <c r="N4" i="32"/>
  <c r="O4" i="32" s="1"/>
  <c r="F4" i="32"/>
  <c r="F64" i="32" l="1"/>
  <c r="O64" i="32"/>
  <c r="Z64" i="32"/>
  <c r="V64" i="31"/>
  <c r="U64" i="31"/>
  <c r="K64" i="31"/>
  <c r="Z63" i="31"/>
  <c r="O63" i="31"/>
  <c r="N63" i="31"/>
  <c r="F63" i="31"/>
  <c r="Z62" i="31"/>
  <c r="O62" i="31"/>
  <c r="N62" i="31"/>
  <c r="F62" i="31"/>
  <c r="Z61" i="31"/>
  <c r="O61" i="31"/>
  <c r="N61" i="31"/>
  <c r="Z60" i="31"/>
  <c r="F60" i="31"/>
  <c r="Z59" i="31"/>
  <c r="F59" i="31"/>
  <c r="Z58" i="31"/>
  <c r="F58" i="31"/>
  <c r="Z57" i="31"/>
  <c r="F57" i="31"/>
  <c r="Z56" i="31"/>
  <c r="F56" i="31"/>
  <c r="Z55" i="31"/>
  <c r="N55" i="31"/>
  <c r="O55" i="31" s="1"/>
  <c r="F55" i="31"/>
  <c r="Z54" i="31"/>
  <c r="N54" i="31"/>
  <c r="O54" i="31" s="1"/>
  <c r="F54" i="31"/>
  <c r="Z53" i="31"/>
  <c r="N53" i="31"/>
  <c r="O53" i="31" s="1"/>
  <c r="F53" i="31"/>
  <c r="Z52" i="31"/>
  <c r="N52" i="31"/>
  <c r="O52" i="31" s="1"/>
  <c r="F52" i="31"/>
  <c r="Z51" i="31"/>
  <c r="F51" i="31"/>
  <c r="Z50" i="31"/>
  <c r="F50" i="31"/>
  <c r="Z49" i="31"/>
  <c r="F49" i="31"/>
  <c r="Z48" i="31"/>
  <c r="F48" i="31"/>
  <c r="Z47" i="31"/>
  <c r="F47" i="31"/>
  <c r="Z46" i="31"/>
  <c r="F46" i="31"/>
  <c r="Y45" i="31"/>
  <c r="F45" i="31"/>
  <c r="Z44" i="31"/>
  <c r="Y44" i="31"/>
  <c r="N44" i="31"/>
  <c r="O44" i="31" s="1"/>
  <c r="F44" i="31"/>
  <c r="Z43" i="31"/>
  <c r="O43" i="31"/>
  <c r="N43" i="31"/>
  <c r="F43" i="31"/>
  <c r="Z42" i="31"/>
  <c r="F42" i="31"/>
  <c r="Z41" i="31"/>
  <c r="F41" i="31"/>
  <c r="Z39" i="31"/>
  <c r="O39" i="31"/>
  <c r="N39" i="31"/>
  <c r="F39" i="31"/>
  <c r="Z38" i="31"/>
  <c r="F38" i="31"/>
  <c r="Z37" i="31"/>
  <c r="N37" i="31"/>
  <c r="O37" i="31" s="1"/>
  <c r="F37" i="31"/>
  <c r="Z36" i="31"/>
  <c r="F36" i="31"/>
  <c r="Y35" i="31"/>
  <c r="Z35" i="31" s="1"/>
  <c r="N35" i="31"/>
  <c r="O35" i="31" s="1"/>
  <c r="F35" i="31"/>
  <c r="Z34" i="31"/>
  <c r="N34" i="31"/>
  <c r="O34" i="31" s="1"/>
  <c r="F34" i="31"/>
  <c r="Y33" i="31"/>
  <c r="Z33" i="31" s="1"/>
  <c r="F33" i="31"/>
  <c r="Y32" i="31"/>
  <c r="Z32" i="31" s="1"/>
  <c r="F32" i="31"/>
  <c r="Z31" i="31"/>
  <c r="Y31" i="31"/>
  <c r="F31" i="31"/>
  <c r="Y30" i="31"/>
  <c r="Z30" i="31" s="1"/>
  <c r="F30" i="31"/>
  <c r="Z28" i="31"/>
  <c r="N28" i="31"/>
  <c r="O28" i="31" s="1"/>
  <c r="F28" i="31"/>
  <c r="Z27" i="31"/>
  <c r="N27" i="31"/>
  <c r="O27" i="31" s="1"/>
  <c r="F27" i="31"/>
  <c r="Z26" i="31"/>
  <c r="N26" i="31"/>
  <c r="O26" i="31" s="1"/>
  <c r="F26" i="31"/>
  <c r="Z25" i="31"/>
  <c r="N25" i="31"/>
  <c r="O25" i="31" s="1"/>
  <c r="F25" i="31"/>
  <c r="Z24" i="31"/>
  <c r="N24" i="31"/>
  <c r="O24" i="31" s="1"/>
  <c r="F24" i="31"/>
  <c r="Z23" i="31"/>
  <c r="N23" i="31"/>
  <c r="O23" i="31" s="1"/>
  <c r="F23" i="31"/>
  <c r="Z22" i="31"/>
  <c r="N22" i="31"/>
  <c r="O22" i="31" s="1"/>
  <c r="F22" i="31"/>
  <c r="Z21" i="31"/>
  <c r="N21" i="31"/>
  <c r="O21" i="31" s="1"/>
  <c r="F21" i="31"/>
  <c r="Z20" i="31"/>
  <c r="N20" i="31"/>
  <c r="O20" i="31" s="1"/>
  <c r="F20" i="31"/>
  <c r="Z19" i="31"/>
  <c r="N19" i="31"/>
  <c r="O19" i="31" s="1"/>
  <c r="F19" i="31"/>
  <c r="Z18" i="31"/>
  <c r="N18" i="31"/>
  <c r="O18" i="31" s="1"/>
  <c r="F18" i="31"/>
  <c r="Z17" i="31"/>
  <c r="N17" i="31"/>
  <c r="O17" i="31" s="1"/>
  <c r="F17" i="31"/>
  <c r="Z16" i="31"/>
  <c r="Z15" i="31"/>
  <c r="F15" i="31"/>
  <c r="Y14" i="31"/>
  <c r="Z14" i="31" s="1"/>
  <c r="N14" i="31"/>
  <c r="F14" i="31"/>
  <c r="Y13" i="31"/>
  <c r="Z13" i="31" s="1"/>
  <c r="N13" i="31"/>
  <c r="O13" i="31" s="1"/>
  <c r="F13" i="31"/>
  <c r="Y12" i="31"/>
  <c r="N12" i="31"/>
  <c r="O12" i="31" s="1"/>
  <c r="F12" i="31"/>
  <c r="Y11" i="31"/>
  <c r="N11" i="31"/>
  <c r="O11" i="31" s="1"/>
  <c r="F11" i="31"/>
  <c r="Y10" i="31"/>
  <c r="N10" i="31"/>
  <c r="O10" i="31" s="1"/>
  <c r="F10" i="31"/>
  <c r="Y9" i="31"/>
  <c r="N9" i="31"/>
  <c r="O9" i="31" s="1"/>
  <c r="F9" i="31"/>
  <c r="Z8" i="31"/>
  <c r="F8" i="31"/>
  <c r="Z7" i="31"/>
  <c r="F7" i="31"/>
  <c r="Z6" i="31"/>
  <c r="F6" i="31"/>
  <c r="Z5" i="31"/>
  <c r="N5" i="31"/>
  <c r="O5" i="31" s="1"/>
  <c r="F5" i="31"/>
  <c r="Y4" i="31"/>
  <c r="Z4" i="31" s="1"/>
  <c r="O4" i="31"/>
  <c r="N4" i="31"/>
  <c r="F4" i="31"/>
  <c r="F64" i="31" s="1"/>
  <c r="O64" i="31" l="1"/>
  <c r="Z64" i="31"/>
  <c r="V64" i="30"/>
  <c r="U64" i="30"/>
  <c r="K64" i="30"/>
  <c r="J64" i="30"/>
  <c r="Z63" i="30"/>
  <c r="N63" i="30"/>
  <c r="O63" i="30" s="1"/>
  <c r="F63" i="30"/>
  <c r="Z62" i="30"/>
  <c r="N62" i="30"/>
  <c r="O62" i="30" s="1"/>
  <c r="F62" i="30"/>
  <c r="Z61" i="30"/>
  <c r="N61" i="30"/>
  <c r="O61" i="30" s="1"/>
  <c r="Z60" i="30"/>
  <c r="F60" i="30"/>
  <c r="Z59" i="30"/>
  <c r="F59" i="30"/>
  <c r="Z58" i="30"/>
  <c r="F58" i="30"/>
  <c r="Z57" i="30"/>
  <c r="F57" i="30"/>
  <c r="Z56" i="30"/>
  <c r="F56" i="30"/>
  <c r="Z55" i="30"/>
  <c r="N55" i="30"/>
  <c r="O55" i="30" s="1"/>
  <c r="F55" i="30"/>
  <c r="Z54" i="30"/>
  <c r="N54" i="30"/>
  <c r="O54" i="30" s="1"/>
  <c r="F54" i="30"/>
  <c r="Z53" i="30"/>
  <c r="N53" i="30"/>
  <c r="O53" i="30" s="1"/>
  <c r="F53" i="30"/>
  <c r="Z52" i="30"/>
  <c r="N52" i="30"/>
  <c r="O52" i="30" s="1"/>
  <c r="F52" i="30"/>
  <c r="Z51" i="30"/>
  <c r="F51" i="30"/>
  <c r="Z50" i="30"/>
  <c r="F50" i="30"/>
  <c r="Z49" i="30"/>
  <c r="F49" i="30"/>
  <c r="Z48" i="30"/>
  <c r="F48" i="30"/>
  <c r="Z47" i="30"/>
  <c r="F47" i="30"/>
  <c r="Z46" i="30"/>
  <c r="F46" i="30"/>
  <c r="Y45" i="30"/>
  <c r="F45" i="30"/>
  <c r="Z44" i="30"/>
  <c r="Y44" i="30"/>
  <c r="N44" i="30"/>
  <c r="O44" i="30" s="1"/>
  <c r="F44" i="30"/>
  <c r="Z43" i="30"/>
  <c r="N43" i="30"/>
  <c r="O43" i="30" s="1"/>
  <c r="F43" i="30"/>
  <c r="Z42" i="30"/>
  <c r="F42" i="30"/>
  <c r="Z41" i="30"/>
  <c r="F41" i="30"/>
  <c r="Z39" i="30"/>
  <c r="N39" i="30"/>
  <c r="O39" i="30" s="1"/>
  <c r="F39" i="30"/>
  <c r="Z38" i="30"/>
  <c r="F38" i="30"/>
  <c r="Z37" i="30"/>
  <c r="N37" i="30"/>
  <c r="O37" i="30" s="1"/>
  <c r="F37" i="30"/>
  <c r="Z36" i="30"/>
  <c r="F36" i="30"/>
  <c r="Z35" i="30"/>
  <c r="Y35" i="30"/>
  <c r="N35" i="30"/>
  <c r="O35" i="30" s="1"/>
  <c r="F35" i="30"/>
  <c r="Z34" i="30"/>
  <c r="N34" i="30"/>
  <c r="O34" i="30" s="1"/>
  <c r="F34" i="30"/>
  <c r="Y33" i="30"/>
  <c r="Z33" i="30" s="1"/>
  <c r="F33" i="30"/>
  <c r="Z32" i="30"/>
  <c r="Y32" i="30"/>
  <c r="F32" i="30"/>
  <c r="Z31" i="30"/>
  <c r="Y31" i="30"/>
  <c r="F31" i="30"/>
  <c r="Y30" i="30"/>
  <c r="Z30" i="30" s="1"/>
  <c r="F30" i="30"/>
  <c r="Z28" i="30"/>
  <c r="N28" i="30"/>
  <c r="O28" i="30" s="1"/>
  <c r="F28" i="30"/>
  <c r="Z27" i="30"/>
  <c r="N27" i="30"/>
  <c r="O27" i="30" s="1"/>
  <c r="F27" i="30"/>
  <c r="Z26" i="30"/>
  <c r="N26" i="30"/>
  <c r="O26" i="30" s="1"/>
  <c r="F26" i="30"/>
  <c r="Z25" i="30"/>
  <c r="N25" i="30"/>
  <c r="O25" i="30" s="1"/>
  <c r="F25" i="30"/>
  <c r="Z24" i="30"/>
  <c r="N24" i="30"/>
  <c r="O24" i="30" s="1"/>
  <c r="F24" i="30"/>
  <c r="Z23" i="30"/>
  <c r="N23" i="30"/>
  <c r="O23" i="30" s="1"/>
  <c r="F23" i="30"/>
  <c r="Z22" i="30"/>
  <c r="N22" i="30"/>
  <c r="O22" i="30" s="1"/>
  <c r="F22" i="30"/>
  <c r="Z21" i="30"/>
  <c r="N21" i="30"/>
  <c r="O21" i="30" s="1"/>
  <c r="F21" i="30"/>
  <c r="Z20" i="30"/>
  <c r="N20" i="30"/>
  <c r="O20" i="30" s="1"/>
  <c r="F20" i="30"/>
  <c r="Z19" i="30"/>
  <c r="N19" i="30"/>
  <c r="O19" i="30" s="1"/>
  <c r="F19" i="30"/>
  <c r="Z18" i="30"/>
  <c r="N18" i="30"/>
  <c r="O18" i="30" s="1"/>
  <c r="F18" i="30"/>
  <c r="Z17" i="30"/>
  <c r="N17" i="30"/>
  <c r="O17" i="30" s="1"/>
  <c r="F17" i="30"/>
  <c r="Z16" i="30"/>
  <c r="Z15" i="30"/>
  <c r="F15" i="30"/>
  <c r="Z14" i="30"/>
  <c r="Y14" i="30"/>
  <c r="N14" i="30"/>
  <c r="F14" i="30"/>
  <c r="Z13" i="30"/>
  <c r="Y13" i="30"/>
  <c r="N13" i="30"/>
  <c r="O13" i="30" s="1"/>
  <c r="F13" i="30"/>
  <c r="Y12" i="30"/>
  <c r="N12" i="30"/>
  <c r="O12" i="30" s="1"/>
  <c r="F12" i="30"/>
  <c r="Y11" i="30"/>
  <c r="N11" i="30"/>
  <c r="O11" i="30" s="1"/>
  <c r="F11" i="30"/>
  <c r="Y10" i="30"/>
  <c r="N10" i="30"/>
  <c r="O10" i="30" s="1"/>
  <c r="F10" i="30"/>
  <c r="Y9" i="30"/>
  <c r="N9" i="30"/>
  <c r="O9" i="30" s="1"/>
  <c r="F9" i="30"/>
  <c r="Z8" i="30"/>
  <c r="F8" i="30"/>
  <c r="Z7" i="30"/>
  <c r="F7" i="30"/>
  <c r="Z6" i="30"/>
  <c r="F6" i="30"/>
  <c r="Z5" i="30"/>
  <c r="O5" i="30"/>
  <c r="N5" i="30"/>
  <c r="F5" i="30"/>
  <c r="Y4" i="30"/>
  <c r="Z4" i="30" s="1"/>
  <c r="Z64" i="30" s="1"/>
  <c r="N4" i="30"/>
  <c r="O4" i="30" s="1"/>
  <c r="F4" i="30"/>
  <c r="F64" i="30" s="1"/>
  <c r="O64" i="30" l="1"/>
  <c r="V64" i="29"/>
  <c r="U64" i="29"/>
  <c r="K64" i="29"/>
  <c r="Z63" i="29"/>
  <c r="N63" i="29"/>
  <c r="O63" i="29" s="1"/>
  <c r="F63" i="29"/>
  <c r="Z62" i="29"/>
  <c r="N62" i="29"/>
  <c r="O62" i="29" s="1"/>
  <c r="F62" i="29"/>
  <c r="Z61" i="29"/>
  <c r="N61" i="29"/>
  <c r="O61" i="29" s="1"/>
  <c r="Z60" i="29"/>
  <c r="F60" i="29"/>
  <c r="Z59" i="29"/>
  <c r="F59" i="29"/>
  <c r="Z58" i="29"/>
  <c r="F58" i="29"/>
  <c r="Z57" i="29"/>
  <c r="F57" i="29"/>
  <c r="Z56" i="29"/>
  <c r="F56" i="29"/>
  <c r="Z55" i="29"/>
  <c r="N55" i="29"/>
  <c r="O55" i="29" s="1"/>
  <c r="F55" i="29"/>
  <c r="Z54" i="29"/>
  <c r="N54" i="29"/>
  <c r="O54" i="29" s="1"/>
  <c r="F54" i="29"/>
  <c r="Z53" i="29"/>
  <c r="N53" i="29"/>
  <c r="O53" i="29" s="1"/>
  <c r="F53" i="29"/>
  <c r="Z52" i="29"/>
  <c r="N52" i="29"/>
  <c r="O52" i="29" s="1"/>
  <c r="F52" i="29"/>
  <c r="Z51" i="29"/>
  <c r="F51" i="29"/>
  <c r="Z50" i="29"/>
  <c r="F50" i="29"/>
  <c r="Z49" i="29"/>
  <c r="F49" i="29"/>
  <c r="Z48" i="29"/>
  <c r="F48" i="29"/>
  <c r="Z47" i="29"/>
  <c r="F47" i="29"/>
  <c r="Z46" i="29"/>
  <c r="F46" i="29"/>
  <c r="Y45" i="29"/>
  <c r="F45" i="29"/>
  <c r="Y44" i="29"/>
  <c r="Z44" i="29" s="1"/>
  <c r="N44" i="29"/>
  <c r="O44" i="29" s="1"/>
  <c r="F44" i="29"/>
  <c r="Z43" i="29"/>
  <c r="N43" i="29"/>
  <c r="O43" i="29" s="1"/>
  <c r="F43" i="29"/>
  <c r="Z42" i="29"/>
  <c r="F42" i="29"/>
  <c r="Z41" i="29"/>
  <c r="F41" i="29"/>
  <c r="Z39" i="29"/>
  <c r="N39" i="29"/>
  <c r="O39" i="29" s="1"/>
  <c r="F39" i="29"/>
  <c r="Z38" i="29"/>
  <c r="F38" i="29"/>
  <c r="Z37" i="29"/>
  <c r="N37" i="29"/>
  <c r="O37" i="29" s="1"/>
  <c r="F37" i="29"/>
  <c r="Z36" i="29"/>
  <c r="F36" i="29"/>
  <c r="Z35" i="29"/>
  <c r="Y35" i="29"/>
  <c r="N35" i="29"/>
  <c r="O35" i="29" s="1"/>
  <c r="F35" i="29"/>
  <c r="Z34" i="29"/>
  <c r="N34" i="29"/>
  <c r="O34" i="29" s="1"/>
  <c r="F34" i="29"/>
  <c r="Y33" i="29"/>
  <c r="Z33" i="29" s="1"/>
  <c r="F33" i="29"/>
  <c r="Z32" i="29"/>
  <c r="Y32" i="29"/>
  <c r="F32" i="29"/>
  <c r="Y31" i="29"/>
  <c r="Z31" i="29" s="1"/>
  <c r="F31" i="29"/>
  <c r="Y30" i="29"/>
  <c r="Z30" i="29" s="1"/>
  <c r="F30" i="29"/>
  <c r="Z28" i="29"/>
  <c r="N28" i="29"/>
  <c r="O28" i="29" s="1"/>
  <c r="F28" i="29"/>
  <c r="Z27" i="29"/>
  <c r="N27" i="29"/>
  <c r="O27" i="29" s="1"/>
  <c r="F27" i="29"/>
  <c r="Z26" i="29"/>
  <c r="N26" i="29"/>
  <c r="O26" i="29" s="1"/>
  <c r="F26" i="29"/>
  <c r="Z25" i="29"/>
  <c r="N25" i="29"/>
  <c r="O25" i="29" s="1"/>
  <c r="F25" i="29"/>
  <c r="Z24" i="29"/>
  <c r="N24" i="29"/>
  <c r="O24" i="29" s="1"/>
  <c r="F24" i="29"/>
  <c r="Z23" i="29"/>
  <c r="N23" i="29"/>
  <c r="O23" i="29" s="1"/>
  <c r="F23" i="29"/>
  <c r="Z22" i="29"/>
  <c r="N22" i="29"/>
  <c r="O22" i="29" s="1"/>
  <c r="F22" i="29"/>
  <c r="Z21" i="29"/>
  <c r="N21" i="29"/>
  <c r="O21" i="29" s="1"/>
  <c r="F21" i="29"/>
  <c r="Z20" i="29"/>
  <c r="N20" i="29"/>
  <c r="O20" i="29" s="1"/>
  <c r="F20" i="29"/>
  <c r="Z19" i="29"/>
  <c r="N19" i="29"/>
  <c r="O19" i="29" s="1"/>
  <c r="F19" i="29"/>
  <c r="Z18" i="29"/>
  <c r="N18" i="29"/>
  <c r="O18" i="29" s="1"/>
  <c r="F18" i="29"/>
  <c r="Z17" i="29"/>
  <c r="N17" i="29"/>
  <c r="O17" i="29" s="1"/>
  <c r="F17" i="29"/>
  <c r="Z16" i="29"/>
  <c r="Z15" i="29"/>
  <c r="F15" i="29"/>
  <c r="Z14" i="29"/>
  <c r="Y14" i="29"/>
  <c r="N14" i="29"/>
  <c r="F14" i="29"/>
  <c r="Z13" i="29"/>
  <c r="Y13" i="29"/>
  <c r="N13" i="29"/>
  <c r="O13" i="29" s="1"/>
  <c r="F13" i="29"/>
  <c r="Y12" i="29"/>
  <c r="N12" i="29"/>
  <c r="O12" i="29" s="1"/>
  <c r="F12" i="29"/>
  <c r="Y11" i="29"/>
  <c r="N11" i="29"/>
  <c r="O11" i="29" s="1"/>
  <c r="F11" i="29"/>
  <c r="Y10" i="29"/>
  <c r="N10" i="29"/>
  <c r="O10" i="29" s="1"/>
  <c r="F10" i="29"/>
  <c r="Y9" i="29"/>
  <c r="N9" i="29"/>
  <c r="O9" i="29" s="1"/>
  <c r="F9" i="29"/>
  <c r="Z8" i="29"/>
  <c r="F8" i="29"/>
  <c r="Z7" i="29"/>
  <c r="F7" i="29"/>
  <c r="Z6" i="29"/>
  <c r="F6" i="29"/>
  <c r="Z5" i="29"/>
  <c r="O5" i="29"/>
  <c r="N5" i="29"/>
  <c r="F5" i="29"/>
  <c r="Y4" i="29"/>
  <c r="Z4" i="29" s="1"/>
  <c r="N4" i="29"/>
  <c r="O4" i="29" s="1"/>
  <c r="F4" i="29"/>
  <c r="F64" i="29" s="1"/>
  <c r="O64" i="29" l="1"/>
  <c r="Z64" i="29"/>
  <c r="O4" i="28"/>
  <c r="J64" i="28"/>
  <c r="K64" i="28"/>
  <c r="V64" i="28"/>
  <c r="U64" i="28"/>
  <c r="Z63" i="28"/>
  <c r="O63" i="28"/>
  <c r="N63" i="28"/>
  <c r="F63" i="28"/>
  <c r="Z62" i="28"/>
  <c r="N62" i="28"/>
  <c r="O62" i="28" s="1"/>
  <c r="F62" i="28"/>
  <c r="Z61" i="28"/>
  <c r="O61" i="28"/>
  <c r="N61" i="28"/>
  <c r="Z60" i="28"/>
  <c r="F60" i="28"/>
  <c r="Z59" i="28"/>
  <c r="F59" i="28"/>
  <c r="Z58" i="28"/>
  <c r="F58" i="28"/>
  <c r="Z57" i="28"/>
  <c r="F57" i="28"/>
  <c r="Z56" i="28"/>
  <c r="F56" i="28"/>
  <c r="Z55" i="28"/>
  <c r="N55" i="28"/>
  <c r="O55" i="28" s="1"/>
  <c r="F55" i="28"/>
  <c r="Z54" i="28"/>
  <c r="N54" i="28"/>
  <c r="O54" i="28" s="1"/>
  <c r="F54" i="28"/>
  <c r="Z53" i="28"/>
  <c r="N53" i="28"/>
  <c r="O53" i="28" s="1"/>
  <c r="F53" i="28"/>
  <c r="Z52" i="28"/>
  <c r="N52" i="28"/>
  <c r="O52" i="28" s="1"/>
  <c r="F52" i="28"/>
  <c r="Z51" i="28"/>
  <c r="F51" i="28"/>
  <c r="Z50" i="28"/>
  <c r="F50" i="28"/>
  <c r="Z49" i="28"/>
  <c r="F49" i="28"/>
  <c r="Z48" i="28"/>
  <c r="F48" i="28"/>
  <c r="Z47" i="28"/>
  <c r="F47" i="28"/>
  <c r="Z46" i="28"/>
  <c r="F46" i="28"/>
  <c r="Y45" i="28"/>
  <c r="F45" i="28"/>
  <c r="Y44" i="28"/>
  <c r="Z44" i="28" s="1"/>
  <c r="N44" i="28"/>
  <c r="O44" i="28" s="1"/>
  <c r="F44" i="28"/>
  <c r="Z43" i="28"/>
  <c r="O43" i="28"/>
  <c r="N43" i="28"/>
  <c r="F43" i="28"/>
  <c r="Z42" i="28"/>
  <c r="F42" i="28"/>
  <c r="Z41" i="28"/>
  <c r="F41" i="28"/>
  <c r="Z39" i="28"/>
  <c r="O39" i="28"/>
  <c r="N39" i="28"/>
  <c r="F39" i="28"/>
  <c r="Z38" i="28"/>
  <c r="F38" i="28"/>
  <c r="Z37" i="28"/>
  <c r="O37" i="28"/>
  <c r="N37" i="28"/>
  <c r="F37" i="28"/>
  <c r="Z36" i="28"/>
  <c r="F36" i="28"/>
  <c r="Y35" i="28"/>
  <c r="Z35" i="28" s="1"/>
  <c r="N35" i="28"/>
  <c r="O35" i="28" s="1"/>
  <c r="F35" i="28"/>
  <c r="Z34" i="28"/>
  <c r="N34" i="28"/>
  <c r="O34" i="28" s="1"/>
  <c r="F34" i="28"/>
  <c r="Y33" i="28"/>
  <c r="Z33" i="28" s="1"/>
  <c r="F33" i="28"/>
  <c r="Y32" i="28"/>
  <c r="Z32" i="28" s="1"/>
  <c r="F32" i="28"/>
  <c r="Y31" i="28"/>
  <c r="Z31" i="28" s="1"/>
  <c r="F31" i="28"/>
  <c r="Y30" i="28"/>
  <c r="Z30" i="28" s="1"/>
  <c r="F30" i="28"/>
  <c r="Z28" i="28"/>
  <c r="N28" i="28"/>
  <c r="O28" i="28" s="1"/>
  <c r="F28" i="28"/>
  <c r="Z27" i="28"/>
  <c r="N27" i="28"/>
  <c r="O27" i="28" s="1"/>
  <c r="F27" i="28"/>
  <c r="Z26" i="28"/>
  <c r="N26" i="28"/>
  <c r="O26" i="28" s="1"/>
  <c r="F26" i="28"/>
  <c r="Z25" i="28"/>
  <c r="N25" i="28"/>
  <c r="O25" i="28" s="1"/>
  <c r="F25" i="28"/>
  <c r="Z24" i="28"/>
  <c r="N24" i="28"/>
  <c r="O24" i="28" s="1"/>
  <c r="F24" i="28"/>
  <c r="Z23" i="28"/>
  <c r="N23" i="28"/>
  <c r="O23" i="28" s="1"/>
  <c r="F23" i="28"/>
  <c r="Z22" i="28"/>
  <c r="N22" i="28"/>
  <c r="O22" i="28" s="1"/>
  <c r="F22" i="28"/>
  <c r="Z21" i="28"/>
  <c r="N21" i="28"/>
  <c r="O21" i="28" s="1"/>
  <c r="F21" i="28"/>
  <c r="Z20" i="28"/>
  <c r="N20" i="28"/>
  <c r="O20" i="28" s="1"/>
  <c r="F20" i="28"/>
  <c r="Z19" i="28"/>
  <c r="N19" i="28"/>
  <c r="O19" i="28" s="1"/>
  <c r="F19" i="28"/>
  <c r="Z18" i="28"/>
  <c r="N18" i="28"/>
  <c r="O18" i="28" s="1"/>
  <c r="F18" i="28"/>
  <c r="Z17" i="28"/>
  <c r="N17" i="28"/>
  <c r="O17" i="28" s="1"/>
  <c r="F17" i="28"/>
  <c r="Z16" i="28"/>
  <c r="Z15" i="28"/>
  <c r="F15" i="28"/>
  <c r="Y14" i="28"/>
  <c r="Z14" i="28" s="1"/>
  <c r="N14" i="28"/>
  <c r="F14" i="28"/>
  <c r="F64" i="28" s="1"/>
  <c r="Y13" i="28"/>
  <c r="Z13" i="28" s="1"/>
  <c r="N13" i="28"/>
  <c r="O13" i="28" s="1"/>
  <c r="F13" i="28"/>
  <c r="Y12" i="28"/>
  <c r="N12" i="28"/>
  <c r="O12" i="28" s="1"/>
  <c r="F12" i="28"/>
  <c r="Y11" i="28"/>
  <c r="N11" i="28"/>
  <c r="O11" i="28" s="1"/>
  <c r="F11" i="28"/>
  <c r="Y10" i="28"/>
  <c r="N10" i="28"/>
  <c r="O10" i="28" s="1"/>
  <c r="F10" i="28"/>
  <c r="Y9" i="28"/>
  <c r="N9" i="28"/>
  <c r="O9" i="28" s="1"/>
  <c r="F9" i="28"/>
  <c r="Z8" i="28"/>
  <c r="F8" i="28"/>
  <c r="Z7" i="28"/>
  <c r="F7" i="28"/>
  <c r="Z6" i="28"/>
  <c r="F6" i="28"/>
  <c r="Z5" i="28"/>
  <c r="N5" i="28"/>
  <c r="O5" i="28" s="1"/>
  <c r="F5" i="28"/>
  <c r="Z4" i="28"/>
  <c r="Y4" i="28"/>
  <c r="N4" i="28"/>
  <c r="F4" i="28"/>
  <c r="O64" i="28" l="1"/>
  <c r="Z64" i="28"/>
  <c r="N17" i="27"/>
  <c r="O17" i="27" s="1"/>
  <c r="F34" i="27"/>
  <c r="N34" i="27"/>
  <c r="O34" i="27"/>
  <c r="Y34" i="27"/>
  <c r="Z34" i="27" s="1"/>
  <c r="Y9" i="27"/>
  <c r="F70" i="26" l="1"/>
  <c r="F27" i="26"/>
  <c r="Z44" i="25" l="1"/>
  <c r="V63" i="27"/>
  <c r="U63" i="27"/>
  <c r="K63" i="27"/>
  <c r="Z62" i="27"/>
  <c r="N62" i="27"/>
  <c r="O62" i="27" s="1"/>
  <c r="F62" i="27"/>
  <c r="Z61" i="27"/>
  <c r="N61" i="27"/>
  <c r="O61" i="27" s="1"/>
  <c r="F61" i="27"/>
  <c r="Z60" i="27"/>
  <c r="N60" i="27"/>
  <c r="O60" i="27" s="1"/>
  <c r="Z59" i="27"/>
  <c r="F59" i="27"/>
  <c r="Z58" i="27"/>
  <c r="F58" i="27"/>
  <c r="Z57" i="27"/>
  <c r="F57" i="27"/>
  <c r="Z56" i="27"/>
  <c r="F56" i="27"/>
  <c r="Z55" i="27"/>
  <c r="F55" i="27"/>
  <c r="Z54" i="27"/>
  <c r="N54" i="27"/>
  <c r="O54" i="27" s="1"/>
  <c r="F54" i="27"/>
  <c r="Z53" i="27"/>
  <c r="N53" i="27"/>
  <c r="O53" i="27" s="1"/>
  <c r="F53" i="27"/>
  <c r="Z52" i="27"/>
  <c r="N52" i="27"/>
  <c r="O52" i="27" s="1"/>
  <c r="F52" i="27"/>
  <c r="Z51" i="27"/>
  <c r="N51" i="27"/>
  <c r="O51" i="27" s="1"/>
  <c r="F51" i="27"/>
  <c r="Z50" i="27"/>
  <c r="F50" i="27"/>
  <c r="Z49" i="27"/>
  <c r="F49" i="27"/>
  <c r="Z48" i="27"/>
  <c r="F48" i="27"/>
  <c r="Z47" i="27"/>
  <c r="F47" i="27"/>
  <c r="Z46" i="27"/>
  <c r="F46" i="27"/>
  <c r="Z45" i="27"/>
  <c r="F45" i="27"/>
  <c r="Y44" i="27"/>
  <c r="F44" i="27"/>
  <c r="Y43" i="27"/>
  <c r="Z43" i="27" s="1"/>
  <c r="N43" i="27"/>
  <c r="O43" i="27" s="1"/>
  <c r="F43" i="27"/>
  <c r="Z42" i="27"/>
  <c r="N42" i="27"/>
  <c r="O42" i="27" s="1"/>
  <c r="F42" i="27"/>
  <c r="Z41" i="27"/>
  <c r="F41" i="27"/>
  <c r="Z40" i="27"/>
  <c r="F40" i="27"/>
  <c r="Z38" i="27"/>
  <c r="N38" i="27"/>
  <c r="O38" i="27" s="1"/>
  <c r="F38" i="27"/>
  <c r="Z37" i="27"/>
  <c r="F37" i="27"/>
  <c r="Z36" i="27"/>
  <c r="N36" i="27"/>
  <c r="O36" i="27" s="1"/>
  <c r="F36" i="27"/>
  <c r="Z35" i="27"/>
  <c r="F35" i="27"/>
  <c r="Z33" i="27"/>
  <c r="N33" i="27"/>
  <c r="O33" i="27" s="1"/>
  <c r="F33" i="27"/>
  <c r="Y32" i="27"/>
  <c r="Z32" i="27" s="1"/>
  <c r="F32" i="27"/>
  <c r="Y31" i="27"/>
  <c r="Z31" i="27" s="1"/>
  <c r="F31" i="27"/>
  <c r="Y30" i="27"/>
  <c r="Z30" i="27" s="1"/>
  <c r="F30" i="27"/>
  <c r="Y29" i="27"/>
  <c r="Z29" i="27" s="1"/>
  <c r="F29" i="27"/>
  <c r="Z28" i="27"/>
  <c r="N28" i="27"/>
  <c r="O28" i="27" s="1"/>
  <c r="F28" i="27"/>
  <c r="Z27" i="27"/>
  <c r="N27" i="27"/>
  <c r="O27" i="27" s="1"/>
  <c r="F27" i="27"/>
  <c r="Z26" i="27"/>
  <c r="N26" i="27"/>
  <c r="O26" i="27" s="1"/>
  <c r="F26" i="27"/>
  <c r="Z25" i="27"/>
  <c r="N25" i="27"/>
  <c r="O25" i="27" s="1"/>
  <c r="F25" i="27"/>
  <c r="Z24" i="27"/>
  <c r="N24" i="27"/>
  <c r="O24" i="27" s="1"/>
  <c r="F24" i="27"/>
  <c r="Z23" i="27"/>
  <c r="N23" i="27"/>
  <c r="O23" i="27" s="1"/>
  <c r="F23" i="27"/>
  <c r="Z22" i="27"/>
  <c r="N22" i="27"/>
  <c r="O22" i="27" s="1"/>
  <c r="F22" i="27"/>
  <c r="Z21" i="27"/>
  <c r="N21" i="27"/>
  <c r="O21" i="27" s="1"/>
  <c r="F21" i="27"/>
  <c r="Z20" i="27"/>
  <c r="N20" i="27"/>
  <c r="O20" i="27" s="1"/>
  <c r="F20" i="27"/>
  <c r="Z19" i="27"/>
  <c r="N19" i="27"/>
  <c r="O19" i="27" s="1"/>
  <c r="F19" i="27"/>
  <c r="Z18" i="27"/>
  <c r="N18" i="27"/>
  <c r="O18" i="27" s="1"/>
  <c r="F18" i="27"/>
  <c r="Z17" i="27"/>
  <c r="F17" i="27"/>
  <c r="Z16" i="27"/>
  <c r="Z15" i="27"/>
  <c r="F15" i="27"/>
  <c r="Y14" i="27"/>
  <c r="Z14" i="27" s="1"/>
  <c r="N14" i="27"/>
  <c r="F14" i="27"/>
  <c r="Y13" i="27"/>
  <c r="Z13" i="27" s="1"/>
  <c r="N13" i="27"/>
  <c r="O13" i="27" s="1"/>
  <c r="F13" i="27"/>
  <c r="Y12" i="27"/>
  <c r="N12" i="27"/>
  <c r="O12" i="27" s="1"/>
  <c r="F12" i="27"/>
  <c r="Y11" i="27"/>
  <c r="N11" i="27"/>
  <c r="O11" i="27" s="1"/>
  <c r="F11" i="27"/>
  <c r="Y10" i="27"/>
  <c r="N10" i="27"/>
  <c r="O10" i="27" s="1"/>
  <c r="F10" i="27"/>
  <c r="N9" i="27"/>
  <c r="O9" i="27" s="1"/>
  <c r="F9" i="27"/>
  <c r="Z8" i="27"/>
  <c r="F8" i="27"/>
  <c r="Z7" i="27"/>
  <c r="F7" i="27"/>
  <c r="Z6" i="27"/>
  <c r="F6" i="27"/>
  <c r="Z5" i="27"/>
  <c r="N5" i="27"/>
  <c r="O5" i="27" s="1"/>
  <c r="F5" i="27"/>
  <c r="Y4" i="27"/>
  <c r="Z4" i="27" s="1"/>
  <c r="N4" i="27"/>
  <c r="F4" i="27"/>
  <c r="F63" i="27" l="1"/>
  <c r="Z63" i="27"/>
  <c r="O63" i="27"/>
  <c r="N51" i="26" l="1"/>
  <c r="F51" i="26"/>
  <c r="N19" i="25" l="1"/>
  <c r="F51" i="25" l="1"/>
  <c r="N34" i="25"/>
  <c r="J63" i="25"/>
  <c r="N46" i="26" l="1"/>
  <c r="F46" i="26"/>
  <c r="N44" i="26"/>
  <c r="F44" i="26"/>
  <c r="N32" i="26"/>
  <c r="F32" i="26"/>
  <c r="F14" i="26"/>
  <c r="N14" i="26"/>
  <c r="F22" i="26"/>
  <c r="N22" i="26"/>
  <c r="F23" i="26"/>
  <c r="N23" i="26"/>
  <c r="J82" i="26"/>
  <c r="N81" i="26"/>
  <c r="F81" i="26"/>
  <c r="N80" i="26"/>
  <c r="F80" i="26"/>
  <c r="N79" i="26"/>
  <c r="F79" i="26"/>
  <c r="F78" i="26"/>
  <c r="F77" i="26"/>
  <c r="F76" i="26"/>
  <c r="F75" i="26"/>
  <c r="F74" i="26"/>
  <c r="N73" i="26"/>
  <c r="F73" i="26"/>
  <c r="N72" i="26"/>
  <c r="F72" i="26"/>
  <c r="N71" i="26"/>
  <c r="F71" i="26"/>
  <c r="N70" i="26"/>
  <c r="F69" i="26"/>
  <c r="F68" i="26"/>
  <c r="F67" i="26"/>
  <c r="F66" i="26"/>
  <c r="F65" i="26"/>
  <c r="F64" i="26"/>
  <c r="F63" i="26"/>
  <c r="N62" i="26"/>
  <c r="F62" i="26"/>
  <c r="N61" i="26"/>
  <c r="F61" i="26"/>
  <c r="F60" i="26"/>
  <c r="F59" i="26"/>
  <c r="N57" i="26"/>
  <c r="F57" i="26"/>
  <c r="F56" i="26"/>
  <c r="N55" i="26"/>
  <c r="F55" i="26"/>
  <c r="F54" i="26"/>
  <c r="N53" i="26"/>
  <c r="F53" i="26"/>
  <c r="N52" i="26"/>
  <c r="F52" i="26"/>
  <c r="F50" i="26"/>
  <c r="F49" i="26"/>
  <c r="F48" i="26"/>
  <c r="F47" i="26"/>
  <c r="N43" i="26"/>
  <c r="F43" i="26"/>
  <c r="N42" i="26"/>
  <c r="F42" i="26"/>
  <c r="N41" i="26"/>
  <c r="F41" i="26"/>
  <c r="N40" i="26"/>
  <c r="F40" i="26"/>
  <c r="N37" i="26"/>
  <c r="F37" i="26"/>
  <c r="N36" i="26"/>
  <c r="F36" i="26"/>
  <c r="N35" i="26"/>
  <c r="F35" i="26"/>
  <c r="N34" i="26"/>
  <c r="F34" i="26"/>
  <c r="N33" i="26"/>
  <c r="F33" i="26"/>
  <c r="N31" i="26"/>
  <c r="F31" i="26"/>
  <c r="N30" i="26"/>
  <c r="F30" i="26"/>
  <c r="N29" i="26"/>
  <c r="F29" i="26"/>
  <c r="F26" i="26"/>
  <c r="N25" i="26"/>
  <c r="F25" i="26"/>
  <c r="N13" i="26"/>
  <c r="F13" i="26"/>
  <c r="N12" i="26"/>
  <c r="F12" i="26"/>
  <c r="F8" i="26"/>
  <c r="F7" i="26"/>
  <c r="F6" i="26"/>
  <c r="N5" i="26"/>
  <c r="F5" i="26"/>
  <c r="N4" i="26"/>
  <c r="F4" i="26"/>
  <c r="F82" i="26" l="1"/>
  <c r="V63" i="25"/>
  <c r="U63" i="25"/>
  <c r="K63" i="25"/>
  <c r="Z62" i="25"/>
  <c r="N62" i="25"/>
  <c r="O62" i="25" s="1"/>
  <c r="F62" i="25"/>
  <c r="Z61" i="25"/>
  <c r="N61" i="25"/>
  <c r="O61" i="25" s="1"/>
  <c r="F61" i="25"/>
  <c r="Z60" i="25"/>
  <c r="N60" i="25"/>
  <c r="O60" i="25" s="1"/>
  <c r="Z59" i="25"/>
  <c r="F59" i="25"/>
  <c r="Z58" i="25"/>
  <c r="F58" i="25"/>
  <c r="Z57" i="25"/>
  <c r="F57" i="25"/>
  <c r="Z56" i="25"/>
  <c r="F56" i="25"/>
  <c r="Z55" i="25"/>
  <c r="F55" i="25"/>
  <c r="Z54" i="25"/>
  <c r="N54" i="25"/>
  <c r="O54" i="25" s="1"/>
  <c r="F54" i="25"/>
  <c r="Z53" i="25"/>
  <c r="N53" i="25"/>
  <c r="O53" i="25" s="1"/>
  <c r="F53" i="25"/>
  <c r="Z52" i="25"/>
  <c r="N52" i="25"/>
  <c r="O52" i="25" s="1"/>
  <c r="F52" i="25"/>
  <c r="Z51" i="25"/>
  <c r="N51" i="25"/>
  <c r="O51" i="25" s="1"/>
  <c r="Z50" i="25"/>
  <c r="F50" i="25"/>
  <c r="Z49" i="25"/>
  <c r="F49" i="25"/>
  <c r="Z48" i="25"/>
  <c r="F48" i="25"/>
  <c r="Z47" i="25"/>
  <c r="F47" i="25"/>
  <c r="Z46" i="25"/>
  <c r="F46" i="25"/>
  <c r="Z45" i="25"/>
  <c r="F45" i="25"/>
  <c r="Y44" i="25"/>
  <c r="F44" i="25"/>
  <c r="Y43" i="25"/>
  <c r="Z43" i="25" s="1"/>
  <c r="N43" i="25"/>
  <c r="O43" i="25" s="1"/>
  <c r="F43" i="25"/>
  <c r="Z42" i="25"/>
  <c r="N42" i="25"/>
  <c r="O42" i="25" s="1"/>
  <c r="F42" i="25"/>
  <c r="Z41" i="25"/>
  <c r="F41" i="25"/>
  <c r="Z40" i="25"/>
  <c r="F40" i="25"/>
  <c r="Z38" i="25"/>
  <c r="N38" i="25"/>
  <c r="O38" i="25" s="1"/>
  <c r="F38" i="25"/>
  <c r="Z37" i="25"/>
  <c r="F37" i="25"/>
  <c r="Z36" i="25"/>
  <c r="N36" i="25"/>
  <c r="O36" i="25" s="1"/>
  <c r="F36" i="25"/>
  <c r="Z35" i="25"/>
  <c r="F35" i="25"/>
  <c r="Y34" i="25"/>
  <c r="Z34" i="25" s="1"/>
  <c r="O34" i="25"/>
  <c r="F34" i="25"/>
  <c r="Z33" i="25"/>
  <c r="N33" i="25"/>
  <c r="O33" i="25" s="1"/>
  <c r="F33" i="25"/>
  <c r="Y32" i="25"/>
  <c r="Z32" i="25" s="1"/>
  <c r="F32" i="25"/>
  <c r="Y31" i="25"/>
  <c r="Z31" i="25" s="1"/>
  <c r="F31" i="25"/>
  <c r="Y30" i="25"/>
  <c r="Z30" i="25" s="1"/>
  <c r="F30" i="25"/>
  <c r="Z29" i="25"/>
  <c r="Y29" i="25"/>
  <c r="F29" i="25"/>
  <c r="Z28" i="25"/>
  <c r="N28" i="25"/>
  <c r="O28" i="25" s="1"/>
  <c r="F28" i="25"/>
  <c r="Z27" i="25"/>
  <c r="N27" i="25"/>
  <c r="O27" i="25" s="1"/>
  <c r="F27" i="25"/>
  <c r="Z26" i="25"/>
  <c r="N26" i="25"/>
  <c r="O26" i="25" s="1"/>
  <c r="F26" i="25"/>
  <c r="Z25" i="25"/>
  <c r="N25" i="25"/>
  <c r="O25" i="25" s="1"/>
  <c r="F25" i="25"/>
  <c r="Z24" i="25"/>
  <c r="N24" i="25"/>
  <c r="O24" i="25" s="1"/>
  <c r="F24" i="25"/>
  <c r="Z23" i="25"/>
  <c r="N23" i="25"/>
  <c r="O23" i="25" s="1"/>
  <c r="F23" i="25"/>
  <c r="Z22" i="25"/>
  <c r="N22" i="25"/>
  <c r="O22" i="25" s="1"/>
  <c r="F22" i="25"/>
  <c r="Z21" i="25"/>
  <c r="N21" i="25"/>
  <c r="O21" i="25" s="1"/>
  <c r="F21" i="25"/>
  <c r="Z20" i="25"/>
  <c r="N20" i="25"/>
  <c r="O20" i="25" s="1"/>
  <c r="F20" i="25"/>
  <c r="Z19" i="25"/>
  <c r="O19" i="25"/>
  <c r="F19" i="25"/>
  <c r="Z18" i="25"/>
  <c r="N18" i="25"/>
  <c r="O18" i="25" s="1"/>
  <c r="F18" i="25"/>
  <c r="Z17" i="25"/>
  <c r="N17" i="25"/>
  <c r="O17" i="25" s="1"/>
  <c r="F17" i="25"/>
  <c r="Z16" i="25"/>
  <c r="Z15" i="25"/>
  <c r="F15" i="25"/>
  <c r="Y14" i="25"/>
  <c r="Z14" i="25" s="1"/>
  <c r="N14" i="25"/>
  <c r="F14" i="25"/>
  <c r="Y13" i="25"/>
  <c r="Z13" i="25" s="1"/>
  <c r="N13" i="25"/>
  <c r="O13" i="25" s="1"/>
  <c r="F13" i="25"/>
  <c r="Y12" i="25"/>
  <c r="Z12" i="25" s="1"/>
  <c r="N12" i="25"/>
  <c r="O12" i="25" s="1"/>
  <c r="F12" i="25"/>
  <c r="Y11" i="25"/>
  <c r="Z11" i="25" s="1"/>
  <c r="N11" i="25"/>
  <c r="O11" i="25" s="1"/>
  <c r="F11" i="25"/>
  <c r="Y10" i="25"/>
  <c r="Z10" i="25" s="1"/>
  <c r="N10" i="25"/>
  <c r="O10" i="25" s="1"/>
  <c r="F10" i="25"/>
  <c r="Y9" i="25"/>
  <c r="Z9" i="25" s="1"/>
  <c r="N9" i="25"/>
  <c r="O9" i="25" s="1"/>
  <c r="F9" i="25"/>
  <c r="Z8" i="25"/>
  <c r="F8" i="25"/>
  <c r="Z7" i="25"/>
  <c r="F7" i="25"/>
  <c r="Z6" i="25"/>
  <c r="F6" i="25"/>
  <c r="Z5" i="25"/>
  <c r="N5" i="25"/>
  <c r="O5" i="25" s="1"/>
  <c r="F5" i="25"/>
  <c r="Y4" i="25"/>
  <c r="Z4" i="25" s="1"/>
  <c r="N4" i="25"/>
  <c r="F4" i="25"/>
  <c r="F63" i="25" l="1"/>
  <c r="O63" i="25"/>
  <c r="Z63" i="25"/>
  <c r="O14" i="24"/>
  <c r="V63" i="24"/>
  <c r="U63" i="24"/>
  <c r="K63" i="24"/>
  <c r="J63" i="24"/>
  <c r="Z5" i="24" l="1"/>
  <c r="Z6" i="24"/>
  <c r="Z7" i="24"/>
  <c r="Z8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33" i="24"/>
  <c r="Z35" i="24"/>
  <c r="Z36" i="24"/>
  <c r="Z37" i="24"/>
  <c r="Z38" i="24"/>
  <c r="Z40" i="24"/>
  <c r="Z41" i="24"/>
  <c r="Z42" i="24"/>
  <c r="Z45" i="24"/>
  <c r="Z46" i="24"/>
  <c r="Z47" i="24"/>
  <c r="Z48" i="24"/>
  <c r="Z49" i="24"/>
  <c r="Z50" i="24"/>
  <c r="Z51" i="24"/>
  <c r="Z52" i="24"/>
  <c r="Z53" i="24"/>
  <c r="Z54" i="24"/>
  <c r="Z55" i="24"/>
  <c r="Z56" i="24"/>
  <c r="Z57" i="24"/>
  <c r="Z58" i="24"/>
  <c r="Z59" i="24"/>
  <c r="Z60" i="24"/>
  <c r="Z61" i="24"/>
  <c r="Z62" i="24"/>
  <c r="K55" i="6" l="1"/>
  <c r="N62" i="24"/>
  <c r="O62" i="24" s="1"/>
  <c r="F62" i="24"/>
  <c r="N61" i="24"/>
  <c r="O61" i="24" s="1"/>
  <c r="F61" i="24"/>
  <c r="N60" i="24"/>
  <c r="O60" i="24" s="1"/>
  <c r="F60" i="24"/>
  <c r="F59" i="24"/>
  <c r="F58" i="24"/>
  <c r="F57" i="24"/>
  <c r="F56" i="24"/>
  <c r="F55" i="24"/>
  <c r="N54" i="24"/>
  <c r="O54" i="24" s="1"/>
  <c r="F54" i="24"/>
  <c r="N53" i="24"/>
  <c r="O53" i="24" s="1"/>
  <c r="F53" i="24"/>
  <c r="N52" i="24"/>
  <c r="O52" i="24" s="1"/>
  <c r="F52" i="24"/>
  <c r="N51" i="24"/>
  <c r="O51" i="24" s="1"/>
  <c r="F51" i="24"/>
  <c r="F50" i="24"/>
  <c r="F49" i="24"/>
  <c r="F48" i="24"/>
  <c r="F47" i="24"/>
  <c r="F46" i="24"/>
  <c r="F45" i="24"/>
  <c r="Y44" i="24"/>
  <c r="Z44" i="24" s="1"/>
  <c r="F44" i="24"/>
  <c r="Y43" i="24"/>
  <c r="Z43" i="24" s="1"/>
  <c r="N43" i="24"/>
  <c r="O43" i="24" s="1"/>
  <c r="F43" i="24"/>
  <c r="N42" i="24"/>
  <c r="O42" i="24" s="1"/>
  <c r="F42" i="24"/>
  <c r="F41" i="24"/>
  <c r="F40" i="24"/>
  <c r="N38" i="24"/>
  <c r="O38" i="24" s="1"/>
  <c r="F38" i="24"/>
  <c r="F37" i="24"/>
  <c r="N36" i="24"/>
  <c r="O36" i="24" s="1"/>
  <c r="F36" i="24"/>
  <c r="F35" i="24"/>
  <c r="Y34" i="24"/>
  <c r="Z34" i="24" s="1"/>
  <c r="N34" i="24"/>
  <c r="O34" i="24" s="1"/>
  <c r="F34" i="24"/>
  <c r="N33" i="24"/>
  <c r="O33" i="24" s="1"/>
  <c r="F33" i="24"/>
  <c r="Y32" i="24"/>
  <c r="Z32" i="24" s="1"/>
  <c r="F32" i="24"/>
  <c r="Y31" i="24"/>
  <c r="Z31" i="24" s="1"/>
  <c r="F31" i="24"/>
  <c r="Y30" i="24"/>
  <c r="Z30" i="24" s="1"/>
  <c r="F30" i="24"/>
  <c r="Y29" i="24"/>
  <c r="Z29" i="24" s="1"/>
  <c r="F29" i="24"/>
  <c r="N28" i="24"/>
  <c r="O28" i="24" s="1"/>
  <c r="F28" i="24"/>
  <c r="N27" i="24"/>
  <c r="O27" i="24" s="1"/>
  <c r="F27" i="24"/>
  <c r="N26" i="24"/>
  <c r="O26" i="24" s="1"/>
  <c r="F26" i="24"/>
  <c r="N25" i="24"/>
  <c r="O25" i="24" s="1"/>
  <c r="F25" i="24"/>
  <c r="N24" i="24"/>
  <c r="O24" i="24" s="1"/>
  <c r="F24" i="24"/>
  <c r="N23" i="24"/>
  <c r="O23" i="24" s="1"/>
  <c r="F23" i="24"/>
  <c r="N22" i="24"/>
  <c r="O22" i="24" s="1"/>
  <c r="F22" i="24"/>
  <c r="N21" i="24"/>
  <c r="O21" i="24" s="1"/>
  <c r="F21" i="24"/>
  <c r="N20" i="24"/>
  <c r="O20" i="24" s="1"/>
  <c r="F20" i="24"/>
  <c r="N19" i="24"/>
  <c r="O19" i="24" s="1"/>
  <c r="F19" i="24"/>
  <c r="N18" i="24"/>
  <c r="O18" i="24" s="1"/>
  <c r="F18" i="24"/>
  <c r="N17" i="24"/>
  <c r="O17" i="24" s="1"/>
  <c r="F17" i="24"/>
  <c r="F15" i="24"/>
  <c r="Y14" i="24"/>
  <c r="Z14" i="24" s="1"/>
  <c r="N14" i="24"/>
  <c r="F14" i="24"/>
  <c r="Y13" i="24"/>
  <c r="Z13" i="24" s="1"/>
  <c r="N13" i="24"/>
  <c r="O13" i="24" s="1"/>
  <c r="F13" i="24"/>
  <c r="Y12" i="24"/>
  <c r="Z12" i="24" s="1"/>
  <c r="N12" i="24"/>
  <c r="O12" i="24" s="1"/>
  <c r="F12" i="24"/>
  <c r="Y11" i="24"/>
  <c r="Z11" i="24" s="1"/>
  <c r="N11" i="24"/>
  <c r="O11" i="24" s="1"/>
  <c r="F11" i="24"/>
  <c r="Y10" i="24"/>
  <c r="Z10" i="24" s="1"/>
  <c r="N10" i="24"/>
  <c r="O10" i="24" s="1"/>
  <c r="F10" i="24"/>
  <c r="Y9" i="24"/>
  <c r="Z9" i="24" s="1"/>
  <c r="N9" i="24"/>
  <c r="O9" i="24" s="1"/>
  <c r="F9" i="24"/>
  <c r="F8" i="24"/>
  <c r="F7" i="24"/>
  <c r="F6" i="24"/>
  <c r="N5" i="24"/>
  <c r="O5" i="24" s="1"/>
  <c r="F5" i="24"/>
  <c r="Y4" i="24"/>
  <c r="Z4" i="24" s="1"/>
  <c r="N4" i="24"/>
  <c r="O4" i="24" s="1"/>
  <c r="F4" i="24"/>
  <c r="O63" i="24" l="1"/>
  <c r="Z63" i="24"/>
  <c r="G63" i="24"/>
  <c r="U8" i="14"/>
  <c r="V8" i="14" s="1"/>
  <c r="U9" i="14"/>
  <c r="V9" i="14"/>
  <c r="U10" i="14"/>
  <c r="V10" i="14" s="1"/>
  <c r="U11" i="14"/>
  <c r="V11" i="14"/>
  <c r="N60" i="20"/>
  <c r="O60" i="20" s="1"/>
  <c r="G60" i="20"/>
  <c r="N59" i="20"/>
  <c r="O59" i="20" s="1"/>
  <c r="G59" i="20"/>
  <c r="N58" i="20"/>
  <c r="O58" i="20" s="1"/>
  <c r="G58" i="20"/>
  <c r="N57" i="20"/>
  <c r="O57" i="20" s="1"/>
  <c r="G57" i="20"/>
  <c r="N56" i="20"/>
  <c r="O56" i="20" s="1"/>
  <c r="G56" i="20"/>
  <c r="O55" i="20"/>
  <c r="N55" i="20"/>
  <c r="G55" i="20"/>
  <c r="N54" i="20"/>
  <c r="O54" i="20" s="1"/>
  <c r="G54" i="20"/>
  <c r="N53" i="20"/>
  <c r="O53" i="20" s="1"/>
  <c r="G53" i="20"/>
  <c r="N52" i="20"/>
  <c r="O52" i="20" s="1"/>
  <c r="G52" i="20"/>
  <c r="N51" i="20"/>
  <c r="O51" i="20" s="1"/>
  <c r="G51" i="20"/>
  <c r="N50" i="20"/>
  <c r="O50" i="20" s="1"/>
  <c r="G50" i="20"/>
  <c r="N49" i="20"/>
  <c r="O49" i="20" s="1"/>
  <c r="G49" i="20"/>
  <c r="N48" i="20"/>
  <c r="O48" i="20" s="1"/>
  <c r="G48" i="20"/>
  <c r="O47" i="20"/>
  <c r="N47" i="20"/>
  <c r="G47" i="20"/>
  <c r="N46" i="20"/>
  <c r="O46" i="20" s="1"/>
  <c r="G46" i="20"/>
  <c r="N45" i="20"/>
  <c r="O45" i="20" s="1"/>
  <c r="G45" i="20"/>
  <c r="N44" i="20"/>
  <c r="O44" i="20" s="1"/>
  <c r="G44" i="20"/>
  <c r="U43" i="20"/>
  <c r="V43" i="20" s="1"/>
  <c r="N43" i="20"/>
  <c r="O43" i="20" s="1"/>
  <c r="G43" i="20"/>
  <c r="U42" i="20"/>
  <c r="V42" i="20" s="1"/>
  <c r="G42" i="20"/>
  <c r="U41" i="20"/>
  <c r="V41" i="20" s="1"/>
  <c r="N41" i="20"/>
  <c r="O41" i="20" s="1"/>
  <c r="G41" i="20"/>
  <c r="N40" i="20"/>
  <c r="O40" i="20" s="1"/>
  <c r="G40" i="20"/>
  <c r="N39" i="20"/>
  <c r="O39" i="20" s="1"/>
  <c r="G39" i="20"/>
  <c r="N38" i="20"/>
  <c r="O38" i="20" s="1"/>
  <c r="G38" i="20"/>
  <c r="N37" i="20"/>
  <c r="O37" i="20" s="1"/>
  <c r="G37" i="20"/>
  <c r="G36" i="20"/>
  <c r="N35" i="20"/>
  <c r="O35" i="20" s="1"/>
  <c r="G35" i="20"/>
  <c r="G34" i="20"/>
  <c r="U33" i="20"/>
  <c r="V33" i="20" s="1"/>
  <c r="N33" i="20"/>
  <c r="O33" i="20" s="1"/>
  <c r="G33" i="20"/>
  <c r="N32" i="20"/>
  <c r="O32" i="20" s="1"/>
  <c r="G32" i="20"/>
  <c r="U31" i="20"/>
  <c r="V31" i="20" s="1"/>
  <c r="G31" i="20"/>
  <c r="U30" i="20"/>
  <c r="V30" i="20" s="1"/>
  <c r="G30" i="20"/>
  <c r="V29" i="20"/>
  <c r="U29" i="20"/>
  <c r="G29" i="20"/>
  <c r="U28" i="20"/>
  <c r="V28" i="20" s="1"/>
  <c r="G28" i="20"/>
  <c r="N27" i="20"/>
  <c r="O27" i="20" s="1"/>
  <c r="G27" i="20"/>
  <c r="N26" i="20"/>
  <c r="O26" i="20" s="1"/>
  <c r="G26" i="20"/>
  <c r="N25" i="20"/>
  <c r="O25" i="20" s="1"/>
  <c r="G25" i="20"/>
  <c r="N24" i="20"/>
  <c r="O24" i="20" s="1"/>
  <c r="G24" i="20"/>
  <c r="N23" i="20"/>
  <c r="O23" i="20" s="1"/>
  <c r="G23" i="20"/>
  <c r="N22" i="20"/>
  <c r="O22" i="20" s="1"/>
  <c r="G22" i="20"/>
  <c r="O21" i="20"/>
  <c r="N21" i="20"/>
  <c r="G21" i="20"/>
  <c r="N20" i="20"/>
  <c r="O20" i="20" s="1"/>
  <c r="G20" i="20"/>
  <c r="N19" i="20"/>
  <c r="O19" i="20" s="1"/>
  <c r="G19" i="20"/>
  <c r="N18" i="20"/>
  <c r="O18" i="20" s="1"/>
  <c r="G18" i="20"/>
  <c r="N17" i="20"/>
  <c r="O17" i="20" s="1"/>
  <c r="G17" i="20"/>
  <c r="N16" i="20"/>
  <c r="O16" i="20" s="1"/>
  <c r="G16" i="20"/>
  <c r="U14" i="20"/>
  <c r="V14" i="20" s="1"/>
  <c r="N14" i="20"/>
  <c r="O14" i="20" s="1"/>
  <c r="G14" i="20"/>
  <c r="U13" i="20"/>
  <c r="V13" i="20" s="1"/>
  <c r="N13" i="20"/>
  <c r="O13" i="20" s="1"/>
  <c r="G13" i="20"/>
  <c r="U12" i="20"/>
  <c r="V12" i="20" s="1"/>
  <c r="N12" i="20"/>
  <c r="O12" i="20" s="1"/>
  <c r="G12" i="20"/>
  <c r="U11" i="20"/>
  <c r="V11" i="20" s="1"/>
  <c r="N11" i="20"/>
  <c r="O11" i="20" s="1"/>
  <c r="G11" i="20"/>
  <c r="U10" i="20"/>
  <c r="V10" i="20" s="1"/>
  <c r="O10" i="20"/>
  <c r="N10" i="20"/>
  <c r="G10" i="20"/>
  <c r="U9" i="20"/>
  <c r="V9" i="20" s="1"/>
  <c r="N9" i="20"/>
  <c r="O9" i="20" s="1"/>
  <c r="G9" i="20"/>
  <c r="V8" i="20"/>
  <c r="U8" i="20"/>
  <c r="N8" i="20"/>
  <c r="O8" i="20" s="1"/>
  <c r="G8" i="20"/>
  <c r="G7" i="20"/>
  <c r="G6" i="20"/>
  <c r="G5" i="20"/>
  <c r="O4" i="20"/>
  <c r="N4" i="20"/>
  <c r="G4" i="20"/>
  <c r="U3" i="20"/>
  <c r="V3" i="20" s="1"/>
  <c r="N3" i="20"/>
  <c r="O3" i="20" s="1"/>
  <c r="G3" i="20"/>
  <c r="N3" i="14"/>
  <c r="O3" i="14" s="1"/>
  <c r="N60" i="14"/>
  <c r="O60" i="14" s="1"/>
  <c r="G60" i="14"/>
  <c r="N59" i="14"/>
  <c r="O59" i="14" s="1"/>
  <c r="G59" i="14"/>
  <c r="N58" i="14"/>
  <c r="O58" i="14" s="1"/>
  <c r="G58" i="14"/>
  <c r="O57" i="14"/>
  <c r="N57" i="14"/>
  <c r="G57" i="14"/>
  <c r="N56" i="14"/>
  <c r="O56" i="14" s="1"/>
  <c r="G56" i="14"/>
  <c r="N55" i="14"/>
  <c r="O55" i="14" s="1"/>
  <c r="G55" i="14"/>
  <c r="N54" i="14"/>
  <c r="O54" i="14" s="1"/>
  <c r="G54" i="14"/>
  <c r="N53" i="14"/>
  <c r="O53" i="14" s="1"/>
  <c r="G53" i="14"/>
  <c r="N52" i="14"/>
  <c r="O52" i="14" s="1"/>
  <c r="G52" i="14"/>
  <c r="N51" i="14"/>
  <c r="O51" i="14" s="1"/>
  <c r="G51" i="14"/>
  <c r="N50" i="14"/>
  <c r="O50" i="14" s="1"/>
  <c r="G50" i="14"/>
  <c r="O49" i="14"/>
  <c r="N49" i="14"/>
  <c r="G49" i="14"/>
  <c r="N48" i="14"/>
  <c r="O48" i="14" s="1"/>
  <c r="G48" i="14"/>
  <c r="N47" i="14"/>
  <c r="O47" i="14" s="1"/>
  <c r="G47" i="14"/>
  <c r="N46" i="14"/>
  <c r="O46" i="14" s="1"/>
  <c r="G46" i="14"/>
  <c r="N45" i="14"/>
  <c r="O45" i="14" s="1"/>
  <c r="G45" i="14"/>
  <c r="N44" i="14"/>
  <c r="O44" i="14" s="1"/>
  <c r="G44" i="14"/>
  <c r="U43" i="14"/>
  <c r="V43" i="14" s="1"/>
  <c r="N43" i="14"/>
  <c r="O43" i="14" s="1"/>
  <c r="G43" i="14"/>
  <c r="U42" i="14"/>
  <c r="V42" i="14" s="1"/>
  <c r="G42" i="14"/>
  <c r="U41" i="14"/>
  <c r="V41" i="14" s="1"/>
  <c r="N41" i="14"/>
  <c r="O41" i="14" s="1"/>
  <c r="G41" i="14"/>
  <c r="N40" i="14"/>
  <c r="O40" i="14" s="1"/>
  <c r="G40" i="14"/>
  <c r="N39" i="14"/>
  <c r="O39" i="14" s="1"/>
  <c r="G39" i="14"/>
  <c r="N38" i="14"/>
  <c r="O38" i="14" s="1"/>
  <c r="G38" i="14"/>
  <c r="N37" i="14"/>
  <c r="O37" i="14" s="1"/>
  <c r="G37" i="14"/>
  <c r="G36" i="14"/>
  <c r="N35" i="14"/>
  <c r="O35" i="14" s="1"/>
  <c r="G35" i="14"/>
  <c r="G34" i="14"/>
  <c r="U33" i="14"/>
  <c r="V33" i="14" s="1"/>
  <c r="N33" i="14"/>
  <c r="O33" i="14" s="1"/>
  <c r="G33" i="14"/>
  <c r="N32" i="14"/>
  <c r="O32" i="14" s="1"/>
  <c r="G32" i="14"/>
  <c r="U31" i="14"/>
  <c r="V31" i="14" s="1"/>
  <c r="G31" i="14"/>
  <c r="U30" i="14"/>
  <c r="V30" i="14" s="1"/>
  <c r="G30" i="14"/>
  <c r="U29" i="14"/>
  <c r="V29" i="14" s="1"/>
  <c r="G29" i="14"/>
  <c r="U28" i="14"/>
  <c r="V28" i="14" s="1"/>
  <c r="G28" i="14"/>
  <c r="N27" i="14"/>
  <c r="O27" i="14" s="1"/>
  <c r="G27" i="14"/>
  <c r="N26" i="14"/>
  <c r="O26" i="14" s="1"/>
  <c r="G26" i="14"/>
  <c r="N25" i="14"/>
  <c r="O25" i="14" s="1"/>
  <c r="G25" i="14"/>
  <c r="N24" i="14"/>
  <c r="O24" i="14" s="1"/>
  <c r="G24" i="14"/>
  <c r="N23" i="14"/>
  <c r="O23" i="14" s="1"/>
  <c r="G23" i="14"/>
  <c r="N22" i="14"/>
  <c r="O22" i="14" s="1"/>
  <c r="G22" i="14"/>
  <c r="N21" i="14"/>
  <c r="O21" i="14" s="1"/>
  <c r="G21" i="14"/>
  <c r="N20" i="14"/>
  <c r="O20" i="14" s="1"/>
  <c r="G20" i="14"/>
  <c r="N19" i="14"/>
  <c r="O19" i="14" s="1"/>
  <c r="G19" i="14"/>
  <c r="O18" i="14"/>
  <c r="N18" i="14"/>
  <c r="G18" i="14"/>
  <c r="N17" i="14"/>
  <c r="O17" i="14" s="1"/>
  <c r="G17" i="14"/>
  <c r="N16" i="14"/>
  <c r="O16" i="14" s="1"/>
  <c r="G16" i="14"/>
  <c r="U14" i="14"/>
  <c r="V14" i="14" s="1"/>
  <c r="N14" i="14"/>
  <c r="O14" i="14" s="1"/>
  <c r="G14" i="14"/>
  <c r="U13" i="14"/>
  <c r="V13" i="14" s="1"/>
  <c r="O13" i="14"/>
  <c r="N13" i="14"/>
  <c r="G13" i="14"/>
  <c r="U12" i="14"/>
  <c r="V12" i="14" s="1"/>
  <c r="N12" i="14"/>
  <c r="O12" i="14" s="1"/>
  <c r="G12" i="14"/>
  <c r="N11" i="14"/>
  <c r="O11" i="14" s="1"/>
  <c r="G11" i="14"/>
  <c r="N10" i="14"/>
  <c r="O10" i="14" s="1"/>
  <c r="G10" i="14"/>
  <c r="N9" i="14"/>
  <c r="O9" i="14" s="1"/>
  <c r="G9" i="14"/>
  <c r="N8" i="14"/>
  <c r="O8" i="14" s="1"/>
  <c r="G8" i="14"/>
  <c r="G7" i="14"/>
  <c r="G6" i="14"/>
  <c r="G5" i="14"/>
  <c r="N4" i="14"/>
  <c r="O4" i="14" s="1"/>
  <c r="G4" i="14"/>
  <c r="U3" i="14"/>
  <c r="V3" i="14" s="1"/>
  <c r="G3" i="14"/>
</calcChain>
</file>

<file path=xl/comments1.xml><?xml version="1.0" encoding="utf-8"?>
<comments xmlns="http://schemas.openxmlformats.org/spreadsheetml/2006/main">
  <authors>
    <author>Hana</author>
  </authors>
  <commentList>
    <comment ref="H31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32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관급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H40" authorId="0" shapeId="0">
      <text>
        <r>
          <rPr>
            <b/>
            <sz val="9"/>
            <color indexed="81"/>
            <rFont val="돋움"/>
            <family val="3"/>
            <charset val="129"/>
          </rPr>
          <t>회원사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안하기때문에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계산서비용을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받은다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<sst xmlns="http://schemas.openxmlformats.org/spreadsheetml/2006/main" count="3906" uniqueCount="444">
  <si>
    <t>조합</t>
    <phoneticPr fontId="2" type="noConversion"/>
  </si>
  <si>
    <t>회원사</t>
    <phoneticPr fontId="2" type="noConversion"/>
  </si>
  <si>
    <t>홈페이지</t>
    <phoneticPr fontId="2" type="noConversion"/>
  </si>
  <si>
    <t>Count</t>
    <phoneticPr fontId="2" type="noConversion"/>
  </si>
  <si>
    <t>RJ_001</t>
  </si>
  <si>
    <t>서울경인</t>
    <phoneticPr fontId="2" type="noConversion"/>
  </si>
  <si>
    <t>RJ_002</t>
  </si>
  <si>
    <t>강원도</t>
    <phoneticPr fontId="2" type="noConversion"/>
  </si>
  <si>
    <t>RJ_004</t>
  </si>
  <si>
    <t>대전충</t>
    <phoneticPr fontId="2" type="noConversion"/>
  </si>
  <si>
    <t>RJ_019</t>
  </si>
  <si>
    <t>대전세종</t>
    <phoneticPr fontId="2" type="noConversion"/>
  </si>
  <si>
    <t>RJ_005</t>
  </si>
  <si>
    <t>경북</t>
    <phoneticPr fontId="2" type="noConversion"/>
  </si>
  <si>
    <t>영남</t>
    <phoneticPr fontId="2" type="noConversion"/>
  </si>
  <si>
    <t>RJ_006</t>
  </si>
  <si>
    <t>경상남도</t>
    <phoneticPr fontId="2" type="noConversion"/>
  </si>
  <si>
    <t>RJ_007</t>
  </si>
  <si>
    <t>전라북도</t>
    <phoneticPr fontId="2" type="noConversion"/>
  </si>
  <si>
    <t>RJ_008</t>
  </si>
  <si>
    <t>광주전남</t>
    <phoneticPr fontId="2" type="noConversion"/>
  </si>
  <si>
    <t>RJ_108</t>
    <phoneticPr fontId="2" type="noConversion"/>
  </si>
  <si>
    <t>전남남부</t>
    <phoneticPr fontId="2" type="noConversion"/>
  </si>
  <si>
    <t>RJ_013</t>
  </si>
  <si>
    <t>전남동부</t>
    <phoneticPr fontId="2" type="noConversion"/>
  </si>
  <si>
    <t>RJ_009</t>
    <phoneticPr fontId="2" type="noConversion"/>
  </si>
  <si>
    <t>울산</t>
    <phoneticPr fontId="2" type="noConversion"/>
  </si>
  <si>
    <t>RJ_010</t>
  </si>
  <si>
    <t>대구공업</t>
    <phoneticPr fontId="2" type="noConversion"/>
  </si>
  <si>
    <t>RJ_011</t>
  </si>
  <si>
    <t>대경사업</t>
    <phoneticPr fontId="2" type="noConversion"/>
  </si>
  <si>
    <t>RJ_012</t>
  </si>
  <si>
    <t>부산</t>
    <phoneticPr fontId="2" type="noConversion"/>
  </si>
  <si>
    <t>RJ_014</t>
  </si>
  <si>
    <t>경인</t>
    <phoneticPr fontId="2" type="noConversion"/>
  </si>
  <si>
    <t>RJ_015</t>
  </si>
  <si>
    <t>경기서북부</t>
    <phoneticPr fontId="2" type="noConversion"/>
  </si>
  <si>
    <t>RJ_016</t>
  </si>
  <si>
    <t>경기중부</t>
    <phoneticPr fontId="2" type="noConversion"/>
  </si>
  <si>
    <t>RJ_017</t>
  </si>
  <si>
    <t>경기남부</t>
    <phoneticPr fontId="2" type="noConversion"/>
  </si>
  <si>
    <t>AJ_004</t>
  </si>
  <si>
    <t>AJ_005</t>
  </si>
  <si>
    <t>AJ_006</t>
  </si>
  <si>
    <t>AJ_008</t>
  </si>
  <si>
    <t>AJ_015</t>
  </si>
  <si>
    <t>프로그램</t>
    <phoneticPr fontId="2" type="noConversion"/>
  </si>
  <si>
    <t>비    고</t>
    <phoneticPr fontId="2" type="noConversion"/>
  </si>
  <si>
    <t>조합구분</t>
    <phoneticPr fontId="2" type="noConversion"/>
  </si>
  <si>
    <t>계산서</t>
    <phoneticPr fontId="2" type="noConversion"/>
  </si>
  <si>
    <t>?</t>
    <phoneticPr fontId="2" type="noConversion"/>
  </si>
  <si>
    <t xml:space="preserve"> └ 계산서 미리발행 후, 사용료는 월별(6,875,000)로 나눠서 받는다</t>
    <phoneticPr fontId="2" type="noConversion"/>
  </si>
  <si>
    <t>조달서버</t>
    <phoneticPr fontId="2" type="noConversion"/>
  </si>
  <si>
    <t>X</t>
  </si>
  <si>
    <t>X</t>
    <phoneticPr fontId="2" type="noConversion"/>
  </si>
  <si>
    <t>시작일자</t>
    <phoneticPr fontId="2" type="noConversion"/>
  </si>
  <si>
    <t>북부</t>
    <phoneticPr fontId="2" type="noConversion"/>
  </si>
  <si>
    <t>중부</t>
  </si>
  <si>
    <t>남울산</t>
    <phoneticPr fontId="2" type="noConversion"/>
  </si>
  <si>
    <t>부산 동부</t>
    <phoneticPr fontId="2" type="noConversion"/>
  </si>
  <si>
    <t>전남 남서부</t>
    <phoneticPr fontId="2" type="noConversion"/>
  </si>
  <si>
    <t>광주전남 중부</t>
    <phoneticPr fontId="2" type="noConversion"/>
  </si>
  <si>
    <t>경남</t>
    <phoneticPr fontId="2" type="noConversion"/>
  </si>
  <si>
    <t>경남 중부</t>
    <phoneticPr fontId="2" type="noConversion"/>
  </si>
  <si>
    <t>대전 남부</t>
    <phoneticPr fontId="2" type="noConversion"/>
  </si>
  <si>
    <t>충남 중서부</t>
    <phoneticPr fontId="2" type="noConversion"/>
  </si>
  <si>
    <t>경북 제일</t>
    <phoneticPr fontId="2" type="noConversion"/>
  </si>
  <si>
    <t>강원 남부</t>
    <phoneticPr fontId="2" type="noConversion"/>
  </si>
  <si>
    <t>강원 북부</t>
    <phoneticPr fontId="2" type="noConversion"/>
  </si>
  <si>
    <t>강원 동부</t>
    <phoneticPr fontId="2" type="noConversion"/>
  </si>
  <si>
    <t>전북 북서</t>
    <phoneticPr fontId="2" type="noConversion"/>
  </si>
  <si>
    <t>전북 서남</t>
    <phoneticPr fontId="2" type="noConversion"/>
  </si>
  <si>
    <t>전남 동남부</t>
    <phoneticPr fontId="2" type="noConversion"/>
  </si>
  <si>
    <t>RJ_201</t>
    <phoneticPr fontId="2" type="noConversion"/>
  </si>
  <si>
    <t>RJ_001</t>
    <phoneticPr fontId="2" type="noConversion"/>
  </si>
  <si>
    <t>RJ_002</t>
    <phoneticPr fontId="2" type="noConversion"/>
  </si>
  <si>
    <t>RJ_202</t>
    <phoneticPr fontId="2" type="noConversion"/>
  </si>
  <si>
    <t>RJ_203</t>
    <phoneticPr fontId="2" type="noConversion"/>
  </si>
  <si>
    <t>RJ_004</t>
    <phoneticPr fontId="2" type="noConversion"/>
  </si>
  <si>
    <t>J</t>
    <phoneticPr fontId="2" type="noConversion"/>
  </si>
  <si>
    <t>RJ_019</t>
    <phoneticPr fontId="2" type="noConversion"/>
  </si>
  <si>
    <t>RJ_J01</t>
    <phoneticPr fontId="2" type="noConversion"/>
  </si>
  <si>
    <t>RJ_005</t>
    <phoneticPr fontId="2" type="noConversion"/>
  </si>
  <si>
    <t>RJ_501</t>
    <phoneticPr fontId="2" type="noConversion"/>
  </si>
  <si>
    <t>RJ_502</t>
    <phoneticPr fontId="2" type="noConversion"/>
  </si>
  <si>
    <t>RJ_006</t>
    <phoneticPr fontId="2" type="noConversion"/>
  </si>
  <si>
    <t>RJ_601</t>
    <phoneticPr fontId="2" type="noConversion"/>
  </si>
  <si>
    <t>RJ_602</t>
    <phoneticPr fontId="2" type="noConversion"/>
  </si>
  <si>
    <t>RJ_007</t>
    <phoneticPr fontId="2" type="noConversion"/>
  </si>
  <si>
    <t>RJ_701</t>
    <phoneticPr fontId="2" type="noConversion"/>
  </si>
  <si>
    <t>RJ_702</t>
    <phoneticPr fontId="2" type="noConversion"/>
  </si>
  <si>
    <t>RJ_801</t>
    <phoneticPr fontId="2" type="noConversion"/>
  </si>
  <si>
    <t>RJ_008</t>
    <phoneticPr fontId="2" type="noConversion"/>
  </si>
  <si>
    <t>RJ_018</t>
    <phoneticPr fontId="2" type="noConversion"/>
  </si>
  <si>
    <t>RJ_K01</t>
    <phoneticPr fontId="2" type="noConversion"/>
  </si>
  <si>
    <t>RJ_013</t>
    <phoneticPr fontId="2" type="noConversion"/>
  </si>
  <si>
    <t>D</t>
    <phoneticPr fontId="2" type="noConversion"/>
  </si>
  <si>
    <t>RJ_D01</t>
    <phoneticPr fontId="2" type="noConversion"/>
  </si>
  <si>
    <t>RJ_901</t>
    <phoneticPr fontId="2" type="noConversion"/>
  </si>
  <si>
    <t>RJ_010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</si>
  <si>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</si>
  <si>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</si>
  <si>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</si>
  <si>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RJ_011</t>
    <phoneticPr fontId="2" type="noConversion"/>
  </si>
  <si>
    <t>RJ_C01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</si>
  <si>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</si>
  <si>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</si>
  <si>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</si>
  <si>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</si>
  <si>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RJ_401</t>
    <phoneticPr fontId="2" type="noConversion"/>
  </si>
  <si>
    <t>RJ_402</t>
    <phoneticPr fontId="2" type="noConversion"/>
  </si>
  <si>
    <t>I</t>
    <phoneticPr fontId="2" type="noConversion"/>
  </si>
  <si>
    <t>AJ_003</t>
  </si>
  <si>
    <t>충북</t>
  </si>
  <si>
    <t>충북 동부</t>
  </si>
  <si>
    <t>충북 서부</t>
  </si>
  <si>
    <t>대전세종충남</t>
  </si>
  <si>
    <t>분기초 1일</t>
  </si>
  <si>
    <t>서북부</t>
  </si>
  <si>
    <t>동부</t>
  </si>
  <si>
    <t>대구경북</t>
  </si>
  <si>
    <t>경북 동부</t>
  </si>
  <si>
    <t>경북 북부</t>
  </si>
  <si>
    <t>대경</t>
  </si>
  <si>
    <t>부산울산경남</t>
  </si>
  <si>
    <t>계산서일자 10일</t>
  </si>
  <si>
    <t>부울경</t>
  </si>
  <si>
    <t>부경</t>
  </si>
  <si>
    <t>경남 중서부</t>
  </si>
  <si>
    <t>광주전남</t>
  </si>
  <si>
    <t>전남 제일</t>
  </si>
  <si>
    <t>전남</t>
  </si>
  <si>
    <t>전남 동서</t>
  </si>
  <si>
    <t>영남</t>
  </si>
  <si>
    <t>남서부</t>
    <phoneticPr fontId="2" type="noConversion"/>
  </si>
  <si>
    <r>
      <rPr>
        <b/>
        <sz val="11"/>
        <rFont val="맑은 고딕"/>
        <family val="3"/>
        <charset val="129"/>
        <scheme val="minor"/>
      </rPr>
      <t>회원사 월 5만원</t>
    </r>
    <r>
      <rPr>
        <sz val="11"/>
        <rFont val="맑은 고딕"/>
        <family val="3"/>
        <charset val="129"/>
        <scheme val="minor"/>
      </rPr>
      <t xml:space="preserve"> (기존 영업 회원사 X, 신규 O) → </t>
    </r>
    <r>
      <rPr>
        <b/>
        <sz val="11"/>
        <rFont val="맑은 고딕"/>
        <family val="3"/>
        <charset val="129"/>
        <scheme val="minor"/>
      </rPr>
      <t>특이 케이스</t>
    </r>
    <phoneticPr fontId="2" type="noConversion"/>
  </si>
  <si>
    <t>담당자</t>
    <phoneticPr fontId="2" type="noConversion"/>
  </si>
  <si>
    <t>김기영</t>
    <phoneticPr fontId="2" type="noConversion"/>
  </si>
  <si>
    <t>문병길</t>
    <phoneticPr fontId="2" type="noConversion"/>
  </si>
  <si>
    <t>이유선</t>
    <phoneticPr fontId="2" type="noConversion"/>
  </si>
  <si>
    <t>이문현</t>
    <phoneticPr fontId="2" type="noConversion"/>
  </si>
  <si>
    <t>황상걸</t>
    <phoneticPr fontId="2" type="noConversion"/>
  </si>
  <si>
    <t>박혜선</t>
    <phoneticPr fontId="2" type="noConversion"/>
  </si>
  <si>
    <t>김정욱</t>
    <phoneticPr fontId="2" type="noConversion"/>
  </si>
  <si>
    <t>김현주</t>
    <phoneticPr fontId="2" type="noConversion"/>
  </si>
  <si>
    <t>김은미</t>
    <phoneticPr fontId="2" type="noConversion"/>
  </si>
  <si>
    <t>신명화</t>
    <phoneticPr fontId="2" type="noConversion"/>
  </si>
  <si>
    <t>여직원</t>
    <phoneticPr fontId="2" type="noConversion"/>
  </si>
  <si>
    <t>김성희</t>
    <phoneticPr fontId="2" type="noConversion"/>
  </si>
  <si>
    <t>유경희</t>
    <phoneticPr fontId="2" type="noConversion"/>
  </si>
  <si>
    <t>유명희</t>
    <phoneticPr fontId="2" type="noConversion"/>
  </si>
  <si>
    <t>안지숙</t>
    <phoneticPr fontId="2" type="noConversion"/>
  </si>
  <si>
    <t>김미영</t>
    <phoneticPr fontId="2" type="noConversion"/>
  </si>
  <si>
    <t>매달 20일</t>
  </si>
  <si>
    <t>매달 20일</t>
    <phoneticPr fontId="2" type="noConversion"/>
  </si>
  <si>
    <t>프로그램</t>
    <phoneticPr fontId="2" type="noConversion"/>
  </si>
  <si>
    <t>회원사 조합에서 공제</t>
    <phoneticPr fontId="2" type="noConversion"/>
  </si>
  <si>
    <t>회원사 직접 계산서 발행(or 대기업)</t>
    <phoneticPr fontId="2" type="noConversion"/>
  </si>
  <si>
    <t>합계</t>
    <phoneticPr fontId="2" type="noConversion"/>
  </si>
  <si>
    <t>새성도(RM_244),삼승(RM_2E1) ==&gt; 사급계산서 매년 1월에 발행(60,000)VAT별도 2017년도 부터 사용않함, 2018년도 발행하지 말것</t>
    <phoneticPr fontId="2" type="noConversion"/>
  </si>
  <si>
    <t>삼봉(RM_225),삼양(RM_299),</t>
  </si>
  <si>
    <t>비고</t>
    <phoneticPr fontId="2" type="noConversion"/>
  </si>
  <si>
    <t>분기말 20일</t>
    <phoneticPr fontId="2" type="noConversion"/>
  </si>
  <si>
    <t>기존 10만원 / 2017-03-01부터 8만원 → 특이 케이스</t>
  </si>
  <si>
    <t>분기초 1일</t>
    <phoneticPr fontId="2" type="noConversion"/>
  </si>
  <si>
    <t xml:space="preserve"> └ 사급사용하는 회원사는 월 5천원 끊어야함 (년 6만원)</t>
    <phoneticPr fontId="2" type="noConversion"/>
  </si>
  <si>
    <t>RM_529(대구사업조합 소속) 월 5만원</t>
  </si>
  <si>
    <t>년말에 다음년도 사용료 미리 납입</t>
    <phoneticPr fontId="2" type="noConversion"/>
  </si>
  <si>
    <t>업체수 상관없이</t>
    <phoneticPr fontId="2" type="noConversion"/>
  </si>
  <si>
    <t>기존 업체수 상관없이 30만원 / 2017-04-01부터 30,000 * 12업체</t>
    <phoneticPr fontId="2" type="noConversion"/>
  </si>
  <si>
    <t>미리입금해준다. 일찍 협의해야함</t>
    <phoneticPr fontId="2" type="noConversion"/>
  </si>
  <si>
    <r>
      <t>조합에서 공제없이 회원사가 직접 입금해준다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</si>
  <si>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r>
      <t>프로그램 30,000원 계산서 5,000원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</si>
  <si>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1년계약 제외업체</t>
    <phoneticPr fontId="2" type="noConversion"/>
  </si>
  <si>
    <r>
      <t xml:space="preserve">개별 업체로 발행 </t>
    </r>
    <r>
      <rPr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</si>
  <si>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계산서
(12월발행)</t>
    <phoneticPr fontId="2" type="noConversion"/>
  </si>
  <si>
    <t>조달연계
서버료</t>
    <phoneticPr fontId="2" type="noConversion"/>
  </si>
  <si>
    <t>서버
임대료</t>
    <phoneticPr fontId="2" type="noConversion"/>
  </si>
  <si>
    <t>매달 20일 (대기업)</t>
    <phoneticPr fontId="2" type="noConversion"/>
  </si>
  <si>
    <t xml:space="preserve">RM_225 </t>
  </si>
  <si>
    <t xml:space="preserve">RM_233 </t>
  </si>
  <si>
    <t xml:space="preserve">RM_244 </t>
  </si>
  <si>
    <t xml:space="preserve">RM_277 </t>
  </si>
  <si>
    <t xml:space="preserve">RM_278 </t>
  </si>
  <si>
    <t xml:space="preserve">RM_299 </t>
  </si>
  <si>
    <t xml:space="preserve">RM_2C2 </t>
  </si>
  <si>
    <t xml:space="preserve">RM_2D7 </t>
  </si>
  <si>
    <t xml:space="preserve">RM_2D8 </t>
  </si>
  <si>
    <t xml:space="preserve">RM_2E1 </t>
  </si>
  <si>
    <t xml:space="preserve">RM_2F4 </t>
  </si>
  <si>
    <t xml:space="preserve">RM_2F5 </t>
  </si>
  <si>
    <t xml:space="preserve">RM_2F6 </t>
  </si>
  <si>
    <t xml:space="preserve">RM_2G0 </t>
  </si>
  <si>
    <t xml:space="preserve">RM_2H4 </t>
  </si>
  <si>
    <t xml:space="preserve">AS_301 </t>
  </si>
  <si>
    <t>2016년 전자세금계산서 사용료</t>
  </si>
  <si>
    <t xml:space="preserve">AS_901 </t>
  </si>
  <si>
    <t xml:space="preserve">RM_1BE </t>
  </si>
  <si>
    <t xml:space="preserve">RM_302 </t>
  </si>
  <si>
    <t xml:space="preserve">RM_303 </t>
  </si>
  <si>
    <t xml:space="preserve">RM_304 </t>
  </si>
  <si>
    <t xml:space="preserve">RM_502 </t>
  </si>
  <si>
    <t xml:space="preserve">RM_504 </t>
  </si>
  <si>
    <t xml:space="preserve">RM_506 </t>
  </si>
  <si>
    <t xml:space="preserve">RM_507 </t>
  </si>
  <si>
    <t xml:space="preserve">RM_508 </t>
  </si>
  <si>
    <t xml:space="preserve">RM_526 </t>
  </si>
  <si>
    <t xml:space="preserve">RM_529 </t>
  </si>
  <si>
    <t xml:space="preserve">RM_537 </t>
  </si>
  <si>
    <t xml:space="preserve">RM_539 </t>
  </si>
  <si>
    <t xml:space="preserve">RM_534 </t>
  </si>
  <si>
    <t xml:space="preserve">RM_546 </t>
  </si>
  <si>
    <t xml:space="preserve">RM_550 </t>
  </si>
  <si>
    <t xml:space="preserve">RM_55A </t>
  </si>
  <si>
    <t xml:space="preserve">RM_55B </t>
  </si>
  <si>
    <t xml:space="preserve">RM_55C </t>
  </si>
  <si>
    <t xml:space="preserve">RM_563 </t>
  </si>
  <si>
    <t xml:space="preserve">RM_565 </t>
  </si>
  <si>
    <t xml:space="preserve">RM_566 </t>
  </si>
  <si>
    <t xml:space="preserve">RM_585 </t>
  </si>
  <si>
    <t xml:space="preserve">RM_592 </t>
  </si>
  <si>
    <t xml:space="preserve">RM_597 </t>
  </si>
  <si>
    <t xml:space="preserve">RM_5A3 </t>
  </si>
  <si>
    <t xml:space="preserve">RM_5A4 </t>
  </si>
  <si>
    <t xml:space="preserve">RM_5B2 </t>
  </si>
  <si>
    <t xml:space="preserve">RM_5B4 </t>
  </si>
  <si>
    <t xml:space="preserve">RM_5B6 </t>
  </si>
  <si>
    <t xml:space="preserve">RM_5B8 </t>
  </si>
  <si>
    <t xml:space="preserve">RM_5C4 </t>
  </si>
  <si>
    <t xml:space="preserve">RM_5C5 </t>
  </si>
  <si>
    <t xml:space="preserve">RM_5C9 </t>
  </si>
  <si>
    <t xml:space="preserve">RM_5D3 </t>
  </si>
  <si>
    <t xml:space="preserve">RM_5D4 </t>
  </si>
  <si>
    <t xml:space="preserve">RM_5D5 </t>
  </si>
  <si>
    <t xml:space="preserve">RM_5D6 </t>
  </si>
  <si>
    <t xml:space="preserve">RM_5E7 </t>
  </si>
  <si>
    <t xml:space="preserve">RM_5K9 </t>
  </si>
  <si>
    <t xml:space="preserve">RM_5F4 </t>
  </si>
  <si>
    <t xml:space="preserve">RM_5G6 </t>
  </si>
  <si>
    <t xml:space="preserve">RM_5H0 </t>
  </si>
  <si>
    <t xml:space="preserve">RM_5H1 </t>
  </si>
  <si>
    <t xml:space="preserve">RM_5H2 </t>
  </si>
  <si>
    <t xml:space="preserve">RM_5H4 </t>
  </si>
  <si>
    <t xml:space="preserve">RM_5H5 </t>
  </si>
  <si>
    <t xml:space="preserve">RM_5H8 </t>
  </si>
  <si>
    <t xml:space="preserve">RM_5I1 </t>
  </si>
  <si>
    <t xml:space="preserve">RM_5I3 </t>
  </si>
  <si>
    <t xml:space="preserve">RM_5I4 </t>
  </si>
  <si>
    <t xml:space="preserve">RM_5I5 </t>
  </si>
  <si>
    <t xml:space="preserve">RM_5I6 </t>
  </si>
  <si>
    <t xml:space="preserve">RM_5I9 </t>
  </si>
  <si>
    <t xml:space="preserve">RM_5J1 </t>
  </si>
  <si>
    <t xml:space="preserve">RM_624 </t>
  </si>
  <si>
    <t xml:space="preserve">RM_626 </t>
  </si>
  <si>
    <t xml:space="preserve">RM_639 </t>
  </si>
  <si>
    <t xml:space="preserve">RM_667 </t>
  </si>
  <si>
    <t xml:space="preserve">RM_668 </t>
  </si>
  <si>
    <t xml:space="preserve">RM_682 </t>
  </si>
  <si>
    <t xml:space="preserve">RM_689 </t>
  </si>
  <si>
    <t xml:space="preserve">RM_695 </t>
  </si>
  <si>
    <t xml:space="preserve">RM_696 </t>
  </si>
  <si>
    <t xml:space="preserve">RM_697 </t>
  </si>
  <si>
    <t xml:space="preserve">RM_6B1 </t>
  </si>
  <si>
    <t xml:space="preserve">RM_6B5 </t>
  </si>
  <si>
    <t xml:space="preserve">RM_901 </t>
  </si>
  <si>
    <t xml:space="preserve">RM_902 </t>
  </si>
  <si>
    <t xml:space="preserve">RM_903 </t>
  </si>
  <si>
    <t xml:space="preserve">RM_A05 </t>
  </si>
  <si>
    <t xml:space="preserve">RM_536 </t>
  </si>
  <si>
    <t xml:space="preserve">RM_A27 </t>
  </si>
  <si>
    <t xml:space="preserve">RM_A30 </t>
  </si>
  <si>
    <t xml:space="preserve">RM_A38 </t>
  </si>
  <si>
    <t xml:space="preserve">RM_A39 </t>
  </si>
  <si>
    <t xml:space="preserve">RM_A40 </t>
  </si>
  <si>
    <t xml:space="preserve">RM_A41 </t>
  </si>
  <si>
    <t xml:space="preserve">RM_A43 </t>
  </si>
  <si>
    <t xml:space="preserve">RM_A44 </t>
  </si>
  <si>
    <t xml:space="preserve">RM_B01 </t>
  </si>
  <si>
    <t xml:space="preserve">RM_B03 </t>
  </si>
  <si>
    <t xml:space="preserve">RM_B04 </t>
  </si>
  <si>
    <t xml:space="preserve">RM_B10 </t>
  </si>
  <si>
    <t xml:space="preserve">RM_B09 </t>
  </si>
  <si>
    <t xml:space="preserve">RM_C01 </t>
  </si>
  <si>
    <t xml:space="preserve">RM_505 </t>
  </si>
  <si>
    <t>월</t>
    <phoneticPr fontId="2" type="noConversion"/>
  </si>
  <si>
    <t>공급</t>
    <phoneticPr fontId="2" type="noConversion"/>
  </si>
  <si>
    <t>세액</t>
    <phoneticPr fontId="2" type="noConversion"/>
  </si>
  <si>
    <t>declare @yy smallint</t>
  </si>
  <si>
    <t>declare @gubun smallint</t>
  </si>
  <si>
    <t>set @yy = 2017</t>
  </si>
  <si>
    <t>set @gubun = 1</t>
  </si>
  <si>
    <t>select company_code--, mm, count(*)</t>
  </si>
  <si>
    <t xml:space="preserve">from RJ_001.dbo.cust_gs_maechul where yy = @yy and gubun = @gubun </t>
  </si>
  <si>
    <t xml:space="preserve">group by company_code--, mm </t>
  </si>
  <si>
    <t>order by company_code--, mm</t>
  </si>
  <si>
    <t>from RJ_002.dbo.cust_gs_maechul where yy = @yy and gubun = @gubun</t>
  </si>
  <si>
    <t>group by company_code--, mm</t>
  </si>
  <si>
    <t>from RJ_007.dbo.cust_gs_maechul where yy = @yy and gubun = @gubun</t>
  </si>
  <si>
    <t>from RJ_008.dbo.cust_gs_maechul where yy = @yy and gubun = @gubun</t>
  </si>
  <si>
    <t>from RJ_108.dbo.cust_gs_maechul where yy = @yy and gubun = @gubun</t>
  </si>
  <si>
    <t>from RJ_013.dbo.cust_gs_maechul where yy = @yy and gubun = @gubun</t>
  </si>
  <si>
    <t>from AJ_005.dbo.cust_gs_maechul where yy = @yy and gubun = @gubun</t>
  </si>
  <si>
    <t>from AJ_008.dbo.cust_gs_maechul where yy = @yy and gubun = @gubun</t>
  </si>
  <si>
    <t>//-- RM_103, RM_104</t>
  </si>
  <si>
    <t xml:space="preserve">//-- RM_225, RM_299 </t>
  </si>
  <si>
    <t xml:space="preserve">//-- RM_734 </t>
  </si>
  <si>
    <t xml:space="preserve">//-- RM_866 </t>
  </si>
  <si>
    <t xml:space="preserve">//-- RM_K15, RM_K35 </t>
  </si>
  <si>
    <t xml:space="preserve">//-- RM_D21 </t>
  </si>
  <si>
    <t xml:space="preserve">//-- AS_569 </t>
  </si>
  <si>
    <t>개별</t>
    <phoneticPr fontId="2" type="noConversion"/>
  </si>
  <si>
    <t>조달서버
인증서</t>
    <phoneticPr fontId="2" type="noConversion"/>
  </si>
  <si>
    <r>
      <t>RM_904, RM_905, RM_907, RM_906(</t>
    </r>
    <r>
      <rPr>
        <b/>
        <sz val="11"/>
        <color rgb="FFFF0000"/>
        <rFont val="맑은 고딕"/>
        <family val="3"/>
        <charset val="129"/>
        <scheme val="minor"/>
      </rPr>
      <t>3월</t>
    </r>
    <r>
      <rPr>
        <b/>
        <sz val="11"/>
        <rFont val="맑은 고딕"/>
        <family val="3"/>
        <charset val="129"/>
        <scheme val="minor"/>
      </rPr>
      <t>)/ RM_911(</t>
    </r>
    <r>
      <rPr>
        <b/>
        <sz val="11"/>
        <color rgb="FFFF0000"/>
        <rFont val="맑은 고딕"/>
        <family val="3"/>
        <charset val="129"/>
        <scheme val="minor"/>
      </rPr>
      <t>4월</t>
    </r>
    <r>
      <rPr>
        <b/>
        <sz val="11"/>
        <rFont val="맑은 고딕"/>
        <family val="3"/>
        <charset val="129"/>
        <scheme val="minor"/>
      </rPr>
      <t>)1년계약 40만원_</t>
    </r>
    <r>
      <rPr>
        <b/>
        <sz val="11"/>
        <color rgb="FFFF0000"/>
        <rFont val="맑은 고딕"/>
        <family val="3"/>
        <charset val="129"/>
        <scheme val="minor"/>
      </rPr>
      <t>선발행</t>
    </r>
    <phoneticPr fontId="2" type="noConversion"/>
  </si>
  <si>
    <t>년말에 다음년도 선납</t>
    <phoneticPr fontId="2" type="noConversion"/>
  </si>
  <si>
    <t xml:space="preserve"> RM_191, RM_193, RM_186 (대기업) 월 5만원</t>
    <phoneticPr fontId="2" type="noConversion"/>
  </si>
  <si>
    <t>제일</t>
    <phoneticPr fontId="2" type="noConversion"/>
  </si>
  <si>
    <r>
      <t>프로그램 30,000원 계산서 10,000원 /</t>
    </r>
    <r>
      <rPr>
        <b/>
        <sz val="11"/>
        <rFont val="맑은 고딕"/>
        <family val="3"/>
        <charset val="129"/>
        <scheme val="minor"/>
      </rPr>
      <t xml:space="preserve">조합 월별 , 회원사 분기초 1일 나눠서 끊음 </t>
    </r>
    <r>
      <rPr>
        <b/>
        <sz val="11"/>
        <color rgb="FFFF0000"/>
        <rFont val="맑은 고딕"/>
        <family val="3"/>
        <charset val="129"/>
        <scheme val="minor"/>
      </rPr>
      <t>(리스트 발행)</t>
    </r>
    <phoneticPr fontId="2" type="noConversion"/>
  </si>
  <si>
    <t>회원사_조합에서 공제</t>
    <phoneticPr fontId="2" type="noConversion"/>
  </si>
  <si>
    <t>회원사_직접 계산서 발행(or 대기업)</t>
    <phoneticPr fontId="2" type="noConversion"/>
  </si>
  <si>
    <t>서부</t>
    <phoneticPr fontId="2" type="noConversion"/>
  </si>
  <si>
    <t>부울경</t>
    <phoneticPr fontId="2" type="noConversion"/>
  </si>
  <si>
    <r>
      <t>경상남도</t>
    </r>
    <r>
      <rPr>
        <sz val="9"/>
        <rFont val="맑은 고딕"/>
        <family val="3"/>
        <charset val="129"/>
        <scheme val="minor"/>
      </rPr>
      <t>[미정]</t>
    </r>
    <phoneticPr fontId="2" type="noConversion"/>
  </si>
  <si>
    <t>RM_648 매년 1월에 사급계산서 발행</t>
    <phoneticPr fontId="2" type="noConversion"/>
  </si>
  <si>
    <t>황상걸 차장</t>
    <phoneticPr fontId="2" type="noConversion"/>
  </si>
  <si>
    <t>사용료
합계</t>
  </si>
  <si>
    <t>사용료
합계</t>
    <phoneticPr fontId="2" type="noConversion"/>
  </si>
  <si>
    <r>
      <t xml:space="preserve">매달 20일 (대기업: </t>
    </r>
    <r>
      <rPr>
        <b/>
        <sz val="11"/>
        <rFont val="맑은 고딕"/>
        <family val="3"/>
        <charset val="129"/>
        <scheme val="minor"/>
      </rPr>
      <t>RM_191, RM_193, RM_186</t>
    </r>
    <r>
      <rPr>
        <sz val="11"/>
        <rFont val="맑은 고딕"/>
        <family val="3"/>
        <charset val="129"/>
        <scheme val="minor"/>
      </rPr>
      <t xml:space="preserve"> )</t>
    </r>
    <phoneticPr fontId="2" type="noConversion"/>
  </si>
  <si>
    <r>
      <t xml:space="preserve">매달 20일 (대구사업조합 소속: </t>
    </r>
    <r>
      <rPr>
        <b/>
        <sz val="11"/>
        <rFont val="맑은 고딕"/>
        <family val="3"/>
        <charset val="129"/>
        <scheme val="minor"/>
      </rPr>
      <t>RM_529</t>
    </r>
    <r>
      <rPr>
        <sz val="11"/>
        <rFont val="맑은 고딕"/>
        <family val="3"/>
        <charset val="129"/>
        <scheme val="minor"/>
      </rPr>
      <t>)</t>
    </r>
    <phoneticPr fontId="2" type="noConversion"/>
  </si>
  <si>
    <t>매달 20일(1년계약 제외)</t>
    <phoneticPr fontId="2" type="noConversion"/>
  </si>
  <si>
    <t>전회</t>
    <phoneticPr fontId="2" type="noConversion"/>
  </si>
  <si>
    <t>금회</t>
    <phoneticPr fontId="2" type="noConversion"/>
  </si>
  <si>
    <t>강원도</t>
  </si>
  <si>
    <t>대전충</t>
  </si>
  <si>
    <t>경북</t>
  </si>
  <si>
    <t>경상남도</t>
    <phoneticPr fontId="2" type="noConversion"/>
  </si>
  <si>
    <t>RJ_002</t>
    <phoneticPr fontId="2" type="noConversion"/>
  </si>
  <si>
    <t>RJ_102</t>
    <phoneticPr fontId="2" type="noConversion"/>
  </si>
  <si>
    <t>RJ_202</t>
    <phoneticPr fontId="2" type="noConversion"/>
  </si>
  <si>
    <t>RJ_302</t>
    <phoneticPr fontId="2" type="noConversion"/>
  </si>
  <si>
    <t>RJ_304</t>
    <phoneticPr fontId="2" type="noConversion"/>
  </si>
  <si>
    <t>RJ_404</t>
    <phoneticPr fontId="2" type="noConversion"/>
  </si>
  <si>
    <t>RJ_119</t>
    <phoneticPr fontId="2" type="noConversion"/>
  </si>
  <si>
    <t>RJ_105</t>
    <phoneticPr fontId="2" type="noConversion"/>
  </si>
  <si>
    <t>RJ_205</t>
    <phoneticPr fontId="2" type="noConversion"/>
  </si>
  <si>
    <t>RJ_106</t>
    <phoneticPr fontId="2" type="noConversion"/>
  </si>
  <si>
    <t>RJ_206</t>
    <phoneticPr fontId="2" type="noConversion"/>
  </si>
  <si>
    <t>RJ_107</t>
    <phoneticPr fontId="2" type="noConversion"/>
  </si>
  <si>
    <t>RJ_207</t>
    <phoneticPr fontId="2" type="noConversion"/>
  </si>
  <si>
    <t>RJ_208</t>
    <phoneticPr fontId="2" type="noConversion"/>
  </si>
  <si>
    <t>RJ_118</t>
    <phoneticPr fontId="2" type="noConversion"/>
  </si>
  <si>
    <t>RJ_113</t>
    <phoneticPr fontId="2" type="noConversion"/>
  </si>
  <si>
    <t>RJ_109</t>
    <phoneticPr fontId="2" type="noConversion"/>
  </si>
  <si>
    <t>RJ_112</t>
    <phoneticPr fontId="2" type="noConversion"/>
  </si>
  <si>
    <t>AJ_003</t>
    <phoneticPr fontId="2" type="noConversion"/>
  </si>
  <si>
    <t>AJ_103</t>
    <phoneticPr fontId="2" type="noConversion"/>
  </si>
  <si>
    <t>AJ_203</t>
    <phoneticPr fontId="2" type="noConversion"/>
  </si>
  <si>
    <t>AJ_303</t>
    <phoneticPr fontId="2" type="noConversion"/>
  </si>
  <si>
    <t>AJ_104</t>
    <phoneticPr fontId="2" type="noConversion"/>
  </si>
  <si>
    <t>AJ_204</t>
    <phoneticPr fontId="2" type="noConversion"/>
  </si>
  <si>
    <t>AJ_304</t>
    <phoneticPr fontId="2" type="noConversion"/>
  </si>
  <si>
    <t>AJ_404</t>
    <phoneticPr fontId="2" type="noConversion"/>
  </si>
  <si>
    <t>AJ_504</t>
    <phoneticPr fontId="2" type="noConversion"/>
  </si>
  <si>
    <t>AJ_105</t>
    <phoneticPr fontId="2" type="noConversion"/>
  </si>
  <si>
    <t>AJ_205</t>
    <phoneticPr fontId="2" type="noConversion"/>
  </si>
  <si>
    <t>AJ_305</t>
    <phoneticPr fontId="2" type="noConversion"/>
  </si>
  <si>
    <t>AJ_108</t>
    <phoneticPr fontId="2" type="noConversion"/>
  </si>
  <si>
    <t>AJ_106</t>
    <phoneticPr fontId="2" type="noConversion"/>
  </si>
  <si>
    <t>AJ_206</t>
    <phoneticPr fontId="2" type="noConversion"/>
  </si>
  <si>
    <t>AJ_306</t>
    <phoneticPr fontId="2" type="noConversion"/>
  </si>
  <si>
    <t>AJ_208</t>
    <phoneticPr fontId="2" type="noConversion"/>
  </si>
  <si>
    <t>AJ_308</t>
    <phoneticPr fontId="2" type="noConversion"/>
  </si>
  <si>
    <t>-</t>
    <phoneticPr fontId="2" type="noConversion"/>
  </si>
  <si>
    <t>RJ_304</t>
    <phoneticPr fontId="2" type="noConversion"/>
  </si>
  <si>
    <t>매달 10일</t>
    <phoneticPr fontId="2" type="noConversion"/>
  </si>
  <si>
    <t>1년계약 업체(5)</t>
    <phoneticPr fontId="2" type="noConversion"/>
  </si>
  <si>
    <r>
      <t xml:space="preserve">매달 20일 </t>
    </r>
    <r>
      <rPr>
        <b/>
        <sz val="9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</si>
  <si>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t>2017년 12월 조합 사용 현황</t>
    <phoneticPr fontId="2" type="noConversion"/>
  </si>
  <si>
    <t>합  계</t>
    <phoneticPr fontId="2" type="noConversion"/>
  </si>
  <si>
    <t>-</t>
    <phoneticPr fontId="2" type="noConversion"/>
  </si>
  <si>
    <t>대전세종충청</t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</si>
  <si>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</si>
  <si>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 xml:space="preserve"> (기존 영업 회원사 X, 신규 O) → </t>
    </r>
    <r>
      <rPr>
        <b/>
        <sz val="9"/>
        <color rgb="FFFF0000"/>
        <rFont val="맑은 고딕"/>
        <family val="3"/>
        <charset val="129"/>
        <scheme val="minor"/>
      </rPr>
      <t>특이 케이스</t>
    </r>
    <phoneticPr fontId="2" type="noConversion"/>
  </si>
  <si>
    <r>
      <t>매달 20일</t>
    </r>
    <r>
      <rPr>
        <b/>
        <sz val="9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</si>
  <si>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회원사 [ 조합에서 공제 ]</t>
    <phoneticPr fontId="2" type="noConversion"/>
  </si>
  <si>
    <t>회원사 [ 개별 발행 ]</t>
    <phoneticPr fontId="2" type="noConversion"/>
  </si>
  <si>
    <t>년말 선발행</t>
    <phoneticPr fontId="2" type="noConversion"/>
  </si>
  <si>
    <t>분기초 20일</t>
    <phoneticPr fontId="2" type="noConversion"/>
  </si>
  <si>
    <t>분기초 20일</t>
    <phoneticPr fontId="2" type="noConversion"/>
  </si>
  <si>
    <t>공동수급체_1</t>
    <phoneticPr fontId="2" type="noConversion"/>
  </si>
  <si>
    <t>대전 서남부</t>
    <phoneticPr fontId="2" type="noConversion"/>
  </si>
  <si>
    <t>개별업체 1</t>
    <phoneticPr fontId="2" type="noConversion"/>
  </si>
  <si>
    <t>공동수급체_2</t>
    <phoneticPr fontId="2" type="noConversion"/>
  </si>
  <si>
    <t>공동수급체_3</t>
    <phoneticPr fontId="2" type="noConversion"/>
  </si>
  <si>
    <t>경북 북부</t>
    <phoneticPr fontId="2" type="noConversion"/>
  </si>
  <si>
    <t>2018년 1월 조합 사용 현황</t>
    <phoneticPr fontId="2" type="noConversion"/>
  </si>
  <si>
    <t>-</t>
    <phoneticPr fontId="2" type="noConversion"/>
  </si>
  <si>
    <t>강원도[X]</t>
    <phoneticPr fontId="2" type="noConversion"/>
  </si>
  <si>
    <t>충남 중서부[X]</t>
    <phoneticPr fontId="2" type="noConversion"/>
  </si>
  <si>
    <t>경북[X]</t>
    <phoneticPr fontId="2" type="noConversion"/>
  </si>
  <si>
    <t>경상남도[X]</t>
    <phoneticPr fontId="2" type="noConversion"/>
  </si>
  <si>
    <t>대경사업[X]</t>
    <phoneticPr fontId="2" type="noConversion"/>
  </si>
  <si>
    <t>충북[X]</t>
    <phoneticPr fontId="2" type="noConversion"/>
  </si>
  <si>
    <t>대전세종충남[X]</t>
    <phoneticPr fontId="2" type="noConversion"/>
  </si>
  <si>
    <t>중부[X]</t>
    <phoneticPr fontId="2" type="noConversion"/>
  </si>
  <si>
    <t>서북부[X]</t>
    <phoneticPr fontId="2" type="noConversion"/>
  </si>
  <si>
    <t>대구경북[X]</t>
    <phoneticPr fontId="2" type="noConversion"/>
  </si>
  <si>
    <t>경북 동부[X]</t>
    <phoneticPr fontId="2" type="noConversion"/>
  </si>
  <si>
    <t>부산울산경남[X]</t>
    <phoneticPr fontId="2" type="noConversion"/>
  </si>
  <si>
    <t>광주전남[X]</t>
    <phoneticPr fontId="2" type="noConversion"/>
  </si>
  <si>
    <t>전남 동서[X]</t>
    <phoneticPr fontId="2" type="noConversion"/>
  </si>
  <si>
    <t>RJ_001</t>
    <phoneticPr fontId="2" type="noConversion"/>
  </si>
  <si>
    <t>2018년 2월 조합 사용 현황</t>
    <phoneticPr fontId="2" type="noConversion"/>
  </si>
  <si>
    <t>2019년부터 사업조합 홈페이지 10만원</t>
    <phoneticPr fontId="2" type="noConversion"/>
  </si>
  <si>
    <t>경상남도</t>
    <phoneticPr fontId="2" type="noConversion"/>
  </si>
  <si>
    <t>2019년부터 사업조합 홈페이지 10만원(장이사)</t>
    <phoneticPr fontId="2" type="noConversion"/>
  </si>
  <si>
    <t xml:space="preserve">분기초 1일 </t>
    <phoneticPr fontId="2" type="noConversion"/>
  </si>
  <si>
    <r>
      <t xml:space="preserve">매달 20일 </t>
    </r>
    <r>
      <rPr>
        <b/>
        <sz val="8"/>
        <color rgb="FFFF0000"/>
        <rFont val="맑은 고딕"/>
        <family val="3"/>
        <charset val="129"/>
        <scheme val="minor"/>
      </rPr>
      <t>(대구사업조합 소속: RM_529)</t>
    </r>
    <phoneticPr fontId="2" type="noConversion"/>
  </si>
  <si>
    <r>
      <t xml:space="preserve"> (기존 영업 회원사 X, 신규 O) → </t>
    </r>
    <r>
      <rPr>
        <b/>
        <sz val="8"/>
        <color rgb="FFFF0000"/>
        <rFont val="맑은 고딕"/>
        <family val="3"/>
        <charset val="129"/>
        <scheme val="minor"/>
      </rPr>
      <t>특이 케이스</t>
    </r>
    <phoneticPr fontId="2" type="noConversion"/>
  </si>
  <si>
    <t>2019년부터 홈페이지 
광주10 / 중부10</t>
    <phoneticPr fontId="2" type="noConversion"/>
  </si>
  <si>
    <t>2019년부터 홈페이지 
세종10 / 븍부10</t>
    <phoneticPr fontId="2" type="noConversion"/>
  </si>
  <si>
    <r>
      <t>매달 20일</t>
    </r>
    <r>
      <rPr>
        <b/>
        <sz val="8"/>
        <color rgb="FFFF0000"/>
        <rFont val="맑은 고딕"/>
        <family val="3"/>
        <charset val="129"/>
        <scheme val="minor"/>
      </rPr>
      <t xml:space="preserve"> RM_170, RM_186, RM_191, RM_193 </t>
    </r>
    <phoneticPr fontId="2" type="noConversion"/>
  </si>
  <si>
    <t>홈페이지 2019년부터 10/10</t>
    <phoneticPr fontId="2" type="noConversion"/>
  </si>
  <si>
    <t>홈페이지 2019년부터 10</t>
    <phoneticPr fontId="2" type="noConversion"/>
  </si>
  <si>
    <t>2018년 3월 조합 사용 현황</t>
    <phoneticPr fontId="2" type="noConversion"/>
  </si>
  <si>
    <t>전남동남부</t>
    <phoneticPr fontId="2" type="noConversion"/>
  </si>
  <si>
    <t>계산서 포함</t>
    <phoneticPr fontId="2" type="noConversion"/>
  </si>
  <si>
    <t>계산서(관,사 포함)</t>
    <phoneticPr fontId="2" type="noConversion"/>
  </si>
  <si>
    <t>2018년 4월 조합 사용 현황</t>
    <phoneticPr fontId="2" type="noConversion"/>
  </si>
  <si>
    <t>전회</t>
    <phoneticPr fontId="2" type="noConversion"/>
  </si>
  <si>
    <t>2018년 5월 조합 사용 현황</t>
    <phoneticPr fontId="2" type="noConversion"/>
  </si>
  <si>
    <t>2018년 6월 조합 사용 현황</t>
    <phoneticPr fontId="2" type="noConversion"/>
  </si>
  <si>
    <t>2018년 7월 조합 사용 현황</t>
    <phoneticPr fontId="2" type="noConversion"/>
  </si>
  <si>
    <r>
      <t xml:space="preserve">홈페이지 </t>
    </r>
    <r>
      <rPr>
        <b/>
        <sz val="8"/>
        <color rgb="FFFF0000"/>
        <rFont val="맑은 고딕"/>
        <family val="3"/>
        <charset val="129"/>
        <scheme val="minor"/>
      </rPr>
      <t>2018-07</t>
    </r>
    <r>
      <rPr>
        <sz val="8"/>
        <color rgb="FFFF0000"/>
        <rFont val="맑은 고딕"/>
        <family val="3"/>
        <charset val="129"/>
        <scheme val="minor"/>
      </rPr>
      <t>부터
유지보수 X (10만원)</t>
    </r>
    <phoneticPr fontId="2" type="noConversion"/>
  </si>
  <si>
    <t>공동수급체_2</t>
  </si>
  <si>
    <t>공동수급체_3</t>
  </si>
  <si>
    <t>공동수급체_4</t>
  </si>
  <si>
    <t>공동수급체_5</t>
  </si>
  <si>
    <t>공동수급체_6</t>
  </si>
  <si>
    <t>개별업체</t>
    <phoneticPr fontId="2" type="noConversion"/>
  </si>
  <si>
    <t>개별업체</t>
    <phoneticPr fontId="2" type="noConversion"/>
  </si>
  <si>
    <t>공동수급체_1</t>
    <phoneticPr fontId="2" type="noConversion"/>
  </si>
  <si>
    <t>공동수급체_2</t>
    <phoneticPr fontId="2" type="noConversion"/>
  </si>
  <si>
    <t>2018년 8월 조합 사용 현황</t>
    <phoneticPr fontId="2" type="noConversion"/>
  </si>
  <si>
    <t>11월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</si>
</sst>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&quot;개&quot;\ &quot;조&quot;&quot;합&quot;"/>
    <numFmt numFmtId="177" formatCode="&quot; * 3개월 = &quot;\ #,##0&quot;원&quot;"/>
  </numFmts>
  <fonts count="3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0" tint="-0.1499984740745262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43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 indent="1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4" fillId="0" borderId="10" xfId="0" applyFont="1" applyBorder="1" applyAlignment="1">
      <alignment vertical="center"/>
    </xf>
    <xf numFmtId="41" fontId="0" fillId="0" borderId="2" xfId="1" applyFont="1" applyBorder="1">
      <alignment vertical="center"/>
    </xf>
    <xf numFmtId="0" fontId="8" fillId="2" borderId="2" xfId="0" applyFont="1" applyFill="1" applyBorder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" xfId="0" applyFont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vertical="center"/>
    </xf>
    <xf numFmtId="0" fontId="4" fillId="0" borderId="4" xfId="0" applyFont="1" applyBorder="1">
      <alignment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41" fontId="7" fillId="2" borderId="0" xfId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Fill="1" applyBorder="1">
      <alignment vertical="center"/>
    </xf>
    <xf numFmtId="41" fontId="6" fillId="0" borderId="16" xfId="1" applyFont="1" applyFill="1" applyBorder="1">
      <alignment vertical="center"/>
    </xf>
    <xf numFmtId="41" fontId="6" fillId="0" borderId="16" xfId="1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41" fontId="5" fillId="0" borderId="16" xfId="1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41" fontId="6" fillId="0" borderId="18" xfId="1" applyFont="1" applyFill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41" fontId="6" fillId="0" borderId="20" xfId="1" applyFont="1" applyFill="1" applyBorder="1" applyAlignment="1">
      <alignment vertical="center"/>
    </xf>
    <xf numFmtId="41" fontId="6" fillId="0" borderId="23" xfId="1" applyFont="1" applyFill="1" applyBorder="1" applyAlignment="1">
      <alignment vertical="center"/>
    </xf>
    <xf numFmtId="0" fontId="6" fillId="0" borderId="25" xfId="0" applyFont="1" applyBorder="1" applyAlignment="1">
      <alignment vertical="center"/>
    </xf>
    <xf numFmtId="41" fontId="6" fillId="5" borderId="20" xfId="1" applyFont="1" applyFill="1" applyBorder="1" applyAlignment="1">
      <alignment vertical="center"/>
    </xf>
    <xf numFmtId="41" fontId="6" fillId="5" borderId="23" xfId="1" applyFont="1" applyFill="1" applyBorder="1" applyAlignment="1">
      <alignment vertical="center"/>
    </xf>
    <xf numFmtId="41" fontId="6" fillId="5" borderId="16" xfId="1" applyFont="1" applyFill="1" applyBorder="1" applyAlignment="1">
      <alignment vertical="center"/>
    </xf>
    <xf numFmtId="41" fontId="6" fillId="5" borderId="18" xfId="1" applyFont="1" applyFill="1" applyBorder="1" applyAlignment="1">
      <alignment vertical="center"/>
    </xf>
    <xf numFmtId="41" fontId="6" fillId="5" borderId="16" xfId="1" applyFont="1" applyFill="1" applyBorder="1">
      <alignment vertical="center"/>
    </xf>
    <xf numFmtId="41" fontId="6" fillId="5" borderId="17" xfId="1" applyFont="1" applyFill="1" applyBorder="1" applyAlignment="1">
      <alignment vertical="center"/>
    </xf>
    <xf numFmtId="41" fontId="5" fillId="0" borderId="20" xfId="1" applyFont="1" applyFill="1" applyBorder="1" applyAlignment="1">
      <alignment vertical="center"/>
    </xf>
    <xf numFmtId="41" fontId="5" fillId="0" borderId="23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/>
    </xf>
    <xf numFmtId="41" fontId="5" fillId="0" borderId="17" xfId="1" applyFont="1" applyFill="1" applyBorder="1" applyAlignment="1">
      <alignment vertical="center"/>
    </xf>
    <xf numFmtId="41" fontId="5" fillId="5" borderId="20" xfId="1" applyFont="1" applyFill="1" applyBorder="1" applyAlignment="1">
      <alignment vertical="center"/>
    </xf>
    <xf numFmtId="41" fontId="5" fillId="5" borderId="23" xfId="1" applyFont="1" applyFill="1" applyBorder="1" applyAlignment="1">
      <alignment vertical="center"/>
    </xf>
    <xf numFmtId="41" fontId="5" fillId="5" borderId="16" xfId="1" applyFont="1" applyFill="1" applyBorder="1" applyAlignment="1">
      <alignment vertical="center"/>
    </xf>
    <xf numFmtId="41" fontId="5" fillId="5" borderId="18" xfId="1" applyFont="1" applyFill="1" applyBorder="1" applyAlignment="1">
      <alignment vertical="center"/>
    </xf>
    <xf numFmtId="41" fontId="5" fillId="5" borderId="17" xfId="1" applyFont="1" applyFill="1" applyBorder="1" applyAlignment="1">
      <alignment vertical="center"/>
    </xf>
    <xf numFmtId="41" fontId="7" fillId="7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 wrapText="1"/>
    </xf>
    <xf numFmtId="41" fontId="7" fillId="7" borderId="0" xfId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1" fontId="6" fillId="0" borderId="0" xfId="1" applyFont="1" applyFill="1" applyBorder="1" applyAlignment="1">
      <alignment vertical="center"/>
    </xf>
    <xf numFmtId="41" fontId="6" fillId="5" borderId="0" xfId="1" applyFont="1" applyFill="1" applyBorder="1" applyAlignment="1">
      <alignment vertical="center"/>
    </xf>
    <xf numFmtId="41" fontId="5" fillId="5" borderId="0" xfId="1" applyFont="1" applyFill="1" applyBorder="1" applyAlignment="1">
      <alignment vertical="center"/>
    </xf>
    <xf numFmtId="41" fontId="5" fillId="0" borderId="0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41" fontId="6" fillId="0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0" fontId="6" fillId="0" borderId="0" xfId="0" applyFont="1" applyFill="1" applyBorder="1">
      <alignment vertical="center"/>
    </xf>
    <xf numFmtId="14" fontId="6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0" fontId="0" fillId="5" borderId="0" xfId="0" applyFill="1" applyBorder="1">
      <alignment vertical="center"/>
    </xf>
    <xf numFmtId="0" fontId="3" fillId="5" borderId="0" xfId="0" applyFont="1" applyFill="1" applyBorder="1">
      <alignment vertical="center"/>
    </xf>
    <xf numFmtId="0" fontId="4" fillId="5" borderId="0" xfId="0" applyFont="1" applyFill="1" applyBorder="1">
      <alignment vertical="center"/>
    </xf>
    <xf numFmtId="41" fontId="8" fillId="2" borderId="0" xfId="1" applyFont="1" applyFill="1" applyBorder="1" applyAlignment="1">
      <alignment horizontal="center" vertical="center" wrapText="1"/>
    </xf>
    <xf numFmtId="41" fontId="8" fillId="2" borderId="0" xfId="1" applyFont="1" applyFill="1" applyBorder="1" applyAlignment="1">
      <alignment horizontal="center" vertical="center"/>
    </xf>
    <xf numFmtId="41" fontId="5" fillId="5" borderId="0" xfId="1" applyFont="1" applyFill="1" applyBorder="1">
      <alignment vertical="center"/>
    </xf>
    <xf numFmtId="41" fontId="5" fillId="3" borderId="0" xfId="1" applyFont="1" applyFill="1" applyBorder="1" applyAlignment="1">
      <alignment vertical="center" wrapText="1"/>
    </xf>
    <xf numFmtId="41" fontId="7" fillId="8" borderId="0" xfId="1" applyFont="1" applyFill="1" applyBorder="1" applyAlignment="1">
      <alignment horizontal="center" vertical="center" wrapText="1"/>
    </xf>
    <xf numFmtId="41" fontId="5" fillId="3" borderId="0" xfId="1" applyFont="1" applyFill="1" applyBorder="1" applyAlignment="1">
      <alignment vertical="center"/>
    </xf>
    <xf numFmtId="41" fontId="5" fillId="3" borderId="0" xfId="1" applyFont="1" applyFill="1" applyBorder="1">
      <alignment vertical="center"/>
    </xf>
    <xf numFmtId="41" fontId="5" fillId="3" borderId="0" xfId="1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41" fontId="7" fillId="10" borderId="0" xfId="1" applyFont="1" applyFill="1" applyBorder="1" applyAlignment="1">
      <alignment horizontal="center" vertical="center" wrapText="1"/>
    </xf>
    <xf numFmtId="41" fontId="5" fillId="6" borderId="0" xfId="1" applyFont="1" applyFill="1" applyBorder="1" applyAlignment="1">
      <alignment vertical="center"/>
    </xf>
    <xf numFmtId="41" fontId="5" fillId="6" borderId="0" xfId="1" applyFont="1" applyFill="1" applyBorder="1">
      <alignment vertical="center"/>
    </xf>
    <xf numFmtId="41" fontId="5" fillId="6" borderId="0" xfId="1" applyFont="1" applyFill="1" applyBorder="1" applyAlignment="1">
      <alignment vertical="center" wrapText="1"/>
    </xf>
    <xf numFmtId="0" fontId="3" fillId="6" borderId="0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41" fontId="0" fillId="0" borderId="0" xfId="1" applyFont="1">
      <alignment vertical="center"/>
    </xf>
    <xf numFmtId="41" fontId="10" fillId="0" borderId="0" xfId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>
      <alignment vertical="center"/>
    </xf>
    <xf numFmtId="41" fontId="5" fillId="3" borderId="16" xfId="1" applyFont="1" applyFill="1" applyBorder="1" applyAlignment="1">
      <alignment vertical="center" wrapText="1"/>
    </xf>
    <xf numFmtId="41" fontId="5" fillId="6" borderId="16" xfId="1" applyFont="1" applyFill="1" applyBorder="1" applyAlignment="1">
      <alignment vertical="center"/>
    </xf>
    <xf numFmtId="41" fontId="5" fillId="6" borderId="16" xfId="1" applyFont="1" applyFill="1" applyBorder="1">
      <alignment vertical="center"/>
    </xf>
    <xf numFmtId="41" fontId="5" fillId="3" borderId="16" xfId="1" applyFont="1" applyFill="1" applyBorder="1">
      <alignment vertical="center"/>
    </xf>
    <xf numFmtId="0" fontId="6" fillId="0" borderId="17" xfId="0" applyFont="1" applyBorder="1" applyAlignment="1">
      <alignment horizontal="center" vertical="center"/>
    </xf>
    <xf numFmtId="41" fontId="5" fillId="3" borderId="17" xfId="1" applyFont="1" applyFill="1" applyBorder="1" applyAlignment="1">
      <alignment vertical="center" wrapText="1"/>
    </xf>
    <xf numFmtId="41" fontId="5" fillId="6" borderId="17" xfId="1" applyFont="1" applyFill="1" applyBorder="1" applyAlignment="1">
      <alignment vertical="center"/>
    </xf>
    <xf numFmtId="41" fontId="6" fillId="0" borderId="17" xfId="1" applyFont="1" applyFill="1" applyBorder="1">
      <alignment vertical="center"/>
    </xf>
    <xf numFmtId="41" fontId="5" fillId="6" borderId="17" xfId="1" applyFont="1" applyFill="1" applyBorder="1">
      <alignment vertical="center"/>
    </xf>
    <xf numFmtId="41" fontId="5" fillId="3" borderId="17" xfId="1" applyFont="1" applyFill="1" applyBorder="1">
      <alignment vertical="center"/>
    </xf>
    <xf numFmtId="41" fontId="6" fillId="5" borderId="17" xfId="1" applyFont="1" applyFill="1" applyBorder="1">
      <alignment vertical="center"/>
    </xf>
    <xf numFmtId="41" fontId="5" fillId="3" borderId="17" xfId="1" applyFont="1" applyFill="1" applyBorder="1" applyAlignment="1">
      <alignment horizontal="center" vertical="center"/>
    </xf>
    <xf numFmtId="41" fontId="5" fillId="3" borderId="18" xfId="1" applyFont="1" applyFill="1" applyBorder="1" applyAlignment="1">
      <alignment vertical="center" wrapText="1"/>
    </xf>
    <xf numFmtId="41" fontId="5" fillId="6" borderId="18" xfId="1" applyFont="1" applyFill="1" applyBorder="1" applyAlignment="1">
      <alignment vertical="center"/>
    </xf>
    <xf numFmtId="41" fontId="10" fillId="0" borderId="18" xfId="1" applyFont="1" applyFill="1" applyBorder="1" applyAlignment="1">
      <alignment horizontal="center" vertical="center"/>
    </xf>
    <xf numFmtId="41" fontId="5" fillId="6" borderId="18" xfId="1" applyFont="1" applyFill="1" applyBorder="1" applyAlignment="1">
      <alignment vertical="center" wrapText="1"/>
    </xf>
    <xf numFmtId="41" fontId="5" fillId="3" borderId="18" xfId="1" applyFont="1" applyFill="1" applyBorder="1">
      <alignment vertical="center"/>
    </xf>
    <xf numFmtId="41" fontId="5" fillId="6" borderId="18" xfId="1" applyFont="1" applyFill="1" applyBorder="1">
      <alignment vertical="center"/>
    </xf>
    <xf numFmtId="41" fontId="6" fillId="5" borderId="18" xfId="1" applyFont="1" applyFill="1" applyBorder="1">
      <alignment vertical="center"/>
    </xf>
    <xf numFmtId="41" fontId="6" fillId="0" borderId="18" xfId="1" applyFont="1" applyFill="1" applyBorder="1">
      <alignment vertical="center"/>
    </xf>
    <xf numFmtId="41" fontId="5" fillId="3" borderId="18" xfId="1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41" fontId="6" fillId="0" borderId="37" xfId="1" applyFont="1" applyFill="1" applyBorder="1">
      <alignment vertical="center"/>
    </xf>
    <xf numFmtId="41" fontId="5" fillId="0" borderId="37" xfId="1" applyFont="1" applyFill="1" applyBorder="1" applyAlignment="1">
      <alignment vertical="center"/>
    </xf>
    <xf numFmtId="41" fontId="5" fillId="3" borderId="37" xfId="1" applyFont="1" applyFill="1" applyBorder="1">
      <alignment vertical="center"/>
    </xf>
    <xf numFmtId="41" fontId="5" fillId="6" borderId="37" xfId="1" applyFont="1" applyFill="1" applyBorder="1">
      <alignment vertical="center"/>
    </xf>
    <xf numFmtId="41" fontId="6" fillId="5" borderId="37" xfId="1" applyFont="1" applyFill="1" applyBorder="1" applyAlignment="1">
      <alignment vertical="center"/>
    </xf>
    <xf numFmtId="41" fontId="5" fillId="5" borderId="37" xfId="1" applyFont="1" applyFill="1" applyBorder="1" applyAlignment="1">
      <alignment vertical="center"/>
    </xf>
    <xf numFmtId="41" fontId="6" fillId="0" borderId="37" xfId="1" applyFont="1" applyFill="1" applyBorder="1" applyAlignment="1">
      <alignment vertical="center"/>
    </xf>
    <xf numFmtId="41" fontId="10" fillId="0" borderId="37" xfId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6" fillId="0" borderId="39" xfId="0" applyFont="1" applyBorder="1" applyAlignment="1">
      <alignment horizontal="center" vertical="center"/>
    </xf>
    <xf numFmtId="41" fontId="6" fillId="0" borderId="39" xfId="1" applyFont="1" applyFill="1" applyBorder="1" applyAlignment="1">
      <alignment vertical="center"/>
    </xf>
    <xf numFmtId="41" fontId="5" fillId="0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 wrapText="1"/>
    </xf>
    <xf numFmtId="41" fontId="5" fillId="6" borderId="39" xfId="1" applyFont="1" applyFill="1" applyBorder="1" applyAlignment="1">
      <alignment vertical="center"/>
    </xf>
    <xf numFmtId="41" fontId="5" fillId="3" borderId="39" xfId="1" applyFont="1" applyFill="1" applyBorder="1" applyAlignment="1">
      <alignment vertical="center"/>
    </xf>
    <xf numFmtId="41" fontId="5" fillId="5" borderId="39" xfId="1" applyFont="1" applyFill="1" applyBorder="1" applyAlignment="1">
      <alignment vertical="center"/>
    </xf>
    <xf numFmtId="41" fontId="6" fillId="5" borderId="39" xfId="1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41" fontId="5" fillId="3" borderId="20" xfId="1" applyFont="1" applyFill="1" applyBorder="1" applyAlignment="1">
      <alignment vertical="center" wrapText="1"/>
    </xf>
    <xf numFmtId="41" fontId="5" fillId="6" borderId="20" xfId="1" applyFont="1" applyFill="1" applyBorder="1" applyAlignment="1">
      <alignment vertical="center"/>
    </xf>
    <xf numFmtId="41" fontId="5" fillId="3" borderId="20" xfId="1" applyFont="1" applyFill="1" applyBorder="1" applyAlignment="1">
      <alignment vertical="center"/>
    </xf>
    <xf numFmtId="41" fontId="10" fillId="0" borderId="20" xfId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41" fontId="5" fillId="3" borderId="23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41" fontId="6" fillId="0" borderId="20" xfId="1" applyFont="1" applyFill="1" applyBorder="1">
      <alignment vertical="center"/>
    </xf>
    <xf numFmtId="41" fontId="5" fillId="6" borderId="20" xfId="1" applyFont="1" applyFill="1" applyBorder="1">
      <alignment vertical="center"/>
    </xf>
    <xf numFmtId="41" fontId="5" fillId="3" borderId="20" xfId="1" applyFont="1" applyFill="1" applyBorder="1">
      <alignment vertical="center"/>
    </xf>
    <xf numFmtId="41" fontId="6" fillId="5" borderId="20" xfId="1" applyFont="1" applyFill="1" applyBorder="1">
      <alignment vertical="center"/>
    </xf>
    <xf numFmtId="14" fontId="6" fillId="0" borderId="2" xfId="0" applyNumberFormat="1" applyFont="1" applyFill="1" applyBorder="1">
      <alignment vertical="center"/>
    </xf>
    <xf numFmtId="0" fontId="6" fillId="0" borderId="22" xfId="0" applyFont="1" applyBorder="1">
      <alignment vertical="center"/>
    </xf>
    <xf numFmtId="41" fontId="6" fillId="0" borderId="23" xfId="1" applyFont="1" applyFill="1" applyBorder="1">
      <alignment vertical="center"/>
    </xf>
    <xf numFmtId="41" fontId="5" fillId="6" borderId="23" xfId="1" applyFont="1" applyFill="1" applyBorder="1">
      <alignment vertical="center"/>
    </xf>
    <xf numFmtId="41" fontId="5" fillId="3" borderId="23" xfId="1" applyFont="1" applyFill="1" applyBorder="1">
      <alignment vertical="center"/>
    </xf>
    <xf numFmtId="41" fontId="6" fillId="5" borderId="23" xfId="1" applyFont="1" applyFill="1" applyBorder="1">
      <alignment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5" xfId="0" applyNumberFormat="1" applyFont="1" applyFill="1" applyBorder="1">
      <alignment vertical="center"/>
    </xf>
    <xf numFmtId="0" fontId="6" fillId="0" borderId="5" xfId="0" applyFont="1" applyFill="1" applyBorder="1">
      <alignment vertical="center"/>
    </xf>
    <xf numFmtId="41" fontId="5" fillId="6" borderId="20" xfId="1" applyFont="1" applyFill="1" applyBorder="1" applyAlignment="1">
      <alignment vertical="center" wrapText="1"/>
    </xf>
    <xf numFmtId="41" fontId="5" fillId="6" borderId="23" xfId="1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41" fontId="10" fillId="0" borderId="39" xfId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1" fontId="6" fillId="0" borderId="39" xfId="1" applyFont="1" applyFill="1" applyBorder="1">
      <alignment vertical="center"/>
    </xf>
    <xf numFmtId="41" fontId="5" fillId="3" borderId="39" xfId="1" applyFont="1" applyFill="1" applyBorder="1">
      <alignment vertical="center"/>
    </xf>
    <xf numFmtId="41" fontId="5" fillId="6" borderId="39" xfId="1" applyFont="1" applyFill="1" applyBorder="1">
      <alignment vertical="center"/>
    </xf>
    <xf numFmtId="41" fontId="6" fillId="5" borderId="39" xfId="1" applyFont="1" applyFill="1" applyBorder="1">
      <alignment vertical="center"/>
    </xf>
    <xf numFmtId="14" fontId="6" fillId="0" borderId="10" xfId="0" applyNumberFormat="1" applyFont="1" applyFill="1" applyBorder="1">
      <alignment vertical="center"/>
    </xf>
    <xf numFmtId="0" fontId="10" fillId="0" borderId="10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>
      <alignment vertical="center"/>
    </xf>
    <xf numFmtId="0" fontId="6" fillId="0" borderId="25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19" xfId="0" applyFont="1" applyBorder="1">
      <alignment vertical="center"/>
    </xf>
    <xf numFmtId="0" fontId="6" fillId="0" borderId="42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6" xfId="0" applyFont="1" applyBorder="1" applyAlignment="1">
      <alignment horizontal="left" vertical="center" indent="1"/>
    </xf>
    <xf numFmtId="0" fontId="6" fillId="0" borderId="24" xfId="0" applyFont="1" applyBorder="1" applyAlignment="1">
      <alignment horizontal="left" vertical="center" indent="1"/>
    </xf>
    <xf numFmtId="0" fontId="5" fillId="0" borderId="43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45" xfId="0" applyFont="1" applyBorder="1">
      <alignment vertical="center"/>
    </xf>
    <xf numFmtId="0" fontId="6" fillId="0" borderId="46" xfId="0" applyFont="1" applyBorder="1" applyAlignment="1">
      <alignment horizontal="left" vertical="center" indent="1"/>
    </xf>
    <xf numFmtId="0" fontId="5" fillId="0" borderId="43" xfId="0" applyFont="1" applyBorder="1">
      <alignment vertical="center"/>
    </xf>
    <xf numFmtId="0" fontId="6" fillId="0" borderId="48" xfId="0" applyFont="1" applyBorder="1" applyAlignment="1">
      <alignment vertical="center"/>
    </xf>
    <xf numFmtId="0" fontId="6" fillId="0" borderId="26" xfId="0" applyFont="1" applyBorder="1">
      <alignment vertical="center"/>
    </xf>
    <xf numFmtId="0" fontId="6" fillId="0" borderId="46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42" xfId="0" applyFont="1" applyBorder="1">
      <alignment vertical="center"/>
    </xf>
    <xf numFmtId="41" fontId="5" fillId="3" borderId="42" xfId="1" applyFont="1" applyFill="1" applyBorder="1" applyAlignment="1">
      <alignment vertical="center"/>
    </xf>
    <xf numFmtId="41" fontId="5" fillId="3" borderId="21" xfId="1" applyFont="1" applyFill="1" applyBorder="1" applyAlignment="1">
      <alignment vertical="center"/>
    </xf>
    <xf numFmtId="41" fontId="5" fillId="3" borderId="26" xfId="1" applyFont="1" applyFill="1" applyBorder="1" applyAlignment="1">
      <alignment vertical="center"/>
    </xf>
    <xf numFmtId="41" fontId="5" fillId="3" borderId="24" xfId="1" applyFont="1" applyFill="1" applyBorder="1" applyAlignment="1">
      <alignment vertical="center"/>
    </xf>
    <xf numFmtId="41" fontId="5" fillId="3" borderId="44" xfId="1" applyFont="1" applyFill="1" applyBorder="1" applyAlignment="1">
      <alignment vertical="center"/>
    </xf>
    <xf numFmtId="41" fontId="6" fillId="0" borderId="25" xfId="1" applyFont="1" applyFill="1" applyBorder="1">
      <alignment vertical="center"/>
    </xf>
    <xf numFmtId="41" fontId="5" fillId="3" borderId="26" xfId="1" applyFont="1" applyFill="1" applyBorder="1">
      <alignment vertical="center"/>
    </xf>
    <xf numFmtId="41" fontId="5" fillId="3" borderId="46" xfId="1" applyFont="1" applyFill="1" applyBorder="1">
      <alignment vertical="center"/>
    </xf>
    <xf numFmtId="41" fontId="5" fillId="3" borderId="21" xfId="1" applyFont="1" applyFill="1" applyBorder="1">
      <alignment vertical="center"/>
    </xf>
    <xf numFmtId="41" fontId="6" fillId="0" borderId="22" xfId="1" applyFont="1" applyFill="1" applyBorder="1">
      <alignment vertical="center"/>
    </xf>
    <xf numFmtId="41" fontId="5" fillId="3" borderId="24" xfId="1" applyFont="1" applyFill="1" applyBorder="1">
      <alignment vertical="center"/>
    </xf>
    <xf numFmtId="41" fontId="5" fillId="3" borderId="44" xfId="1" applyFont="1" applyFill="1" applyBorder="1" applyAlignment="1">
      <alignment vertical="center" wrapText="1"/>
    </xf>
    <xf numFmtId="41" fontId="5" fillId="3" borderId="21" xfId="1" applyFont="1" applyFill="1" applyBorder="1" applyAlignment="1">
      <alignment vertical="center" wrapText="1"/>
    </xf>
    <xf numFmtId="41" fontId="5" fillId="3" borderId="24" xfId="1" applyFont="1" applyFill="1" applyBorder="1" applyAlignment="1">
      <alignment vertical="center" wrapText="1"/>
    </xf>
    <xf numFmtId="41" fontId="5" fillId="3" borderId="44" xfId="1" applyFont="1" applyFill="1" applyBorder="1">
      <alignment vertical="center"/>
    </xf>
    <xf numFmtId="41" fontId="6" fillId="0" borderId="43" xfId="1" applyFont="1" applyFill="1" applyBorder="1" applyAlignment="1">
      <alignment vertical="center"/>
    </xf>
    <xf numFmtId="41" fontId="5" fillId="3" borderId="46" xfId="1" applyFont="1" applyFill="1" applyBorder="1" applyAlignment="1">
      <alignment vertical="center"/>
    </xf>
    <xf numFmtId="41" fontId="5" fillId="3" borderId="48" xfId="1" applyFont="1" applyFill="1" applyBorder="1">
      <alignment vertical="center"/>
    </xf>
    <xf numFmtId="41" fontId="5" fillId="3" borderId="42" xfId="1" applyFont="1" applyFill="1" applyBorder="1">
      <alignment vertical="center"/>
    </xf>
    <xf numFmtId="0" fontId="3" fillId="3" borderId="8" xfId="0" applyFont="1" applyFill="1" applyBorder="1">
      <alignment vertical="center"/>
    </xf>
    <xf numFmtId="41" fontId="6" fillId="5" borderId="49" xfId="1" applyFont="1" applyFill="1" applyBorder="1" applyAlignment="1">
      <alignment vertical="center"/>
    </xf>
    <xf numFmtId="41" fontId="6" fillId="5" borderId="28" xfId="1" applyFont="1" applyFill="1" applyBorder="1" applyAlignment="1">
      <alignment vertical="center"/>
    </xf>
    <xf numFmtId="41" fontId="6" fillId="5" borderId="30" xfId="1" applyFont="1" applyFill="1" applyBorder="1" applyAlignment="1">
      <alignment vertical="center"/>
    </xf>
    <xf numFmtId="41" fontId="6" fillId="5" borderId="29" xfId="1" applyFont="1" applyFill="1" applyBorder="1" applyAlignment="1">
      <alignment vertical="center"/>
    </xf>
    <xf numFmtId="41" fontId="6" fillId="5" borderId="31" xfId="1" applyFont="1" applyFill="1" applyBorder="1" applyAlignment="1">
      <alignment vertical="center"/>
    </xf>
    <xf numFmtId="41" fontId="6" fillId="5" borderId="27" xfId="1" applyFont="1" applyFill="1" applyBorder="1" applyAlignment="1">
      <alignment vertical="center"/>
    </xf>
    <xf numFmtId="41" fontId="6" fillId="5" borderId="50" xfId="1" applyFont="1" applyFill="1" applyBorder="1" applyAlignment="1">
      <alignment vertical="center"/>
    </xf>
    <xf numFmtId="41" fontId="6" fillId="5" borderId="31" xfId="1" applyFont="1" applyFill="1" applyBorder="1">
      <alignment vertical="center"/>
    </xf>
    <xf numFmtId="41" fontId="6" fillId="5" borderId="30" xfId="1" applyFont="1" applyFill="1" applyBorder="1">
      <alignment vertical="center"/>
    </xf>
    <xf numFmtId="41" fontId="6" fillId="5" borderId="27" xfId="1" applyFont="1" applyFill="1" applyBorder="1">
      <alignment vertical="center"/>
    </xf>
    <xf numFmtId="41" fontId="6" fillId="5" borderId="28" xfId="1" applyFont="1" applyFill="1" applyBorder="1">
      <alignment vertical="center"/>
    </xf>
    <xf numFmtId="41" fontId="6" fillId="5" borderId="29" xfId="1" applyFont="1" applyFill="1" applyBorder="1">
      <alignment vertical="center"/>
    </xf>
    <xf numFmtId="41" fontId="6" fillId="5" borderId="49" xfId="1" applyFont="1" applyFill="1" applyBorder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21" xfId="0" applyFont="1" applyFill="1" applyBorder="1" applyAlignment="1">
      <alignment vertical="center"/>
    </xf>
    <xf numFmtId="41" fontId="6" fillId="0" borderId="25" xfId="1" applyFont="1" applyFill="1" applyBorder="1" applyAlignment="1">
      <alignment vertical="center"/>
    </xf>
    <xf numFmtId="0" fontId="0" fillId="0" borderId="26" xfId="0" applyBorder="1">
      <alignment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26" xfId="0" applyFont="1" applyFill="1" applyBorder="1">
      <alignment vertical="center"/>
    </xf>
    <xf numFmtId="0" fontId="6" fillId="0" borderId="46" xfId="0" applyFont="1" applyFill="1" applyBorder="1">
      <alignment vertical="center"/>
    </xf>
    <xf numFmtId="0" fontId="6" fillId="0" borderId="24" xfId="0" applyFont="1" applyFill="1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5" fillId="0" borderId="46" xfId="0" applyFont="1" applyFill="1" applyBorder="1" applyAlignment="1">
      <alignment vertical="center"/>
    </xf>
    <xf numFmtId="0" fontId="6" fillId="0" borderId="48" xfId="0" applyFont="1" applyFill="1" applyBorder="1" applyAlignment="1">
      <alignment vertical="center"/>
    </xf>
    <xf numFmtId="0" fontId="6" fillId="0" borderId="48" xfId="0" applyFont="1" applyFill="1" applyBorder="1">
      <alignment vertical="center"/>
    </xf>
    <xf numFmtId="0" fontId="6" fillId="0" borderId="42" xfId="0" applyFont="1" applyFill="1" applyBorder="1">
      <alignment vertical="center"/>
    </xf>
    <xf numFmtId="41" fontId="7" fillId="2" borderId="23" xfId="1" applyFont="1" applyFill="1" applyBorder="1" applyAlignment="1">
      <alignment horizontal="center" vertical="center" wrapText="1"/>
    </xf>
    <xf numFmtId="41" fontId="7" fillId="8" borderId="23" xfId="1" applyFont="1" applyFill="1" applyBorder="1" applyAlignment="1">
      <alignment horizontal="center" vertical="center" wrapText="1"/>
    </xf>
    <xf numFmtId="41" fontId="7" fillId="10" borderId="23" xfId="1" applyFont="1" applyFill="1" applyBorder="1" applyAlignment="1">
      <alignment horizontal="center" vertical="center" wrapText="1"/>
    </xf>
    <xf numFmtId="41" fontId="7" fillId="8" borderId="24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horizontal="center" vertical="center" wrapText="1"/>
    </xf>
    <xf numFmtId="41" fontId="7" fillId="7" borderId="23" xfId="1" applyFont="1" applyFill="1" applyBorder="1" applyAlignment="1">
      <alignment vertical="center"/>
    </xf>
    <xf numFmtId="41" fontId="7" fillId="7" borderId="29" xfId="1" applyFont="1" applyFill="1" applyBorder="1" applyAlignment="1">
      <alignment vertical="center"/>
    </xf>
    <xf numFmtId="41" fontId="8" fillId="2" borderId="23" xfId="1" applyFont="1" applyFill="1" applyBorder="1" applyAlignment="1">
      <alignment horizontal="center" vertical="center"/>
    </xf>
    <xf numFmtId="41" fontId="8" fillId="2" borderId="23" xfId="1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/>
    </xf>
    <xf numFmtId="41" fontId="11" fillId="2" borderId="22" xfId="1" applyFont="1" applyFill="1" applyBorder="1" applyAlignment="1">
      <alignment horizontal="center" vertical="center" wrapText="1"/>
    </xf>
    <xf numFmtId="41" fontId="11" fillId="2" borderId="23" xfId="1" applyFont="1" applyFill="1" applyBorder="1" applyAlignment="1">
      <alignment horizontal="center" vertical="center" wrapText="1"/>
    </xf>
    <xf numFmtId="41" fontId="12" fillId="0" borderId="38" xfId="1" applyFont="1" applyFill="1" applyBorder="1" applyAlignment="1">
      <alignment vertical="center" wrapText="1"/>
    </xf>
    <xf numFmtId="41" fontId="12" fillId="0" borderId="39" xfId="1" applyFont="1" applyFill="1" applyBorder="1" applyAlignment="1">
      <alignment vertical="center"/>
    </xf>
    <xf numFmtId="41" fontId="12" fillId="0" borderId="19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/>
    </xf>
    <xf numFmtId="41" fontId="12" fillId="0" borderId="25" xfId="1" applyFont="1" applyFill="1" applyBorder="1" applyAlignment="1">
      <alignment vertical="center" wrapText="1"/>
    </xf>
    <xf numFmtId="41" fontId="12" fillId="0" borderId="16" xfId="1" applyFont="1" applyFill="1" applyBorder="1" applyAlignment="1">
      <alignment vertical="center"/>
    </xf>
    <xf numFmtId="41" fontId="12" fillId="0" borderId="22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/>
    </xf>
    <xf numFmtId="41" fontId="12" fillId="0" borderId="43" xfId="1" applyFont="1" applyFill="1" applyBorder="1" applyAlignment="1">
      <alignment vertical="center" wrapText="1"/>
    </xf>
    <xf numFmtId="41" fontId="12" fillId="0" borderId="18" xfId="1" applyFont="1" applyFill="1" applyBorder="1" applyAlignment="1">
      <alignment vertical="center"/>
    </xf>
    <xf numFmtId="41" fontId="12" fillId="0" borderId="25" xfId="1" applyFont="1" applyFill="1" applyBorder="1">
      <alignment vertical="center"/>
    </xf>
    <xf numFmtId="41" fontId="12" fillId="0" borderId="16" xfId="1" applyFont="1" applyFill="1" applyBorder="1">
      <alignment vertical="center"/>
    </xf>
    <xf numFmtId="41" fontId="12" fillId="0" borderId="45" xfId="1" applyFont="1" applyFill="1" applyBorder="1">
      <alignment vertical="center"/>
    </xf>
    <xf numFmtId="41" fontId="12" fillId="0" borderId="17" xfId="1" applyFont="1" applyFill="1" applyBorder="1">
      <alignment vertical="center"/>
    </xf>
    <xf numFmtId="41" fontId="12" fillId="0" borderId="19" xfId="1" applyFont="1" applyFill="1" applyBorder="1" applyAlignment="1">
      <alignment vertical="center"/>
    </xf>
    <xf numFmtId="41" fontId="12" fillId="0" borderId="20" xfId="1" applyFont="1" applyFill="1" applyBorder="1">
      <alignment vertical="center"/>
    </xf>
    <xf numFmtId="41" fontId="12" fillId="0" borderId="22" xfId="1" applyFont="1" applyFill="1" applyBorder="1">
      <alignment vertical="center"/>
    </xf>
    <xf numFmtId="41" fontId="12" fillId="0" borderId="23" xfId="1" applyFont="1" applyFill="1" applyBorder="1">
      <alignment vertical="center"/>
    </xf>
    <xf numFmtId="41" fontId="12" fillId="0" borderId="18" xfId="1" applyFont="1" applyFill="1" applyBorder="1" applyAlignment="1">
      <alignment vertical="center" wrapText="1"/>
    </xf>
    <xf numFmtId="41" fontId="12" fillId="0" borderId="20" xfId="1" applyFont="1" applyFill="1" applyBorder="1" applyAlignment="1">
      <alignment vertical="center" wrapText="1"/>
    </xf>
    <xf numFmtId="41" fontId="12" fillId="0" borderId="23" xfId="1" applyFont="1" applyFill="1" applyBorder="1" applyAlignment="1">
      <alignment vertical="center" wrapText="1"/>
    </xf>
    <xf numFmtId="41" fontId="12" fillId="0" borderId="45" xfId="1" applyFont="1" applyFill="1" applyBorder="1" applyAlignment="1">
      <alignment vertical="center" wrapText="1"/>
    </xf>
    <xf numFmtId="41" fontId="12" fillId="0" borderId="17" xfId="1" applyFont="1" applyFill="1" applyBorder="1" applyAlignment="1">
      <alignment vertical="center" wrapText="1"/>
    </xf>
    <xf numFmtId="41" fontId="12" fillId="0" borderId="19" xfId="1" applyFont="1" applyFill="1" applyBorder="1">
      <alignment vertical="center"/>
    </xf>
    <xf numFmtId="41" fontId="12" fillId="0" borderId="43" xfId="1" applyFont="1" applyFill="1" applyBorder="1" applyAlignment="1">
      <alignment vertical="center"/>
    </xf>
    <xf numFmtId="41" fontId="12" fillId="0" borderId="45" xfId="1" applyFont="1" applyFill="1" applyBorder="1" applyAlignment="1">
      <alignment vertical="center"/>
    </xf>
    <xf numFmtId="41" fontId="12" fillId="0" borderId="17" xfId="1" applyFont="1" applyFill="1" applyBorder="1" applyAlignment="1">
      <alignment vertical="center"/>
    </xf>
    <xf numFmtId="41" fontId="12" fillId="0" borderId="38" xfId="1" applyFont="1" applyFill="1" applyBorder="1" applyAlignment="1">
      <alignment vertical="center"/>
    </xf>
    <xf numFmtId="41" fontId="12" fillId="0" borderId="47" xfId="1" applyFont="1" applyFill="1" applyBorder="1">
      <alignment vertical="center"/>
    </xf>
    <xf numFmtId="41" fontId="12" fillId="0" borderId="37" xfId="1" applyFont="1" applyFill="1" applyBorder="1">
      <alignment vertical="center"/>
    </xf>
    <xf numFmtId="41" fontId="12" fillId="0" borderId="38" xfId="1" applyFont="1" applyFill="1" applyBorder="1">
      <alignment vertical="center"/>
    </xf>
    <xf numFmtId="41" fontId="12" fillId="0" borderId="39" xfId="1" applyFont="1" applyFill="1" applyBorder="1">
      <alignment vertical="center"/>
    </xf>
    <xf numFmtId="41" fontId="12" fillId="0" borderId="43" xfId="1" applyFont="1" applyFill="1" applyBorder="1">
      <alignment vertical="center"/>
    </xf>
    <xf numFmtId="41" fontId="12" fillId="0" borderId="18" xfId="1" applyFont="1" applyFill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Border="1">
      <alignment vertical="center"/>
    </xf>
    <xf numFmtId="41" fontId="5" fillId="6" borderId="18" xfId="1" applyFont="1" applyFill="1" applyBorder="1" applyAlignment="1">
      <alignment horizontal="center" vertical="center"/>
    </xf>
    <xf numFmtId="41" fontId="11" fillId="2" borderId="0" xfId="1" applyFont="1" applyFill="1" applyBorder="1" applyAlignment="1">
      <alignment horizontal="center" vertical="center" wrapText="1"/>
    </xf>
    <xf numFmtId="41" fontId="12" fillId="0" borderId="0" xfId="1" applyFont="1" applyFill="1" applyBorder="1" applyAlignment="1">
      <alignment vertical="center" wrapText="1"/>
    </xf>
    <xf numFmtId="41" fontId="12" fillId="0" borderId="0" xfId="1" applyFont="1" applyFill="1" applyBorder="1" applyAlignment="1">
      <alignment vertical="center"/>
    </xf>
    <xf numFmtId="41" fontId="12" fillId="0" borderId="0" xfId="1" applyFont="1" applyFill="1" applyBorder="1">
      <alignment vertical="center"/>
    </xf>
    <xf numFmtId="41" fontId="14" fillId="7" borderId="0" xfId="1" applyFont="1" applyFill="1" applyBorder="1" applyAlignment="1">
      <alignment horizontal="center" vertical="center"/>
    </xf>
    <xf numFmtId="41" fontId="14" fillId="7" borderId="0" xfId="1" applyFont="1" applyFill="1" applyBorder="1" applyAlignment="1">
      <alignment horizontal="center" vertical="center" wrapText="1"/>
    </xf>
    <xf numFmtId="41" fontId="12" fillId="5" borderId="0" xfId="1" applyFont="1" applyFill="1" applyBorder="1" applyAlignment="1">
      <alignment vertical="center"/>
    </xf>
    <xf numFmtId="41" fontId="12" fillId="5" borderId="0" xfId="1" applyFont="1" applyFill="1" applyBorder="1">
      <alignment vertical="center"/>
    </xf>
    <xf numFmtId="0" fontId="13" fillId="5" borderId="0" xfId="0" applyFont="1" applyFill="1" applyBorder="1">
      <alignment vertical="center"/>
    </xf>
    <xf numFmtId="41" fontId="14" fillId="7" borderId="23" xfId="1" applyFont="1" applyFill="1" applyBorder="1" applyAlignment="1">
      <alignment horizontal="center" vertical="center"/>
    </xf>
    <xf numFmtId="41" fontId="14" fillId="7" borderId="23" xfId="1" applyFont="1" applyFill="1" applyBorder="1" applyAlignment="1">
      <alignment horizontal="center" vertical="center" wrapText="1"/>
    </xf>
    <xf numFmtId="41" fontId="12" fillId="5" borderId="39" xfId="1" applyFont="1" applyFill="1" applyBorder="1" applyAlignment="1">
      <alignment vertical="center"/>
    </xf>
    <xf numFmtId="41" fontId="12" fillId="5" borderId="20" xfId="1" applyFont="1" applyFill="1" applyBorder="1" applyAlignment="1">
      <alignment vertical="center"/>
    </xf>
    <xf numFmtId="41" fontId="12" fillId="5" borderId="16" xfId="1" applyFont="1" applyFill="1" applyBorder="1" applyAlignment="1">
      <alignment vertical="center"/>
    </xf>
    <xf numFmtId="41" fontId="12" fillId="5" borderId="23" xfId="1" applyFont="1" applyFill="1" applyBorder="1" applyAlignment="1">
      <alignment vertical="center"/>
    </xf>
    <xf numFmtId="41" fontId="12" fillId="5" borderId="18" xfId="1" applyFont="1" applyFill="1" applyBorder="1" applyAlignment="1">
      <alignment vertical="center"/>
    </xf>
    <xf numFmtId="41" fontId="12" fillId="5" borderId="16" xfId="1" applyFont="1" applyFill="1" applyBorder="1">
      <alignment vertical="center"/>
    </xf>
    <xf numFmtId="41" fontId="12" fillId="5" borderId="17" xfId="1" applyFont="1" applyFill="1" applyBorder="1">
      <alignment vertical="center"/>
    </xf>
    <xf numFmtId="41" fontId="12" fillId="5" borderId="20" xfId="1" applyFont="1" applyFill="1" applyBorder="1">
      <alignment vertical="center"/>
    </xf>
    <xf numFmtId="41" fontId="12" fillId="5" borderId="23" xfId="1" applyFont="1" applyFill="1" applyBorder="1">
      <alignment vertical="center"/>
    </xf>
    <xf numFmtId="41" fontId="12" fillId="5" borderId="18" xfId="1" applyFont="1" applyFill="1" applyBorder="1">
      <alignment vertical="center"/>
    </xf>
    <xf numFmtId="41" fontId="12" fillId="5" borderId="37" xfId="1" applyFont="1" applyFill="1" applyBorder="1" applyAlignment="1">
      <alignment vertical="center"/>
    </xf>
    <xf numFmtId="41" fontId="12" fillId="5" borderId="37" xfId="1" applyFont="1" applyFill="1" applyBorder="1">
      <alignment vertical="center"/>
    </xf>
    <xf numFmtId="41" fontId="12" fillId="5" borderId="39" xfId="1" applyFont="1" applyFill="1" applyBorder="1">
      <alignment vertical="center"/>
    </xf>
    <xf numFmtId="0" fontId="6" fillId="0" borderId="45" xfId="0" applyFont="1" applyFill="1" applyBorder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22" xfId="0" applyFont="1" applyFill="1" applyBorder="1" applyAlignment="1">
      <alignment vertical="center"/>
    </xf>
    <xf numFmtId="0" fontId="5" fillId="0" borderId="43" xfId="0" applyFont="1" applyFill="1" applyBorder="1" applyAlignment="1">
      <alignment vertical="center"/>
    </xf>
    <xf numFmtId="0" fontId="6" fillId="0" borderId="45" xfId="0" applyFont="1" applyFill="1" applyBorder="1" applyAlignment="1">
      <alignment vertical="center"/>
    </xf>
    <xf numFmtId="0" fontId="5" fillId="0" borderId="38" xfId="0" applyFont="1" applyFill="1" applyBorder="1" applyAlignment="1">
      <alignment vertical="center"/>
    </xf>
    <xf numFmtId="0" fontId="5" fillId="0" borderId="47" xfId="0" applyFont="1" applyFill="1" applyBorder="1" applyAlignment="1">
      <alignment vertical="center"/>
    </xf>
    <xf numFmtId="0" fontId="5" fillId="0" borderId="43" xfId="0" applyFont="1" applyFill="1" applyBorder="1">
      <alignment vertical="center"/>
    </xf>
    <xf numFmtId="0" fontId="6" fillId="0" borderId="25" xfId="0" applyFont="1" applyFill="1" applyBorder="1">
      <alignment vertical="center"/>
    </xf>
    <xf numFmtId="0" fontId="5" fillId="0" borderId="19" xfId="0" applyFont="1" applyFill="1" applyBorder="1">
      <alignment vertical="center"/>
    </xf>
    <xf numFmtId="3" fontId="12" fillId="0" borderId="24" xfId="0" applyNumberFormat="1" applyFont="1" applyBorder="1">
      <alignment vertical="center"/>
    </xf>
    <xf numFmtId="3" fontId="12" fillId="0" borderId="21" xfId="0" applyNumberFormat="1" applyFont="1" applyBorder="1">
      <alignment vertical="center"/>
    </xf>
    <xf numFmtId="3" fontId="12" fillId="0" borderId="44" xfId="0" applyNumberFormat="1" applyFont="1" applyBorder="1">
      <alignment vertical="center"/>
    </xf>
    <xf numFmtId="3" fontId="12" fillId="0" borderId="26" xfId="0" applyNumberFormat="1" applyFont="1" applyBorder="1">
      <alignment vertical="center"/>
    </xf>
    <xf numFmtId="3" fontId="12" fillId="0" borderId="44" xfId="0" applyNumberFormat="1" applyFont="1" applyBorder="1" applyAlignment="1">
      <alignment vertical="center"/>
    </xf>
    <xf numFmtId="3" fontId="12" fillId="0" borderId="21" xfId="0" applyNumberFormat="1" applyFont="1" applyBorder="1" applyAlignment="1">
      <alignment vertical="center"/>
    </xf>
    <xf numFmtId="41" fontId="8" fillId="7" borderId="23" xfId="1" applyFont="1" applyFill="1" applyBorder="1" applyAlignment="1">
      <alignment horizontal="center" vertical="center" wrapText="1"/>
    </xf>
    <xf numFmtId="41" fontId="6" fillId="0" borderId="17" xfId="1" applyFont="1" applyFill="1" applyBorder="1" applyAlignment="1">
      <alignment vertical="center"/>
    </xf>
    <xf numFmtId="41" fontId="7" fillId="7" borderId="34" xfId="1" applyFont="1" applyFill="1" applyBorder="1" applyAlignment="1">
      <alignment horizontal="center" vertical="center"/>
    </xf>
    <xf numFmtId="41" fontId="5" fillId="5" borderId="40" xfId="1" applyFont="1" applyFill="1" applyBorder="1" applyAlignment="1">
      <alignment vertical="center"/>
    </xf>
    <xf numFmtId="41" fontId="5" fillId="5" borderId="33" xfId="1" applyFont="1" applyFill="1" applyBorder="1" applyAlignment="1">
      <alignment vertical="center"/>
    </xf>
    <xf numFmtId="41" fontId="5" fillId="5" borderId="35" xfId="1" applyFont="1" applyFill="1" applyBorder="1" applyAlignment="1">
      <alignment vertical="center"/>
    </xf>
    <xf numFmtId="41" fontId="5" fillId="5" borderId="34" xfId="1" applyFont="1" applyFill="1" applyBorder="1" applyAlignment="1">
      <alignment vertical="center"/>
    </xf>
    <xf numFmtId="41" fontId="5" fillId="5" borderId="36" xfId="1" applyFont="1" applyFill="1" applyBorder="1" applyAlignment="1">
      <alignment vertical="center"/>
    </xf>
    <xf numFmtId="41" fontId="5" fillId="5" borderId="35" xfId="1" applyFont="1" applyFill="1" applyBorder="1">
      <alignment vertical="center"/>
    </xf>
    <xf numFmtId="41" fontId="5" fillId="5" borderId="32" xfId="1" applyFont="1" applyFill="1" applyBorder="1">
      <alignment vertical="center"/>
    </xf>
    <xf numFmtId="41" fontId="5" fillId="5" borderId="33" xfId="1" applyFont="1" applyFill="1" applyBorder="1">
      <alignment vertical="center"/>
    </xf>
    <xf numFmtId="41" fontId="5" fillId="5" borderId="34" xfId="1" applyFont="1" applyFill="1" applyBorder="1">
      <alignment vertical="center"/>
    </xf>
    <xf numFmtId="41" fontId="5" fillId="5" borderId="36" xfId="1" applyFont="1" applyFill="1" applyBorder="1">
      <alignment vertical="center"/>
    </xf>
    <xf numFmtId="41" fontId="5" fillId="5" borderId="32" xfId="1" applyFont="1" applyFill="1" applyBorder="1" applyAlignment="1">
      <alignment vertical="center"/>
    </xf>
    <xf numFmtId="41" fontId="5" fillId="5" borderId="41" xfId="1" applyFont="1" applyFill="1" applyBorder="1">
      <alignment vertical="center"/>
    </xf>
    <xf numFmtId="41" fontId="5" fillId="5" borderId="40" xfId="1" applyFont="1" applyFill="1" applyBorder="1">
      <alignment vertical="center"/>
    </xf>
    <xf numFmtId="41" fontId="7" fillId="2" borderId="22" xfId="1" applyFont="1" applyFill="1" applyBorder="1" applyAlignment="1">
      <alignment horizontal="center" vertical="center"/>
    </xf>
    <xf numFmtId="41" fontId="5" fillId="0" borderId="38" xfId="1" applyFont="1" applyFill="1" applyBorder="1" applyAlignment="1">
      <alignment vertical="center"/>
    </xf>
    <xf numFmtId="41" fontId="5" fillId="0" borderId="19" xfId="1" applyFont="1" applyFill="1" applyBorder="1" applyAlignment="1">
      <alignment vertical="center"/>
    </xf>
    <xf numFmtId="41" fontId="5" fillId="0" borderId="25" xfId="1" applyFont="1" applyFill="1" applyBorder="1" applyAlignment="1">
      <alignment vertical="center"/>
    </xf>
    <xf numFmtId="41" fontId="5" fillId="0" borderId="22" xfId="1" applyFont="1" applyFill="1" applyBorder="1" applyAlignment="1">
      <alignment vertical="center"/>
    </xf>
    <xf numFmtId="41" fontId="5" fillId="0" borderId="43" xfId="1" applyFont="1" applyFill="1" applyBorder="1" applyAlignment="1">
      <alignment vertical="center"/>
    </xf>
    <xf numFmtId="41" fontId="5" fillId="0" borderId="25" xfId="1" applyFont="1" applyFill="1" applyBorder="1">
      <alignment vertical="center"/>
    </xf>
    <xf numFmtId="41" fontId="5" fillId="0" borderId="45" xfId="1" applyFont="1" applyFill="1" applyBorder="1">
      <alignment vertical="center"/>
    </xf>
    <xf numFmtId="41" fontId="5" fillId="0" borderId="19" xfId="1" applyFont="1" applyFill="1" applyBorder="1">
      <alignment vertical="center"/>
    </xf>
    <xf numFmtId="41" fontId="5" fillId="0" borderId="22" xfId="1" applyFont="1" applyFill="1" applyBorder="1">
      <alignment vertical="center"/>
    </xf>
    <xf numFmtId="41" fontId="5" fillId="0" borderId="43" xfId="1" applyFont="1" applyFill="1" applyBorder="1">
      <alignment vertical="center"/>
    </xf>
    <xf numFmtId="41" fontId="5" fillId="0" borderId="45" xfId="1" applyFont="1" applyFill="1" applyBorder="1" applyAlignment="1">
      <alignment vertical="center"/>
    </xf>
    <xf numFmtId="41" fontId="5" fillId="0" borderId="47" xfId="1" applyFont="1" applyFill="1" applyBorder="1">
      <alignment vertical="center"/>
    </xf>
    <xf numFmtId="41" fontId="5" fillId="0" borderId="38" xfId="1" applyFont="1" applyFill="1" applyBorder="1">
      <alignment vertical="center"/>
    </xf>
    <xf numFmtId="0" fontId="3" fillId="0" borderId="7" xfId="0" applyFont="1" applyBorder="1">
      <alignment vertical="center"/>
    </xf>
    <xf numFmtId="0" fontId="0" fillId="0" borderId="0" xfId="0" applyFill="1" applyBorder="1">
      <alignment vertical="center"/>
    </xf>
    <xf numFmtId="41" fontId="5" fillId="0" borderId="16" xfId="1" applyFont="1" applyFill="1" applyBorder="1" applyAlignment="1">
      <alignment vertical="center" wrapText="1"/>
    </xf>
    <xf numFmtId="41" fontId="5" fillId="0" borderId="35" xfId="1" applyFont="1" applyFill="1" applyBorder="1" applyAlignment="1">
      <alignment vertical="center"/>
    </xf>
    <xf numFmtId="41" fontId="5" fillId="0" borderId="18" xfId="1" applyFont="1" applyFill="1" applyBorder="1" applyAlignment="1">
      <alignment vertical="center" wrapText="1"/>
    </xf>
    <xf numFmtId="41" fontId="5" fillId="0" borderId="16" xfId="1" applyFont="1" applyFill="1" applyBorder="1">
      <alignment vertical="center"/>
    </xf>
    <xf numFmtId="41" fontId="5" fillId="0" borderId="35" xfId="1" applyFont="1" applyFill="1" applyBorder="1">
      <alignment vertical="center"/>
    </xf>
    <xf numFmtId="41" fontId="5" fillId="0" borderId="23" xfId="1" applyFont="1" applyFill="1" applyBorder="1">
      <alignment vertical="center"/>
    </xf>
    <xf numFmtId="41" fontId="5" fillId="0" borderId="34" xfId="1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41" fontId="11" fillId="7" borderId="23" xfId="1" applyFont="1" applyFill="1" applyBorder="1" applyAlignment="1">
      <alignment horizontal="center" vertical="center"/>
    </xf>
    <xf numFmtId="41" fontId="11" fillId="7" borderId="23" xfId="1" applyFont="1" applyFill="1" applyBorder="1" applyAlignment="1">
      <alignment horizontal="center" vertical="center" wrapText="1"/>
    </xf>
    <xf numFmtId="0" fontId="6" fillId="0" borderId="26" xfId="0" applyNumberFormat="1" applyFont="1" applyFill="1" applyBorder="1" applyAlignment="1">
      <alignment horizontal="left" vertical="center" indent="1"/>
    </xf>
    <xf numFmtId="0" fontId="6" fillId="0" borderId="26" xfId="0" applyNumberFormat="1" applyFont="1" applyFill="1" applyBorder="1">
      <alignment vertical="center"/>
    </xf>
    <xf numFmtId="0" fontId="6" fillId="0" borderId="24" xfId="0" applyNumberFormat="1" applyFont="1" applyFill="1" applyBorder="1">
      <alignment vertical="center"/>
    </xf>
    <xf numFmtId="0" fontId="5" fillId="0" borderId="43" xfId="0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horizontal="center" vertical="center"/>
    </xf>
    <xf numFmtId="41" fontId="7" fillId="0" borderId="0" xfId="1" applyFont="1" applyFill="1" applyBorder="1" applyAlignment="1">
      <alignment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41" fontId="10" fillId="0" borderId="16" xfId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vertical="center"/>
    </xf>
    <xf numFmtId="0" fontId="6" fillId="0" borderId="26" xfId="0" applyNumberFormat="1" applyFont="1" applyFill="1" applyBorder="1" applyAlignment="1">
      <alignment horizontal="left" vertical="center"/>
    </xf>
    <xf numFmtId="41" fontId="0" fillId="0" borderId="0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>
      <alignment vertical="center"/>
    </xf>
    <xf numFmtId="41" fontId="12" fillId="0" borderId="35" xfId="1" applyFont="1" applyFill="1" applyBorder="1" applyAlignment="1">
      <alignment vertical="center" wrapText="1"/>
    </xf>
    <xf numFmtId="41" fontId="12" fillId="0" borderId="35" xfId="1" applyFont="1" applyFill="1" applyBorder="1">
      <alignment vertical="center"/>
    </xf>
    <xf numFmtId="41" fontId="12" fillId="0" borderId="34" xfId="1" applyFont="1" applyFill="1" applyBorder="1">
      <alignment vertical="center"/>
    </xf>
    <xf numFmtId="41" fontId="12" fillId="0" borderId="36" xfId="1" applyFont="1" applyFill="1" applyBorder="1" applyAlignment="1">
      <alignment vertical="center" wrapText="1"/>
    </xf>
    <xf numFmtId="41" fontId="7" fillId="7" borderId="23" xfId="1" applyFont="1" applyFill="1" applyBorder="1" applyAlignment="1">
      <alignment horizontal="center" vertical="center"/>
    </xf>
    <xf numFmtId="41" fontId="15" fillId="0" borderId="18" xfId="1" applyFont="1" applyFill="1" applyBorder="1" applyAlignment="1">
      <alignment vertical="center"/>
    </xf>
    <xf numFmtId="41" fontId="15" fillId="0" borderId="16" xfId="1" applyFont="1" applyFill="1" applyBorder="1" applyAlignment="1">
      <alignment vertical="center"/>
    </xf>
    <xf numFmtId="41" fontId="15" fillId="0" borderId="23" xfId="1" applyFont="1" applyFill="1" applyBorder="1" applyAlignment="1">
      <alignment vertical="center"/>
    </xf>
    <xf numFmtId="0" fontId="5" fillId="0" borderId="45" xfId="0" applyFont="1" applyFill="1" applyBorder="1" applyAlignment="1">
      <alignment horizontal="center" vertical="center"/>
    </xf>
    <xf numFmtId="0" fontId="6" fillId="0" borderId="46" xfId="0" applyNumberFormat="1" applyFont="1" applyFill="1" applyBorder="1" applyAlignment="1">
      <alignment horizontal="left" vertical="center" indent="1"/>
    </xf>
    <xf numFmtId="41" fontId="12" fillId="0" borderId="32" xfId="1" applyFont="1" applyFill="1" applyBorder="1" applyAlignment="1">
      <alignment vertical="center" wrapText="1"/>
    </xf>
    <xf numFmtId="41" fontId="5" fillId="0" borderId="17" xfId="1" applyFont="1" applyFill="1" applyBorder="1" applyAlignment="1">
      <alignment vertical="center" wrapText="1"/>
    </xf>
    <xf numFmtId="41" fontId="6" fillId="0" borderId="45" xfId="1" applyFont="1" applyFill="1" applyBorder="1" applyAlignment="1">
      <alignment vertical="center"/>
    </xf>
    <xf numFmtId="41" fontId="15" fillId="0" borderId="17" xfId="1" applyFont="1" applyFill="1" applyBorder="1" applyAlignment="1">
      <alignment vertical="center"/>
    </xf>
    <xf numFmtId="0" fontId="6" fillId="0" borderId="44" xfId="0" applyNumberFormat="1" applyFont="1" applyFill="1" applyBorder="1" applyAlignment="1">
      <alignment horizontal="left" vertical="center" indent="1"/>
    </xf>
    <xf numFmtId="41" fontId="12" fillId="0" borderId="36" xfId="1" applyFont="1" applyFill="1" applyBorder="1">
      <alignment vertical="center"/>
    </xf>
    <xf numFmtId="41" fontId="6" fillId="0" borderId="43" xfId="1" applyFont="1" applyFill="1" applyBorder="1">
      <alignment vertical="center"/>
    </xf>
    <xf numFmtId="0" fontId="5" fillId="0" borderId="19" xfId="0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vertical="center"/>
    </xf>
    <xf numFmtId="41" fontId="12" fillId="0" borderId="33" xfId="1" applyFont="1" applyFill="1" applyBorder="1" applyAlignment="1">
      <alignment vertical="center" wrapText="1"/>
    </xf>
    <xf numFmtId="41" fontId="5" fillId="0" borderId="20" xfId="1" applyFont="1" applyFill="1" applyBorder="1" applyAlignment="1">
      <alignment vertical="center" wrapText="1"/>
    </xf>
    <xf numFmtId="41" fontId="6" fillId="0" borderId="19" xfId="1" applyFont="1" applyFill="1" applyBorder="1" applyAlignment="1">
      <alignment vertical="center"/>
    </xf>
    <xf numFmtId="41" fontId="15" fillId="0" borderId="20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/>
    </xf>
    <xf numFmtId="41" fontId="5" fillId="0" borderId="23" xfId="1" applyFont="1" applyFill="1" applyBorder="1" applyAlignment="1">
      <alignment vertical="center" wrapText="1"/>
    </xf>
    <xf numFmtId="0" fontId="5" fillId="0" borderId="38" xfId="0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vertical="center"/>
    </xf>
    <xf numFmtId="41" fontId="12" fillId="0" borderId="40" xfId="1" applyFont="1" applyFill="1" applyBorder="1" applyAlignment="1">
      <alignment vertical="center" wrapText="1"/>
    </xf>
    <xf numFmtId="41" fontId="5" fillId="0" borderId="39" xfId="1" applyFont="1" applyFill="1" applyBorder="1" applyAlignment="1">
      <alignment vertical="center" wrapText="1"/>
    </xf>
    <xf numFmtId="41" fontId="15" fillId="0" borderId="39" xfId="1" applyFont="1" applyFill="1" applyBorder="1" applyAlignment="1">
      <alignment vertical="center"/>
    </xf>
    <xf numFmtId="41" fontId="12" fillId="0" borderId="32" xfId="1" applyFont="1" applyFill="1" applyBorder="1">
      <alignment vertical="center"/>
    </xf>
    <xf numFmtId="41" fontId="6" fillId="0" borderId="45" xfId="1" applyFont="1" applyFill="1" applyBorder="1">
      <alignment vertical="center"/>
    </xf>
    <xf numFmtId="41" fontId="5" fillId="0" borderId="17" xfId="1" applyFont="1" applyFill="1" applyBorder="1">
      <alignment vertical="center"/>
    </xf>
    <xf numFmtId="0" fontId="6" fillId="0" borderId="46" xfId="0" applyNumberFormat="1" applyFont="1" applyFill="1" applyBorder="1" applyAlignment="1">
      <alignment vertical="center"/>
    </xf>
    <xf numFmtId="0" fontId="6" fillId="0" borderId="46" xfId="0" applyNumberFormat="1" applyFont="1" applyFill="1" applyBorder="1">
      <alignment vertical="center"/>
    </xf>
    <xf numFmtId="41" fontId="5" fillId="0" borderId="18" xfId="1" applyFont="1" applyFill="1" applyBorder="1">
      <alignment vertical="center"/>
    </xf>
    <xf numFmtId="41" fontId="5" fillId="0" borderId="18" xfId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6" fillId="0" borderId="48" xfId="0" applyNumberFormat="1" applyFont="1" applyFill="1" applyBorder="1" applyAlignment="1">
      <alignment vertical="center"/>
    </xf>
    <xf numFmtId="41" fontId="12" fillId="0" borderId="41" xfId="1" applyFont="1" applyFill="1" applyBorder="1">
      <alignment vertical="center"/>
    </xf>
    <xf numFmtId="41" fontId="5" fillId="0" borderId="37" xfId="1" applyFont="1" applyFill="1" applyBorder="1">
      <alignment vertical="center"/>
    </xf>
    <xf numFmtId="41" fontId="6" fillId="0" borderId="47" xfId="1" applyFont="1" applyFill="1" applyBorder="1">
      <alignment vertical="center"/>
    </xf>
    <xf numFmtId="41" fontId="15" fillId="0" borderId="37" xfId="1" applyFont="1" applyFill="1" applyBorder="1" applyAlignment="1">
      <alignment vertical="center"/>
    </xf>
    <xf numFmtId="41" fontId="5" fillId="6" borderId="37" xfId="1" applyFont="1" applyFill="1" applyBorder="1" applyAlignment="1">
      <alignment vertical="center"/>
    </xf>
    <xf numFmtId="0" fontId="6" fillId="0" borderId="44" xfId="0" applyNumberFormat="1" applyFont="1" applyFill="1" applyBorder="1">
      <alignment vertical="center"/>
    </xf>
    <xf numFmtId="41" fontId="12" fillId="0" borderId="39" xfId="1" applyFont="1" applyFill="1" applyBorder="1" applyAlignment="1">
      <alignment vertical="center" wrapText="1"/>
    </xf>
    <xf numFmtId="41" fontId="5" fillId="0" borderId="39" xfId="1" applyFont="1" applyFill="1" applyBorder="1">
      <alignment vertical="center"/>
    </xf>
    <xf numFmtId="41" fontId="6" fillId="0" borderId="38" xfId="1" applyFont="1" applyFill="1" applyBorder="1">
      <alignment vertical="center"/>
    </xf>
    <xf numFmtId="41" fontId="12" fillId="0" borderId="40" xfId="1" applyFont="1" applyFill="1" applyBorder="1" applyAlignment="1">
      <alignment vertical="center"/>
    </xf>
    <xf numFmtId="41" fontId="5" fillId="0" borderId="39" xfId="1" applyFont="1" applyFill="1" applyBorder="1" applyAlignment="1">
      <alignment horizontal="center" vertical="center"/>
    </xf>
    <xf numFmtId="41" fontId="6" fillId="0" borderId="38" xfId="1" applyFont="1" applyFill="1" applyBorder="1" applyAlignment="1">
      <alignment vertical="center"/>
    </xf>
    <xf numFmtId="41" fontId="12" fillId="0" borderId="40" xfId="1" applyFont="1" applyFill="1" applyBorder="1">
      <alignment vertical="center"/>
    </xf>
    <xf numFmtId="0" fontId="6" fillId="0" borderId="21" xfId="0" applyNumberFormat="1" applyFont="1" applyFill="1" applyBorder="1">
      <alignment vertical="center"/>
    </xf>
    <xf numFmtId="41" fontId="12" fillId="0" borderId="33" xfId="1" applyFont="1" applyFill="1" applyBorder="1">
      <alignment vertical="center"/>
    </xf>
    <xf numFmtId="41" fontId="5" fillId="0" borderId="20" xfId="1" applyFont="1" applyFill="1" applyBorder="1">
      <alignment vertical="center"/>
    </xf>
    <xf numFmtId="41" fontId="6" fillId="0" borderId="19" xfId="1" applyFont="1" applyFill="1" applyBorder="1">
      <alignment vertical="center"/>
    </xf>
    <xf numFmtId="41" fontId="5" fillId="0" borderId="32" xfId="1" applyFont="1" applyFill="1" applyBorder="1">
      <alignment vertical="center"/>
    </xf>
    <xf numFmtId="41" fontId="5" fillId="0" borderId="36" xfId="1" applyFont="1" applyFill="1" applyBorder="1">
      <alignment vertical="center"/>
    </xf>
    <xf numFmtId="41" fontId="11" fillId="12" borderId="34" xfId="1" applyFont="1" applyFill="1" applyBorder="1" applyAlignment="1">
      <alignment horizontal="center" vertical="center" wrapText="1"/>
    </xf>
    <xf numFmtId="41" fontId="11" fillId="12" borderId="23" xfId="1" applyFont="1" applyFill="1" applyBorder="1" applyAlignment="1">
      <alignment horizontal="center" vertical="center" wrapText="1"/>
    </xf>
    <xf numFmtId="41" fontId="7" fillId="12" borderId="23" xfId="1" applyFont="1" applyFill="1" applyBorder="1" applyAlignment="1">
      <alignment horizontal="center" vertical="center" wrapText="1"/>
    </xf>
    <xf numFmtId="41" fontId="16" fillId="12" borderId="23" xfId="1" applyFont="1" applyFill="1" applyBorder="1" applyAlignment="1">
      <alignment horizontal="center" vertical="center" wrapText="1"/>
    </xf>
    <xf numFmtId="41" fontId="16" fillId="12" borderId="29" xfId="1" applyFont="1" applyFill="1" applyBorder="1" applyAlignment="1">
      <alignment horizontal="center" vertical="center" wrapText="1"/>
    </xf>
    <xf numFmtId="41" fontId="6" fillId="11" borderId="38" xfId="1" applyFont="1" applyFill="1" applyBorder="1" applyAlignment="1">
      <alignment vertical="center"/>
    </xf>
    <xf numFmtId="41" fontId="5" fillId="11" borderId="39" xfId="1" applyFont="1" applyFill="1" applyBorder="1" applyAlignment="1">
      <alignment vertical="center"/>
    </xf>
    <xf numFmtId="41" fontId="6" fillId="11" borderId="25" xfId="1" applyFont="1" applyFill="1" applyBorder="1">
      <alignment vertical="center"/>
    </xf>
    <xf numFmtId="41" fontId="5" fillId="11" borderId="16" xfId="1" applyFont="1" applyFill="1" applyBorder="1">
      <alignment vertical="center"/>
    </xf>
    <xf numFmtId="41" fontId="6" fillId="11" borderId="38" xfId="1" applyFont="1" applyFill="1" applyBorder="1">
      <alignment vertical="center"/>
    </xf>
    <xf numFmtId="41" fontId="6" fillId="11" borderId="19" xfId="1" applyFont="1" applyFill="1" applyBorder="1">
      <alignment vertical="center"/>
    </xf>
    <xf numFmtId="41" fontId="5" fillId="11" borderId="20" xfId="1" applyFont="1" applyFill="1" applyBorder="1">
      <alignment vertical="center"/>
    </xf>
    <xf numFmtId="0" fontId="5" fillId="0" borderId="10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/>
    </xf>
    <xf numFmtId="41" fontId="5" fillId="0" borderId="31" xfId="1" applyFont="1" applyFill="1" applyBorder="1" applyAlignment="1">
      <alignment vertical="center"/>
    </xf>
    <xf numFmtId="41" fontId="5" fillId="0" borderId="30" xfId="1" applyFont="1" applyFill="1" applyBorder="1" applyAlignment="1">
      <alignment vertical="center"/>
    </xf>
    <xf numFmtId="41" fontId="5" fillId="0" borderId="27" xfId="1" applyFont="1" applyFill="1" applyBorder="1" applyAlignment="1">
      <alignment vertical="center"/>
    </xf>
    <xf numFmtId="41" fontId="5" fillId="0" borderId="28" xfId="1" applyFont="1" applyFill="1" applyBorder="1" applyAlignment="1">
      <alignment vertical="center"/>
    </xf>
    <xf numFmtId="41" fontId="5" fillId="0" borderId="29" xfId="1" applyFont="1" applyFill="1" applyBorder="1">
      <alignment vertical="center"/>
    </xf>
    <xf numFmtId="41" fontId="5" fillId="0" borderId="31" xfId="1" applyFont="1" applyFill="1" applyBorder="1">
      <alignment vertical="center"/>
    </xf>
    <xf numFmtId="41" fontId="5" fillId="0" borderId="30" xfId="1" applyFont="1" applyFill="1" applyBorder="1">
      <alignment vertical="center"/>
    </xf>
    <xf numFmtId="41" fontId="5" fillId="0" borderId="27" xfId="1" applyFont="1" applyFill="1" applyBorder="1">
      <alignment vertical="center"/>
    </xf>
    <xf numFmtId="41" fontId="5" fillId="0" borderId="28" xfId="1" applyFont="1" applyFill="1" applyBorder="1" applyAlignment="1">
      <alignment vertical="center" wrapText="1"/>
    </xf>
    <xf numFmtId="41" fontId="5" fillId="0" borderId="49" xfId="1" applyFont="1" applyFill="1" applyBorder="1">
      <alignment vertical="center"/>
    </xf>
    <xf numFmtId="41" fontId="5" fillId="0" borderId="50" xfId="1" applyFont="1" applyFill="1" applyBorder="1">
      <alignment vertical="center"/>
    </xf>
    <xf numFmtId="41" fontId="5" fillId="0" borderId="28" xfId="1" applyFont="1" applyFill="1" applyBorder="1">
      <alignment vertical="center"/>
    </xf>
    <xf numFmtId="41" fontId="12" fillId="0" borderId="21" xfId="1" applyFont="1" applyFill="1" applyBorder="1" applyAlignment="1">
      <alignment vertical="center"/>
    </xf>
    <xf numFmtId="41" fontId="12" fillId="0" borderId="46" xfId="1" applyFont="1" applyFill="1" applyBorder="1" applyAlignment="1">
      <alignment vertical="center"/>
    </xf>
    <xf numFmtId="41" fontId="12" fillId="0" borderId="42" xfId="1" applyFont="1" applyFill="1" applyBorder="1" applyAlignment="1">
      <alignment vertical="center"/>
    </xf>
    <xf numFmtId="41" fontId="12" fillId="0" borderId="44" xfId="1" applyFont="1" applyFill="1" applyBorder="1" applyAlignment="1">
      <alignment vertical="center"/>
    </xf>
    <xf numFmtId="41" fontId="12" fillId="0" borderId="26" xfId="1" applyFont="1" applyFill="1" applyBorder="1" applyAlignment="1">
      <alignment vertical="center"/>
    </xf>
    <xf numFmtId="41" fontId="12" fillId="0" borderId="24" xfId="1" applyFont="1" applyFill="1" applyBorder="1" applyAlignment="1">
      <alignment vertical="center"/>
    </xf>
    <xf numFmtId="41" fontId="12" fillId="0" borderId="48" xfId="1" applyFont="1" applyFill="1" applyBorder="1" applyAlignment="1">
      <alignment vertical="center"/>
    </xf>
    <xf numFmtId="0" fontId="18" fillId="0" borderId="44" xfId="0" applyFont="1" applyFill="1" applyBorder="1" applyAlignment="1">
      <alignment vertical="center"/>
    </xf>
    <xf numFmtId="0" fontId="18" fillId="0" borderId="26" xfId="0" applyFont="1" applyFill="1" applyBorder="1" applyAlignment="1">
      <alignment vertical="center"/>
    </xf>
    <xf numFmtId="0" fontId="18" fillId="0" borderId="26" xfId="0" applyFont="1" applyFill="1" applyBorder="1">
      <alignment vertical="center"/>
    </xf>
    <xf numFmtId="0" fontId="18" fillId="0" borderId="46" xfId="0" applyFont="1" applyFill="1" applyBorder="1">
      <alignment vertical="center"/>
    </xf>
    <xf numFmtId="0" fontId="19" fillId="0" borderId="11" xfId="0" applyFont="1" applyFill="1" applyBorder="1" applyAlignment="1">
      <alignment vertical="center"/>
    </xf>
    <xf numFmtId="0" fontId="18" fillId="0" borderId="44" xfId="0" applyFont="1" applyFill="1" applyBorder="1">
      <alignment vertical="center"/>
    </xf>
    <xf numFmtId="0" fontId="18" fillId="0" borderId="24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22" fillId="0" borderId="10" xfId="0" applyFont="1" applyFill="1" applyBorder="1" applyAlignment="1">
      <alignment vertical="center"/>
    </xf>
    <xf numFmtId="41" fontId="7" fillId="8" borderId="23" xfId="1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41" fontId="7" fillId="7" borderId="24" xfId="1" applyFont="1" applyFill="1" applyBorder="1" applyAlignment="1">
      <alignment horizontal="center" vertical="center"/>
    </xf>
    <xf numFmtId="41" fontId="5" fillId="6" borderId="52" xfId="1" applyFont="1" applyFill="1" applyBorder="1" applyAlignment="1">
      <alignment vertical="center"/>
    </xf>
    <xf numFmtId="0" fontId="5" fillId="0" borderId="55" xfId="0" applyFont="1" applyFill="1" applyBorder="1" applyAlignment="1">
      <alignment horizontal="center" vertical="center"/>
    </xf>
    <xf numFmtId="0" fontId="6" fillId="0" borderId="56" xfId="0" applyNumberFormat="1" applyFont="1" applyFill="1" applyBorder="1" applyAlignment="1">
      <alignment vertical="center"/>
    </xf>
    <xf numFmtId="41" fontId="12" fillId="0" borderId="57" xfId="1" applyFont="1" applyFill="1" applyBorder="1" applyAlignment="1">
      <alignment vertical="center" wrapText="1"/>
    </xf>
    <xf numFmtId="41" fontId="12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/>
    </xf>
    <xf numFmtId="41" fontId="5" fillId="0" borderId="58" xfId="1" applyFont="1" applyFill="1" applyBorder="1" applyAlignment="1">
      <alignment vertical="center" wrapText="1"/>
    </xf>
    <xf numFmtId="41" fontId="5" fillId="0" borderId="59" xfId="1" applyFont="1" applyFill="1" applyBorder="1" applyAlignment="1">
      <alignment vertical="center"/>
    </xf>
    <xf numFmtId="41" fontId="6" fillId="11" borderId="55" xfId="1" applyFont="1" applyFill="1" applyBorder="1" applyAlignment="1">
      <alignment vertical="center"/>
    </xf>
    <xf numFmtId="41" fontId="5" fillId="11" borderId="58" xfId="1" applyFont="1" applyFill="1" applyBorder="1" applyAlignment="1">
      <alignment vertical="center"/>
    </xf>
    <xf numFmtId="41" fontId="15" fillId="0" borderId="58" xfId="1" applyFont="1" applyFill="1" applyBorder="1" applyAlignment="1">
      <alignment vertical="center"/>
    </xf>
    <xf numFmtId="41" fontId="5" fillId="6" borderId="58" xfId="1" applyFont="1" applyFill="1" applyBorder="1" applyAlignment="1">
      <alignment vertical="center"/>
    </xf>
    <xf numFmtId="41" fontId="6" fillId="0" borderId="58" xfId="1" applyFont="1" applyFill="1" applyBorder="1" applyAlignment="1">
      <alignment vertical="center"/>
    </xf>
    <xf numFmtId="41" fontId="18" fillId="0" borderId="56" xfId="1" applyFont="1" applyFill="1" applyBorder="1" applyAlignment="1">
      <alignment vertical="center"/>
    </xf>
    <xf numFmtId="41" fontId="6" fillId="11" borderId="47" xfId="1" applyFont="1" applyFill="1" applyBorder="1" applyAlignment="1">
      <alignment vertical="center"/>
    </xf>
    <xf numFmtId="41" fontId="5" fillId="11" borderId="41" xfId="1" applyFont="1" applyFill="1" applyBorder="1" applyAlignment="1">
      <alignment vertical="center"/>
    </xf>
    <xf numFmtId="0" fontId="18" fillId="0" borderId="48" xfId="0" applyFont="1" applyFill="1" applyBorder="1" applyAlignment="1">
      <alignment vertical="center"/>
    </xf>
    <xf numFmtId="41" fontId="5" fillId="0" borderId="37" xfId="1" applyFont="1" applyFill="1" applyBorder="1" applyAlignment="1">
      <alignment vertical="center" wrapText="1"/>
    </xf>
    <xf numFmtId="0" fontId="6" fillId="0" borderId="46" xfId="0" applyNumberFormat="1" applyFont="1" applyFill="1" applyBorder="1" applyAlignment="1">
      <alignment horizontal="left" vertical="center"/>
    </xf>
    <xf numFmtId="41" fontId="12" fillId="0" borderId="41" xfId="1" applyFont="1" applyFill="1" applyBorder="1" applyAlignment="1">
      <alignment vertical="center" wrapText="1"/>
    </xf>
    <xf numFmtId="41" fontId="12" fillId="0" borderId="37" xfId="1" applyFont="1" applyFill="1" applyBorder="1" applyAlignment="1">
      <alignment vertical="center" wrapText="1"/>
    </xf>
    <xf numFmtId="41" fontId="12" fillId="0" borderId="41" xfId="1" applyFont="1" applyFill="1" applyBorder="1" applyAlignment="1">
      <alignment vertical="center"/>
    </xf>
    <xf numFmtId="41" fontId="12" fillId="0" borderId="37" xfId="1" applyFont="1" applyFill="1" applyBorder="1" applyAlignment="1">
      <alignment vertical="center"/>
    </xf>
    <xf numFmtId="41" fontId="5" fillId="0" borderId="37" xfId="1" applyFont="1" applyFill="1" applyBorder="1" applyAlignment="1">
      <alignment horizontal="center" vertical="center"/>
    </xf>
    <xf numFmtId="41" fontId="5" fillId="0" borderId="50" xfId="1" applyFont="1" applyFill="1" applyBorder="1" applyAlignment="1">
      <alignment vertical="center"/>
    </xf>
    <xf numFmtId="41" fontId="6" fillId="0" borderId="47" xfId="1" applyFont="1" applyFill="1" applyBorder="1" applyAlignment="1">
      <alignment vertical="center"/>
    </xf>
    <xf numFmtId="41" fontId="5" fillId="0" borderId="32" xfId="1" applyFont="1" applyFill="1" applyBorder="1" applyAlignment="1">
      <alignment vertical="center"/>
    </xf>
    <xf numFmtId="0" fontId="19" fillId="0" borderId="46" xfId="0" applyFont="1" applyFill="1" applyBorder="1" applyAlignment="1">
      <alignment vertical="center"/>
    </xf>
    <xf numFmtId="41" fontId="12" fillId="0" borderId="57" xfId="1" applyFont="1" applyFill="1" applyBorder="1">
      <alignment vertical="center"/>
    </xf>
    <xf numFmtId="41" fontId="12" fillId="0" borderId="58" xfId="1" applyFont="1" applyFill="1" applyBorder="1">
      <alignment vertical="center"/>
    </xf>
    <xf numFmtId="41" fontId="5" fillId="0" borderId="58" xfId="1" applyFont="1" applyFill="1" applyBorder="1">
      <alignment vertical="center"/>
    </xf>
    <xf numFmtId="41" fontId="5" fillId="0" borderId="59" xfId="1" applyFont="1" applyFill="1" applyBorder="1">
      <alignment vertical="center"/>
    </xf>
    <xf numFmtId="41" fontId="6" fillId="0" borderId="55" xfId="1" applyFont="1" applyFill="1" applyBorder="1">
      <alignment vertical="center"/>
    </xf>
    <xf numFmtId="41" fontId="5" fillId="0" borderId="36" xfId="1" applyFont="1" applyFill="1" applyBorder="1" applyAlignment="1">
      <alignment vertical="center"/>
    </xf>
    <xf numFmtId="41" fontId="5" fillId="0" borderId="50" xfId="1" applyFont="1" applyFill="1" applyBorder="1" applyAlignment="1">
      <alignment vertical="center" wrapText="1"/>
    </xf>
    <xf numFmtId="41" fontId="6" fillId="11" borderId="47" xfId="1" applyFont="1" applyFill="1" applyBorder="1">
      <alignment vertical="center"/>
    </xf>
    <xf numFmtId="41" fontId="5" fillId="11" borderId="37" xfId="1" applyFont="1" applyFill="1" applyBorder="1" applyAlignment="1">
      <alignment vertical="center"/>
    </xf>
    <xf numFmtId="41" fontId="5" fillId="0" borderId="41" xfId="1" applyFont="1" applyFill="1" applyBorder="1">
      <alignment vertical="center"/>
    </xf>
    <xf numFmtId="0" fontId="18" fillId="0" borderId="48" xfId="0" applyFont="1" applyFill="1" applyBorder="1">
      <alignment vertical="center"/>
    </xf>
    <xf numFmtId="0" fontId="21" fillId="5" borderId="52" xfId="0" applyFont="1" applyFill="1" applyBorder="1">
      <alignment vertical="center"/>
    </xf>
    <xf numFmtId="0" fontId="3" fillId="5" borderId="63" xfId="0" applyFont="1" applyFill="1" applyBorder="1">
      <alignment vertical="center"/>
    </xf>
    <xf numFmtId="41" fontId="3" fillId="5" borderId="52" xfId="0" applyNumberFormat="1" applyFont="1" applyFill="1" applyBorder="1">
      <alignment vertical="center"/>
    </xf>
    <xf numFmtId="0" fontId="3" fillId="5" borderId="52" xfId="0" applyFont="1" applyFill="1" applyBorder="1">
      <alignment vertical="center"/>
    </xf>
    <xf numFmtId="0" fontId="3" fillId="5" borderId="62" xfId="0" applyFont="1" applyFill="1" applyBorder="1">
      <alignment vertical="center"/>
    </xf>
    <xf numFmtId="41" fontId="6" fillId="0" borderId="10" xfId="1" applyFont="1" applyFill="1" applyBorder="1" applyAlignment="1">
      <alignment vertical="center"/>
    </xf>
    <xf numFmtId="41" fontId="5" fillId="0" borderId="40" xfId="1" applyFont="1" applyFill="1" applyBorder="1" applyAlignment="1">
      <alignment vertical="center"/>
    </xf>
    <xf numFmtId="0" fontId="18" fillId="0" borderId="42" xfId="0" applyFont="1" applyFill="1" applyBorder="1" applyAlignment="1">
      <alignment vertical="center"/>
    </xf>
    <xf numFmtId="41" fontId="5" fillId="0" borderId="40" xfId="1" applyFont="1" applyFill="1" applyBorder="1">
      <alignment vertical="center"/>
    </xf>
    <xf numFmtId="41" fontId="6" fillId="0" borderId="2" xfId="1" applyFont="1" applyFill="1" applyBorder="1" applyAlignment="1">
      <alignment vertical="center"/>
    </xf>
    <xf numFmtId="41" fontId="5" fillId="0" borderId="33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41" fontId="12" fillId="0" borderId="34" xfId="1" applyFont="1" applyFill="1" applyBorder="1" applyAlignment="1">
      <alignment vertical="center" wrapText="1"/>
    </xf>
    <xf numFmtId="41" fontId="5" fillId="0" borderId="29" xfId="1" applyFont="1" applyFill="1" applyBorder="1" applyAlignment="1">
      <alignment vertical="center"/>
    </xf>
    <xf numFmtId="41" fontId="6" fillId="0" borderId="22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41" fontId="5" fillId="0" borderId="34" xfId="1" applyFont="1" applyFill="1" applyBorder="1" applyAlignment="1">
      <alignment vertical="center"/>
    </xf>
    <xf numFmtId="0" fontId="18" fillId="0" borderId="24" xfId="0" applyFont="1" applyFill="1" applyBorder="1" applyAlignment="1">
      <alignment vertical="center"/>
    </xf>
    <xf numFmtId="41" fontId="5" fillId="0" borderId="49" xfId="1" applyFont="1" applyFill="1" applyBorder="1" applyAlignment="1">
      <alignment vertical="center" wrapText="1"/>
    </xf>
    <xf numFmtId="41" fontId="5" fillId="11" borderId="39" xfId="1" applyFont="1" applyFill="1" applyBorder="1">
      <alignment vertical="center"/>
    </xf>
    <xf numFmtId="0" fontId="18" fillId="0" borderId="42" xfId="0" applyFont="1" applyFill="1" applyBorder="1">
      <alignment vertical="center"/>
    </xf>
    <xf numFmtId="41" fontId="6" fillId="0" borderId="2" xfId="1" applyFont="1" applyFill="1" applyBorder="1">
      <alignment vertical="center"/>
    </xf>
    <xf numFmtId="41" fontId="5" fillId="0" borderId="33" xfId="1" applyFont="1" applyFill="1" applyBorder="1">
      <alignment vertical="center"/>
    </xf>
    <xf numFmtId="0" fontId="18" fillId="0" borderId="21" xfId="0" applyFont="1" applyFill="1" applyBorder="1">
      <alignment vertical="center"/>
    </xf>
    <xf numFmtId="41" fontId="6" fillId="0" borderId="5" xfId="1" applyFont="1" applyFill="1" applyBorder="1">
      <alignment vertical="center"/>
    </xf>
    <xf numFmtId="0" fontId="6" fillId="0" borderId="42" xfId="0" applyNumberFormat="1" applyFont="1" applyFill="1" applyBorder="1">
      <alignment vertical="center"/>
    </xf>
    <xf numFmtId="41" fontId="6" fillId="0" borderId="10" xfId="1" applyFont="1" applyFill="1" applyBorder="1">
      <alignment vertical="center"/>
    </xf>
    <xf numFmtId="41" fontId="15" fillId="0" borderId="58" xfId="1" applyFont="1" applyFill="1" applyBorder="1" applyAlignment="1">
      <alignment horizontal="center" vertical="center"/>
    </xf>
    <xf numFmtId="0" fontId="21" fillId="14" borderId="52" xfId="0" applyFont="1" applyFill="1" applyBorder="1">
      <alignment vertical="center"/>
    </xf>
    <xf numFmtId="0" fontId="21" fillId="14" borderId="61" xfId="0" applyFont="1" applyFill="1" applyBorder="1">
      <alignment vertical="center"/>
    </xf>
    <xf numFmtId="41" fontId="4" fillId="5" borderId="52" xfId="0" applyNumberFormat="1" applyFont="1" applyFill="1" applyBorder="1">
      <alignment vertical="center"/>
    </xf>
    <xf numFmtId="176" fontId="5" fillId="14" borderId="60" xfId="1" applyNumberFormat="1" applyFont="1" applyFill="1" applyBorder="1" applyAlignment="1">
      <alignment vertical="center"/>
    </xf>
    <xf numFmtId="41" fontId="7" fillId="7" borderId="22" xfId="1" applyFont="1" applyFill="1" applyBorder="1" applyAlignment="1">
      <alignment horizontal="center" vertical="center"/>
    </xf>
    <xf numFmtId="41" fontId="7" fillId="8" borderId="22" xfId="1" applyFont="1" applyFill="1" applyBorder="1" applyAlignment="1">
      <alignment horizontal="center" vertical="center"/>
    </xf>
    <xf numFmtId="0" fontId="22" fillId="0" borderId="56" xfId="0" applyNumberFormat="1" applyFont="1" applyFill="1" applyBorder="1" applyAlignment="1">
      <alignment vertical="center"/>
    </xf>
    <xf numFmtId="0" fontId="22" fillId="0" borderId="42" xfId="0" applyNumberFormat="1" applyFont="1" applyFill="1" applyBorder="1" applyAlignment="1">
      <alignment vertical="center"/>
    </xf>
    <xf numFmtId="0" fontId="22" fillId="0" borderId="44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 indent="1"/>
    </xf>
    <xf numFmtId="0" fontId="22" fillId="0" borderId="46" xfId="0" applyNumberFormat="1" applyFont="1" applyFill="1" applyBorder="1" applyAlignment="1">
      <alignment horizontal="left" vertical="center" indent="1"/>
    </xf>
    <xf numFmtId="0" fontId="22" fillId="0" borderId="21" xfId="0" applyNumberFormat="1" applyFont="1" applyFill="1" applyBorder="1" applyAlignment="1">
      <alignment vertical="center"/>
    </xf>
    <xf numFmtId="0" fontId="22" fillId="0" borderId="2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 indent="1"/>
    </xf>
    <xf numFmtId="0" fontId="22" fillId="0" borderId="26" xfId="0" applyNumberFormat="1" applyFont="1" applyFill="1" applyBorder="1" applyAlignment="1">
      <alignment horizontal="left" vertical="center"/>
    </xf>
    <xf numFmtId="0" fontId="22" fillId="0" borderId="46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vertical="center"/>
    </xf>
    <xf numFmtId="0" fontId="22" fillId="0" borderId="21" xfId="0" applyNumberFormat="1" applyFont="1" applyFill="1" applyBorder="1">
      <alignment vertical="center"/>
    </xf>
    <xf numFmtId="0" fontId="22" fillId="0" borderId="26" xfId="0" applyNumberFormat="1" applyFont="1" applyFill="1" applyBorder="1">
      <alignment vertical="center"/>
    </xf>
    <xf numFmtId="0" fontId="22" fillId="0" borderId="46" xfId="0" applyNumberFormat="1" applyFont="1" applyFill="1" applyBorder="1">
      <alignment vertical="center"/>
    </xf>
    <xf numFmtId="0" fontId="22" fillId="0" borderId="24" xfId="0" applyNumberFormat="1" applyFont="1" applyFill="1" applyBorder="1">
      <alignment vertical="center"/>
    </xf>
    <xf numFmtId="0" fontId="22" fillId="0" borderId="44" xfId="0" applyNumberFormat="1" applyFont="1" applyFill="1" applyBorder="1">
      <alignment vertical="center"/>
    </xf>
    <xf numFmtId="0" fontId="22" fillId="0" borderId="42" xfId="0" applyNumberFormat="1" applyFont="1" applyFill="1" applyBorder="1">
      <alignment vertical="center"/>
    </xf>
    <xf numFmtId="0" fontId="12" fillId="0" borderId="21" xfId="1" applyNumberFormat="1" applyFont="1" applyFill="1" applyBorder="1" applyAlignment="1">
      <alignment horizontal="left" vertical="center"/>
    </xf>
    <xf numFmtId="0" fontId="12" fillId="0" borderId="24" xfId="1" applyNumberFormat="1" applyFont="1" applyFill="1" applyBorder="1" applyAlignment="1">
      <alignment horizontal="left" vertical="center"/>
    </xf>
    <xf numFmtId="0" fontId="12" fillId="0" borderId="48" xfId="1" applyNumberFormat="1" applyFont="1" applyFill="1" applyBorder="1" applyAlignment="1">
      <alignment horizontal="left" vertical="center"/>
    </xf>
    <xf numFmtId="0" fontId="12" fillId="0" borderId="26" xfId="1" applyNumberFormat="1" applyFont="1" applyFill="1" applyBorder="1" applyAlignment="1">
      <alignment horizontal="left" vertical="center"/>
    </xf>
    <xf numFmtId="0" fontId="12" fillId="0" borderId="46" xfId="1" applyNumberFormat="1" applyFont="1" applyFill="1" applyBorder="1" applyAlignment="1">
      <alignment horizontal="left" vertical="center"/>
    </xf>
    <xf numFmtId="0" fontId="12" fillId="0" borderId="42" xfId="1" applyNumberFormat="1" applyFont="1" applyFill="1" applyBorder="1" applyAlignment="1">
      <alignment horizontal="left" vertical="center"/>
    </xf>
    <xf numFmtId="0" fontId="12" fillId="0" borderId="56" xfId="1" applyNumberFormat="1" applyFont="1" applyFill="1" applyBorder="1" applyAlignment="1">
      <alignment horizontal="left" vertical="center"/>
    </xf>
    <xf numFmtId="0" fontId="12" fillId="0" borderId="44" xfId="1" applyNumberFormat="1" applyFont="1" applyFill="1" applyBorder="1" applyAlignment="1">
      <alignment horizontal="left" vertical="center"/>
    </xf>
    <xf numFmtId="0" fontId="18" fillId="0" borderId="44" xfId="1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47" xfId="0" applyFont="1" applyFill="1" applyBorder="1" applyAlignment="1">
      <alignment horizontal="center" vertical="center"/>
    </xf>
    <xf numFmtId="41" fontId="5" fillId="0" borderId="57" xfId="1" applyFont="1" applyFill="1" applyBorder="1">
      <alignment vertical="center"/>
    </xf>
    <xf numFmtId="41" fontId="6" fillId="0" borderId="58" xfId="1" applyFont="1" applyFill="1" applyBorder="1">
      <alignment vertical="center"/>
    </xf>
    <xf numFmtId="0" fontId="18" fillId="0" borderId="56" xfId="0" applyFont="1" applyFill="1" applyBorder="1">
      <alignment vertical="center"/>
    </xf>
    <xf numFmtId="0" fontId="12" fillId="0" borderId="9" xfId="0" applyFont="1" applyFill="1" applyBorder="1" applyAlignment="1">
      <alignment vertical="center"/>
    </xf>
    <xf numFmtId="0" fontId="17" fillId="0" borderId="10" xfId="0" applyNumberFormat="1" applyFont="1" applyFill="1" applyBorder="1" applyAlignment="1">
      <alignment horizontal="left" vertical="center"/>
    </xf>
    <xf numFmtId="41" fontId="12" fillId="0" borderId="33" xfId="1" applyFont="1" applyFill="1" applyBorder="1" applyAlignment="1">
      <alignment vertical="center"/>
    </xf>
    <xf numFmtId="0" fontId="3" fillId="5" borderId="11" xfId="0" applyFont="1" applyFill="1" applyBorder="1">
      <alignment vertical="center"/>
    </xf>
    <xf numFmtId="41" fontId="4" fillId="13" borderId="38" xfId="0" applyNumberFormat="1" applyFont="1" applyFill="1" applyBorder="1">
      <alignment vertical="center"/>
    </xf>
    <xf numFmtId="41" fontId="3" fillId="13" borderId="39" xfId="0" applyNumberFormat="1" applyFont="1" applyFill="1" applyBorder="1">
      <alignment vertical="center"/>
    </xf>
    <xf numFmtId="0" fontId="21" fillId="13" borderId="39" xfId="0" applyFont="1" applyFill="1" applyBorder="1">
      <alignment vertical="center"/>
    </xf>
    <xf numFmtId="0" fontId="3" fillId="13" borderId="39" xfId="0" applyFont="1" applyFill="1" applyBorder="1">
      <alignment vertical="center"/>
    </xf>
    <xf numFmtId="0" fontId="3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41" fontId="6" fillId="11" borderId="22" xfId="1" applyFont="1" applyFill="1" applyBorder="1" applyAlignment="1">
      <alignment vertical="center"/>
    </xf>
    <xf numFmtId="41" fontId="5" fillId="11" borderId="23" xfId="1" applyFont="1" applyFill="1" applyBorder="1" applyAlignment="1">
      <alignment vertical="center"/>
    </xf>
    <xf numFmtId="41" fontId="6" fillId="0" borderId="55" xfId="1" applyFont="1" applyFill="1" applyBorder="1" applyAlignment="1">
      <alignment vertical="center"/>
    </xf>
    <xf numFmtId="41" fontId="17" fillId="0" borderId="33" xfId="1" applyFont="1" applyFill="1" applyBorder="1" applyAlignment="1">
      <alignment vertical="center" wrapText="1"/>
    </xf>
    <xf numFmtId="41" fontId="17" fillId="0" borderId="20" xfId="1" applyFont="1" applyFill="1" applyBorder="1" applyAlignment="1">
      <alignment vertical="center"/>
    </xf>
    <xf numFmtId="41" fontId="22" fillId="0" borderId="20" xfId="1" applyFont="1" applyFill="1" applyBorder="1" applyAlignment="1">
      <alignment vertical="center"/>
    </xf>
    <xf numFmtId="0" fontId="17" fillId="0" borderId="25" xfId="0" applyFont="1" applyFill="1" applyBorder="1" applyAlignment="1">
      <alignment horizontal="center" vertical="center"/>
    </xf>
    <xf numFmtId="41" fontId="17" fillId="0" borderId="35" xfId="1" applyFont="1" applyFill="1" applyBorder="1">
      <alignment vertical="center"/>
    </xf>
    <xf numFmtId="41" fontId="17" fillId="0" borderId="16" xfId="1" applyFont="1" applyFill="1" applyBorder="1">
      <alignment vertical="center"/>
    </xf>
    <xf numFmtId="41" fontId="22" fillId="0" borderId="16" xfId="1" applyFont="1" applyFill="1" applyBorder="1" applyAlignment="1">
      <alignment vertical="center"/>
    </xf>
    <xf numFmtId="0" fontId="17" fillId="0" borderId="22" xfId="0" applyFont="1" applyFill="1" applyBorder="1" applyAlignment="1">
      <alignment horizontal="center" vertical="center"/>
    </xf>
    <xf numFmtId="41" fontId="17" fillId="0" borderId="34" xfId="1" applyFont="1" applyFill="1" applyBorder="1">
      <alignment vertical="center"/>
    </xf>
    <xf numFmtId="41" fontId="17" fillId="0" borderId="23" xfId="1" applyFont="1" applyFill="1" applyBorder="1">
      <alignment vertical="center"/>
    </xf>
    <xf numFmtId="41" fontId="22" fillId="0" borderId="23" xfId="1" applyFont="1" applyFill="1" applyBorder="1" applyAlignment="1">
      <alignment vertical="center"/>
    </xf>
    <xf numFmtId="41" fontId="12" fillId="0" borderId="16" xfId="1" applyFont="1" applyFill="1" applyBorder="1" applyAlignment="1">
      <alignment vertical="center" wrapText="1"/>
    </xf>
    <xf numFmtId="41" fontId="5" fillId="0" borderId="30" xfId="1" applyFont="1" applyFill="1" applyBorder="1" applyAlignment="1">
      <alignment vertical="center" wrapText="1"/>
    </xf>
    <xf numFmtId="41" fontId="12" fillId="0" borderId="35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/>
    </xf>
    <xf numFmtId="41" fontId="23" fillId="0" borderId="58" xfId="1" applyFont="1" applyFill="1" applyBorder="1" applyAlignment="1">
      <alignment vertical="center" wrapText="1"/>
    </xf>
    <xf numFmtId="41" fontId="23" fillId="0" borderId="20" xfId="1" applyFont="1" applyFill="1" applyBorder="1" applyAlignment="1">
      <alignment vertical="center"/>
    </xf>
    <xf numFmtId="41" fontId="23" fillId="0" borderId="20" xfId="1" applyFont="1" applyFill="1" applyBorder="1" applyAlignment="1">
      <alignment vertical="center" wrapText="1"/>
    </xf>
    <xf numFmtId="41" fontId="23" fillId="0" borderId="16" xfId="1" applyFont="1" applyFill="1" applyBorder="1" applyAlignment="1">
      <alignment vertical="center"/>
    </xf>
    <xf numFmtId="41" fontId="23" fillId="0" borderId="16" xfId="1" applyFont="1" applyFill="1" applyBorder="1" applyAlignment="1">
      <alignment vertical="center" wrapText="1"/>
    </xf>
    <xf numFmtId="41" fontId="23" fillId="0" borderId="23" xfId="1" applyFont="1" applyFill="1" applyBorder="1" applyAlignment="1">
      <alignment vertical="center"/>
    </xf>
    <xf numFmtId="41" fontId="23" fillId="0" borderId="23" xfId="1" applyFont="1" applyFill="1" applyBorder="1" applyAlignment="1">
      <alignment vertical="center" wrapText="1"/>
    </xf>
    <xf numFmtId="41" fontId="23" fillId="0" borderId="16" xfId="1" applyFont="1" applyFill="1" applyBorder="1">
      <alignment vertical="center"/>
    </xf>
    <xf numFmtId="41" fontId="23" fillId="0" borderId="23" xfId="1" applyFont="1" applyFill="1" applyBorder="1">
      <alignment vertical="center"/>
    </xf>
    <xf numFmtId="41" fontId="23" fillId="0" borderId="17" xfId="1" applyFont="1" applyFill="1" applyBorder="1" applyAlignment="1">
      <alignment vertical="center"/>
    </xf>
    <xf numFmtId="41" fontId="23" fillId="0" borderId="17" xfId="1" applyFont="1" applyFill="1" applyBorder="1">
      <alignment vertical="center"/>
    </xf>
    <xf numFmtId="41" fontId="23" fillId="0" borderId="20" xfId="1" applyFont="1" applyFill="1" applyBorder="1">
      <alignment vertical="center"/>
    </xf>
    <xf numFmtId="41" fontId="23" fillId="0" borderId="20" xfId="1" applyFont="1" applyFill="1" applyBorder="1" applyAlignment="1">
      <alignment horizontal="center" vertical="center"/>
    </xf>
    <xf numFmtId="41" fontId="23" fillId="0" borderId="16" xfId="1" applyFont="1" applyFill="1" applyBorder="1" applyAlignment="1">
      <alignment horizontal="center" vertical="center"/>
    </xf>
    <xf numFmtId="41" fontId="23" fillId="0" borderId="39" xfId="1" applyFont="1" applyFill="1" applyBorder="1" applyAlignment="1">
      <alignment vertical="center"/>
    </xf>
    <xf numFmtId="41" fontId="23" fillId="0" borderId="37" xfId="1" applyFont="1" applyFill="1" applyBorder="1" applyAlignment="1">
      <alignment vertical="center"/>
    </xf>
    <xf numFmtId="41" fontId="23" fillId="0" borderId="37" xfId="1" applyFont="1" applyFill="1" applyBorder="1">
      <alignment vertical="center"/>
    </xf>
    <xf numFmtId="41" fontId="23" fillId="0" borderId="58" xfId="1" applyFont="1" applyFill="1" applyBorder="1">
      <alignment vertical="center"/>
    </xf>
    <xf numFmtId="41" fontId="23" fillId="0" borderId="39" xfId="1" applyFont="1" applyFill="1" applyBorder="1">
      <alignment vertical="center"/>
    </xf>
    <xf numFmtId="0" fontId="23" fillId="0" borderId="10" xfId="0" applyFont="1" applyFill="1" applyBorder="1" applyAlignment="1">
      <alignment vertical="center"/>
    </xf>
    <xf numFmtId="41" fontId="23" fillId="0" borderId="18" xfId="1" applyFont="1" applyFill="1" applyBorder="1" applyAlignment="1">
      <alignment vertical="center"/>
    </xf>
    <xf numFmtId="41" fontId="23" fillId="0" borderId="18" xfId="1" applyFont="1" applyFill="1" applyBorder="1">
      <alignment vertical="center"/>
    </xf>
    <xf numFmtId="41" fontId="5" fillId="2" borderId="23" xfId="1" applyFont="1" applyFill="1" applyBorder="1">
      <alignment vertical="center"/>
    </xf>
    <xf numFmtId="41" fontId="5" fillId="2" borderId="39" xfId="1" applyFont="1" applyFill="1" applyBorder="1">
      <alignment vertical="center"/>
    </xf>
    <xf numFmtId="41" fontId="5" fillId="2" borderId="20" xfId="1" applyFont="1" applyFill="1" applyBorder="1" applyAlignment="1">
      <alignment vertical="center"/>
    </xf>
    <xf numFmtId="41" fontId="5" fillId="2" borderId="17" xfId="1" applyFont="1" applyFill="1" applyBorder="1">
      <alignment vertical="center"/>
    </xf>
    <xf numFmtId="41" fontId="6" fillId="0" borderId="64" xfId="1" applyFont="1" applyFill="1" applyBorder="1" applyAlignment="1">
      <alignment vertical="center"/>
    </xf>
    <xf numFmtId="41" fontId="6" fillId="0" borderId="65" xfId="1" applyFont="1" applyFill="1" applyBorder="1" applyAlignment="1">
      <alignment vertical="center"/>
    </xf>
    <xf numFmtId="41" fontId="6" fillId="0" borderId="66" xfId="1" applyFont="1" applyFill="1" applyBorder="1" applyAlignment="1">
      <alignment vertical="center"/>
    </xf>
    <xf numFmtId="0" fontId="6" fillId="0" borderId="24" xfId="0" applyNumberFormat="1" applyFont="1" applyFill="1" applyBorder="1" applyAlignment="1">
      <alignment horizontal="left" vertical="center" indent="1"/>
    </xf>
    <xf numFmtId="41" fontId="6" fillId="0" borderId="51" xfId="1" applyFont="1" applyFill="1" applyBorder="1" applyAlignment="1">
      <alignment vertical="center"/>
    </xf>
    <xf numFmtId="41" fontId="6" fillId="0" borderId="67" xfId="1" applyFont="1" applyFill="1" applyBorder="1" applyAlignment="1">
      <alignment vertical="center"/>
    </xf>
    <xf numFmtId="41" fontId="5" fillId="2" borderId="16" xfId="1" applyFont="1" applyFill="1" applyBorder="1">
      <alignment vertical="center"/>
    </xf>
    <xf numFmtId="41" fontId="5" fillId="2" borderId="20" xfId="1" applyFont="1" applyFill="1" applyBorder="1">
      <alignment vertical="center"/>
    </xf>
    <xf numFmtId="41" fontId="5" fillId="0" borderId="41" xfId="1" applyFont="1" applyFill="1" applyBorder="1" applyAlignment="1">
      <alignment vertical="center"/>
    </xf>
    <xf numFmtId="41" fontId="6" fillId="2" borderId="22" xfId="1" applyFont="1" applyFill="1" applyBorder="1">
      <alignment vertical="center"/>
    </xf>
    <xf numFmtId="41" fontId="6" fillId="2" borderId="45" xfId="1" applyFont="1" applyFill="1" applyBorder="1">
      <alignment vertical="center"/>
    </xf>
    <xf numFmtId="41" fontId="6" fillId="2" borderId="38" xfId="1" applyFont="1" applyFill="1" applyBorder="1">
      <alignment vertical="center"/>
    </xf>
    <xf numFmtId="0" fontId="3" fillId="5" borderId="5" xfId="0" applyFont="1" applyFill="1" applyBorder="1">
      <alignment vertical="center"/>
    </xf>
    <xf numFmtId="41" fontId="6" fillId="2" borderId="19" xfId="1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7" fillId="0" borderId="11" xfId="0" applyNumberFormat="1" applyFont="1" applyFill="1" applyBorder="1" applyAlignment="1">
      <alignment horizontal="left" vertical="center"/>
    </xf>
    <xf numFmtId="41" fontId="6" fillId="2" borderId="19" xfId="1" applyFont="1" applyFill="1" applyBorder="1">
      <alignment vertical="center"/>
    </xf>
    <xf numFmtId="41" fontId="6" fillId="2" borderId="25" xfId="1" applyFont="1" applyFill="1" applyBorder="1">
      <alignment vertical="center"/>
    </xf>
    <xf numFmtId="41" fontId="3" fillId="5" borderId="60" xfId="0" applyNumberFormat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horizontal="center" vertical="center"/>
    </xf>
    <xf numFmtId="14" fontId="6" fillId="0" borderId="64" xfId="0" applyNumberFormat="1" applyFont="1" applyFill="1" applyBorder="1" applyAlignment="1">
      <alignment vertical="center"/>
    </xf>
    <xf numFmtId="0" fontId="0" fillId="0" borderId="64" xfId="0" applyFill="1" applyBorder="1">
      <alignment vertical="center"/>
    </xf>
    <xf numFmtId="0" fontId="6" fillId="0" borderId="64" xfId="0" applyFont="1" applyFill="1" applyBorder="1" applyAlignment="1">
      <alignment vertical="center"/>
    </xf>
    <xf numFmtId="14" fontId="6" fillId="0" borderId="65" xfId="0" applyNumberFormat="1" applyFont="1" applyFill="1" applyBorder="1" applyAlignment="1">
      <alignment horizontal="center" vertical="center"/>
    </xf>
    <xf numFmtId="14" fontId="6" fillId="0" borderId="65" xfId="0" applyNumberFormat="1" applyFont="1" applyFill="1" applyBorder="1" applyAlignment="1">
      <alignment vertical="center"/>
    </xf>
    <xf numFmtId="0" fontId="0" fillId="0" borderId="65" xfId="0" applyFill="1" applyBorder="1">
      <alignment vertical="center"/>
    </xf>
    <xf numFmtId="0" fontId="6" fillId="0" borderId="65" xfId="0" applyFont="1" applyFill="1" applyBorder="1" applyAlignment="1">
      <alignment vertical="center"/>
    </xf>
    <xf numFmtId="0" fontId="6" fillId="0" borderId="67" xfId="0" applyFont="1" applyFill="1" applyBorder="1" applyAlignment="1">
      <alignment horizontal="center" vertical="center"/>
    </xf>
    <xf numFmtId="0" fontId="6" fillId="0" borderId="67" xfId="0" applyFont="1" applyFill="1" applyBorder="1">
      <alignment vertical="center"/>
    </xf>
    <xf numFmtId="0" fontId="0" fillId="0" borderId="67" xfId="0" applyFill="1" applyBorder="1">
      <alignment vertical="center"/>
    </xf>
    <xf numFmtId="0" fontId="22" fillId="0" borderId="21" xfId="0" applyNumberFormat="1" applyFont="1" applyFill="1" applyBorder="1" applyAlignment="1">
      <alignment horizontal="left" vertical="center"/>
    </xf>
    <xf numFmtId="0" fontId="22" fillId="0" borderId="44" xfId="0" applyNumberFormat="1" applyFont="1" applyFill="1" applyBorder="1" applyAlignment="1">
      <alignment horizontal="left" vertical="center"/>
    </xf>
    <xf numFmtId="0" fontId="22" fillId="0" borderId="48" xfId="0" applyNumberFormat="1" applyFont="1" applyFill="1" applyBorder="1" applyAlignment="1">
      <alignment horizontal="left" vertical="center"/>
    </xf>
    <xf numFmtId="41" fontId="6" fillId="2" borderId="47" xfId="1" applyFont="1" applyFill="1" applyBorder="1">
      <alignment vertical="center"/>
    </xf>
    <xf numFmtId="41" fontId="5" fillId="2" borderId="37" xfId="1" applyFont="1" applyFill="1" applyBorder="1">
      <alignment vertical="center"/>
    </xf>
    <xf numFmtId="41" fontId="6" fillId="2" borderId="25" xfId="1" applyFont="1" applyFill="1" applyBorder="1" applyAlignment="1">
      <alignment vertical="center"/>
    </xf>
    <xf numFmtId="41" fontId="5" fillId="2" borderId="16" xfId="1" applyFont="1" applyFill="1" applyBorder="1" applyAlignment="1">
      <alignment vertical="center"/>
    </xf>
    <xf numFmtId="0" fontId="10" fillId="15" borderId="0" xfId="0" applyFont="1" applyFill="1" applyBorder="1" applyAlignment="1">
      <alignment vertical="center"/>
    </xf>
    <xf numFmtId="41" fontId="6" fillId="15" borderId="25" xfId="1" applyFont="1" applyFill="1" applyBorder="1" applyAlignment="1">
      <alignment vertical="center"/>
    </xf>
    <xf numFmtId="41" fontId="5" fillId="15" borderId="16" xfId="1" applyFont="1" applyFill="1" applyBorder="1" applyAlignment="1">
      <alignment vertical="center"/>
    </xf>
    <xf numFmtId="41" fontId="6" fillId="15" borderId="45" xfId="1" applyFont="1" applyFill="1" applyBorder="1">
      <alignment vertical="center"/>
    </xf>
    <xf numFmtId="41" fontId="5" fillId="15" borderId="17" xfId="1" applyFont="1" applyFill="1" applyBorder="1">
      <alignment vertical="center"/>
    </xf>
    <xf numFmtId="41" fontId="6" fillId="15" borderId="25" xfId="1" applyFont="1" applyFill="1" applyBorder="1">
      <alignment vertical="center"/>
    </xf>
    <xf numFmtId="41" fontId="5" fillId="15" borderId="16" xfId="1" applyFont="1" applyFill="1" applyBorder="1">
      <alignment vertical="center"/>
    </xf>
    <xf numFmtId="41" fontId="24" fillId="0" borderId="39" xfId="1" applyFont="1" applyFill="1" applyBorder="1" applyAlignment="1">
      <alignment horizontal="center" vertical="center"/>
    </xf>
    <xf numFmtId="41" fontId="24" fillId="0" borderId="16" xfId="1" applyFont="1" applyFill="1" applyBorder="1" applyAlignment="1">
      <alignment horizontal="center" vertical="center"/>
    </xf>
    <xf numFmtId="41" fontId="15" fillId="0" borderId="16" xfId="1" applyFont="1" applyFill="1" applyBorder="1">
      <alignment vertical="center"/>
    </xf>
    <xf numFmtId="41" fontId="15" fillId="0" borderId="23" xfId="1" applyFont="1" applyFill="1" applyBorder="1">
      <alignment vertical="center"/>
    </xf>
    <xf numFmtId="41" fontId="15" fillId="0" borderId="39" xfId="1" applyFont="1" applyFill="1" applyBorder="1">
      <alignment vertical="center"/>
    </xf>
    <xf numFmtId="41" fontId="15" fillId="0" borderId="18" xfId="1" applyFont="1" applyFill="1" applyBorder="1">
      <alignment vertical="center"/>
    </xf>
    <xf numFmtId="41" fontId="24" fillId="0" borderId="20" xfId="1" applyFont="1" applyFill="1" applyBorder="1" applyAlignment="1">
      <alignment horizontal="center" vertical="center"/>
    </xf>
    <xf numFmtId="41" fontId="15" fillId="0" borderId="17" xfId="1" applyFont="1" applyFill="1" applyBorder="1">
      <alignment vertical="center"/>
    </xf>
    <xf numFmtId="41" fontId="24" fillId="0" borderId="37" xfId="1" applyFont="1" applyFill="1" applyBorder="1" applyAlignment="1">
      <alignment horizontal="center" vertical="center"/>
    </xf>
    <xf numFmtId="41" fontId="15" fillId="0" borderId="20" xfId="1" applyFont="1" applyFill="1" applyBorder="1">
      <alignment vertical="center"/>
    </xf>
    <xf numFmtId="41" fontId="15" fillId="0" borderId="37" xfId="1" applyFont="1" applyFill="1" applyBorder="1">
      <alignment vertical="center"/>
    </xf>
    <xf numFmtId="41" fontId="15" fillId="0" borderId="58" xfId="1" applyFont="1" applyFill="1" applyBorder="1">
      <alignment vertical="center"/>
    </xf>
    <xf numFmtId="41" fontId="16" fillId="8" borderId="23" xfId="1" applyFont="1" applyFill="1" applyBorder="1" applyAlignment="1">
      <alignment horizontal="center" vertical="center" wrapText="1"/>
    </xf>
    <xf numFmtId="41" fontId="16" fillId="7" borderId="23" xfId="1" applyFont="1" applyFill="1" applyBorder="1" applyAlignment="1">
      <alignment horizontal="center" vertical="center" wrapText="1"/>
    </xf>
    <xf numFmtId="41" fontId="16" fillId="8" borderId="23" xfId="1" applyFont="1" applyFill="1" applyBorder="1" applyAlignment="1">
      <alignment horizontal="center" vertical="center"/>
    </xf>
    <xf numFmtId="0" fontId="25" fillId="0" borderId="42" xfId="1" applyNumberFormat="1" applyFont="1" applyFill="1" applyBorder="1" applyAlignment="1">
      <alignment horizontal="left" vertical="center" wrapText="1"/>
    </xf>
    <xf numFmtId="41" fontId="5" fillId="15" borderId="39" xfId="1" applyFont="1" applyFill="1" applyBorder="1">
      <alignment vertical="center"/>
    </xf>
    <xf numFmtId="41" fontId="6" fillId="15" borderId="47" xfId="1" applyFont="1" applyFill="1" applyBorder="1">
      <alignment vertical="center"/>
    </xf>
    <xf numFmtId="41" fontId="5" fillId="15" borderId="37" xfId="1" applyFont="1" applyFill="1" applyBorder="1">
      <alignment vertical="center"/>
    </xf>
    <xf numFmtId="0" fontId="26" fillId="0" borderId="48" xfId="0" applyFont="1" applyFill="1" applyBorder="1" applyAlignment="1">
      <alignment vertical="center"/>
    </xf>
    <xf numFmtId="0" fontId="26" fillId="0" borderId="42" xfId="0" applyFont="1" applyFill="1" applyBorder="1" applyAlignment="1">
      <alignment vertical="center"/>
    </xf>
    <xf numFmtId="0" fontId="26" fillId="0" borderId="44" xfId="0" applyFont="1" applyFill="1" applyBorder="1">
      <alignment vertical="center"/>
    </xf>
    <xf numFmtId="0" fontId="26" fillId="0" borderId="26" xfId="0" applyFont="1" applyFill="1" applyBorder="1">
      <alignment vertical="center"/>
    </xf>
    <xf numFmtId="0" fontId="26" fillId="0" borderId="26" xfId="0" applyFont="1" applyFill="1" applyBorder="1" applyAlignment="1">
      <alignment vertical="center"/>
    </xf>
    <xf numFmtId="0" fontId="26" fillId="0" borderId="24" xfId="0" applyFont="1" applyFill="1" applyBorder="1">
      <alignment vertical="center"/>
    </xf>
    <xf numFmtId="0" fontId="26" fillId="0" borderId="21" xfId="0" applyFont="1" applyFill="1" applyBorder="1" applyAlignment="1">
      <alignment vertical="center"/>
    </xf>
    <xf numFmtId="0" fontId="26" fillId="0" borderId="46" xfId="0" applyFont="1" applyFill="1" applyBorder="1">
      <alignment vertical="center"/>
    </xf>
    <xf numFmtId="0" fontId="26" fillId="0" borderId="44" xfId="0" applyFont="1" applyFill="1" applyBorder="1" applyAlignment="1">
      <alignment vertical="center"/>
    </xf>
    <xf numFmtId="0" fontId="26" fillId="0" borderId="42" xfId="0" applyFont="1" applyFill="1" applyBorder="1">
      <alignment vertical="center"/>
    </xf>
    <xf numFmtId="0" fontId="25" fillId="0" borderId="46" xfId="0" applyFont="1" applyFill="1" applyBorder="1" applyAlignment="1">
      <alignment vertical="center"/>
    </xf>
    <xf numFmtId="0" fontId="26" fillId="0" borderId="48" xfId="0" applyFont="1" applyFill="1" applyBorder="1">
      <alignment vertical="center"/>
    </xf>
    <xf numFmtId="0" fontId="26" fillId="0" borderId="56" xfId="0" applyFont="1" applyFill="1" applyBorder="1">
      <alignment vertical="center"/>
    </xf>
    <xf numFmtId="0" fontId="25" fillId="0" borderId="11" xfId="0" applyFont="1" applyFill="1" applyBorder="1" applyAlignment="1">
      <alignment vertical="center"/>
    </xf>
    <xf numFmtId="0" fontId="26" fillId="0" borderId="21" xfId="0" applyFont="1" applyFill="1" applyBorder="1">
      <alignment vertical="center"/>
    </xf>
    <xf numFmtId="0" fontId="27" fillId="13" borderId="42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28" fillId="0" borderId="0" xfId="0" applyFont="1">
      <alignment vertical="center"/>
    </xf>
    <xf numFmtId="41" fontId="6" fillId="15" borderId="38" xfId="1" applyFont="1" applyFill="1" applyBorder="1">
      <alignment vertical="center"/>
    </xf>
    <xf numFmtId="41" fontId="3" fillId="5" borderId="38" xfId="0" applyNumberFormat="1" applyFont="1" applyFill="1" applyBorder="1">
      <alignment vertical="center"/>
    </xf>
    <xf numFmtId="41" fontId="3" fillId="5" borderId="39" xfId="0" applyNumberFormat="1" applyFont="1" applyFill="1" applyBorder="1">
      <alignment vertical="center"/>
    </xf>
    <xf numFmtId="0" fontId="21" fillId="5" borderId="39" xfId="0" applyFont="1" applyFill="1" applyBorder="1">
      <alignment vertical="center"/>
    </xf>
    <xf numFmtId="0" fontId="3" fillId="5" borderId="39" xfId="0" applyFont="1" applyFill="1" applyBorder="1">
      <alignment vertical="center"/>
    </xf>
    <xf numFmtId="0" fontId="3" fillId="5" borderId="42" xfId="0" applyFont="1" applyFill="1" applyBorder="1">
      <alignment vertical="center"/>
    </xf>
    <xf numFmtId="41" fontId="6" fillId="15" borderId="19" xfId="1" applyFont="1" applyFill="1" applyBorder="1">
      <alignment vertical="center"/>
    </xf>
    <xf numFmtId="41" fontId="5" fillId="15" borderId="20" xfId="1" applyFont="1" applyFill="1" applyBorder="1">
      <alignment vertical="center"/>
    </xf>
    <xf numFmtId="41" fontId="6" fillId="15" borderId="22" xfId="1" applyFont="1" applyFill="1" applyBorder="1">
      <alignment vertical="center"/>
    </xf>
    <xf numFmtId="41" fontId="5" fillId="15" borderId="23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15" borderId="19" xfId="1" applyFont="1" applyFill="1" applyBorder="1" applyAlignment="1">
      <alignment vertical="center"/>
    </xf>
    <xf numFmtId="41" fontId="5" fillId="15" borderId="20" xfId="1" applyFont="1" applyFill="1" applyBorder="1" applyAlignment="1">
      <alignment vertical="center"/>
    </xf>
    <xf numFmtId="41" fontId="6" fillId="15" borderId="38" xfId="1" applyFont="1" applyFill="1" applyBorder="1" applyAlignment="1">
      <alignment vertical="center"/>
    </xf>
    <xf numFmtId="41" fontId="5" fillId="15" borderId="39" xfId="1" applyFont="1" applyFill="1" applyBorder="1" applyAlignment="1">
      <alignment vertical="center"/>
    </xf>
    <xf numFmtId="41" fontId="6" fillId="15" borderId="55" xfId="1" applyFont="1" applyFill="1" applyBorder="1">
      <alignment vertical="center"/>
    </xf>
    <xf numFmtId="41" fontId="5" fillId="15" borderId="58" xfId="1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6" fillId="0" borderId="21" xfId="1" applyNumberFormat="1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17" fillId="0" borderId="5" xfId="0" applyNumberFormat="1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41" fontId="5" fillId="0" borderId="27" xfId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77" fontId="29" fillId="0" borderId="0" xfId="1" applyNumberFormat="1" applyFont="1" applyAlignment="1">
      <alignment horizontal="left" vertical="center"/>
    </xf>
    <xf numFmtId="41" fontId="3" fillId="14" borderId="52" xfId="0" applyNumberFormat="1" applyFont="1" applyFill="1" applyBorder="1" applyAlignment="1">
      <alignment horizontal="center" vertical="center"/>
    </xf>
    <xf numFmtId="41" fontId="3" fillId="14" borderId="62" xfId="0" applyNumberFormat="1" applyFont="1" applyFill="1" applyBorder="1" applyAlignment="1">
      <alignment horizontal="center" vertical="center"/>
    </xf>
    <xf numFmtId="0" fontId="3" fillId="14" borderId="60" xfId="0" applyFont="1" applyFill="1" applyBorder="1" applyAlignment="1">
      <alignment horizontal="center" vertical="center"/>
    </xf>
    <xf numFmtId="0" fontId="3" fillId="14" borderId="52" xfId="0" applyFont="1" applyFill="1" applyBorder="1" applyAlignment="1">
      <alignment horizontal="center" vertical="center"/>
    </xf>
    <xf numFmtId="0" fontId="3" fillId="5" borderId="60" xfId="0" applyFont="1" applyFill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7" fillId="12" borderId="19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41" fontId="7" fillId="12" borderId="33" xfId="1" applyFont="1" applyFill="1" applyBorder="1" applyAlignment="1">
      <alignment horizontal="center" vertical="center"/>
    </xf>
    <xf numFmtId="41" fontId="7" fillId="12" borderId="20" xfId="1" applyFont="1" applyFill="1" applyBorder="1" applyAlignment="1">
      <alignment horizontal="center" vertical="center"/>
    </xf>
    <xf numFmtId="41" fontId="7" fillId="12" borderId="28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7" fillId="7" borderId="19" xfId="1" applyFont="1" applyFill="1" applyBorder="1" applyAlignment="1">
      <alignment horizontal="center" vertical="center"/>
    </xf>
    <xf numFmtId="41" fontId="7" fillId="7" borderId="20" xfId="1" applyFont="1" applyFill="1" applyBorder="1" applyAlignment="1">
      <alignment horizontal="center" vertical="center"/>
    </xf>
    <xf numFmtId="41" fontId="7" fillId="7" borderId="21" xfId="1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8" borderId="53" xfId="0" applyFont="1" applyFill="1" applyBorder="1" applyAlignment="1">
      <alignment horizontal="center" vertical="center"/>
    </xf>
    <xf numFmtId="0" fontId="7" fillId="8" borderId="51" xfId="0" applyFont="1" applyFill="1" applyBorder="1" applyAlignment="1">
      <alignment horizontal="center" vertical="center"/>
    </xf>
    <xf numFmtId="0" fontId="7" fillId="8" borderId="54" xfId="0" applyFont="1" applyFill="1" applyBorder="1" applyAlignment="1">
      <alignment horizontal="center" vertical="center"/>
    </xf>
    <xf numFmtId="41" fontId="3" fillId="14" borderId="9" xfId="0" applyNumberFormat="1" applyFont="1" applyFill="1" applyBorder="1" applyAlignment="1">
      <alignment horizontal="center" vertical="center"/>
    </xf>
    <xf numFmtId="41" fontId="3" fillId="14" borderId="10" xfId="0" applyNumberFormat="1" applyFont="1" applyFill="1" applyBorder="1" applyAlignment="1">
      <alignment horizontal="center" vertical="center"/>
    </xf>
    <xf numFmtId="41" fontId="3" fillId="14" borderId="11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/>
    </xf>
    <xf numFmtId="41" fontId="7" fillId="7" borderId="53" xfId="1" applyFont="1" applyFill="1" applyBorder="1" applyAlignment="1">
      <alignment horizontal="center" vertical="center"/>
    </xf>
    <xf numFmtId="41" fontId="7" fillId="7" borderId="51" xfId="1" applyFont="1" applyFill="1" applyBorder="1" applyAlignment="1">
      <alignment horizontal="center" vertical="center"/>
    </xf>
    <xf numFmtId="41" fontId="7" fillId="7" borderId="33" xfId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41" fontId="8" fillId="2" borderId="19" xfId="1" applyFont="1" applyFill="1" applyBorder="1" applyAlignment="1">
      <alignment horizontal="center" vertical="center"/>
    </xf>
    <xf numFmtId="41" fontId="8" fillId="2" borderId="20" xfId="1" applyFont="1" applyFill="1" applyBorder="1" applyAlignment="1">
      <alignment horizontal="center" vertical="center"/>
    </xf>
    <xf numFmtId="41" fontId="8" fillId="2" borderId="21" xfId="1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1" fontId="7" fillId="9" borderId="19" xfId="1" applyFont="1" applyFill="1" applyBorder="1" applyAlignment="1">
      <alignment horizontal="center" vertical="center"/>
    </xf>
    <xf numFmtId="41" fontId="7" fillId="9" borderId="20" xfId="1" applyFont="1" applyFill="1" applyBorder="1" applyAlignment="1">
      <alignment horizontal="center" vertical="center"/>
    </xf>
    <xf numFmtId="41" fontId="7" fillId="9" borderId="28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41" fontId="7" fillId="9" borderId="0" xfId="1" applyFont="1" applyFill="1" applyBorder="1" applyAlignment="1">
      <alignment horizontal="center" vertical="center"/>
    </xf>
    <xf numFmtId="41" fontId="7" fillId="7" borderId="0" xfId="1" applyFont="1" applyFill="1" applyBorder="1" applyAlignment="1">
      <alignment horizontal="center" vertical="center"/>
    </xf>
    <xf numFmtId="41" fontId="8" fillId="2" borderId="0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DCC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4" activePane="bottomRight" state="frozen"/>
      <selection activeCell="Q38" sqref="Q38"/>
      <selection pane="topRight" activeCell="Q38" sqref="Q38"/>
      <selection pane="bottomLeft" activeCell="Q38" sqref="Q38"/>
      <selection pane="bottomRight" activeCell="J5" sqref="J5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customWidth="1"/>
    <col min="4" max="4" width="8" style="389" customWidth="1"/>
    <col min="5" max="5" width="7.5" style="389" customWidth="1"/>
    <col min="6" max="6" width="10.125" style="381" customWidth="1"/>
    <col min="7" max="7" width="10.125" style="390" customWidth="1"/>
    <col min="8" max="8" width="9.875" style="390" customWidth="1"/>
    <col min="9" max="9" width="9.625" style="390" hidden="1" customWidth="1"/>
    <col min="10" max="10" width="5.625" style="391" customWidth="1"/>
    <col min="11" max="11" width="6.125" style="390" customWidth="1"/>
    <col min="12" max="12" width="8.75" style="389" hidden="1" customWidth="1"/>
    <col min="13" max="13" width="7.5" style="389" hidden="1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4.625" style="391" customWidth="1"/>
    <col min="22" max="22" width="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9.75" style="390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82.875" style="381" customWidth="1"/>
    <col min="34" max="34" width="36.375" style="381" bestFit="1" customWidth="1"/>
    <col min="35" max="16384" width="9" style="381"/>
  </cols>
  <sheetData>
    <row r="1" spans="1:35" ht="33" customHeight="1" thickBot="1">
      <c r="G1" s="381"/>
      <c r="N1" s="507" t="s">
        <v>376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406" t="s">
        <v>46</v>
      </c>
      <c r="AC3" s="406" t="s">
        <v>2</v>
      </c>
      <c r="AD3" s="406" t="s">
        <v>1</v>
      </c>
      <c r="AE3" s="406" t="s">
        <v>52</v>
      </c>
      <c r="AG3" s="802"/>
    </row>
    <row r="4" spans="1:35" ht="18" customHeight="1" thickBot="1">
      <c r="A4" s="613" t="s">
        <v>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521">
        <v>66</v>
      </c>
      <c r="K4" s="522">
        <v>67</v>
      </c>
      <c r="L4" s="517">
        <v>30000</v>
      </c>
      <c r="M4" s="517">
        <v>10000</v>
      </c>
      <c r="N4" s="523">
        <f>SUM(L4:M4)</f>
        <v>40000</v>
      </c>
      <c r="O4" s="524">
        <f>(K4*N4)*3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27">
        <v>2</v>
      </c>
      <c r="V4" s="528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335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335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74"/>
      <c r="S9" s="400" t="s">
        <v>8</v>
      </c>
      <c r="T9" s="403" t="s">
        <v>332</v>
      </c>
      <c r="U9" s="247"/>
      <c r="V9" s="383">
        <v>0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 t="shared" si="3"/>
        <v>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 thickBot="1">
      <c r="A10" s="619" t="s">
        <v>372</v>
      </c>
      <c r="B10" s="592" t="s">
        <v>65</v>
      </c>
      <c r="C10" s="411"/>
      <c r="D10" s="290"/>
      <c r="E10" s="290"/>
      <c r="F10" s="61">
        <f t="shared" si="0"/>
        <v>0</v>
      </c>
      <c r="G10" s="433">
        <v>100000</v>
      </c>
      <c r="H10" s="387"/>
      <c r="I10" s="485"/>
      <c r="J10" s="221">
        <v>42</v>
      </c>
      <c r="K10" s="387">
        <v>42</v>
      </c>
      <c r="L10" s="290">
        <v>15000</v>
      </c>
      <c r="M10" s="290">
        <v>5000</v>
      </c>
      <c r="N10" s="416">
        <f t="shared" si="1"/>
        <v>20000</v>
      </c>
      <c r="O10" s="164">
        <f t="shared" si="2"/>
        <v>840000</v>
      </c>
      <c r="P10" s="52"/>
      <c r="Q10" s="498"/>
      <c r="R10" s="74"/>
      <c r="S10" s="400" t="s">
        <v>339</v>
      </c>
      <c r="T10" s="404" t="s">
        <v>65</v>
      </c>
      <c r="U10" s="217"/>
      <c r="V10" s="386">
        <v>0</v>
      </c>
      <c r="W10" s="43">
        <v>15000</v>
      </c>
      <c r="X10" s="43"/>
      <c r="Y10" s="415">
        <f t="shared" si="4"/>
        <v>15000</v>
      </c>
      <c r="Z10" s="125">
        <f t="shared" si="3"/>
        <v>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hidden="1" customHeight="1">
      <c r="A11" s="620" t="s">
        <v>340</v>
      </c>
      <c r="B11" s="593" t="s">
        <v>64</v>
      </c>
      <c r="C11" s="448"/>
      <c r="D11" s="302"/>
      <c r="E11" s="302"/>
      <c r="F11" s="135">
        <f t="shared" si="0"/>
        <v>0</v>
      </c>
      <c r="G11" s="530"/>
      <c r="H11" s="449"/>
      <c r="I11" s="491"/>
      <c r="J11" s="450"/>
      <c r="K11" s="449"/>
      <c r="L11" s="302"/>
      <c r="M11" s="302"/>
      <c r="N11" s="451">
        <f t="shared" si="1"/>
        <v>0</v>
      </c>
      <c r="O11" s="452">
        <f t="shared" si="2"/>
        <v>0</v>
      </c>
      <c r="P11" s="140"/>
      <c r="Q11" s="499"/>
      <c r="R11" s="74"/>
      <c r="S11" s="417" t="s">
        <v>340</v>
      </c>
      <c r="T11" s="418" t="s">
        <v>64</v>
      </c>
      <c r="U11" s="440"/>
      <c r="V11" s="465">
        <v>0</v>
      </c>
      <c r="W11" s="119"/>
      <c r="X11" s="119"/>
      <c r="Y11" s="422">
        <f t="shared" si="4"/>
        <v>0</v>
      </c>
      <c r="Z11" s="452">
        <f t="shared" si="3"/>
        <v>0</v>
      </c>
      <c r="AA11" s="503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14</v>
      </c>
      <c r="K12" s="455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495"/>
      <c r="R12" s="557"/>
      <c r="S12" s="434" t="s">
        <v>10</v>
      </c>
      <c r="T12" s="435" t="s">
        <v>11</v>
      </c>
      <c r="U12" s="456"/>
      <c r="V12" s="560">
        <v>0</v>
      </c>
      <c r="W12" s="186">
        <v>15000</v>
      </c>
      <c r="X12" s="186">
        <v>5000</v>
      </c>
      <c r="Y12" s="438">
        <f t="shared" si="4"/>
        <v>20000</v>
      </c>
      <c r="Z12" s="147">
        <f t="shared" si="3"/>
        <v>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  <c r="AH12" s="716" t="s">
        <v>412</v>
      </c>
    </row>
    <row r="13" spans="1:35" ht="18" hidden="1" customHeigh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137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200000</v>
      </c>
      <c r="H14" s="60"/>
      <c r="I14" s="484">
        <v>300000</v>
      </c>
      <c r="J14" s="430">
        <v>125</v>
      </c>
      <c r="K14" s="60">
        <v>125</v>
      </c>
      <c r="L14" s="626">
        <v>50000</v>
      </c>
      <c r="M14" s="276">
        <v>5000</v>
      </c>
      <c r="N14" s="431">
        <f t="shared" si="1"/>
        <v>55000</v>
      </c>
      <c r="O14" s="155">
        <f t="shared" si="2"/>
        <v>6875000</v>
      </c>
      <c r="P14" s="51" t="s">
        <v>323</v>
      </c>
      <c r="Q14" s="603" t="s">
        <v>385</v>
      </c>
      <c r="R14" s="74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 thickBot="1">
      <c r="A15" s="619" t="s">
        <v>342</v>
      </c>
      <c r="B15" s="592" t="s">
        <v>14</v>
      </c>
      <c r="C15" s="411">
        <v>100000</v>
      </c>
      <c r="D15" s="290"/>
      <c r="E15" s="290"/>
      <c r="F15" s="61">
        <f t="shared" si="0"/>
        <v>100000</v>
      </c>
      <c r="G15" s="387"/>
      <c r="H15" s="387"/>
      <c r="I15" s="485">
        <v>300000</v>
      </c>
      <c r="J15" s="221"/>
      <c r="K15" s="387"/>
      <c r="L15" s="411"/>
      <c r="M15" s="290"/>
      <c r="N15" s="416"/>
      <c r="O15" s="164"/>
      <c r="P15" s="52"/>
      <c r="Q15" s="604"/>
      <c r="R15" s="74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25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hidden="1" customHeight="1">
      <c r="A16" s="620" t="s">
        <v>343</v>
      </c>
      <c r="B16" s="593" t="s">
        <v>315</v>
      </c>
      <c r="C16" s="448"/>
      <c r="D16" s="302"/>
      <c r="E16" s="302"/>
      <c r="F16" s="135"/>
      <c r="G16" s="449"/>
      <c r="H16" s="449"/>
      <c r="I16" s="491"/>
      <c r="J16" s="450"/>
      <c r="K16" s="449"/>
      <c r="L16" s="302"/>
      <c r="M16" s="302"/>
      <c r="N16" s="451"/>
      <c r="O16" s="452"/>
      <c r="P16" s="140"/>
      <c r="Q16" s="605"/>
      <c r="R16" s="74"/>
      <c r="S16" s="417" t="s">
        <v>343</v>
      </c>
      <c r="T16" s="418" t="s">
        <v>315</v>
      </c>
      <c r="U16" s="440"/>
      <c r="V16" s="465"/>
      <c r="W16" s="119"/>
      <c r="X16" s="119"/>
      <c r="Y16" s="422"/>
      <c r="Z16" s="452">
        <f t="shared" si="3"/>
        <v>0</v>
      </c>
      <c r="AA16" s="503"/>
      <c r="AB16" s="79"/>
      <c r="AC16" s="82"/>
      <c r="AD16" s="82"/>
      <c r="AE16" s="87"/>
      <c r="AG16" s="86"/>
    </row>
    <row r="17" spans="1:34" ht="18" customHeight="1">
      <c r="A17" s="618" t="s">
        <v>15</v>
      </c>
      <c r="B17" s="591" t="s">
        <v>413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50</v>
      </c>
      <c r="K17" s="60">
        <v>50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1750000</v>
      </c>
      <c r="P17" s="51" t="s">
        <v>142</v>
      </c>
      <c r="Q17" s="603"/>
      <c r="R17" s="561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79">
        <v>37641</v>
      </c>
      <c r="AC17" s="79">
        <v>37641</v>
      </c>
      <c r="AD17" s="79">
        <v>39447</v>
      </c>
      <c r="AE17" s="80">
        <v>41263</v>
      </c>
      <c r="AG17" s="78" t="s">
        <v>322</v>
      </c>
    </row>
    <row r="18" spans="1:34" ht="18" customHeight="1" thickBot="1">
      <c r="A18" s="619" t="s">
        <v>344</v>
      </c>
      <c r="B18" s="592" t="s">
        <v>62</v>
      </c>
      <c r="C18" s="564"/>
      <c r="D18" s="280">
        <v>50000</v>
      </c>
      <c r="E18" s="280"/>
      <c r="F18" s="61">
        <f t="shared" si="0"/>
        <v>50000</v>
      </c>
      <c r="G18" s="433"/>
      <c r="H18" s="61"/>
      <c r="I18" s="565">
        <v>300000</v>
      </c>
      <c r="J18" s="634">
        <v>46</v>
      </c>
      <c r="K18" s="635">
        <v>42</v>
      </c>
      <c r="L18" s="280">
        <v>30000</v>
      </c>
      <c r="M18" s="280">
        <v>5000</v>
      </c>
      <c r="N18" s="416">
        <f t="shared" si="1"/>
        <v>35000</v>
      </c>
      <c r="O18" s="164">
        <f t="shared" si="2"/>
        <v>1470000</v>
      </c>
      <c r="P18" s="52"/>
      <c r="Q18" s="604"/>
      <c r="R18" s="567"/>
      <c r="S18" s="401" t="s">
        <v>344</v>
      </c>
      <c r="T18" s="432" t="s">
        <v>62</v>
      </c>
      <c r="U18" s="566"/>
      <c r="V18" s="568"/>
      <c r="W18" s="52"/>
      <c r="X18" s="52"/>
      <c r="Y18" s="416"/>
      <c r="Z18" s="513">
        <f t="shared" si="3"/>
        <v>0</v>
      </c>
      <c r="AA18" s="569"/>
      <c r="AB18" s="79"/>
      <c r="AC18" s="79"/>
      <c r="AD18" s="79"/>
      <c r="AE18" s="80"/>
      <c r="AG18" s="78"/>
    </row>
    <row r="19" spans="1:34" ht="18" hidden="1" customHeight="1">
      <c r="A19" s="620" t="s">
        <v>345</v>
      </c>
      <c r="B19" s="593" t="s">
        <v>63</v>
      </c>
      <c r="C19" s="448"/>
      <c r="D19" s="302"/>
      <c r="E19" s="302"/>
      <c r="F19" s="135">
        <f t="shared" si="0"/>
        <v>0</v>
      </c>
      <c r="G19" s="449"/>
      <c r="H19" s="449"/>
      <c r="I19" s="491"/>
      <c r="J19" s="450"/>
      <c r="K19" s="449"/>
      <c r="L19" s="302"/>
      <c r="M19" s="302"/>
      <c r="N19" s="451">
        <f t="shared" si="1"/>
        <v>0</v>
      </c>
      <c r="O19" s="452">
        <f t="shared" si="2"/>
        <v>0</v>
      </c>
      <c r="P19" s="140"/>
      <c r="Q19" s="605"/>
      <c r="R19" s="74"/>
      <c r="S19" s="397" t="s">
        <v>345</v>
      </c>
      <c r="T19" s="423" t="s">
        <v>63</v>
      </c>
      <c r="U19" s="425"/>
      <c r="V19" s="466"/>
      <c r="W19" s="131"/>
      <c r="X19" s="131"/>
      <c r="Y19" s="414"/>
      <c r="Z19" s="125">
        <f t="shared" si="3"/>
        <v>0</v>
      </c>
      <c r="AA19" s="505"/>
      <c r="AB19" s="82"/>
      <c r="AC19" s="82"/>
      <c r="AD19" s="82"/>
      <c r="AE19" s="86"/>
      <c r="AG19" s="86"/>
    </row>
    <row r="20" spans="1:34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30</v>
      </c>
      <c r="K20" s="60">
        <v>30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1200000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4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4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18</v>
      </c>
      <c r="K22" s="441">
        <v>18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720000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4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36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H23" s="716" t="s">
        <v>414</v>
      </c>
    </row>
    <row r="24" spans="1:34" ht="18" hidden="1" customHeigh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4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4" ht="18" hidden="1" customHeigh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137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4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76">
        <v>32</v>
      </c>
      <c r="K27" s="571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4" ht="18" hidden="1" customHeigh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137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4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4" ht="18" hidden="1" customHeigh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452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4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72">
        <v>13</v>
      </c>
      <c r="K31" s="473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4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48">
        <v>8</v>
      </c>
      <c r="K32" s="549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381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4" t="s">
        <v>31</v>
      </c>
      <c r="B33" s="587" t="s">
        <v>32</v>
      </c>
      <c r="C33" s="460">
        <v>500000</v>
      </c>
      <c r="D33" s="304"/>
      <c r="E33" s="304"/>
      <c r="F33" s="145">
        <f t="shared" si="0"/>
        <v>500000</v>
      </c>
      <c r="G33" s="455"/>
      <c r="H33" s="455"/>
      <c r="I33" s="490"/>
      <c r="J33" s="456">
        <v>24</v>
      </c>
      <c r="K33" s="455">
        <v>24</v>
      </c>
      <c r="L33" s="304">
        <v>80000</v>
      </c>
      <c r="M33" s="304"/>
      <c r="N33" s="438">
        <f t="shared" si="1"/>
        <v>80000</v>
      </c>
      <c r="O33" s="147">
        <f t="shared" si="2"/>
        <v>1920000</v>
      </c>
      <c r="P33" s="144" t="s">
        <v>147</v>
      </c>
      <c r="Q33" s="608"/>
      <c r="R33" s="557"/>
      <c r="S33" s="434" t="s">
        <v>31</v>
      </c>
      <c r="T33" s="435" t="s">
        <v>32</v>
      </c>
      <c r="U33" s="456"/>
      <c r="V33" s="560"/>
      <c r="W33" s="186"/>
      <c r="X33" s="186"/>
      <c r="Y33" s="438"/>
      <c r="Z33" s="147">
        <f t="shared" si="3"/>
        <v>0</v>
      </c>
      <c r="AA33" s="559"/>
      <c r="AB33" s="79"/>
      <c r="AC33" s="79"/>
      <c r="AD33" s="79"/>
      <c r="AE33" s="87"/>
      <c r="AG33" s="78" t="s">
        <v>163</v>
      </c>
    </row>
    <row r="34" spans="1:33" ht="18" hidden="1" customHeight="1">
      <c r="A34" s="620" t="s">
        <v>352</v>
      </c>
      <c r="B34" s="593" t="s">
        <v>59</v>
      </c>
      <c r="C34" s="448"/>
      <c r="D34" s="302"/>
      <c r="E34" s="302"/>
      <c r="F34" s="135">
        <f t="shared" si="0"/>
        <v>0</v>
      </c>
      <c r="G34" s="449"/>
      <c r="H34" s="449"/>
      <c r="I34" s="491"/>
      <c r="J34" s="450"/>
      <c r="K34" s="449"/>
      <c r="L34" s="302"/>
      <c r="M34" s="302"/>
      <c r="N34" s="451">
        <f t="shared" si="1"/>
        <v>0</v>
      </c>
      <c r="O34" s="452">
        <f t="shared" si="2"/>
        <v>0</v>
      </c>
      <c r="P34" s="140"/>
      <c r="Q34" s="605"/>
      <c r="R34" s="74"/>
      <c r="S34" s="397" t="s">
        <v>352</v>
      </c>
      <c r="T34" s="423" t="s">
        <v>59</v>
      </c>
      <c r="U34" s="425"/>
      <c r="V34" s="466"/>
      <c r="W34" s="131"/>
      <c r="X34" s="131"/>
      <c r="Y34" s="414">
        <f t="shared" si="4"/>
        <v>0</v>
      </c>
      <c r="Z34" s="125">
        <f t="shared" si="3"/>
        <v>0</v>
      </c>
      <c r="AA34" s="500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625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114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120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77">
        <v>53</v>
      </c>
      <c r="K44" s="478">
        <v>54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/>
      <c r="V44" s="574"/>
      <c r="W44" s="168">
        <v>30000</v>
      </c>
      <c r="X44" s="168"/>
      <c r="Y44" s="431">
        <f t="shared" si="4"/>
        <v>30000</v>
      </c>
      <c r="Z44" s="155">
        <f t="shared" si="3"/>
        <v>0</v>
      </c>
      <c r="AA44" s="575" t="s">
        <v>387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100000</v>
      </c>
      <c r="D51" s="284"/>
      <c r="E51" s="284"/>
      <c r="F51" s="46">
        <f t="shared" si="0"/>
        <v>100000</v>
      </c>
      <c r="G51" s="385"/>
      <c r="H51" s="385"/>
      <c r="I51" s="487"/>
      <c r="J51" s="474">
        <v>20</v>
      </c>
      <c r="K51" s="475">
        <v>19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665000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100000</v>
      </c>
      <c r="D52" s="284"/>
      <c r="E52" s="284"/>
      <c r="F52" s="46">
        <f t="shared" si="0"/>
        <v>100000</v>
      </c>
      <c r="G52" s="385"/>
      <c r="H52" s="385"/>
      <c r="I52" s="487"/>
      <c r="J52" s="217">
        <v>25</v>
      </c>
      <c r="K52" s="385">
        <v>25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875000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100000</v>
      </c>
      <c r="D53" s="290"/>
      <c r="E53" s="290"/>
      <c r="F53" s="61">
        <f>SUM(C53:E53)</f>
        <v>100000</v>
      </c>
      <c r="G53" s="387"/>
      <c r="H53" s="387"/>
      <c r="I53" s="485"/>
      <c r="J53" s="221">
        <v>24</v>
      </c>
      <c r="K53" s="387">
        <v>24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840000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100000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/>
      <c r="E60" s="284"/>
      <c r="F60" s="46">
        <f t="shared" si="0"/>
        <v>150000</v>
      </c>
      <c r="G60" s="385"/>
      <c r="H60" s="385"/>
      <c r="I60" s="487"/>
      <c r="J60" s="217">
        <v>17</v>
      </c>
      <c r="K60" s="385">
        <v>17</v>
      </c>
      <c r="L60" s="284">
        <v>30000</v>
      </c>
      <c r="M60" s="284"/>
      <c r="N60" s="415">
        <f t="shared" si="1"/>
        <v>30000</v>
      </c>
      <c r="O60" s="113">
        <f t="shared" si="2"/>
        <v>510000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217">
        <v>16</v>
      </c>
      <c r="K61" s="385">
        <v>16</v>
      </c>
      <c r="L61" s="284">
        <v>30000</v>
      </c>
      <c r="M61" s="284"/>
      <c r="N61" s="415">
        <f t="shared" si="1"/>
        <v>30000</v>
      </c>
      <c r="O61" s="113">
        <f t="shared" si="2"/>
        <v>480000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25</v>
      </c>
      <c r="K62" s="387">
        <v>25</v>
      </c>
      <c r="L62" s="290">
        <v>30000</v>
      </c>
      <c r="M62" s="290"/>
      <c r="N62" s="416">
        <f t="shared" si="1"/>
        <v>30000</v>
      </c>
      <c r="O62" s="164">
        <f t="shared" si="2"/>
        <v>750000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791" t="s">
        <v>377</v>
      </c>
      <c r="B63" s="792"/>
      <c r="C63" s="580"/>
      <c r="D63" s="580"/>
      <c r="E63" s="581"/>
      <c r="F63" s="583">
        <v>41</v>
      </c>
      <c r="G63" s="789">
        <f>SUM(F4:H62)</f>
        <v>10100000</v>
      </c>
      <c r="H63" s="790"/>
      <c r="I63" s="553"/>
      <c r="J63" s="582">
        <f>SUM(J4:J62)</f>
        <v>973</v>
      </c>
      <c r="K63" s="554">
        <f>SUM(K4:K62)</f>
        <v>967</v>
      </c>
      <c r="L63" s="552"/>
      <c r="M63" s="552"/>
      <c r="N63" s="555"/>
      <c r="O63" s="554">
        <f>SUM(O4:O62)</f>
        <v>38885000</v>
      </c>
      <c r="P63" s="555"/>
      <c r="Q63" s="556"/>
      <c r="S63" s="793" t="s">
        <v>377</v>
      </c>
      <c r="T63" s="794"/>
      <c r="U63" s="628">
        <f>SUM(U4:U62)</f>
        <v>10</v>
      </c>
      <c r="V63" s="629">
        <f>SUM(V4:V62)</f>
        <v>12</v>
      </c>
      <c r="W63" s="630"/>
      <c r="X63" s="630"/>
      <c r="Y63" s="631"/>
      <c r="Z63" s="629">
        <f>SUM(Z4:Z62)</f>
        <v>530000</v>
      </c>
      <c r="AA63" s="632"/>
      <c r="AB63" s="627"/>
    </row>
  </sheetData>
  <mergeCells count="10">
    <mergeCell ref="AB2:AE2"/>
    <mergeCell ref="AG2:AG3"/>
    <mergeCell ref="J2:Q2"/>
    <mergeCell ref="S2:T3"/>
    <mergeCell ref="U2:AA2"/>
    <mergeCell ref="G63:H63"/>
    <mergeCell ref="A63:B63"/>
    <mergeCell ref="S63:T63"/>
    <mergeCell ref="A2:B3"/>
    <mergeCell ref="C2:I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O82"/>
  <sheetViews>
    <sheetView tabSelected="1" workbookViewId="0">
      <selection activeCell="J5" sqref="J5"/>
    </sheetView>
  </sheetViews>
  <sheetFormatPr defaultRowHeight="16.5"/>
  <cols>
    <col min="1" max="1" width="6.25" style="612" bestFit="1" customWidth="1"/>
    <col min="2" max="2" width="14.125" style="508" bestFit="1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5" style="381" customWidth="1"/>
    <col min="7" max="7" width="15" style="390" customWidth="1"/>
    <col min="8" max="9" width="10.5" style="390" hidden="1" customWidth="1"/>
    <col min="10" max="10" width="8.5" style="391" customWidth="1"/>
    <col min="11" max="11" width="8.5" style="390" customWidth="1"/>
    <col min="12" max="12" width="8.75" style="389" hidden="1" customWidth="1"/>
    <col min="13" max="13" width="7.5" style="389" hidden="1" customWidth="1"/>
    <col min="14" max="14" width="9.875" style="391" customWidth="1"/>
    <col min="15" max="15" width="19.875" style="759" customWidth="1"/>
  </cols>
  <sheetData>
    <row r="1" spans="1:15" ht="32.25" thickBot="1">
      <c r="A1" s="816" t="s">
        <v>443</v>
      </c>
      <c r="B1" s="816"/>
      <c r="G1" s="381"/>
      <c r="N1" s="507"/>
    </row>
    <row r="2" spans="1:15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17"/>
      <c r="K2" s="818"/>
      <c r="L2" s="818"/>
      <c r="M2" s="818"/>
      <c r="N2" s="819"/>
    </row>
    <row r="3" spans="1:15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265" t="s">
        <v>324</v>
      </c>
    </row>
    <row r="4" spans="1:15" ht="17.25" thickBot="1">
      <c r="A4" s="613" t="s">
        <v>4</v>
      </c>
      <c r="B4" s="586" t="s">
        <v>5</v>
      </c>
      <c r="C4" s="516">
        <v>300000</v>
      </c>
      <c r="D4" s="517"/>
      <c r="E4" s="517"/>
      <c r="F4" s="651">
        <f>SUM(C4:E4)</f>
        <v>300000</v>
      </c>
      <c r="G4" s="652">
        <v>100000</v>
      </c>
      <c r="H4" s="518"/>
      <c r="I4" s="520"/>
      <c r="J4" s="636">
        <v>68</v>
      </c>
      <c r="K4" s="518"/>
      <c r="L4" s="517">
        <v>30000</v>
      </c>
      <c r="M4" s="517">
        <v>10000</v>
      </c>
      <c r="N4" s="523">
        <f>SUM(L4:M4)</f>
        <v>40000</v>
      </c>
      <c r="O4" s="788">
        <f>J4*N4*3</f>
        <v>8160000</v>
      </c>
    </row>
    <row r="5" spans="1:15">
      <c r="A5" s="618" t="s">
        <v>335</v>
      </c>
      <c r="B5" s="709" t="s">
        <v>396</v>
      </c>
      <c r="C5" s="428">
        <v>400000</v>
      </c>
      <c r="D5" s="276"/>
      <c r="E5" s="276"/>
      <c r="F5" s="653">
        <f t="shared" ref="F5:F81" si="0">SUM(C5:E5)</f>
        <v>400000</v>
      </c>
      <c r="G5" s="654">
        <v>100000</v>
      </c>
      <c r="H5" s="60"/>
      <c r="I5" s="484"/>
      <c r="J5" s="430">
        <v>122</v>
      </c>
      <c r="K5" s="60"/>
      <c r="L5" s="276">
        <v>30000</v>
      </c>
      <c r="M5" s="276">
        <v>5000</v>
      </c>
      <c r="N5" s="431">
        <f t="shared" ref="N5:N81" si="1">SUM(L5:M5)</f>
        <v>35000</v>
      </c>
    </row>
    <row r="6" spans="1:15">
      <c r="A6" s="616" t="s">
        <v>336</v>
      </c>
      <c r="B6" s="594" t="s">
        <v>67</v>
      </c>
      <c r="C6" s="409"/>
      <c r="D6" s="278"/>
      <c r="E6" s="278"/>
      <c r="F6" s="655">
        <f t="shared" si="0"/>
        <v>0</v>
      </c>
      <c r="G6" s="656"/>
      <c r="H6" s="46"/>
      <c r="I6" s="482"/>
      <c r="J6" s="247"/>
      <c r="K6" s="46"/>
      <c r="L6" s="278"/>
      <c r="M6" s="278"/>
      <c r="N6" s="415"/>
    </row>
    <row r="7" spans="1:15">
      <c r="A7" s="616" t="s">
        <v>337</v>
      </c>
      <c r="B7" s="594" t="s">
        <v>68</v>
      </c>
      <c r="C7" s="409"/>
      <c r="D7" s="278"/>
      <c r="E7" s="278"/>
      <c r="F7" s="655">
        <f t="shared" si="0"/>
        <v>0</v>
      </c>
      <c r="G7" s="656"/>
      <c r="H7" s="46"/>
      <c r="I7" s="482"/>
      <c r="J7" s="247"/>
      <c r="K7" s="46"/>
      <c r="L7" s="278"/>
      <c r="M7" s="278"/>
      <c r="N7" s="415"/>
    </row>
    <row r="8" spans="1:15">
      <c r="A8" s="616" t="s">
        <v>338</v>
      </c>
      <c r="B8" s="594" t="s">
        <v>69</v>
      </c>
      <c r="C8" s="409"/>
      <c r="D8" s="278"/>
      <c r="E8" s="278"/>
      <c r="F8" s="655">
        <f t="shared" si="0"/>
        <v>0</v>
      </c>
      <c r="G8" s="656"/>
      <c r="H8" s="46"/>
      <c r="I8" s="482"/>
      <c r="J8" s="247"/>
      <c r="K8" s="46"/>
      <c r="L8" s="278"/>
      <c r="M8" s="278"/>
      <c r="N8" s="415"/>
    </row>
    <row r="9" spans="1:15">
      <c r="A9" s="616"/>
      <c r="B9" s="594" t="s">
        <v>388</v>
      </c>
      <c r="C9" s="409"/>
      <c r="D9" s="278"/>
      <c r="E9" s="278"/>
      <c r="F9" s="655"/>
      <c r="G9" s="656"/>
      <c r="H9" s="46"/>
      <c r="I9" s="482"/>
      <c r="J9" s="247"/>
      <c r="K9" s="46"/>
      <c r="L9" s="278"/>
      <c r="M9" s="278"/>
      <c r="N9" s="415"/>
    </row>
    <row r="10" spans="1:15">
      <c r="A10" s="616"/>
      <c r="B10" s="594" t="s">
        <v>391</v>
      </c>
      <c r="C10" s="409"/>
      <c r="D10" s="278"/>
      <c r="E10" s="278"/>
      <c r="F10" s="655"/>
      <c r="G10" s="656"/>
      <c r="H10" s="46"/>
      <c r="I10" s="482"/>
      <c r="J10" s="247"/>
      <c r="K10" s="46"/>
      <c r="L10" s="278"/>
      <c r="M10" s="278"/>
      <c r="N10" s="415"/>
    </row>
    <row r="11" spans="1:15" ht="17.25" thickBot="1">
      <c r="A11" s="619"/>
      <c r="B11" s="592" t="s">
        <v>392</v>
      </c>
      <c r="C11" s="564"/>
      <c r="D11" s="280"/>
      <c r="E11" s="280"/>
      <c r="F11" s="657"/>
      <c r="G11" s="658"/>
      <c r="H11" s="61"/>
      <c r="I11" s="565"/>
      <c r="J11" s="566"/>
      <c r="K11" s="61"/>
      <c r="L11" s="280"/>
      <c r="M11" s="280"/>
      <c r="N11" s="416"/>
    </row>
    <row r="12" spans="1:15">
      <c r="A12" s="618" t="s">
        <v>8</v>
      </c>
      <c r="B12" s="591" t="s">
        <v>379</v>
      </c>
      <c r="C12" s="637">
        <v>400000</v>
      </c>
      <c r="D12" s="638"/>
      <c r="E12" s="638"/>
      <c r="F12" s="653">
        <f t="shared" si="0"/>
        <v>400000</v>
      </c>
      <c r="G12" s="654">
        <v>100000</v>
      </c>
      <c r="H12" s="60"/>
      <c r="I12" s="484"/>
      <c r="J12" s="430">
        <v>29</v>
      </c>
      <c r="K12" s="60"/>
      <c r="L12" s="638">
        <v>15000</v>
      </c>
      <c r="M12" s="638">
        <v>5000</v>
      </c>
      <c r="N12" s="639">
        <f t="shared" si="1"/>
        <v>20000</v>
      </c>
    </row>
    <row r="13" spans="1:15">
      <c r="A13" s="616" t="s">
        <v>372</v>
      </c>
      <c r="B13" s="594" t="s">
        <v>397</v>
      </c>
      <c r="C13" s="641"/>
      <c r="D13" s="642"/>
      <c r="E13" s="642"/>
      <c r="F13" s="655">
        <f t="shared" si="0"/>
        <v>0</v>
      </c>
      <c r="G13" s="656">
        <v>100000</v>
      </c>
      <c r="H13" s="385"/>
      <c r="I13" s="487"/>
      <c r="J13" s="217">
        <v>29</v>
      </c>
      <c r="K13" s="385"/>
      <c r="L13" s="642">
        <v>15000</v>
      </c>
      <c r="M13" s="642">
        <v>5000</v>
      </c>
      <c r="N13" s="643">
        <f t="shared" si="1"/>
        <v>20000</v>
      </c>
    </row>
    <row r="14" spans="1:15">
      <c r="A14" s="616" t="s">
        <v>340</v>
      </c>
      <c r="B14" s="594" t="s">
        <v>389</v>
      </c>
      <c r="C14" s="641"/>
      <c r="D14" s="642"/>
      <c r="E14" s="642"/>
      <c r="F14" s="655">
        <f t="shared" si="0"/>
        <v>0</v>
      </c>
      <c r="G14" s="656">
        <v>100000</v>
      </c>
      <c r="H14" s="385"/>
      <c r="I14" s="487"/>
      <c r="J14" s="217">
        <v>29</v>
      </c>
      <c r="K14" s="385"/>
      <c r="L14" s="642"/>
      <c r="M14" s="642"/>
      <c r="N14" s="643">
        <f t="shared" si="1"/>
        <v>0</v>
      </c>
    </row>
    <row r="15" spans="1:15">
      <c r="A15" s="616"/>
      <c r="B15" s="594" t="s">
        <v>388</v>
      </c>
      <c r="C15" s="641"/>
      <c r="D15" s="642"/>
      <c r="E15" s="642"/>
      <c r="F15" s="655"/>
      <c r="G15" s="656"/>
      <c r="H15" s="385"/>
      <c r="I15" s="487"/>
      <c r="J15" s="372"/>
      <c r="K15" s="385"/>
      <c r="L15" s="642"/>
      <c r="M15" s="642"/>
      <c r="N15" s="643"/>
    </row>
    <row r="16" spans="1:15">
      <c r="A16" s="616"/>
      <c r="B16" s="594" t="s">
        <v>433</v>
      </c>
      <c r="C16" s="641"/>
      <c r="D16" s="642"/>
      <c r="E16" s="642"/>
      <c r="F16" s="655"/>
      <c r="G16" s="656"/>
      <c r="H16" s="385"/>
      <c r="I16" s="487"/>
      <c r="J16" s="372"/>
      <c r="K16" s="385"/>
      <c r="L16" s="642"/>
      <c r="M16" s="642"/>
      <c r="N16" s="643"/>
    </row>
    <row r="17" spans="1:15">
      <c r="A17" s="616"/>
      <c r="B17" s="594" t="s">
        <v>434</v>
      </c>
      <c r="C17" s="641"/>
      <c r="D17" s="642"/>
      <c r="E17" s="642"/>
      <c r="F17" s="655"/>
      <c r="G17" s="656"/>
      <c r="H17" s="385"/>
      <c r="I17" s="487"/>
      <c r="J17" s="372"/>
      <c r="K17" s="385"/>
      <c r="L17" s="642"/>
      <c r="M17" s="642"/>
      <c r="N17" s="643"/>
    </row>
    <row r="18" spans="1:15">
      <c r="A18" s="616"/>
      <c r="B18" s="594" t="s">
        <v>435</v>
      </c>
      <c r="C18" s="641"/>
      <c r="D18" s="642"/>
      <c r="E18" s="642"/>
      <c r="F18" s="655"/>
      <c r="G18" s="656"/>
      <c r="H18" s="385"/>
      <c r="I18" s="487"/>
      <c r="J18" s="372"/>
      <c r="K18" s="385"/>
      <c r="L18" s="642"/>
      <c r="M18" s="642"/>
      <c r="N18" s="643"/>
    </row>
    <row r="19" spans="1:15">
      <c r="A19" s="616"/>
      <c r="B19" s="594" t="s">
        <v>436</v>
      </c>
      <c r="C19" s="641"/>
      <c r="D19" s="642"/>
      <c r="E19" s="642"/>
      <c r="F19" s="655"/>
      <c r="G19" s="656"/>
      <c r="H19" s="385"/>
      <c r="I19" s="487"/>
      <c r="J19" s="372"/>
      <c r="K19" s="385"/>
      <c r="L19" s="642"/>
      <c r="M19" s="642"/>
      <c r="N19" s="643"/>
    </row>
    <row r="20" spans="1:15">
      <c r="A20" s="640"/>
      <c r="B20" s="594" t="s">
        <v>437</v>
      </c>
      <c r="C20" s="641"/>
      <c r="D20" s="642"/>
      <c r="E20" s="642"/>
      <c r="F20" s="655"/>
      <c r="G20" s="656"/>
      <c r="H20" s="385"/>
      <c r="I20" s="487"/>
      <c r="J20" s="372"/>
      <c r="K20" s="385"/>
      <c r="L20" s="642"/>
      <c r="M20" s="642"/>
      <c r="N20" s="643"/>
    </row>
    <row r="21" spans="1:15" ht="17.25" thickBot="1">
      <c r="A21" s="644"/>
      <c r="B21" s="594" t="s">
        <v>438</v>
      </c>
      <c r="C21" s="645"/>
      <c r="D21" s="646"/>
      <c r="E21" s="646"/>
      <c r="F21" s="657"/>
      <c r="G21" s="658"/>
      <c r="H21" s="387"/>
      <c r="I21" s="485"/>
      <c r="J21" s="375"/>
      <c r="K21" s="387"/>
      <c r="L21" s="646"/>
      <c r="M21" s="646"/>
      <c r="N21" s="647"/>
    </row>
    <row r="22" spans="1:15">
      <c r="A22" s="618" t="s">
        <v>10</v>
      </c>
      <c r="B22" s="591" t="s">
        <v>116</v>
      </c>
      <c r="C22" s="626">
        <v>400000</v>
      </c>
      <c r="D22" s="288"/>
      <c r="E22" s="288"/>
      <c r="F22" s="653">
        <f t="shared" si="0"/>
        <v>400000</v>
      </c>
      <c r="G22" s="653">
        <v>100000</v>
      </c>
      <c r="H22" s="463"/>
      <c r="I22" s="492"/>
      <c r="J22" s="464">
        <v>15</v>
      </c>
      <c r="K22" s="463"/>
      <c r="L22" s="288">
        <v>15000</v>
      </c>
      <c r="M22" s="288">
        <v>5000</v>
      </c>
      <c r="N22" s="431">
        <f t="shared" si="1"/>
        <v>20000</v>
      </c>
    </row>
    <row r="23" spans="1:15">
      <c r="A23" s="616" t="s">
        <v>341</v>
      </c>
      <c r="B23" s="594" t="s">
        <v>56</v>
      </c>
      <c r="C23" s="410"/>
      <c r="D23" s="284"/>
      <c r="E23" s="284"/>
      <c r="F23" s="655">
        <f t="shared" si="0"/>
        <v>0</v>
      </c>
      <c r="G23" s="656"/>
      <c r="H23" s="385"/>
      <c r="I23" s="487"/>
      <c r="J23" s="217"/>
      <c r="K23" s="385"/>
      <c r="L23" s="284"/>
      <c r="M23" s="284"/>
      <c r="N23" s="415">
        <f t="shared" si="1"/>
        <v>0</v>
      </c>
      <c r="O23" s="759" t="s">
        <v>422</v>
      </c>
    </row>
    <row r="24" spans="1:15" ht="17.25" thickBot="1">
      <c r="A24" s="619"/>
      <c r="B24" s="592" t="s">
        <v>439</v>
      </c>
      <c r="C24" s="411"/>
      <c r="D24" s="290"/>
      <c r="E24" s="290"/>
      <c r="F24" s="657"/>
      <c r="G24" s="658"/>
      <c r="H24" s="387"/>
      <c r="I24" s="485"/>
      <c r="J24" s="221"/>
      <c r="K24" s="387"/>
      <c r="L24" s="411"/>
      <c r="M24" s="290"/>
      <c r="N24" s="416"/>
    </row>
    <row r="25" spans="1:15">
      <c r="A25" s="618" t="s">
        <v>12</v>
      </c>
      <c r="B25" s="709" t="s">
        <v>398</v>
      </c>
      <c r="C25" s="428">
        <v>200000</v>
      </c>
      <c r="D25" s="276"/>
      <c r="E25" s="276"/>
      <c r="F25" s="653">
        <f t="shared" si="0"/>
        <v>200000</v>
      </c>
      <c r="G25" s="653">
        <v>100000</v>
      </c>
      <c r="H25" s="60"/>
      <c r="I25" s="484">
        <v>300000</v>
      </c>
      <c r="J25" s="430">
        <v>135</v>
      </c>
      <c r="K25" s="60"/>
      <c r="L25" s="626">
        <v>50000</v>
      </c>
      <c r="M25" s="276">
        <v>5000</v>
      </c>
      <c r="N25" s="431">
        <f t="shared" si="1"/>
        <v>55000</v>
      </c>
    </row>
    <row r="26" spans="1:15">
      <c r="A26" s="616" t="s">
        <v>342</v>
      </c>
      <c r="B26" s="594" t="s">
        <v>14</v>
      </c>
      <c r="C26" s="410">
        <v>100000</v>
      </c>
      <c r="D26" s="284"/>
      <c r="E26" s="284"/>
      <c r="F26" s="655">
        <f t="shared" si="0"/>
        <v>100000</v>
      </c>
      <c r="G26" s="659"/>
      <c r="H26" s="385"/>
      <c r="I26" s="487">
        <v>300000</v>
      </c>
      <c r="J26" s="217"/>
      <c r="K26" s="385"/>
      <c r="L26" s="410"/>
      <c r="M26" s="284"/>
      <c r="N26" s="415"/>
    </row>
    <row r="27" spans="1:15">
      <c r="A27" s="616" t="s">
        <v>343</v>
      </c>
      <c r="B27" s="594" t="s">
        <v>315</v>
      </c>
      <c r="C27" s="410">
        <v>100000</v>
      </c>
      <c r="D27" s="284"/>
      <c r="E27" s="284"/>
      <c r="F27" s="655">
        <f t="shared" si="0"/>
        <v>100000</v>
      </c>
      <c r="G27" s="659"/>
      <c r="H27" s="385"/>
      <c r="I27" s="487"/>
      <c r="J27" s="217"/>
      <c r="K27" s="385"/>
      <c r="L27" s="284"/>
      <c r="M27" s="284"/>
      <c r="N27" s="415"/>
    </row>
    <row r="28" spans="1:15" ht="17.25" thickBot="1">
      <c r="A28" s="619"/>
      <c r="B28" s="592" t="s">
        <v>439</v>
      </c>
      <c r="C28" s="411"/>
      <c r="D28" s="290"/>
      <c r="E28" s="290"/>
      <c r="F28" s="657"/>
      <c r="G28" s="660"/>
      <c r="H28" s="387"/>
      <c r="I28" s="485"/>
      <c r="J28" s="221"/>
      <c r="K28" s="387"/>
      <c r="L28" s="290"/>
      <c r="M28" s="290"/>
      <c r="N28" s="416"/>
    </row>
    <row r="29" spans="1:15">
      <c r="A29" s="618" t="s">
        <v>15</v>
      </c>
      <c r="B29" s="709" t="s">
        <v>399</v>
      </c>
      <c r="C29" s="428">
        <v>300000</v>
      </c>
      <c r="D29" s="276">
        <v>50000</v>
      </c>
      <c r="E29" s="276"/>
      <c r="F29" s="653">
        <f t="shared" si="0"/>
        <v>350000</v>
      </c>
      <c r="G29" s="654"/>
      <c r="H29" s="60"/>
      <c r="I29" s="484">
        <v>300000</v>
      </c>
      <c r="J29" s="430">
        <v>0</v>
      </c>
      <c r="K29" s="60"/>
      <c r="L29" s="276">
        <v>30000</v>
      </c>
      <c r="M29" s="276">
        <v>5000</v>
      </c>
      <c r="N29" s="431">
        <f t="shared" si="1"/>
        <v>35000</v>
      </c>
    </row>
    <row r="30" spans="1:15">
      <c r="A30" s="616" t="s">
        <v>344</v>
      </c>
      <c r="B30" s="594" t="s">
        <v>62</v>
      </c>
      <c r="C30" s="409"/>
      <c r="D30" s="278">
        <v>50000</v>
      </c>
      <c r="E30" s="278"/>
      <c r="F30" s="655">
        <f t="shared" si="0"/>
        <v>50000</v>
      </c>
      <c r="G30" s="656"/>
      <c r="H30" s="46"/>
      <c r="I30" s="482">
        <v>300000</v>
      </c>
      <c r="J30" s="247">
        <v>46</v>
      </c>
      <c r="K30" s="46"/>
      <c r="L30" s="278">
        <v>30000</v>
      </c>
      <c r="M30" s="278">
        <v>5000</v>
      </c>
      <c r="N30" s="415">
        <f t="shared" si="1"/>
        <v>35000</v>
      </c>
    </row>
    <row r="31" spans="1:15">
      <c r="A31" s="616" t="s">
        <v>345</v>
      </c>
      <c r="B31" s="594" t="s">
        <v>63</v>
      </c>
      <c r="C31" s="410"/>
      <c r="D31" s="284"/>
      <c r="E31" s="284"/>
      <c r="F31" s="655">
        <f t="shared" si="0"/>
        <v>0</v>
      </c>
      <c r="G31" s="659"/>
      <c r="H31" s="385"/>
      <c r="I31" s="487"/>
      <c r="J31" s="217">
        <v>52</v>
      </c>
      <c r="K31" s="385"/>
      <c r="L31" s="284"/>
      <c r="M31" s="284"/>
      <c r="N31" s="415">
        <f t="shared" si="1"/>
        <v>0</v>
      </c>
    </row>
    <row r="32" spans="1:15" ht="17.25" thickBot="1">
      <c r="A32" s="619"/>
      <c r="B32" s="592" t="s">
        <v>440</v>
      </c>
      <c r="C32" s="411"/>
      <c r="D32" s="290"/>
      <c r="E32" s="290"/>
      <c r="F32" s="657">
        <f t="shared" ref="F32" si="2">SUM(C32:E32)</f>
        <v>0</v>
      </c>
      <c r="G32" s="660"/>
      <c r="H32" s="387"/>
      <c r="I32" s="485"/>
      <c r="J32" s="221"/>
      <c r="K32" s="387"/>
      <c r="L32" s="290"/>
      <c r="M32" s="290"/>
      <c r="N32" s="416">
        <f t="shared" ref="N32" si="3">SUM(L32:M32)</f>
        <v>0</v>
      </c>
    </row>
    <row r="33" spans="1:15">
      <c r="A33" s="618" t="s">
        <v>17</v>
      </c>
      <c r="B33" s="591" t="s">
        <v>18</v>
      </c>
      <c r="C33" s="428">
        <v>200000</v>
      </c>
      <c r="D33" s="292"/>
      <c r="E33" s="292"/>
      <c r="F33" s="653">
        <f t="shared" si="0"/>
        <v>200000</v>
      </c>
      <c r="G33" s="654">
        <v>100000</v>
      </c>
      <c r="H33" s="429"/>
      <c r="I33" s="489"/>
      <c r="J33" s="430">
        <v>31</v>
      </c>
      <c r="K33" s="60"/>
      <c r="L33" s="276">
        <v>30000</v>
      </c>
      <c r="M33" s="276">
        <v>10000</v>
      </c>
      <c r="N33" s="431">
        <f t="shared" si="1"/>
        <v>40000</v>
      </c>
    </row>
    <row r="34" spans="1:15">
      <c r="A34" s="616" t="s">
        <v>346</v>
      </c>
      <c r="B34" s="594" t="s">
        <v>70</v>
      </c>
      <c r="C34" s="410">
        <v>150000</v>
      </c>
      <c r="D34" s="284"/>
      <c r="E34" s="284"/>
      <c r="F34" s="655">
        <f t="shared" si="0"/>
        <v>150000</v>
      </c>
      <c r="G34" s="659"/>
      <c r="H34" s="385"/>
      <c r="I34" s="487"/>
      <c r="J34" s="217">
        <v>18</v>
      </c>
      <c r="K34" s="385"/>
      <c r="L34" s="284">
        <v>30000</v>
      </c>
      <c r="M34" s="284">
        <v>10000</v>
      </c>
      <c r="N34" s="415">
        <f t="shared" si="1"/>
        <v>40000</v>
      </c>
    </row>
    <row r="35" spans="1:15" ht="17.25" thickBot="1">
      <c r="A35" s="617" t="s">
        <v>347</v>
      </c>
      <c r="B35" s="595" t="s">
        <v>71</v>
      </c>
      <c r="C35" s="439">
        <v>150000</v>
      </c>
      <c r="D35" s="286"/>
      <c r="E35" s="286"/>
      <c r="F35" s="661">
        <f t="shared" si="0"/>
        <v>150000</v>
      </c>
      <c r="G35" s="662">
        <v>100000</v>
      </c>
      <c r="H35" s="441"/>
      <c r="I35" s="488"/>
      <c r="J35" s="440">
        <v>18</v>
      </c>
      <c r="K35" s="441"/>
      <c r="L35" s="286">
        <v>30000</v>
      </c>
      <c r="M35" s="286">
        <v>10000</v>
      </c>
      <c r="N35" s="422">
        <f t="shared" si="1"/>
        <v>40000</v>
      </c>
    </row>
    <row r="36" spans="1:15">
      <c r="A36" s="618" t="s">
        <v>19</v>
      </c>
      <c r="B36" s="591" t="s">
        <v>20</v>
      </c>
      <c r="C36" s="428">
        <v>250000</v>
      </c>
      <c r="D36" s="292"/>
      <c r="E36" s="292"/>
      <c r="F36" s="653">
        <f t="shared" si="0"/>
        <v>250000</v>
      </c>
      <c r="G36" s="663">
        <v>150000</v>
      </c>
      <c r="H36" s="429"/>
      <c r="I36" s="489"/>
      <c r="J36" s="430">
        <v>36</v>
      </c>
      <c r="K36" s="60"/>
      <c r="L36" s="288">
        <v>30000</v>
      </c>
      <c r="M36" s="288">
        <v>10000</v>
      </c>
      <c r="N36" s="431">
        <f t="shared" si="1"/>
        <v>40000</v>
      </c>
    </row>
    <row r="37" spans="1:15">
      <c r="A37" s="616" t="s">
        <v>348</v>
      </c>
      <c r="B37" s="594" t="s">
        <v>61</v>
      </c>
      <c r="C37" s="409"/>
      <c r="D37" s="648"/>
      <c r="E37" s="648"/>
      <c r="F37" s="655">
        <f t="shared" si="0"/>
        <v>0</v>
      </c>
      <c r="G37" s="659"/>
      <c r="H37" s="382"/>
      <c r="I37" s="649"/>
      <c r="J37" s="247"/>
      <c r="K37" s="46"/>
      <c r="L37" s="284"/>
      <c r="M37" s="284"/>
      <c r="N37" s="415">
        <f t="shared" si="1"/>
        <v>0</v>
      </c>
      <c r="O37" s="759" t="s">
        <v>421</v>
      </c>
    </row>
    <row r="38" spans="1:15">
      <c r="A38" s="617"/>
      <c r="B38" s="594" t="s">
        <v>388</v>
      </c>
      <c r="C38" s="419"/>
      <c r="D38" s="295"/>
      <c r="E38" s="295"/>
      <c r="F38" s="661"/>
      <c r="G38" s="662"/>
      <c r="H38" s="420"/>
      <c r="I38" s="786"/>
      <c r="J38" s="421"/>
      <c r="K38" s="63"/>
      <c r="L38" s="286"/>
      <c r="M38" s="286"/>
      <c r="N38" s="422"/>
    </row>
    <row r="39" spans="1:15" ht="17.25" thickBot="1">
      <c r="A39" s="619"/>
      <c r="B39" s="592" t="s">
        <v>441</v>
      </c>
      <c r="C39" s="411"/>
      <c r="D39" s="290"/>
      <c r="E39" s="290"/>
      <c r="F39" s="657">
        <f t="shared" si="0"/>
        <v>0</v>
      </c>
      <c r="G39" s="660"/>
      <c r="H39" s="387"/>
      <c r="I39" s="485"/>
      <c r="J39" s="221"/>
      <c r="K39" s="387"/>
      <c r="L39" s="290"/>
      <c r="M39" s="290"/>
      <c r="N39" s="416">
        <f t="shared" si="1"/>
        <v>0</v>
      </c>
    </row>
    <row r="40" spans="1:15">
      <c r="A40" s="618" t="s">
        <v>21</v>
      </c>
      <c r="B40" s="591" t="s">
        <v>22</v>
      </c>
      <c r="C40" s="428">
        <v>250000</v>
      </c>
      <c r="D40" s="292"/>
      <c r="E40" s="292"/>
      <c r="F40" s="653">
        <f t="shared" si="0"/>
        <v>250000</v>
      </c>
      <c r="G40" s="663">
        <v>100000</v>
      </c>
      <c r="H40" s="463"/>
      <c r="I40" s="492"/>
      <c r="J40" s="464">
        <v>37</v>
      </c>
      <c r="K40" s="463"/>
      <c r="L40" s="288">
        <v>30000</v>
      </c>
      <c r="M40" s="288">
        <v>10000</v>
      </c>
      <c r="N40" s="431">
        <f t="shared" si="1"/>
        <v>40000</v>
      </c>
    </row>
    <row r="41" spans="1:15" ht="17.25" thickBot="1">
      <c r="A41" s="619" t="s">
        <v>349</v>
      </c>
      <c r="B41" s="592" t="s">
        <v>60</v>
      </c>
      <c r="C41" s="564"/>
      <c r="D41" s="293"/>
      <c r="E41" s="293"/>
      <c r="F41" s="657">
        <f t="shared" si="0"/>
        <v>0</v>
      </c>
      <c r="G41" s="660"/>
      <c r="H41" s="387"/>
      <c r="I41" s="485"/>
      <c r="J41" s="221"/>
      <c r="K41" s="387"/>
      <c r="L41" s="290"/>
      <c r="M41" s="290"/>
      <c r="N41" s="416">
        <f t="shared" si="1"/>
        <v>0</v>
      </c>
    </row>
    <row r="42" spans="1:15">
      <c r="A42" s="618" t="s">
        <v>23</v>
      </c>
      <c r="B42" s="591" t="s">
        <v>24</v>
      </c>
      <c r="C42" s="462">
        <v>250000</v>
      </c>
      <c r="D42" s="288"/>
      <c r="E42" s="288"/>
      <c r="F42" s="653">
        <f t="shared" si="0"/>
        <v>250000</v>
      </c>
      <c r="G42" s="663">
        <v>100000</v>
      </c>
      <c r="H42" s="463"/>
      <c r="I42" s="492">
        <v>300000</v>
      </c>
      <c r="J42" s="464">
        <v>35</v>
      </c>
      <c r="K42" s="463"/>
      <c r="L42" s="288">
        <v>30000</v>
      </c>
      <c r="M42" s="288">
        <v>10000</v>
      </c>
      <c r="N42" s="431">
        <f t="shared" si="1"/>
        <v>40000</v>
      </c>
    </row>
    <row r="43" spans="1:15">
      <c r="A43" s="616" t="s">
        <v>350</v>
      </c>
      <c r="B43" s="594" t="s">
        <v>72</v>
      </c>
      <c r="C43" s="410"/>
      <c r="D43" s="284"/>
      <c r="E43" s="284"/>
      <c r="F43" s="655">
        <f t="shared" si="0"/>
        <v>0</v>
      </c>
      <c r="G43" s="659">
        <v>100000</v>
      </c>
      <c r="H43" s="385"/>
      <c r="I43" s="487"/>
      <c r="J43" s="217"/>
      <c r="K43" s="385"/>
      <c r="L43" s="284"/>
      <c r="M43" s="284"/>
      <c r="N43" s="415">
        <f t="shared" si="1"/>
        <v>0</v>
      </c>
    </row>
    <row r="44" spans="1:15">
      <c r="A44" s="616"/>
      <c r="B44" s="594" t="s">
        <v>388</v>
      </c>
      <c r="C44" s="409"/>
      <c r="D44" s="648"/>
      <c r="E44" s="648"/>
      <c r="F44" s="655">
        <f t="shared" ref="F44:F46" si="4">SUM(C44:E44)</f>
        <v>0</v>
      </c>
      <c r="G44" s="659"/>
      <c r="H44" s="382"/>
      <c r="I44" s="649"/>
      <c r="J44" s="247"/>
      <c r="K44" s="46"/>
      <c r="L44" s="284"/>
      <c r="M44" s="284"/>
      <c r="N44" s="415">
        <f t="shared" ref="N44:N46" si="5">SUM(L44:M44)</f>
        <v>0</v>
      </c>
    </row>
    <row r="45" spans="1:15">
      <c r="A45" s="616"/>
      <c r="B45" s="594" t="s">
        <v>391</v>
      </c>
      <c r="C45" s="409"/>
      <c r="D45" s="648"/>
      <c r="E45" s="648"/>
      <c r="F45" s="655"/>
      <c r="G45" s="659"/>
      <c r="H45" s="382"/>
      <c r="I45" s="649"/>
      <c r="J45" s="247"/>
      <c r="K45" s="46"/>
      <c r="L45" s="284"/>
      <c r="M45" s="284"/>
      <c r="N45" s="415"/>
    </row>
    <row r="46" spans="1:15" ht="17.25" thickBot="1">
      <c r="A46" s="619"/>
      <c r="B46" s="592" t="s">
        <v>390</v>
      </c>
      <c r="C46" s="411"/>
      <c r="D46" s="290"/>
      <c r="E46" s="290"/>
      <c r="F46" s="657">
        <f t="shared" si="4"/>
        <v>0</v>
      </c>
      <c r="G46" s="660"/>
      <c r="H46" s="387"/>
      <c r="I46" s="485"/>
      <c r="J46" s="221"/>
      <c r="K46" s="387"/>
      <c r="L46" s="290"/>
      <c r="M46" s="290"/>
      <c r="N46" s="416">
        <f t="shared" si="5"/>
        <v>0</v>
      </c>
    </row>
    <row r="47" spans="1:15">
      <c r="A47" s="618" t="s">
        <v>25</v>
      </c>
      <c r="B47" s="591" t="s">
        <v>26</v>
      </c>
      <c r="C47" s="626">
        <v>200000</v>
      </c>
      <c r="D47" s="276"/>
      <c r="E47" s="276"/>
      <c r="F47" s="653">
        <f t="shared" si="0"/>
        <v>200000</v>
      </c>
      <c r="G47" s="664" t="s">
        <v>371</v>
      </c>
      <c r="H47" s="60"/>
      <c r="I47" s="484"/>
      <c r="J47" s="430">
        <v>13</v>
      </c>
      <c r="K47" s="60"/>
      <c r="L47" s="288"/>
      <c r="M47" s="288"/>
      <c r="N47" s="431">
        <v>40000</v>
      </c>
    </row>
    <row r="48" spans="1:15" ht="17.25" thickBot="1">
      <c r="A48" s="616" t="s">
        <v>351</v>
      </c>
      <c r="B48" s="594" t="s">
        <v>58</v>
      </c>
      <c r="C48" s="650"/>
      <c r="D48" s="278"/>
      <c r="E48" s="278"/>
      <c r="F48" s="655">
        <f t="shared" si="0"/>
        <v>0</v>
      </c>
      <c r="G48" s="665"/>
      <c r="H48" s="46"/>
      <c r="I48" s="482"/>
      <c r="J48" s="247"/>
      <c r="K48" s="46"/>
      <c r="L48" s="284"/>
      <c r="M48" s="284"/>
      <c r="N48" s="415"/>
    </row>
    <row r="49" spans="1:14" ht="17.25" thickBot="1">
      <c r="A49" s="614" t="s">
        <v>27</v>
      </c>
      <c r="B49" s="587" t="s">
        <v>28</v>
      </c>
      <c r="C49" s="457">
        <v>250000</v>
      </c>
      <c r="D49" s="274"/>
      <c r="E49" s="274">
        <v>50000</v>
      </c>
      <c r="F49" s="666">
        <f t="shared" si="0"/>
        <v>300000</v>
      </c>
      <c r="G49" s="666"/>
      <c r="H49" s="147">
        <v>100000</v>
      </c>
      <c r="I49" s="480"/>
      <c r="J49" s="459">
        <v>11</v>
      </c>
      <c r="K49" s="145"/>
      <c r="L49" s="274"/>
      <c r="M49" s="274"/>
      <c r="N49" s="438">
        <v>50000</v>
      </c>
    </row>
    <row r="50" spans="1:14">
      <c r="A50" s="620" t="s">
        <v>29</v>
      </c>
      <c r="B50" s="711" t="s">
        <v>400</v>
      </c>
      <c r="C50" s="448">
        <v>200000</v>
      </c>
      <c r="D50" s="302"/>
      <c r="E50" s="302"/>
      <c r="F50" s="667">
        <f t="shared" si="0"/>
        <v>200000</v>
      </c>
      <c r="G50" s="668"/>
      <c r="H50" s="137">
        <v>50000</v>
      </c>
      <c r="I50" s="491"/>
      <c r="J50" s="450">
        <v>7</v>
      </c>
      <c r="K50" s="135"/>
      <c r="L50" s="535"/>
      <c r="M50" s="535"/>
      <c r="N50" s="451">
        <v>50000</v>
      </c>
    </row>
    <row r="51" spans="1:14" ht="17.25" thickBot="1">
      <c r="A51" s="616"/>
      <c r="B51" s="594" t="s">
        <v>388</v>
      </c>
      <c r="C51" s="409"/>
      <c r="D51" s="648"/>
      <c r="E51" s="648"/>
      <c r="F51" s="655">
        <f t="shared" si="0"/>
        <v>0</v>
      </c>
      <c r="G51" s="659"/>
      <c r="H51" s="382"/>
      <c r="I51" s="649"/>
      <c r="J51" s="247"/>
      <c r="K51" s="46"/>
      <c r="L51" s="284"/>
      <c r="M51" s="284"/>
      <c r="N51" s="415">
        <f t="shared" ref="N51" si="6">SUM(L51:M51)</f>
        <v>0</v>
      </c>
    </row>
    <row r="52" spans="1:14">
      <c r="A52" s="618" t="s">
        <v>31</v>
      </c>
      <c r="B52" s="591" t="s">
        <v>32</v>
      </c>
      <c r="C52" s="462">
        <v>500000</v>
      </c>
      <c r="D52" s="288"/>
      <c r="E52" s="288"/>
      <c r="F52" s="653">
        <f t="shared" si="0"/>
        <v>500000</v>
      </c>
      <c r="G52" s="663"/>
      <c r="H52" s="463"/>
      <c r="I52" s="492"/>
      <c r="J52" s="464">
        <v>24</v>
      </c>
      <c r="K52" s="463"/>
      <c r="L52" s="288">
        <v>80000</v>
      </c>
      <c r="M52" s="288"/>
      <c r="N52" s="431">
        <f t="shared" si="1"/>
        <v>80000</v>
      </c>
    </row>
    <row r="53" spans="1:14" ht="17.25" thickBot="1">
      <c r="A53" s="619" t="s">
        <v>352</v>
      </c>
      <c r="B53" s="592" t="s">
        <v>59</v>
      </c>
      <c r="C53" s="411"/>
      <c r="D53" s="290"/>
      <c r="E53" s="290"/>
      <c r="F53" s="657">
        <f t="shared" si="0"/>
        <v>0</v>
      </c>
      <c r="G53" s="660"/>
      <c r="H53" s="387"/>
      <c r="I53" s="485"/>
      <c r="J53" s="221"/>
      <c r="K53" s="387"/>
      <c r="L53" s="290"/>
      <c r="M53" s="290"/>
      <c r="N53" s="416">
        <f t="shared" si="1"/>
        <v>0</v>
      </c>
    </row>
    <row r="54" spans="1:14" ht="17.25" thickBot="1">
      <c r="A54" s="613" t="s">
        <v>33</v>
      </c>
      <c r="B54" s="586" t="s">
        <v>34</v>
      </c>
      <c r="C54" s="541">
        <v>200000</v>
      </c>
      <c r="D54" s="542"/>
      <c r="E54" s="542"/>
      <c r="F54" s="651">
        <f t="shared" si="0"/>
        <v>200000</v>
      </c>
      <c r="G54" s="669">
        <v>50000</v>
      </c>
      <c r="H54" s="543"/>
      <c r="I54" s="544">
        <v>300000</v>
      </c>
      <c r="J54" s="545">
        <v>17</v>
      </c>
      <c r="K54" s="543"/>
      <c r="L54" s="542"/>
      <c r="M54" s="542"/>
      <c r="N54" s="579" t="s">
        <v>371</v>
      </c>
    </row>
    <row r="55" spans="1:14" ht="17.25" thickBot="1">
      <c r="A55" s="614" t="s">
        <v>35</v>
      </c>
      <c r="B55" s="587" t="s">
        <v>36</v>
      </c>
      <c r="C55" s="460">
        <v>200000</v>
      </c>
      <c r="D55" s="304"/>
      <c r="E55" s="304"/>
      <c r="F55" s="666">
        <f t="shared" si="0"/>
        <v>200000</v>
      </c>
      <c r="G55" s="670"/>
      <c r="H55" s="455"/>
      <c r="I55" s="490"/>
      <c r="J55" s="456">
        <v>7</v>
      </c>
      <c r="K55" s="455"/>
      <c r="L55" s="304">
        <v>30000</v>
      </c>
      <c r="M55" s="304">
        <v>5000</v>
      </c>
      <c r="N55" s="438">
        <f t="shared" si="1"/>
        <v>35000</v>
      </c>
    </row>
    <row r="56" spans="1:14" ht="17.25" thickBot="1">
      <c r="A56" s="620" t="s">
        <v>37</v>
      </c>
      <c r="B56" s="596" t="s">
        <v>38</v>
      </c>
      <c r="C56" s="448">
        <v>200000</v>
      </c>
      <c r="D56" s="302"/>
      <c r="E56" s="302"/>
      <c r="F56" s="667">
        <f t="shared" si="0"/>
        <v>200000</v>
      </c>
      <c r="G56" s="668"/>
      <c r="H56" s="449"/>
      <c r="I56" s="491"/>
      <c r="J56" s="450">
        <v>14</v>
      </c>
      <c r="K56" s="449"/>
      <c r="L56" s="302"/>
      <c r="M56" s="302"/>
      <c r="N56" s="579" t="s">
        <v>371</v>
      </c>
    </row>
    <row r="57" spans="1:14" ht="17.25" thickBot="1">
      <c r="A57" s="613" t="s">
        <v>39</v>
      </c>
      <c r="B57" s="586" t="s">
        <v>40</v>
      </c>
      <c r="C57" s="541">
        <v>200000</v>
      </c>
      <c r="D57" s="542"/>
      <c r="E57" s="542"/>
      <c r="F57" s="651">
        <f t="shared" si="0"/>
        <v>200000</v>
      </c>
      <c r="G57" s="669"/>
      <c r="H57" s="543"/>
      <c r="I57" s="544">
        <v>300000</v>
      </c>
      <c r="J57" s="545">
        <v>11</v>
      </c>
      <c r="K57" s="543"/>
      <c r="L57" s="542">
        <v>30000</v>
      </c>
      <c r="M57" s="542"/>
      <c r="N57" s="523">
        <f t="shared" si="1"/>
        <v>30000</v>
      </c>
    </row>
    <row r="58" spans="1:14" ht="17.25" thickBot="1">
      <c r="A58" s="624"/>
      <c r="B58" s="509"/>
      <c r="C58" s="479"/>
      <c r="D58" s="479"/>
      <c r="E58" s="479"/>
      <c r="F58" s="671"/>
      <c r="G58" s="671"/>
      <c r="H58" s="479"/>
      <c r="I58" s="479"/>
      <c r="J58" s="479"/>
      <c r="K58" s="479"/>
      <c r="L58" s="479"/>
      <c r="M58" s="479"/>
      <c r="N58" s="479"/>
    </row>
    <row r="59" spans="1:14">
      <c r="A59" s="615" t="s">
        <v>353</v>
      </c>
      <c r="B59" s="710" t="s">
        <v>401</v>
      </c>
      <c r="C59" s="424">
        <v>200000</v>
      </c>
      <c r="D59" s="306"/>
      <c r="E59" s="306">
        <v>50000</v>
      </c>
      <c r="F59" s="672">
        <f t="shared" si="0"/>
        <v>250000</v>
      </c>
      <c r="G59" s="673">
        <v>100000</v>
      </c>
      <c r="H59" s="129">
        <v>100000</v>
      </c>
      <c r="I59" s="486"/>
      <c r="J59" s="425"/>
      <c r="K59" s="444"/>
      <c r="L59" s="306"/>
      <c r="M59" s="306"/>
      <c r="N59" s="414"/>
    </row>
    <row r="60" spans="1:14">
      <c r="A60" s="616" t="s">
        <v>354</v>
      </c>
      <c r="B60" s="598" t="s">
        <v>57</v>
      </c>
      <c r="C60" s="410">
        <v>100000</v>
      </c>
      <c r="D60" s="284"/>
      <c r="E60" s="284"/>
      <c r="F60" s="655">
        <f t="shared" si="0"/>
        <v>100000</v>
      </c>
      <c r="G60" s="659"/>
      <c r="H60" s="385"/>
      <c r="I60" s="487"/>
      <c r="J60" s="217"/>
      <c r="K60" s="385"/>
      <c r="L60" s="284"/>
      <c r="M60" s="284"/>
      <c r="N60" s="415"/>
    </row>
    <row r="61" spans="1:14">
      <c r="A61" s="616" t="s">
        <v>355</v>
      </c>
      <c r="B61" s="598" t="s">
        <v>114</v>
      </c>
      <c r="C61" s="410"/>
      <c r="D61" s="284"/>
      <c r="E61" s="284"/>
      <c r="F61" s="655">
        <f t="shared" si="0"/>
        <v>0</v>
      </c>
      <c r="G61" s="659"/>
      <c r="H61" s="385"/>
      <c r="I61" s="487"/>
      <c r="J61" s="217"/>
      <c r="K61" s="385"/>
      <c r="L61" s="284"/>
      <c r="M61" s="284"/>
      <c r="N61" s="415">
        <f t="shared" si="1"/>
        <v>0</v>
      </c>
    </row>
    <row r="62" spans="1:14" ht="17.25" thickBot="1">
      <c r="A62" s="617" t="s">
        <v>356</v>
      </c>
      <c r="B62" s="599" t="s">
        <v>115</v>
      </c>
      <c r="C62" s="439"/>
      <c r="D62" s="286"/>
      <c r="E62" s="286"/>
      <c r="F62" s="661">
        <f t="shared" si="0"/>
        <v>0</v>
      </c>
      <c r="G62" s="662"/>
      <c r="H62" s="441"/>
      <c r="I62" s="488"/>
      <c r="J62" s="440"/>
      <c r="K62" s="441"/>
      <c r="L62" s="286"/>
      <c r="M62" s="286"/>
      <c r="N62" s="422">
        <f t="shared" si="1"/>
        <v>0</v>
      </c>
    </row>
    <row r="63" spans="1:14">
      <c r="A63" s="618" t="s">
        <v>41</v>
      </c>
      <c r="B63" s="709" t="s">
        <v>402</v>
      </c>
      <c r="C63" s="462">
        <v>100000</v>
      </c>
      <c r="D63" s="288"/>
      <c r="E63" s="288"/>
      <c r="F63" s="653">
        <f t="shared" si="0"/>
        <v>100000</v>
      </c>
      <c r="G63" s="663">
        <v>100000</v>
      </c>
      <c r="H63" s="463"/>
      <c r="I63" s="492"/>
      <c r="J63" s="464">
        <v>55</v>
      </c>
      <c r="K63" s="463"/>
      <c r="L63" s="288"/>
      <c r="M63" s="288"/>
      <c r="N63" s="431">
        <v>30000</v>
      </c>
    </row>
    <row r="64" spans="1:14">
      <c r="A64" s="616" t="s">
        <v>357</v>
      </c>
      <c r="B64" s="594" t="s">
        <v>404</v>
      </c>
      <c r="C64" s="410">
        <v>150000</v>
      </c>
      <c r="D64" s="284"/>
      <c r="E64" s="284"/>
      <c r="F64" s="655">
        <f t="shared" si="0"/>
        <v>150000</v>
      </c>
      <c r="G64" s="659"/>
      <c r="H64" s="385"/>
      <c r="I64" s="487"/>
      <c r="J64" s="217"/>
      <c r="K64" s="385"/>
      <c r="L64" s="284"/>
      <c r="M64" s="284"/>
      <c r="N64" s="415"/>
    </row>
    <row r="65" spans="1:14">
      <c r="A65" s="616" t="s">
        <v>358</v>
      </c>
      <c r="B65" s="594" t="s">
        <v>403</v>
      </c>
      <c r="C65" s="410">
        <v>150000</v>
      </c>
      <c r="D65" s="284"/>
      <c r="E65" s="284"/>
      <c r="F65" s="655">
        <f t="shared" si="0"/>
        <v>150000</v>
      </c>
      <c r="G65" s="659"/>
      <c r="H65" s="385"/>
      <c r="I65" s="487"/>
      <c r="J65" s="217"/>
      <c r="K65" s="385"/>
      <c r="L65" s="284"/>
      <c r="M65" s="284"/>
      <c r="N65" s="415"/>
    </row>
    <row r="66" spans="1:14">
      <c r="A66" s="616" t="s">
        <v>359</v>
      </c>
      <c r="B66" s="598" t="s">
        <v>119</v>
      </c>
      <c r="C66" s="410"/>
      <c r="D66" s="284"/>
      <c r="E66" s="284"/>
      <c r="F66" s="655">
        <f t="shared" si="0"/>
        <v>0</v>
      </c>
      <c r="G66" s="659"/>
      <c r="H66" s="385"/>
      <c r="I66" s="487"/>
      <c r="J66" s="217"/>
      <c r="K66" s="385"/>
      <c r="L66" s="284"/>
      <c r="M66" s="284"/>
      <c r="N66" s="415"/>
    </row>
    <row r="67" spans="1:14">
      <c r="A67" s="616" t="s">
        <v>360</v>
      </c>
      <c r="B67" s="598" t="s">
        <v>56</v>
      </c>
      <c r="C67" s="410"/>
      <c r="D67" s="284"/>
      <c r="E67" s="284"/>
      <c r="F67" s="655">
        <f t="shared" si="0"/>
        <v>0</v>
      </c>
      <c r="G67" s="659"/>
      <c r="H67" s="385"/>
      <c r="I67" s="487"/>
      <c r="J67" s="217"/>
      <c r="K67" s="385"/>
      <c r="L67" s="284"/>
      <c r="M67" s="284"/>
      <c r="N67" s="415"/>
    </row>
    <row r="68" spans="1:14" ht="17.25" thickBot="1">
      <c r="A68" s="619" t="s">
        <v>361</v>
      </c>
      <c r="B68" s="600" t="s">
        <v>319</v>
      </c>
      <c r="C68" s="411"/>
      <c r="D68" s="290"/>
      <c r="E68" s="290"/>
      <c r="F68" s="657">
        <f t="shared" si="0"/>
        <v>0</v>
      </c>
      <c r="G68" s="660"/>
      <c r="H68" s="387"/>
      <c r="I68" s="485"/>
      <c r="J68" s="221"/>
      <c r="K68" s="387"/>
      <c r="L68" s="290"/>
      <c r="M68" s="290"/>
      <c r="N68" s="416"/>
    </row>
    <row r="69" spans="1:14">
      <c r="A69" s="618" t="s">
        <v>42</v>
      </c>
      <c r="B69" s="709" t="s">
        <v>405</v>
      </c>
      <c r="C69" s="462">
        <v>200000</v>
      </c>
      <c r="D69" s="288"/>
      <c r="E69" s="288"/>
      <c r="F69" s="653">
        <f t="shared" si="0"/>
        <v>200000</v>
      </c>
      <c r="G69" s="663">
        <v>100000</v>
      </c>
      <c r="H69" s="463"/>
      <c r="I69" s="492"/>
      <c r="J69" s="464"/>
      <c r="K69" s="463"/>
      <c r="L69" s="288"/>
      <c r="M69" s="288"/>
      <c r="N69" s="431"/>
    </row>
    <row r="70" spans="1:14">
      <c r="A70" s="616" t="s">
        <v>362</v>
      </c>
      <c r="B70" s="594" t="s">
        <v>406</v>
      </c>
      <c r="C70" s="410">
        <v>0</v>
      </c>
      <c r="D70" s="284"/>
      <c r="E70" s="284"/>
      <c r="F70" s="655">
        <f t="shared" si="0"/>
        <v>0</v>
      </c>
      <c r="G70" s="659"/>
      <c r="H70" s="385"/>
      <c r="I70" s="487"/>
      <c r="J70" s="217">
        <v>0</v>
      </c>
      <c r="K70" s="385"/>
      <c r="L70" s="284">
        <v>30000</v>
      </c>
      <c r="M70" s="284">
        <v>5000</v>
      </c>
      <c r="N70" s="415">
        <f t="shared" si="1"/>
        <v>35000</v>
      </c>
    </row>
    <row r="71" spans="1:14">
      <c r="A71" s="616" t="s">
        <v>363</v>
      </c>
      <c r="B71" s="594" t="s">
        <v>393</v>
      </c>
      <c r="C71" s="410">
        <v>150000</v>
      </c>
      <c r="D71" s="284"/>
      <c r="E71" s="284"/>
      <c r="F71" s="655">
        <f t="shared" si="0"/>
        <v>150000</v>
      </c>
      <c r="G71" s="659"/>
      <c r="H71" s="385"/>
      <c r="I71" s="487"/>
      <c r="J71" s="217">
        <v>32</v>
      </c>
      <c r="K71" s="385"/>
      <c r="L71" s="284">
        <v>30000</v>
      </c>
      <c r="M71" s="284">
        <v>5000</v>
      </c>
      <c r="N71" s="415">
        <f t="shared" si="1"/>
        <v>35000</v>
      </c>
    </row>
    <row r="72" spans="1:14" ht="17.25" thickBot="1">
      <c r="A72" s="619" t="s">
        <v>364</v>
      </c>
      <c r="B72" s="600" t="s">
        <v>123</v>
      </c>
      <c r="C72" s="411">
        <v>150000</v>
      </c>
      <c r="D72" s="290"/>
      <c r="E72" s="290"/>
      <c r="F72" s="657">
        <f>SUM(C72:E72)</f>
        <v>150000</v>
      </c>
      <c r="G72" s="660"/>
      <c r="H72" s="387"/>
      <c r="I72" s="485"/>
      <c r="J72" s="221">
        <v>38</v>
      </c>
      <c r="K72" s="387"/>
      <c r="L72" s="290">
        <v>30000</v>
      </c>
      <c r="M72" s="290">
        <v>5000</v>
      </c>
      <c r="N72" s="416">
        <f t="shared" si="1"/>
        <v>35000</v>
      </c>
    </row>
    <row r="73" spans="1:14" ht="17.25" thickBot="1">
      <c r="A73" s="614" t="s">
        <v>45</v>
      </c>
      <c r="B73" s="602" t="s">
        <v>133</v>
      </c>
      <c r="C73" s="460">
        <v>200000</v>
      </c>
      <c r="D73" s="304"/>
      <c r="E73" s="304"/>
      <c r="F73" s="666">
        <f>SUM(C73:E73)</f>
        <v>200000</v>
      </c>
      <c r="G73" s="670"/>
      <c r="H73" s="455"/>
      <c r="I73" s="490"/>
      <c r="J73" s="456">
        <v>16</v>
      </c>
      <c r="K73" s="455"/>
      <c r="L73" s="304">
        <v>30000</v>
      </c>
      <c r="M73" s="304">
        <v>5000</v>
      </c>
      <c r="N73" s="438">
        <f>SUM(L73:M73)</f>
        <v>35000</v>
      </c>
    </row>
    <row r="74" spans="1:14">
      <c r="A74" s="615" t="s">
        <v>43</v>
      </c>
      <c r="B74" s="710" t="s">
        <v>407</v>
      </c>
      <c r="C74" s="424"/>
      <c r="D74" s="306"/>
      <c r="E74" s="306"/>
      <c r="F74" s="672">
        <f t="shared" si="0"/>
        <v>0</v>
      </c>
      <c r="G74" s="673">
        <v>100000</v>
      </c>
      <c r="H74" s="445"/>
      <c r="I74" s="486"/>
      <c r="J74" s="425"/>
      <c r="K74" s="444"/>
      <c r="L74" s="306"/>
      <c r="M74" s="306"/>
      <c r="N74" s="414"/>
    </row>
    <row r="75" spans="1:14">
      <c r="A75" s="616" t="s">
        <v>366</v>
      </c>
      <c r="B75" s="598" t="s">
        <v>320</v>
      </c>
      <c r="C75" s="410">
        <v>200000</v>
      </c>
      <c r="D75" s="284"/>
      <c r="E75" s="284"/>
      <c r="F75" s="655">
        <f t="shared" si="0"/>
        <v>200000</v>
      </c>
      <c r="G75" s="659"/>
      <c r="H75" s="385"/>
      <c r="I75" s="487"/>
      <c r="J75" s="217"/>
      <c r="K75" s="385"/>
      <c r="L75" s="284"/>
      <c r="M75" s="284"/>
      <c r="N75" s="415"/>
    </row>
    <row r="76" spans="1:14">
      <c r="A76" s="616" t="s">
        <v>367</v>
      </c>
      <c r="B76" s="598" t="s">
        <v>127</v>
      </c>
      <c r="C76" s="410">
        <v>200000</v>
      </c>
      <c r="D76" s="284"/>
      <c r="E76" s="284"/>
      <c r="F76" s="655">
        <f t="shared" si="0"/>
        <v>200000</v>
      </c>
      <c r="G76" s="659"/>
      <c r="H76" s="385"/>
      <c r="I76" s="487"/>
      <c r="J76" s="217"/>
      <c r="K76" s="385"/>
      <c r="L76" s="284"/>
      <c r="M76" s="284"/>
      <c r="N76" s="415"/>
    </row>
    <row r="77" spans="1:14" ht="17.25" thickBot="1">
      <c r="A77" s="617" t="s">
        <v>368</v>
      </c>
      <c r="B77" s="599" t="s">
        <v>128</v>
      </c>
      <c r="C77" s="439">
        <v>200000</v>
      </c>
      <c r="D77" s="286"/>
      <c r="E77" s="286"/>
      <c r="F77" s="661">
        <f t="shared" si="0"/>
        <v>200000</v>
      </c>
      <c r="G77" s="662"/>
      <c r="H77" s="441"/>
      <c r="I77" s="488"/>
      <c r="J77" s="440"/>
      <c r="K77" s="441"/>
      <c r="L77" s="286"/>
      <c r="M77" s="286"/>
      <c r="N77" s="422"/>
    </row>
    <row r="78" spans="1:14">
      <c r="A78" s="618" t="s">
        <v>44</v>
      </c>
      <c r="B78" s="709" t="s">
        <v>408</v>
      </c>
      <c r="C78" s="462">
        <v>50000</v>
      </c>
      <c r="D78" s="288"/>
      <c r="E78" s="288"/>
      <c r="F78" s="653">
        <f t="shared" si="0"/>
        <v>50000</v>
      </c>
      <c r="G78" s="663">
        <v>50000</v>
      </c>
      <c r="H78" s="463"/>
      <c r="I78" s="492"/>
      <c r="J78" s="464"/>
      <c r="K78" s="463"/>
      <c r="L78" s="288"/>
      <c r="M78" s="288"/>
      <c r="N78" s="431"/>
    </row>
    <row r="79" spans="1:14">
      <c r="A79" s="616" t="s">
        <v>365</v>
      </c>
      <c r="B79" s="598" t="s">
        <v>130</v>
      </c>
      <c r="C79" s="410">
        <v>150000</v>
      </c>
      <c r="D79" s="284"/>
      <c r="E79" s="284"/>
      <c r="F79" s="655">
        <f t="shared" si="0"/>
        <v>150000</v>
      </c>
      <c r="G79" s="659">
        <v>50000</v>
      </c>
      <c r="H79" s="385"/>
      <c r="I79" s="487"/>
      <c r="J79" s="217">
        <v>28</v>
      </c>
      <c r="K79" s="385"/>
      <c r="L79" s="284">
        <v>30000</v>
      </c>
      <c r="M79" s="284"/>
      <c r="N79" s="415">
        <f t="shared" si="1"/>
        <v>30000</v>
      </c>
    </row>
    <row r="80" spans="1:14">
      <c r="A80" s="616" t="s">
        <v>369</v>
      </c>
      <c r="B80" s="598" t="s">
        <v>131</v>
      </c>
      <c r="C80" s="410">
        <v>150000</v>
      </c>
      <c r="D80" s="284"/>
      <c r="E80" s="284"/>
      <c r="F80" s="655">
        <f t="shared" si="0"/>
        <v>150000</v>
      </c>
      <c r="G80" s="659">
        <v>50000</v>
      </c>
      <c r="H80" s="385"/>
      <c r="I80" s="487"/>
      <c r="J80" s="217">
        <v>30</v>
      </c>
      <c r="K80" s="385"/>
      <c r="L80" s="284">
        <v>30000</v>
      </c>
      <c r="M80" s="284"/>
      <c r="N80" s="415">
        <f t="shared" si="1"/>
        <v>30000</v>
      </c>
    </row>
    <row r="81" spans="1:14" ht="17.25" thickBot="1">
      <c r="A81" s="619" t="s">
        <v>370</v>
      </c>
      <c r="B81" s="592" t="s">
        <v>409</v>
      </c>
      <c r="C81" s="411">
        <v>150000</v>
      </c>
      <c r="D81" s="290"/>
      <c r="E81" s="290"/>
      <c r="F81" s="657">
        <f t="shared" si="0"/>
        <v>150000</v>
      </c>
      <c r="G81" s="660"/>
      <c r="H81" s="387"/>
      <c r="I81" s="485"/>
      <c r="J81" s="221">
        <v>0</v>
      </c>
      <c r="K81" s="387"/>
      <c r="L81" s="290">
        <v>30000</v>
      </c>
      <c r="M81" s="290"/>
      <c r="N81" s="416">
        <f t="shared" si="1"/>
        <v>30000</v>
      </c>
    </row>
    <row r="82" spans="1:14" ht="17.25" thickBot="1">
      <c r="A82" s="791" t="s">
        <v>377</v>
      </c>
      <c r="B82" s="792"/>
      <c r="C82" s="580"/>
      <c r="D82" s="580"/>
      <c r="E82" s="581"/>
      <c r="F82" s="813">
        <f>SUM(F4:H81)</f>
        <v>10300000</v>
      </c>
      <c r="G82" s="814"/>
      <c r="H82" s="815"/>
      <c r="I82" s="553"/>
      <c r="J82" s="582">
        <f>SUM(J4:J81)</f>
        <v>1003</v>
      </c>
      <c r="K82" s="554"/>
      <c r="L82" s="552"/>
      <c r="M82" s="552"/>
      <c r="N82" s="555"/>
    </row>
  </sheetData>
  <mergeCells count="6">
    <mergeCell ref="A1:B1"/>
    <mergeCell ref="J2:N2"/>
    <mergeCell ref="F82:H82"/>
    <mergeCell ref="A2:B3"/>
    <mergeCell ref="C2:I2"/>
    <mergeCell ref="A82:B82"/>
  </mergeCells>
  <phoneticPr fontId="2" type="noConversion"/>
  <pageMargins left="0.23622047244094491" right="0.23622047244094491" top="0.59055118110236227" bottom="0.31496062992125984" header="0" footer="0"/>
  <pageSetup paperSize="9" scale="9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0"/>
  <sheetViews>
    <sheetView zoomScaleNormal="100" workbookViewId="0">
      <pane xSplit="3" ySplit="2" topLeftCell="G3" activePane="bottomRight" state="frozen"/>
      <selection activeCell="I2" sqref="I1:I1048576"/>
      <selection pane="topRight" activeCell="I2" sqref="I1:I1048576"/>
      <selection pane="bottomLeft" activeCell="I2" sqref="I1:I1048576"/>
      <selection pane="bottomRight" sqref="A1:C2"/>
    </sheetView>
  </sheetViews>
  <sheetFormatPr defaultRowHeight="16.5"/>
  <cols>
    <col min="1" max="1" width="8" style="13" bestFit="1" customWidth="1"/>
    <col min="2" max="2" width="2.5" style="14" bestFit="1" customWidth="1"/>
    <col min="3" max="3" width="15.875" style="30" bestFit="1" customWidth="1"/>
    <col min="4" max="4" width="8.375" style="307" hidden="1" customWidth="1"/>
    <col min="5" max="5" width="8" style="308" hidden="1" customWidth="1"/>
    <col min="6" max="6" width="7.5" style="308" hidden="1" customWidth="1"/>
    <col min="7" max="7" width="10.5" style="14" customWidth="1"/>
    <col min="8" max="8" width="10.5" style="101" bestFit="1" customWidth="1"/>
    <col min="9" max="9" width="10.875" style="106" customWidth="1"/>
    <col min="10" max="10" width="10.5" style="231" customWidth="1"/>
    <col min="11" max="11" width="8.625" style="91" customWidth="1"/>
    <col min="12" max="12" width="8.75" style="318" hidden="1" customWidth="1"/>
    <col min="13" max="13" width="7.5" style="318" hidden="1" customWidth="1"/>
    <col min="14" max="14" width="9.375" style="92" customWidth="1"/>
    <col min="15" max="15" width="12.375" style="91" bestFit="1" customWidth="1"/>
    <col min="16" max="16" width="13.375" style="90" hidden="1" customWidth="1"/>
    <col min="17" max="17" width="20.625" style="90" customWidth="1"/>
    <col min="18" max="18" width="8.25" style="380" bestFit="1" customWidth="1"/>
    <col min="19" max="19" width="10.5" style="40" hidden="1" customWidth="1"/>
    <col min="20" max="20" width="8.375" style="40" hidden="1" customWidth="1"/>
    <col min="21" max="21" width="9.375" style="40" bestFit="1" customWidth="1"/>
    <col min="22" max="22" width="12.375" style="39" bestFit="1" customWidth="1"/>
    <col min="23" max="23" width="57.75" style="30" bestFit="1" customWidth="1"/>
    <col min="24" max="27" width="11.125" style="14" hidden="1" customWidth="1"/>
    <col min="28" max="28" width="0" style="14" hidden="1" customWidth="1"/>
    <col min="29" max="29" width="123" style="14" bestFit="1" customWidth="1"/>
    <col min="30" max="16384" width="9" style="14"/>
  </cols>
  <sheetData>
    <row r="1" spans="1:31">
      <c r="A1" s="824" t="s">
        <v>48</v>
      </c>
      <c r="B1" s="825"/>
      <c r="C1" s="826"/>
      <c r="D1" s="830" t="s">
        <v>0</v>
      </c>
      <c r="E1" s="831"/>
      <c r="F1" s="831"/>
      <c r="G1" s="831"/>
      <c r="H1" s="831"/>
      <c r="I1" s="831"/>
      <c r="J1" s="832"/>
      <c r="K1" s="804" t="s">
        <v>317</v>
      </c>
      <c r="L1" s="804"/>
      <c r="M1" s="804"/>
      <c r="N1" s="804"/>
      <c r="O1" s="804"/>
      <c r="P1" s="804"/>
      <c r="Q1" s="804"/>
      <c r="R1" s="821" t="s">
        <v>318</v>
      </c>
      <c r="S1" s="822"/>
      <c r="T1" s="822"/>
      <c r="U1" s="822"/>
      <c r="V1" s="822"/>
      <c r="W1" s="823"/>
      <c r="X1" s="833" t="s">
        <v>55</v>
      </c>
      <c r="Y1" s="833"/>
      <c r="Z1" s="833"/>
      <c r="AA1" s="833"/>
      <c r="AC1" s="820" t="s">
        <v>47</v>
      </c>
    </row>
    <row r="2" spans="1:31" ht="33.75" thickBot="1">
      <c r="A2" s="827"/>
      <c r="B2" s="828"/>
      <c r="C2" s="829"/>
      <c r="D2" s="271" t="s">
        <v>46</v>
      </c>
      <c r="E2" s="272" t="s">
        <v>176</v>
      </c>
      <c r="F2" s="272" t="s">
        <v>177</v>
      </c>
      <c r="G2" s="261" t="s">
        <v>325</v>
      </c>
      <c r="H2" s="262" t="s">
        <v>2</v>
      </c>
      <c r="I2" s="263" t="s">
        <v>175</v>
      </c>
      <c r="J2" s="264" t="s">
        <v>311</v>
      </c>
      <c r="K2" s="352" t="s">
        <v>3</v>
      </c>
      <c r="L2" s="319" t="s">
        <v>155</v>
      </c>
      <c r="M2" s="320" t="s">
        <v>49</v>
      </c>
      <c r="N2" s="350" t="s">
        <v>158</v>
      </c>
      <c r="O2" s="265" t="s">
        <v>49</v>
      </c>
      <c r="P2" s="266" t="s">
        <v>136</v>
      </c>
      <c r="Q2" s="267" t="s">
        <v>161</v>
      </c>
      <c r="R2" s="366" t="s">
        <v>3</v>
      </c>
      <c r="S2" s="268" t="s">
        <v>155</v>
      </c>
      <c r="T2" s="269" t="s">
        <v>49</v>
      </c>
      <c r="U2" s="261" t="s">
        <v>325</v>
      </c>
      <c r="V2" s="261" t="s">
        <v>49</v>
      </c>
      <c r="W2" s="270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20"/>
    </row>
    <row r="3" spans="1:31" s="11" customFormat="1" ht="17.25" thickBot="1">
      <c r="A3" s="142" t="s">
        <v>4</v>
      </c>
      <c r="B3" s="143">
        <v>0</v>
      </c>
      <c r="C3" s="198" t="s">
        <v>5</v>
      </c>
      <c r="D3" s="273">
        <v>300000</v>
      </c>
      <c r="E3" s="274"/>
      <c r="F3" s="274"/>
      <c r="G3" s="145">
        <f>SUM(D3:F3)</f>
        <v>300000</v>
      </c>
      <c r="H3" s="146">
        <v>100000</v>
      </c>
      <c r="I3" s="147"/>
      <c r="J3" s="212"/>
      <c r="K3" s="353">
        <v>67</v>
      </c>
      <c r="L3" s="321">
        <v>30000</v>
      </c>
      <c r="M3" s="321">
        <v>10000</v>
      </c>
      <c r="N3" s="150">
        <f>SUM(L3:M3)</f>
        <v>40000</v>
      </c>
      <c r="O3" s="149">
        <f>(K3*N3)*3</f>
        <v>8040000</v>
      </c>
      <c r="P3" s="150" t="s">
        <v>137</v>
      </c>
      <c r="Q3" s="232" t="s">
        <v>162</v>
      </c>
      <c r="R3" s="367">
        <v>3</v>
      </c>
      <c r="S3" s="144">
        <v>50000</v>
      </c>
      <c r="T3" s="144"/>
      <c r="U3" s="144">
        <f>SUM(S3:T3)</f>
        <v>50000</v>
      </c>
      <c r="V3" s="145">
        <f>R3*U3</f>
        <v>150000</v>
      </c>
      <c r="W3" s="245" t="s">
        <v>326</v>
      </c>
      <c r="X3" s="151">
        <v>37641</v>
      </c>
      <c r="Y3" s="151">
        <v>37641</v>
      </c>
      <c r="Z3" s="151">
        <v>41353</v>
      </c>
      <c r="AA3" s="152">
        <v>40410</v>
      </c>
      <c r="AC3" s="153"/>
    </row>
    <row r="4" spans="1:31" s="1" customFormat="1">
      <c r="A4" s="49" t="s">
        <v>6</v>
      </c>
      <c r="B4" s="50">
        <v>0</v>
      </c>
      <c r="C4" s="349" t="s">
        <v>331</v>
      </c>
      <c r="D4" s="275">
        <v>400000</v>
      </c>
      <c r="E4" s="276"/>
      <c r="F4" s="276"/>
      <c r="G4" s="60">
        <f t="shared" ref="G4:G60" si="0">SUM(D4:F4)</f>
        <v>400000</v>
      </c>
      <c r="H4" s="154">
        <v>100000</v>
      </c>
      <c r="I4" s="155"/>
      <c r="J4" s="213"/>
      <c r="K4" s="354">
        <v>122</v>
      </c>
      <c r="L4" s="322">
        <v>30000</v>
      </c>
      <c r="M4" s="322">
        <v>5000</v>
      </c>
      <c r="N4" s="54">
        <f t="shared" ref="N4:N60" si="1">SUM(L4:M4)</f>
        <v>35000</v>
      </c>
      <c r="O4" s="64">
        <f t="shared" ref="O4:O60" si="2">K4*N4</f>
        <v>4270000</v>
      </c>
      <c r="P4" s="54" t="s">
        <v>138</v>
      </c>
      <c r="Q4" s="233" t="s">
        <v>153</v>
      </c>
      <c r="R4" s="368"/>
      <c r="S4" s="51"/>
      <c r="T4" s="157" t="s">
        <v>310</v>
      </c>
      <c r="U4" s="51"/>
      <c r="V4" s="60"/>
      <c r="W4" s="246"/>
      <c r="X4" s="158">
        <v>37641</v>
      </c>
      <c r="Y4" s="158">
        <v>37641</v>
      </c>
      <c r="Z4" s="158">
        <v>39255</v>
      </c>
      <c r="AA4" s="159">
        <v>41054</v>
      </c>
      <c r="AC4" s="160"/>
      <c r="AE4" s="17"/>
    </row>
    <row r="5" spans="1:31">
      <c r="A5" s="53">
        <v>102</v>
      </c>
      <c r="B5" s="45">
        <v>1</v>
      </c>
      <c r="C5" s="200" t="s">
        <v>67</v>
      </c>
      <c r="D5" s="277"/>
      <c r="E5" s="278"/>
      <c r="F5" s="278"/>
      <c r="G5" s="46">
        <f t="shared" si="0"/>
        <v>0</v>
      </c>
      <c r="H5" s="112"/>
      <c r="I5" s="113"/>
      <c r="J5" s="214"/>
      <c r="K5" s="355"/>
      <c r="L5" s="323"/>
      <c r="M5" s="323"/>
      <c r="N5" s="56"/>
      <c r="O5" s="66"/>
      <c r="P5" s="56"/>
      <c r="Q5" s="234"/>
      <c r="R5" s="369"/>
      <c r="S5" s="44"/>
      <c r="T5" s="44"/>
      <c r="U5" s="44"/>
      <c r="V5" s="46"/>
      <c r="W5" s="248"/>
      <c r="X5" s="82"/>
      <c r="Y5" s="82"/>
      <c r="Z5" s="82"/>
      <c r="AA5" s="80"/>
      <c r="AC5" s="78" t="s">
        <v>159</v>
      </c>
    </row>
    <row r="6" spans="1:31">
      <c r="A6" s="53">
        <v>202</v>
      </c>
      <c r="B6" s="45">
        <v>2</v>
      </c>
      <c r="C6" s="200" t="s">
        <v>68</v>
      </c>
      <c r="D6" s="277"/>
      <c r="E6" s="278"/>
      <c r="F6" s="278"/>
      <c r="G6" s="46">
        <f t="shared" si="0"/>
        <v>0</v>
      </c>
      <c r="H6" s="112"/>
      <c r="I6" s="113"/>
      <c r="J6" s="214"/>
      <c r="K6" s="355"/>
      <c r="L6" s="323"/>
      <c r="M6" s="323"/>
      <c r="N6" s="56"/>
      <c r="O6" s="66"/>
      <c r="P6" s="56"/>
      <c r="Q6" s="234"/>
      <c r="R6" s="369"/>
      <c r="S6" s="44"/>
      <c r="T6" s="44"/>
      <c r="U6" s="44"/>
      <c r="V6" s="46"/>
      <c r="W6" s="248"/>
      <c r="X6" s="82"/>
      <c r="Y6" s="82"/>
      <c r="Z6" s="82"/>
      <c r="AA6" s="80">
        <v>41389</v>
      </c>
      <c r="AC6" s="78" t="s">
        <v>160</v>
      </c>
    </row>
    <row r="7" spans="1:31" s="10" customFormat="1" ht="17.25" thickBot="1">
      <c r="A7" s="161">
        <v>302</v>
      </c>
      <c r="B7" s="162">
        <v>3</v>
      </c>
      <c r="C7" s="201" t="s">
        <v>69</v>
      </c>
      <c r="D7" s="279"/>
      <c r="E7" s="280"/>
      <c r="F7" s="280"/>
      <c r="G7" s="61">
        <f t="shared" si="0"/>
        <v>0</v>
      </c>
      <c r="H7" s="163"/>
      <c r="I7" s="164"/>
      <c r="J7" s="215"/>
      <c r="K7" s="356"/>
      <c r="L7" s="324"/>
      <c r="M7" s="324"/>
      <c r="N7" s="55"/>
      <c r="O7" s="65"/>
      <c r="P7" s="55"/>
      <c r="Q7" s="235"/>
      <c r="R7" s="370"/>
      <c r="S7" s="52"/>
      <c r="T7" s="52"/>
      <c r="U7" s="52"/>
      <c r="V7" s="61"/>
      <c r="W7" s="249"/>
      <c r="X7" s="165"/>
      <c r="Y7" s="165"/>
      <c r="Z7" s="165"/>
      <c r="AA7" s="166">
        <v>41480</v>
      </c>
      <c r="AC7" s="167"/>
    </row>
    <row r="8" spans="1:31">
      <c r="A8" s="202" t="s">
        <v>8</v>
      </c>
      <c r="B8" s="47">
        <v>0</v>
      </c>
      <c r="C8" s="348" t="s">
        <v>332</v>
      </c>
      <c r="D8" s="281">
        <v>400000</v>
      </c>
      <c r="E8" s="282"/>
      <c r="F8" s="282"/>
      <c r="G8" s="62">
        <f t="shared" si="0"/>
        <v>400000</v>
      </c>
      <c r="H8" s="124">
        <v>100000</v>
      </c>
      <c r="I8" s="125"/>
      <c r="J8" s="216"/>
      <c r="K8" s="357">
        <v>39</v>
      </c>
      <c r="L8" s="325">
        <v>15000</v>
      </c>
      <c r="M8" s="325">
        <v>5000</v>
      </c>
      <c r="N8" s="57">
        <f t="shared" si="1"/>
        <v>20000</v>
      </c>
      <c r="O8" s="67">
        <f t="shared" si="2"/>
        <v>780000</v>
      </c>
      <c r="P8" s="57" t="s">
        <v>139</v>
      </c>
      <c r="Q8" s="236" t="s">
        <v>154</v>
      </c>
      <c r="R8" s="371">
        <v>0</v>
      </c>
      <c r="S8" s="48">
        <v>15000</v>
      </c>
      <c r="T8" s="126" t="s">
        <v>310</v>
      </c>
      <c r="U8" s="48">
        <f t="shared" ref="U8:U43" si="3">SUM(S8:T8)</f>
        <v>15000</v>
      </c>
      <c r="V8" s="62">
        <f>(R8*U8)*3</f>
        <v>0</v>
      </c>
      <c r="W8" s="250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195">
        <v>304</v>
      </c>
      <c r="B9" s="45">
        <v>3</v>
      </c>
      <c r="C9" s="200" t="s">
        <v>65</v>
      </c>
      <c r="D9" s="283"/>
      <c r="E9" s="284"/>
      <c r="F9" s="284"/>
      <c r="G9" s="46">
        <f t="shared" si="0"/>
        <v>0</v>
      </c>
      <c r="H9" s="112">
        <v>100000</v>
      </c>
      <c r="I9" s="114"/>
      <c r="J9" s="218"/>
      <c r="K9" s="358">
        <v>42</v>
      </c>
      <c r="L9" s="326">
        <v>15000</v>
      </c>
      <c r="M9" s="326">
        <v>5000</v>
      </c>
      <c r="N9" s="56">
        <f t="shared" si="1"/>
        <v>20000</v>
      </c>
      <c r="O9" s="66">
        <f t="shared" si="2"/>
        <v>840000</v>
      </c>
      <c r="P9" s="56"/>
      <c r="Q9" s="234"/>
      <c r="R9" s="372">
        <v>0</v>
      </c>
      <c r="S9" s="43">
        <v>15000</v>
      </c>
      <c r="T9" s="43"/>
      <c r="U9" s="44">
        <f t="shared" si="3"/>
        <v>15000</v>
      </c>
      <c r="V9" s="46">
        <f t="shared" ref="V9:V12" si="4">(R9*U9)*3</f>
        <v>0</v>
      </c>
      <c r="W9" s="251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 ht="17.25" thickBot="1">
      <c r="A10" s="204">
        <v>404</v>
      </c>
      <c r="B10" s="116">
        <v>4</v>
      </c>
      <c r="C10" s="205" t="s">
        <v>64</v>
      </c>
      <c r="D10" s="285"/>
      <c r="E10" s="286"/>
      <c r="F10" s="286"/>
      <c r="G10" s="63">
        <f t="shared" si="0"/>
        <v>0</v>
      </c>
      <c r="H10" s="117"/>
      <c r="I10" s="120"/>
      <c r="J10" s="219"/>
      <c r="K10" s="359"/>
      <c r="L10" s="327"/>
      <c r="M10" s="327"/>
      <c r="N10" s="59">
        <f t="shared" si="1"/>
        <v>0</v>
      </c>
      <c r="O10" s="68">
        <f t="shared" si="2"/>
        <v>0</v>
      </c>
      <c r="P10" s="59"/>
      <c r="Q10" s="237"/>
      <c r="R10" s="373">
        <v>0</v>
      </c>
      <c r="S10" s="119"/>
      <c r="T10" s="119"/>
      <c r="U10" s="351">
        <f t="shared" si="3"/>
        <v>0</v>
      </c>
      <c r="V10" s="63">
        <f t="shared" si="4"/>
        <v>0</v>
      </c>
      <c r="W10" s="252"/>
      <c r="X10" s="79"/>
      <c r="Y10" s="79"/>
      <c r="Z10" s="79"/>
      <c r="AA10" s="87"/>
      <c r="AC10" s="86"/>
    </row>
    <row r="11" spans="1:31" s="1" customFormat="1">
      <c r="A11" s="49" t="s">
        <v>10</v>
      </c>
      <c r="B11" s="50">
        <v>0</v>
      </c>
      <c r="C11" s="199" t="s">
        <v>11</v>
      </c>
      <c r="D11" s="287">
        <v>400000</v>
      </c>
      <c r="E11" s="288"/>
      <c r="F11" s="288"/>
      <c r="G11" s="60">
        <f t="shared" si="0"/>
        <v>400000</v>
      </c>
      <c r="H11" s="156">
        <v>100000</v>
      </c>
      <c r="I11" s="169"/>
      <c r="J11" s="220"/>
      <c r="K11" s="360">
        <v>14</v>
      </c>
      <c r="L11" s="328">
        <v>15000</v>
      </c>
      <c r="M11" s="328">
        <v>5000</v>
      </c>
      <c r="N11" s="54">
        <f t="shared" si="1"/>
        <v>20000</v>
      </c>
      <c r="O11" s="64">
        <f t="shared" si="2"/>
        <v>280000</v>
      </c>
      <c r="P11" s="54" t="s">
        <v>140</v>
      </c>
      <c r="Q11" s="233" t="s">
        <v>154</v>
      </c>
      <c r="R11" s="374">
        <v>0</v>
      </c>
      <c r="S11" s="168">
        <v>15000</v>
      </c>
      <c r="T11" s="168">
        <v>5000</v>
      </c>
      <c r="U11" s="51">
        <f t="shared" si="3"/>
        <v>20000</v>
      </c>
      <c r="V11" s="60">
        <f t="shared" si="4"/>
        <v>0</v>
      </c>
      <c r="W11" s="246" t="s">
        <v>164</v>
      </c>
      <c r="X11" s="158">
        <v>42450</v>
      </c>
      <c r="Y11" s="158">
        <v>42450</v>
      </c>
      <c r="Z11" s="158">
        <v>42450</v>
      </c>
      <c r="AA11" s="172">
        <v>42236</v>
      </c>
      <c r="AC11" s="160" t="s">
        <v>316</v>
      </c>
    </row>
    <row r="12" spans="1:31" s="10" customFormat="1" ht="17.25" thickBot="1">
      <c r="A12" s="173">
        <v>119</v>
      </c>
      <c r="B12" s="162">
        <v>1</v>
      </c>
      <c r="C12" s="201" t="s">
        <v>56</v>
      </c>
      <c r="D12" s="289"/>
      <c r="E12" s="290"/>
      <c r="F12" s="290"/>
      <c r="G12" s="61">
        <f t="shared" si="0"/>
        <v>0</v>
      </c>
      <c r="H12" s="163"/>
      <c r="I12" s="175"/>
      <c r="J12" s="222"/>
      <c r="K12" s="361"/>
      <c r="L12" s="329"/>
      <c r="M12" s="329"/>
      <c r="N12" s="55">
        <f t="shared" si="1"/>
        <v>0</v>
      </c>
      <c r="O12" s="65">
        <f t="shared" si="2"/>
        <v>0</v>
      </c>
      <c r="P12" s="55"/>
      <c r="Q12" s="235"/>
      <c r="R12" s="375"/>
      <c r="S12" s="174"/>
      <c r="T12" s="174"/>
      <c r="U12" s="52">
        <f t="shared" si="3"/>
        <v>0</v>
      </c>
      <c r="V12" s="61">
        <f t="shared" si="4"/>
        <v>0</v>
      </c>
      <c r="W12" s="253"/>
      <c r="X12" s="178"/>
      <c r="Y12" s="178"/>
      <c r="Z12" s="178"/>
      <c r="AA12" s="179"/>
      <c r="AC12" s="180"/>
    </row>
    <row r="13" spans="1:31">
      <c r="A13" s="202" t="s">
        <v>12</v>
      </c>
      <c r="B13" s="47">
        <v>0</v>
      </c>
      <c r="C13" s="348" t="s">
        <v>333</v>
      </c>
      <c r="D13" s="281">
        <v>200000</v>
      </c>
      <c r="E13" s="282"/>
      <c r="F13" s="282"/>
      <c r="G13" s="62">
        <f t="shared" si="0"/>
        <v>200000</v>
      </c>
      <c r="H13" s="124">
        <v>200000</v>
      </c>
      <c r="I13" s="125"/>
      <c r="J13" s="216">
        <v>300000</v>
      </c>
      <c r="K13" s="357">
        <v>125</v>
      </c>
      <c r="L13" s="325">
        <v>50000</v>
      </c>
      <c r="M13" s="325">
        <v>5000</v>
      </c>
      <c r="N13" s="57">
        <f t="shared" si="1"/>
        <v>55000</v>
      </c>
      <c r="O13" s="67">
        <f t="shared" si="2"/>
        <v>6875000</v>
      </c>
      <c r="P13" s="57" t="s">
        <v>323</v>
      </c>
      <c r="Q13" s="236" t="s">
        <v>313</v>
      </c>
      <c r="R13" s="371">
        <v>1</v>
      </c>
      <c r="S13" s="48">
        <v>50000</v>
      </c>
      <c r="T13" s="126" t="s">
        <v>310</v>
      </c>
      <c r="U13" s="48">
        <f t="shared" si="3"/>
        <v>50000</v>
      </c>
      <c r="V13" s="62">
        <f t="shared" ref="V13:V43" si="5">R13*U13</f>
        <v>50000</v>
      </c>
      <c r="W13" s="250" t="s">
        <v>327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195">
        <v>105</v>
      </c>
      <c r="B14" s="45">
        <v>1</v>
      </c>
      <c r="C14" s="200" t="s">
        <v>14</v>
      </c>
      <c r="D14" s="283">
        <v>100000</v>
      </c>
      <c r="E14" s="284"/>
      <c r="F14" s="284"/>
      <c r="G14" s="46">
        <f t="shared" si="0"/>
        <v>100000</v>
      </c>
      <c r="H14" s="115"/>
      <c r="I14" s="114"/>
      <c r="J14" s="218">
        <v>300000</v>
      </c>
      <c r="K14" s="358"/>
      <c r="L14" s="326"/>
      <c r="M14" s="326"/>
      <c r="N14" s="56">
        <f t="shared" si="1"/>
        <v>0</v>
      </c>
      <c r="O14" s="66">
        <f t="shared" si="2"/>
        <v>0</v>
      </c>
      <c r="P14" s="56"/>
      <c r="Q14" s="234"/>
      <c r="R14" s="372"/>
      <c r="S14" s="43"/>
      <c r="T14" s="43"/>
      <c r="U14" s="44">
        <f t="shared" si="3"/>
        <v>0</v>
      </c>
      <c r="V14" s="46">
        <f t="shared" si="5"/>
        <v>0</v>
      </c>
      <c r="W14" s="251"/>
      <c r="X14" s="79">
        <v>39588</v>
      </c>
      <c r="Y14" s="82"/>
      <c r="Z14" s="82"/>
      <c r="AA14" s="87">
        <v>41263</v>
      </c>
      <c r="AC14" s="86" t="s">
        <v>51</v>
      </c>
    </row>
    <row r="15" spans="1:31" ht="17.25" thickBot="1">
      <c r="A15" s="204">
        <v>205</v>
      </c>
      <c r="B15" s="116">
        <v>2</v>
      </c>
      <c r="C15" s="205" t="s">
        <v>315</v>
      </c>
      <c r="D15" s="285"/>
      <c r="E15" s="286"/>
      <c r="F15" s="286"/>
      <c r="G15" s="63"/>
      <c r="H15" s="121"/>
      <c r="I15" s="120"/>
      <c r="J15" s="219"/>
      <c r="K15" s="359"/>
      <c r="L15" s="327"/>
      <c r="M15" s="327"/>
      <c r="N15" s="59"/>
      <c r="O15" s="68"/>
      <c r="P15" s="59"/>
      <c r="Q15" s="237"/>
      <c r="R15" s="373"/>
      <c r="S15" s="119"/>
      <c r="T15" s="119"/>
      <c r="U15" s="351"/>
      <c r="V15" s="63"/>
      <c r="W15" s="252"/>
      <c r="X15" s="79"/>
      <c r="Y15" s="82"/>
      <c r="Z15" s="82"/>
      <c r="AA15" s="87"/>
      <c r="AC15" s="86"/>
    </row>
    <row r="16" spans="1:31" s="1" customFormat="1">
      <c r="A16" s="49" t="s">
        <v>15</v>
      </c>
      <c r="B16" s="50">
        <v>0</v>
      </c>
      <c r="C16" s="199" t="s">
        <v>321</v>
      </c>
      <c r="D16" s="275">
        <v>300000</v>
      </c>
      <c r="E16" s="276">
        <v>50000</v>
      </c>
      <c r="F16" s="276"/>
      <c r="G16" s="60">
        <f t="shared" si="0"/>
        <v>350000</v>
      </c>
      <c r="H16" s="154">
        <v>100000</v>
      </c>
      <c r="I16" s="155"/>
      <c r="J16" s="213">
        <v>300000</v>
      </c>
      <c r="K16" s="354">
        <v>50</v>
      </c>
      <c r="L16" s="322">
        <v>30000</v>
      </c>
      <c r="M16" s="322">
        <v>5000</v>
      </c>
      <c r="N16" s="54">
        <f t="shared" si="1"/>
        <v>35000</v>
      </c>
      <c r="O16" s="64">
        <f t="shared" si="2"/>
        <v>1750000</v>
      </c>
      <c r="P16" s="54" t="s">
        <v>142</v>
      </c>
      <c r="Q16" s="233" t="s">
        <v>154</v>
      </c>
      <c r="R16" s="368"/>
      <c r="S16" s="51"/>
      <c r="T16" s="157" t="s">
        <v>310</v>
      </c>
      <c r="U16" s="51"/>
      <c r="V16" s="60"/>
      <c r="W16" s="246"/>
      <c r="X16" s="158">
        <v>37641</v>
      </c>
      <c r="Y16" s="158">
        <v>37641</v>
      </c>
      <c r="Z16" s="158">
        <v>39447</v>
      </c>
      <c r="AA16" s="159">
        <v>41263</v>
      </c>
      <c r="AC16" s="160" t="s">
        <v>322</v>
      </c>
    </row>
    <row r="17" spans="1:29">
      <c r="A17" s="53">
        <v>106</v>
      </c>
      <c r="B17" s="45">
        <v>1</v>
      </c>
      <c r="C17" s="200" t="s">
        <v>62</v>
      </c>
      <c r="D17" s="277"/>
      <c r="E17" s="278">
        <v>50000</v>
      </c>
      <c r="F17" s="278"/>
      <c r="G17" s="46">
        <f t="shared" si="0"/>
        <v>50000</v>
      </c>
      <c r="H17" s="112"/>
      <c r="I17" s="113"/>
      <c r="J17" s="214">
        <v>300000</v>
      </c>
      <c r="K17" s="355">
        <v>46</v>
      </c>
      <c r="L17" s="323">
        <v>30000</v>
      </c>
      <c r="M17" s="323">
        <v>5000</v>
      </c>
      <c r="N17" s="56">
        <f t="shared" si="1"/>
        <v>35000</v>
      </c>
      <c r="O17" s="66">
        <f t="shared" si="2"/>
        <v>1610000</v>
      </c>
      <c r="P17" s="56"/>
      <c r="Q17" s="234"/>
      <c r="R17" s="369"/>
      <c r="S17" s="44"/>
      <c r="T17" s="44"/>
      <c r="U17" s="44"/>
      <c r="V17" s="46"/>
      <c r="W17" s="254"/>
      <c r="X17" s="79"/>
      <c r="Y17" s="79"/>
      <c r="Z17" s="79"/>
      <c r="AA17" s="80"/>
      <c r="AC17" s="78"/>
    </row>
    <row r="18" spans="1:29" s="10" customFormat="1" ht="17.25" thickBot="1">
      <c r="A18" s="173">
        <v>206</v>
      </c>
      <c r="B18" s="162">
        <v>2</v>
      </c>
      <c r="C18" s="201" t="s">
        <v>63</v>
      </c>
      <c r="D18" s="289"/>
      <c r="E18" s="290"/>
      <c r="F18" s="290"/>
      <c r="G18" s="61">
        <f t="shared" si="0"/>
        <v>0</v>
      </c>
      <c r="H18" s="176"/>
      <c r="I18" s="175"/>
      <c r="J18" s="222"/>
      <c r="K18" s="361"/>
      <c r="L18" s="329"/>
      <c r="M18" s="329"/>
      <c r="N18" s="55">
        <f t="shared" si="1"/>
        <v>0</v>
      </c>
      <c r="O18" s="65">
        <f t="shared" si="2"/>
        <v>0</v>
      </c>
      <c r="P18" s="55"/>
      <c r="Q18" s="235"/>
      <c r="R18" s="375"/>
      <c r="S18" s="174"/>
      <c r="T18" s="174"/>
      <c r="U18" s="52"/>
      <c r="V18" s="61"/>
      <c r="W18" s="253"/>
      <c r="X18" s="165"/>
      <c r="Y18" s="165"/>
      <c r="Z18" s="165"/>
      <c r="AA18" s="180"/>
      <c r="AC18" s="180"/>
    </row>
    <row r="19" spans="1:29">
      <c r="A19" s="202" t="s">
        <v>17</v>
      </c>
      <c r="B19" s="47">
        <v>0</v>
      </c>
      <c r="C19" s="203" t="s">
        <v>18</v>
      </c>
      <c r="D19" s="281">
        <v>200000</v>
      </c>
      <c r="E19" s="291"/>
      <c r="F19" s="291"/>
      <c r="G19" s="62">
        <f t="shared" si="0"/>
        <v>200000</v>
      </c>
      <c r="H19" s="124">
        <v>100000</v>
      </c>
      <c r="I19" s="127"/>
      <c r="J19" s="223"/>
      <c r="K19" s="357">
        <v>30</v>
      </c>
      <c r="L19" s="325">
        <v>30000</v>
      </c>
      <c r="M19" s="325">
        <v>10000</v>
      </c>
      <c r="N19" s="57">
        <f t="shared" si="1"/>
        <v>40000</v>
      </c>
      <c r="O19" s="67">
        <f t="shared" si="2"/>
        <v>1200000</v>
      </c>
      <c r="P19" s="57" t="s">
        <v>143</v>
      </c>
      <c r="Q19" s="236" t="s">
        <v>154</v>
      </c>
      <c r="R19" s="371"/>
      <c r="S19" s="48"/>
      <c r="T19" s="48"/>
      <c r="U19" s="48"/>
      <c r="V19" s="62"/>
      <c r="W19" s="250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195">
        <v>107</v>
      </c>
      <c r="B20" s="45">
        <v>1</v>
      </c>
      <c r="C20" s="200" t="s">
        <v>70</v>
      </c>
      <c r="D20" s="283">
        <v>150000</v>
      </c>
      <c r="E20" s="284"/>
      <c r="F20" s="284"/>
      <c r="G20" s="46">
        <f t="shared" si="0"/>
        <v>150000</v>
      </c>
      <c r="H20" s="115"/>
      <c r="I20" s="114"/>
      <c r="J20" s="218"/>
      <c r="K20" s="358">
        <v>17</v>
      </c>
      <c r="L20" s="326">
        <v>30000</v>
      </c>
      <c r="M20" s="326">
        <v>10000</v>
      </c>
      <c r="N20" s="56">
        <f t="shared" si="1"/>
        <v>40000</v>
      </c>
      <c r="O20" s="66">
        <f t="shared" si="2"/>
        <v>680000</v>
      </c>
      <c r="P20" s="56"/>
      <c r="Q20" s="234"/>
      <c r="R20" s="372"/>
      <c r="S20" s="43"/>
      <c r="T20" s="43"/>
      <c r="U20" s="44"/>
      <c r="V20" s="46"/>
      <c r="W20" s="251"/>
      <c r="X20" s="79">
        <v>39559</v>
      </c>
      <c r="Y20" s="82"/>
      <c r="Z20" s="79">
        <v>40421</v>
      </c>
      <c r="AA20" s="86"/>
      <c r="AC20" s="86"/>
    </row>
    <row r="21" spans="1:29" ht="17.25" thickBot="1">
      <c r="A21" s="204">
        <v>207</v>
      </c>
      <c r="B21" s="116">
        <v>2</v>
      </c>
      <c r="C21" s="205" t="s">
        <v>71</v>
      </c>
      <c r="D21" s="285">
        <v>150000</v>
      </c>
      <c r="E21" s="286"/>
      <c r="F21" s="286"/>
      <c r="G21" s="63">
        <f t="shared" si="0"/>
        <v>150000</v>
      </c>
      <c r="H21" s="121">
        <v>100000</v>
      </c>
      <c r="I21" s="120"/>
      <c r="J21" s="219"/>
      <c r="K21" s="359">
        <v>18</v>
      </c>
      <c r="L21" s="327">
        <v>30000</v>
      </c>
      <c r="M21" s="327">
        <v>10000</v>
      </c>
      <c r="N21" s="59">
        <f t="shared" si="1"/>
        <v>40000</v>
      </c>
      <c r="O21" s="68">
        <f t="shared" si="2"/>
        <v>720000</v>
      </c>
      <c r="P21" s="59"/>
      <c r="Q21" s="237"/>
      <c r="R21" s="373"/>
      <c r="S21" s="119"/>
      <c r="T21" s="119"/>
      <c r="U21" s="351"/>
      <c r="V21" s="63"/>
      <c r="W21" s="252"/>
      <c r="X21" s="79">
        <v>39559</v>
      </c>
      <c r="Y21" s="79">
        <v>42541</v>
      </c>
      <c r="Z21" s="79">
        <v>40421</v>
      </c>
      <c r="AA21" s="86"/>
      <c r="AC21" s="86"/>
    </row>
    <row r="22" spans="1:29" s="1" customFormat="1">
      <c r="A22" s="49" t="s">
        <v>19</v>
      </c>
      <c r="B22" s="50">
        <v>0</v>
      </c>
      <c r="C22" s="199" t="s">
        <v>20</v>
      </c>
      <c r="D22" s="275">
        <v>250000</v>
      </c>
      <c r="E22" s="292"/>
      <c r="F22" s="292"/>
      <c r="G22" s="60">
        <f t="shared" si="0"/>
        <v>250000</v>
      </c>
      <c r="H22" s="170">
        <v>100000</v>
      </c>
      <c r="I22" s="181"/>
      <c r="J22" s="224"/>
      <c r="K22" s="354">
        <v>37</v>
      </c>
      <c r="L22" s="328">
        <v>30000</v>
      </c>
      <c r="M22" s="328">
        <v>10000</v>
      </c>
      <c r="N22" s="54">
        <f t="shared" si="1"/>
        <v>40000</v>
      </c>
      <c r="O22" s="64">
        <f t="shared" si="2"/>
        <v>1480000</v>
      </c>
      <c r="P22" s="54" t="s">
        <v>144</v>
      </c>
      <c r="Q22" s="233" t="s">
        <v>154</v>
      </c>
      <c r="R22" s="368"/>
      <c r="S22" s="168"/>
      <c r="T22" s="168"/>
      <c r="U22" s="51"/>
      <c r="V22" s="60"/>
      <c r="W22" s="246"/>
      <c r="X22" s="158">
        <v>37641</v>
      </c>
      <c r="Y22" s="158">
        <v>37641</v>
      </c>
      <c r="Z22" s="158">
        <v>39510</v>
      </c>
      <c r="AA22" s="159">
        <v>40410</v>
      </c>
      <c r="AC22" s="160"/>
    </row>
    <row r="23" spans="1:29" s="10" customFormat="1" ht="17.25" thickBot="1">
      <c r="A23" s="161">
        <v>208</v>
      </c>
      <c r="B23" s="162">
        <v>1</v>
      </c>
      <c r="C23" s="201" t="s">
        <v>61</v>
      </c>
      <c r="D23" s="279"/>
      <c r="E23" s="293"/>
      <c r="F23" s="293"/>
      <c r="G23" s="61">
        <f t="shared" si="0"/>
        <v>0</v>
      </c>
      <c r="H23" s="176"/>
      <c r="I23" s="182"/>
      <c r="J23" s="225"/>
      <c r="K23" s="356"/>
      <c r="L23" s="329"/>
      <c r="M23" s="329"/>
      <c r="N23" s="55">
        <f t="shared" si="1"/>
        <v>0</v>
      </c>
      <c r="O23" s="65">
        <f t="shared" si="2"/>
        <v>0</v>
      </c>
      <c r="P23" s="55"/>
      <c r="Q23" s="235"/>
      <c r="R23" s="370"/>
      <c r="S23" s="174"/>
      <c r="T23" s="174"/>
      <c r="U23" s="52"/>
      <c r="V23" s="61"/>
      <c r="W23" s="249"/>
      <c r="X23" s="178"/>
      <c r="Y23" s="178"/>
      <c r="Z23" s="178"/>
      <c r="AA23" s="166"/>
      <c r="AC23" s="167"/>
    </row>
    <row r="24" spans="1:29">
      <c r="A24" s="206" t="s">
        <v>21</v>
      </c>
      <c r="B24" s="47">
        <v>0</v>
      </c>
      <c r="C24" s="203" t="s">
        <v>22</v>
      </c>
      <c r="D24" s="281">
        <v>250000</v>
      </c>
      <c r="E24" s="291"/>
      <c r="F24" s="291"/>
      <c r="G24" s="62">
        <f t="shared" si="0"/>
        <v>250000</v>
      </c>
      <c r="H24" s="128">
        <v>100000</v>
      </c>
      <c r="I24" s="129"/>
      <c r="J24" s="226"/>
      <c r="K24" s="362">
        <v>36</v>
      </c>
      <c r="L24" s="330">
        <v>30000</v>
      </c>
      <c r="M24" s="330">
        <v>10000</v>
      </c>
      <c r="N24" s="57">
        <f t="shared" si="1"/>
        <v>40000</v>
      </c>
      <c r="O24" s="67">
        <f t="shared" si="2"/>
        <v>1440000</v>
      </c>
      <c r="P24" s="57" t="s">
        <v>145</v>
      </c>
      <c r="Q24" s="236" t="s">
        <v>154</v>
      </c>
      <c r="R24" s="376"/>
      <c r="S24" s="131"/>
      <c r="T24" s="131"/>
      <c r="U24" s="48"/>
      <c r="V24" s="62"/>
      <c r="W24" s="255"/>
      <c r="X24" s="79">
        <v>40410</v>
      </c>
      <c r="Y24" s="82"/>
      <c r="Z24" s="79">
        <v>40683</v>
      </c>
      <c r="AA24" s="87">
        <v>40410</v>
      </c>
      <c r="AC24" s="86"/>
    </row>
    <row r="25" spans="1:29" ht="17.25" thickBot="1">
      <c r="A25" s="334">
        <v>118</v>
      </c>
      <c r="B25" s="116">
        <v>1</v>
      </c>
      <c r="C25" s="205" t="s">
        <v>60</v>
      </c>
      <c r="D25" s="294"/>
      <c r="E25" s="295"/>
      <c r="F25" s="295"/>
      <c r="G25" s="63">
        <f t="shared" si="0"/>
        <v>0</v>
      </c>
      <c r="H25" s="121"/>
      <c r="I25" s="120"/>
      <c r="J25" s="219"/>
      <c r="K25" s="359"/>
      <c r="L25" s="327"/>
      <c r="M25" s="327"/>
      <c r="N25" s="59">
        <f t="shared" si="1"/>
        <v>0</v>
      </c>
      <c r="O25" s="68">
        <f t="shared" si="2"/>
        <v>0</v>
      </c>
      <c r="P25" s="59"/>
      <c r="Q25" s="237"/>
      <c r="R25" s="373"/>
      <c r="S25" s="119"/>
      <c r="T25" s="119"/>
      <c r="U25" s="351"/>
      <c r="V25" s="63"/>
      <c r="W25" s="252"/>
      <c r="X25" s="79"/>
      <c r="Y25" s="82"/>
      <c r="Z25" s="79"/>
      <c r="AA25" s="87"/>
      <c r="AC25" s="86"/>
    </row>
    <row r="26" spans="1:29" s="1" customFormat="1">
      <c r="A26" s="335" t="s">
        <v>23</v>
      </c>
      <c r="B26" s="50">
        <v>0</v>
      </c>
      <c r="C26" s="199" t="s">
        <v>24</v>
      </c>
      <c r="D26" s="296">
        <v>250000</v>
      </c>
      <c r="E26" s="288"/>
      <c r="F26" s="288"/>
      <c r="G26" s="60">
        <f t="shared" si="0"/>
        <v>250000</v>
      </c>
      <c r="H26" s="170">
        <v>100000</v>
      </c>
      <c r="I26" s="169"/>
      <c r="J26" s="220">
        <v>300000</v>
      </c>
      <c r="K26" s="360">
        <v>31</v>
      </c>
      <c r="L26" s="328">
        <v>30000</v>
      </c>
      <c r="M26" s="328">
        <v>10000</v>
      </c>
      <c r="N26" s="54">
        <f t="shared" si="1"/>
        <v>40000</v>
      </c>
      <c r="O26" s="64">
        <f t="shared" si="2"/>
        <v>1240000</v>
      </c>
      <c r="P26" s="54" t="s">
        <v>146</v>
      </c>
      <c r="Q26" s="233" t="s">
        <v>154</v>
      </c>
      <c r="R26" s="374"/>
      <c r="S26" s="168"/>
      <c r="T26" s="168"/>
      <c r="U26" s="51"/>
      <c r="V26" s="60"/>
      <c r="W26" s="256"/>
      <c r="X26" s="158">
        <v>37641</v>
      </c>
      <c r="Y26" s="158">
        <v>37641</v>
      </c>
      <c r="Z26" s="158">
        <v>40471</v>
      </c>
      <c r="AA26" s="172">
        <v>41263</v>
      </c>
      <c r="AC26" s="183" t="s">
        <v>170</v>
      </c>
    </row>
    <row r="27" spans="1:29" s="10" customFormat="1" ht="17.25" thickBot="1">
      <c r="A27" s="336">
        <v>113</v>
      </c>
      <c r="B27" s="162">
        <v>1</v>
      </c>
      <c r="C27" s="201" t="s">
        <v>72</v>
      </c>
      <c r="D27" s="289"/>
      <c r="E27" s="290"/>
      <c r="F27" s="290"/>
      <c r="G27" s="61">
        <f t="shared" si="0"/>
        <v>0</v>
      </c>
      <c r="H27" s="176"/>
      <c r="I27" s="175"/>
      <c r="J27" s="222"/>
      <c r="K27" s="361"/>
      <c r="L27" s="329"/>
      <c r="M27" s="329"/>
      <c r="N27" s="55">
        <f t="shared" si="1"/>
        <v>0</v>
      </c>
      <c r="O27" s="65">
        <f t="shared" si="2"/>
        <v>0</v>
      </c>
      <c r="P27" s="55"/>
      <c r="Q27" s="235"/>
      <c r="R27" s="375"/>
      <c r="S27" s="174"/>
      <c r="T27" s="174"/>
      <c r="U27" s="52"/>
      <c r="V27" s="61"/>
      <c r="W27" s="253"/>
      <c r="X27" s="178"/>
      <c r="Y27" s="178"/>
      <c r="Z27" s="178"/>
      <c r="AA27" s="179"/>
    </row>
    <row r="28" spans="1:29">
      <c r="A28" s="337" t="s">
        <v>25</v>
      </c>
      <c r="B28" s="47">
        <v>0</v>
      </c>
      <c r="C28" s="203" t="s">
        <v>26</v>
      </c>
      <c r="D28" s="297">
        <v>200000</v>
      </c>
      <c r="E28" s="282"/>
      <c r="F28" s="282"/>
      <c r="G28" s="62">
        <f t="shared" si="0"/>
        <v>200000</v>
      </c>
      <c r="H28" s="132" t="s">
        <v>54</v>
      </c>
      <c r="I28" s="125"/>
      <c r="J28" s="216"/>
      <c r="K28" s="357">
        <v>12</v>
      </c>
      <c r="L28" s="330"/>
      <c r="M28" s="330"/>
      <c r="N28" s="57"/>
      <c r="O28" s="67"/>
      <c r="P28" s="57"/>
      <c r="Q28" s="236"/>
      <c r="R28" s="371">
        <v>7</v>
      </c>
      <c r="S28" s="131">
        <v>30000</v>
      </c>
      <c r="T28" s="131">
        <v>10000</v>
      </c>
      <c r="U28" s="48">
        <f t="shared" si="3"/>
        <v>40000</v>
      </c>
      <c r="V28" s="62">
        <f t="shared" si="5"/>
        <v>280000</v>
      </c>
      <c r="W28" s="250" t="s">
        <v>328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 ht="17.25" thickBot="1">
      <c r="A29" s="338">
        <v>109</v>
      </c>
      <c r="B29" s="116">
        <v>1</v>
      </c>
      <c r="C29" s="205" t="s">
        <v>58</v>
      </c>
      <c r="D29" s="298"/>
      <c r="E29" s="299"/>
      <c r="F29" s="299"/>
      <c r="G29" s="63">
        <f t="shared" si="0"/>
        <v>0</v>
      </c>
      <c r="H29" s="123"/>
      <c r="I29" s="118"/>
      <c r="J29" s="228"/>
      <c r="K29" s="363"/>
      <c r="L29" s="327"/>
      <c r="M29" s="327"/>
      <c r="N29" s="59"/>
      <c r="O29" s="68"/>
      <c r="P29" s="59"/>
      <c r="Q29" s="237"/>
      <c r="R29" s="377"/>
      <c r="S29" s="119"/>
      <c r="T29" s="119"/>
      <c r="U29" s="351">
        <f t="shared" si="3"/>
        <v>0</v>
      </c>
      <c r="V29" s="63">
        <f t="shared" si="5"/>
        <v>0</v>
      </c>
      <c r="W29" s="257"/>
      <c r="X29" s="79"/>
      <c r="Y29" s="82"/>
      <c r="Z29" s="82"/>
      <c r="AA29" s="80"/>
      <c r="AC29" s="89" t="s">
        <v>312</v>
      </c>
    </row>
    <row r="30" spans="1:29" s="11" customFormat="1" ht="17.25" thickBot="1">
      <c r="A30" s="339" t="s">
        <v>27</v>
      </c>
      <c r="B30" s="143">
        <v>0</v>
      </c>
      <c r="C30" s="198" t="s">
        <v>28</v>
      </c>
      <c r="D30" s="300">
        <v>250000</v>
      </c>
      <c r="E30" s="274"/>
      <c r="F30" s="274">
        <v>50000</v>
      </c>
      <c r="G30" s="145">
        <f t="shared" si="0"/>
        <v>300000</v>
      </c>
      <c r="H30" s="148"/>
      <c r="I30" s="147">
        <v>100000</v>
      </c>
      <c r="J30" s="212"/>
      <c r="K30" s="353">
        <v>13</v>
      </c>
      <c r="L30" s="321"/>
      <c r="M30" s="321"/>
      <c r="N30" s="150"/>
      <c r="O30" s="149"/>
      <c r="P30" s="150"/>
      <c r="Q30" s="232"/>
      <c r="R30" s="367">
        <v>13</v>
      </c>
      <c r="S30" s="144">
        <v>50000</v>
      </c>
      <c r="T30" s="184" t="s">
        <v>310</v>
      </c>
      <c r="U30" s="144">
        <f t="shared" si="3"/>
        <v>50000</v>
      </c>
      <c r="V30" s="145">
        <f t="shared" si="5"/>
        <v>650000</v>
      </c>
      <c r="W30" s="245" t="s">
        <v>135</v>
      </c>
      <c r="X30" s="151">
        <v>37641</v>
      </c>
      <c r="Y30" s="151">
        <v>37641</v>
      </c>
      <c r="Z30" s="185"/>
      <c r="AA30" s="185" t="s">
        <v>54</v>
      </c>
      <c r="AC30" s="153" t="s">
        <v>174</v>
      </c>
    </row>
    <row r="31" spans="1:29" ht="17.25" thickBot="1">
      <c r="A31" s="340" t="s">
        <v>29</v>
      </c>
      <c r="B31" s="133">
        <v>0</v>
      </c>
      <c r="C31" s="207" t="s">
        <v>30</v>
      </c>
      <c r="D31" s="301">
        <v>200000</v>
      </c>
      <c r="E31" s="302"/>
      <c r="F31" s="302"/>
      <c r="G31" s="135">
        <f t="shared" si="0"/>
        <v>200000</v>
      </c>
      <c r="H31" s="136"/>
      <c r="I31" s="137">
        <v>50000</v>
      </c>
      <c r="J31" s="229"/>
      <c r="K31" s="364">
        <v>8</v>
      </c>
      <c r="L31" s="331"/>
      <c r="M31" s="331"/>
      <c r="N31" s="138"/>
      <c r="O31" s="139"/>
      <c r="P31" s="138"/>
      <c r="Q31" s="238"/>
      <c r="R31" s="378">
        <v>8</v>
      </c>
      <c r="S31" s="140">
        <v>50000</v>
      </c>
      <c r="T31" s="141" t="s">
        <v>310</v>
      </c>
      <c r="U31" s="140">
        <f>SUM(S31:T31)</f>
        <v>50000</v>
      </c>
      <c r="V31" s="135">
        <f t="shared" si="5"/>
        <v>400000</v>
      </c>
      <c r="W31" s="25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 s="1" customFormat="1">
      <c r="A32" s="335" t="s">
        <v>31</v>
      </c>
      <c r="B32" s="50">
        <v>0</v>
      </c>
      <c r="C32" s="199" t="s">
        <v>32</v>
      </c>
      <c r="D32" s="296">
        <v>500000</v>
      </c>
      <c r="E32" s="288"/>
      <c r="F32" s="288"/>
      <c r="G32" s="60">
        <f t="shared" si="0"/>
        <v>500000</v>
      </c>
      <c r="H32" s="170"/>
      <c r="I32" s="169"/>
      <c r="J32" s="220"/>
      <c r="K32" s="360">
        <v>24</v>
      </c>
      <c r="L32" s="328">
        <v>80000</v>
      </c>
      <c r="M32" s="328"/>
      <c r="N32" s="54">
        <f t="shared" si="1"/>
        <v>80000</v>
      </c>
      <c r="O32" s="64">
        <f t="shared" si="2"/>
        <v>1920000</v>
      </c>
      <c r="P32" s="54" t="s">
        <v>147</v>
      </c>
      <c r="Q32" s="233"/>
      <c r="R32" s="374"/>
      <c r="S32" s="168"/>
      <c r="T32" s="168"/>
      <c r="U32" s="51"/>
      <c r="V32" s="60"/>
      <c r="W32" s="246"/>
      <c r="X32" s="158"/>
      <c r="Y32" s="158"/>
      <c r="Z32" s="158"/>
      <c r="AA32" s="172"/>
      <c r="AC32" s="160" t="s">
        <v>163</v>
      </c>
    </row>
    <row r="33" spans="1:29" s="10" customFormat="1" ht="17.25" thickBot="1">
      <c r="A33" s="336">
        <v>112</v>
      </c>
      <c r="B33" s="162">
        <v>1</v>
      </c>
      <c r="C33" s="201" t="s">
        <v>59</v>
      </c>
      <c r="D33" s="289"/>
      <c r="E33" s="290"/>
      <c r="F33" s="290"/>
      <c r="G33" s="61">
        <f t="shared" si="0"/>
        <v>0</v>
      </c>
      <c r="H33" s="176"/>
      <c r="I33" s="175"/>
      <c r="J33" s="222"/>
      <c r="K33" s="361"/>
      <c r="L33" s="329"/>
      <c r="M33" s="329"/>
      <c r="N33" s="55">
        <f t="shared" si="1"/>
        <v>0</v>
      </c>
      <c r="O33" s="65">
        <f t="shared" si="2"/>
        <v>0</v>
      </c>
      <c r="P33" s="55"/>
      <c r="Q33" s="235"/>
      <c r="R33" s="375"/>
      <c r="S33" s="174"/>
      <c r="T33" s="174"/>
      <c r="U33" s="52">
        <f t="shared" si="3"/>
        <v>0</v>
      </c>
      <c r="V33" s="61">
        <f t="shared" si="5"/>
        <v>0</v>
      </c>
      <c r="W33" s="249"/>
      <c r="X33" s="178"/>
      <c r="Y33" s="178"/>
      <c r="Z33" s="178"/>
      <c r="AA33" s="179"/>
      <c r="AC33" s="167"/>
    </row>
    <row r="34" spans="1:29" ht="17.25" thickBot="1">
      <c r="A34" s="340" t="s">
        <v>33</v>
      </c>
      <c r="B34" s="133">
        <v>0</v>
      </c>
      <c r="C34" s="207" t="s">
        <v>34</v>
      </c>
      <c r="D34" s="301">
        <v>200000</v>
      </c>
      <c r="E34" s="302"/>
      <c r="F34" s="302"/>
      <c r="G34" s="135">
        <f t="shared" si="0"/>
        <v>200000</v>
      </c>
      <c r="H34" s="136">
        <v>50000</v>
      </c>
      <c r="I34" s="137"/>
      <c r="J34" s="229">
        <v>300000</v>
      </c>
      <c r="K34" s="364">
        <v>17</v>
      </c>
      <c r="L34" s="332"/>
      <c r="M34" s="332"/>
      <c r="N34" s="138"/>
      <c r="O34" s="139">
        <v>420000</v>
      </c>
      <c r="P34" s="138" t="s">
        <v>148</v>
      </c>
      <c r="Q34" s="238" t="s">
        <v>168</v>
      </c>
      <c r="R34" s="378"/>
      <c r="S34" s="134"/>
      <c r="T34" s="134"/>
      <c r="U34" s="140"/>
      <c r="V34" s="135"/>
      <c r="W34" s="259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 s="11" customFormat="1" ht="17.25" thickBot="1">
      <c r="A35" s="339" t="s">
        <v>35</v>
      </c>
      <c r="B35" s="143">
        <v>0</v>
      </c>
      <c r="C35" s="198" t="s">
        <v>36</v>
      </c>
      <c r="D35" s="303">
        <v>200000</v>
      </c>
      <c r="E35" s="304"/>
      <c r="F35" s="304"/>
      <c r="G35" s="145">
        <f t="shared" si="0"/>
        <v>200000</v>
      </c>
      <c r="H35" s="187"/>
      <c r="I35" s="188"/>
      <c r="J35" s="230"/>
      <c r="K35" s="365">
        <v>6</v>
      </c>
      <c r="L35" s="333">
        <v>30000</v>
      </c>
      <c r="M35" s="333">
        <v>5000</v>
      </c>
      <c r="N35" s="150">
        <f t="shared" si="1"/>
        <v>35000</v>
      </c>
      <c r="O35" s="149">
        <f t="shared" si="2"/>
        <v>210000</v>
      </c>
      <c r="P35" s="150" t="s">
        <v>147</v>
      </c>
      <c r="Q35" s="232"/>
      <c r="R35" s="379"/>
      <c r="S35" s="186"/>
      <c r="T35" s="186"/>
      <c r="U35" s="144"/>
      <c r="V35" s="145"/>
      <c r="W35" s="260"/>
      <c r="X35" s="151">
        <v>39892</v>
      </c>
      <c r="Y35" s="185"/>
      <c r="Z35" s="151">
        <v>41325</v>
      </c>
      <c r="AA35" s="190">
        <v>41325</v>
      </c>
      <c r="AC35" s="191" t="s">
        <v>170</v>
      </c>
    </row>
    <row r="36" spans="1:29" ht="17.25" thickBot="1">
      <c r="A36" s="340" t="s">
        <v>37</v>
      </c>
      <c r="B36" s="133">
        <v>0</v>
      </c>
      <c r="C36" s="207" t="s">
        <v>38</v>
      </c>
      <c r="D36" s="301">
        <v>200000</v>
      </c>
      <c r="E36" s="302"/>
      <c r="F36" s="302"/>
      <c r="G36" s="135">
        <f t="shared" si="0"/>
        <v>200000</v>
      </c>
      <c r="H36" s="136"/>
      <c r="I36" s="137"/>
      <c r="J36" s="229"/>
      <c r="K36" s="364">
        <v>14</v>
      </c>
      <c r="L36" s="332"/>
      <c r="M36" s="332"/>
      <c r="N36" s="138"/>
      <c r="O36" s="139">
        <v>300000</v>
      </c>
      <c r="P36" s="138" t="s">
        <v>147</v>
      </c>
      <c r="Q36" s="238" t="s">
        <v>168</v>
      </c>
      <c r="R36" s="378"/>
      <c r="S36" s="134"/>
      <c r="T36" s="134"/>
      <c r="U36" s="140"/>
      <c r="V36" s="135"/>
      <c r="W36" s="259"/>
      <c r="X36" s="79">
        <v>39559</v>
      </c>
      <c r="Y36" s="82"/>
      <c r="Z36" s="79">
        <v>42755</v>
      </c>
      <c r="AA36" s="87">
        <v>42755</v>
      </c>
      <c r="AC36" s="86"/>
    </row>
    <row r="37" spans="1:29" s="11" customFormat="1" ht="17.25" thickBot="1">
      <c r="A37" s="339" t="s">
        <v>39</v>
      </c>
      <c r="B37" s="143">
        <v>0</v>
      </c>
      <c r="C37" s="198" t="s">
        <v>40</v>
      </c>
      <c r="D37" s="303">
        <v>200000</v>
      </c>
      <c r="E37" s="304"/>
      <c r="F37" s="304"/>
      <c r="G37" s="145">
        <f t="shared" si="0"/>
        <v>200000</v>
      </c>
      <c r="H37" s="187"/>
      <c r="I37" s="188"/>
      <c r="J37" s="230">
        <v>300000</v>
      </c>
      <c r="K37" s="365">
        <v>12</v>
      </c>
      <c r="L37" s="333">
        <v>30000</v>
      </c>
      <c r="M37" s="333"/>
      <c r="N37" s="150">
        <f t="shared" si="1"/>
        <v>30000</v>
      </c>
      <c r="O37" s="149">
        <f t="shared" si="2"/>
        <v>360000</v>
      </c>
      <c r="P37" s="150" t="s">
        <v>149</v>
      </c>
      <c r="Q37" s="232"/>
      <c r="R37" s="379"/>
      <c r="S37" s="186"/>
      <c r="T37" s="186"/>
      <c r="U37" s="144"/>
      <c r="V37" s="145"/>
      <c r="W37" s="260"/>
      <c r="X37" s="151">
        <v>39559</v>
      </c>
      <c r="Y37" s="185"/>
      <c r="Z37" s="151">
        <v>40106</v>
      </c>
      <c r="AA37" s="190">
        <v>41263</v>
      </c>
      <c r="AC37" s="192" t="s">
        <v>169</v>
      </c>
    </row>
    <row r="38" spans="1:29">
      <c r="A38" s="341" t="s">
        <v>112</v>
      </c>
      <c r="B38" s="47">
        <v>0</v>
      </c>
      <c r="C38" s="346" t="s">
        <v>113</v>
      </c>
      <c r="D38" s="305">
        <v>200000</v>
      </c>
      <c r="E38" s="306"/>
      <c r="F38" s="306">
        <v>50000</v>
      </c>
      <c r="G38" s="62">
        <f t="shared" si="0"/>
        <v>250000</v>
      </c>
      <c r="H38" s="128">
        <v>100000</v>
      </c>
      <c r="I38" s="129">
        <v>100000</v>
      </c>
      <c r="J38" s="226"/>
      <c r="K38" s="362"/>
      <c r="L38" s="330"/>
      <c r="M38" s="330"/>
      <c r="N38" s="57">
        <f t="shared" si="1"/>
        <v>0</v>
      </c>
      <c r="O38" s="67">
        <f t="shared" si="2"/>
        <v>0</v>
      </c>
      <c r="P38" s="130" t="s">
        <v>150</v>
      </c>
      <c r="Q38" s="239"/>
      <c r="R38" s="376"/>
      <c r="S38" s="131"/>
      <c r="T38" s="131"/>
      <c r="U38" s="48"/>
      <c r="V38" s="62"/>
      <c r="W38" s="255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342">
        <v>103</v>
      </c>
      <c r="B39" s="45">
        <v>1</v>
      </c>
      <c r="C39" s="208" t="s">
        <v>57</v>
      </c>
      <c r="D39" s="283">
        <v>100000</v>
      </c>
      <c r="E39" s="284"/>
      <c r="F39" s="284"/>
      <c r="G39" s="46">
        <f t="shared" si="0"/>
        <v>100000</v>
      </c>
      <c r="H39" s="115"/>
      <c r="I39" s="114"/>
      <c r="J39" s="218"/>
      <c r="K39" s="358"/>
      <c r="L39" s="326"/>
      <c r="M39" s="326"/>
      <c r="N39" s="56">
        <f t="shared" si="1"/>
        <v>0</v>
      </c>
      <c r="O39" s="66">
        <f t="shared" si="2"/>
        <v>0</v>
      </c>
      <c r="P39" s="58"/>
      <c r="Q39" s="240"/>
      <c r="R39" s="372"/>
      <c r="S39" s="43"/>
      <c r="T39" s="43"/>
      <c r="U39" s="44"/>
      <c r="V39" s="46"/>
      <c r="W39" s="251"/>
      <c r="X39" s="79">
        <v>39588</v>
      </c>
      <c r="Y39" s="82"/>
      <c r="Z39" s="82"/>
      <c r="AA39" s="82"/>
      <c r="AC39" s="86"/>
    </row>
    <row r="40" spans="1:29">
      <c r="A40" s="342">
        <v>203</v>
      </c>
      <c r="B40" s="45">
        <v>2</v>
      </c>
      <c r="C40" s="208" t="s">
        <v>114</v>
      </c>
      <c r="D40" s="283"/>
      <c r="E40" s="284"/>
      <c r="F40" s="284"/>
      <c r="G40" s="46">
        <f t="shared" si="0"/>
        <v>0</v>
      </c>
      <c r="H40" s="115"/>
      <c r="I40" s="114"/>
      <c r="J40" s="218"/>
      <c r="K40" s="358"/>
      <c r="L40" s="326"/>
      <c r="M40" s="326"/>
      <c r="N40" s="56">
        <f t="shared" si="1"/>
        <v>0</v>
      </c>
      <c r="O40" s="66">
        <f t="shared" si="2"/>
        <v>0</v>
      </c>
      <c r="P40" s="58"/>
      <c r="Q40" s="240"/>
      <c r="R40" s="372"/>
      <c r="S40" s="43"/>
      <c r="T40" s="43"/>
      <c r="U40" s="44"/>
      <c r="V40" s="46"/>
      <c r="W40" s="251"/>
      <c r="X40" s="82"/>
      <c r="Y40" s="82"/>
      <c r="Z40" s="82"/>
      <c r="AA40" s="82"/>
      <c r="AC40" s="86"/>
    </row>
    <row r="41" spans="1:29" ht="17.25" thickBot="1">
      <c r="A41" s="334">
        <v>303</v>
      </c>
      <c r="B41" s="116">
        <v>3</v>
      </c>
      <c r="C41" s="209" t="s">
        <v>115</v>
      </c>
      <c r="D41" s="285"/>
      <c r="E41" s="286"/>
      <c r="F41" s="286"/>
      <c r="G41" s="63">
        <f t="shared" si="0"/>
        <v>0</v>
      </c>
      <c r="H41" s="121"/>
      <c r="I41" s="120"/>
      <c r="J41" s="219"/>
      <c r="K41" s="359"/>
      <c r="L41" s="327"/>
      <c r="M41" s="327"/>
      <c r="N41" s="59">
        <f t="shared" si="1"/>
        <v>0</v>
      </c>
      <c r="O41" s="68">
        <f t="shared" si="2"/>
        <v>0</v>
      </c>
      <c r="P41" s="122"/>
      <c r="Q41" s="241"/>
      <c r="R41" s="373"/>
      <c r="S41" s="119"/>
      <c r="T41" s="119"/>
      <c r="U41" s="351">
        <f t="shared" si="3"/>
        <v>0</v>
      </c>
      <c r="V41" s="63">
        <f t="shared" si="5"/>
        <v>0</v>
      </c>
      <c r="W41" s="252"/>
      <c r="X41" s="82"/>
      <c r="Y41" s="82"/>
      <c r="Z41" s="82"/>
      <c r="AA41" s="82"/>
      <c r="AC41" s="86"/>
    </row>
    <row r="42" spans="1:29" s="1" customFormat="1">
      <c r="A42" s="343" t="s">
        <v>41</v>
      </c>
      <c r="B42" s="50">
        <v>0</v>
      </c>
      <c r="C42" s="345" t="s">
        <v>116</v>
      </c>
      <c r="D42" s="296">
        <v>100000</v>
      </c>
      <c r="E42" s="288"/>
      <c r="F42" s="288"/>
      <c r="G42" s="60">
        <f t="shared" si="0"/>
        <v>100000</v>
      </c>
      <c r="H42" s="170">
        <v>100000</v>
      </c>
      <c r="I42" s="169"/>
      <c r="J42" s="220"/>
      <c r="K42" s="360">
        <v>54</v>
      </c>
      <c r="L42" s="328"/>
      <c r="M42" s="328"/>
      <c r="N42" s="54"/>
      <c r="O42" s="64"/>
      <c r="P42" s="171"/>
      <c r="Q42" s="242"/>
      <c r="R42" s="374">
        <v>54</v>
      </c>
      <c r="S42" s="168">
        <v>30000</v>
      </c>
      <c r="T42" s="168"/>
      <c r="U42" s="51">
        <f t="shared" si="3"/>
        <v>30000</v>
      </c>
      <c r="V42" s="60">
        <f>(R42*U42)*3</f>
        <v>4860000</v>
      </c>
      <c r="W42" s="256" t="s">
        <v>117</v>
      </c>
      <c r="X42" s="158">
        <v>42205</v>
      </c>
      <c r="Y42" s="158">
        <v>42205</v>
      </c>
      <c r="Z42" s="193"/>
      <c r="AA42" s="158">
        <v>42205</v>
      </c>
      <c r="AC42" s="194" t="s">
        <v>171</v>
      </c>
    </row>
    <row r="43" spans="1:29">
      <c r="A43" s="342">
        <v>104</v>
      </c>
      <c r="B43" s="45">
        <v>1</v>
      </c>
      <c r="C43" s="347" t="s">
        <v>118</v>
      </c>
      <c r="D43" s="283">
        <v>150000</v>
      </c>
      <c r="E43" s="284"/>
      <c r="F43" s="284"/>
      <c r="G43" s="46">
        <f t="shared" si="0"/>
        <v>150000</v>
      </c>
      <c r="H43" s="115"/>
      <c r="I43" s="114"/>
      <c r="J43" s="218"/>
      <c r="K43" s="358"/>
      <c r="L43" s="326"/>
      <c r="M43" s="326"/>
      <c r="N43" s="56">
        <f t="shared" si="1"/>
        <v>0</v>
      </c>
      <c r="O43" s="66">
        <f t="shared" si="2"/>
        <v>0</v>
      </c>
      <c r="P43" s="58"/>
      <c r="Q43" s="240"/>
      <c r="R43" s="372"/>
      <c r="S43" s="43"/>
      <c r="T43" s="43"/>
      <c r="U43" s="44">
        <f t="shared" si="3"/>
        <v>0</v>
      </c>
      <c r="V43" s="46">
        <f t="shared" si="5"/>
        <v>0</v>
      </c>
      <c r="W43" s="251"/>
      <c r="X43" s="79">
        <v>42205</v>
      </c>
      <c r="Y43" s="82"/>
      <c r="Z43" s="82"/>
      <c r="AA43" s="79">
        <v>42205</v>
      </c>
      <c r="AC43" s="86"/>
    </row>
    <row r="44" spans="1:29">
      <c r="A44" s="342">
        <v>204</v>
      </c>
      <c r="B44" s="45">
        <v>2</v>
      </c>
      <c r="C44" s="347" t="s">
        <v>57</v>
      </c>
      <c r="D44" s="283">
        <v>150000</v>
      </c>
      <c r="E44" s="284"/>
      <c r="F44" s="284"/>
      <c r="G44" s="46">
        <f t="shared" si="0"/>
        <v>150000</v>
      </c>
      <c r="H44" s="115"/>
      <c r="I44" s="114"/>
      <c r="J44" s="218"/>
      <c r="K44" s="358"/>
      <c r="L44" s="326"/>
      <c r="M44" s="326"/>
      <c r="N44" s="56">
        <f t="shared" si="1"/>
        <v>0</v>
      </c>
      <c r="O44" s="66">
        <f t="shared" si="2"/>
        <v>0</v>
      </c>
      <c r="P44" s="58"/>
      <c r="Q44" s="240"/>
      <c r="R44" s="372"/>
      <c r="S44" s="43"/>
      <c r="T44" s="43"/>
      <c r="U44" s="44"/>
      <c r="V44" s="46"/>
      <c r="W44" s="251"/>
      <c r="X44" s="79">
        <v>42205</v>
      </c>
      <c r="Y44" s="82"/>
      <c r="Z44" s="82"/>
      <c r="AA44" s="79">
        <v>42205</v>
      </c>
      <c r="AC44" s="86"/>
    </row>
    <row r="45" spans="1:29">
      <c r="A45" s="342">
        <v>304</v>
      </c>
      <c r="B45" s="45">
        <v>3</v>
      </c>
      <c r="C45" s="208" t="s">
        <v>119</v>
      </c>
      <c r="D45" s="283"/>
      <c r="E45" s="284"/>
      <c r="F45" s="284"/>
      <c r="G45" s="46">
        <f t="shared" si="0"/>
        <v>0</v>
      </c>
      <c r="H45" s="115"/>
      <c r="I45" s="114"/>
      <c r="J45" s="218"/>
      <c r="K45" s="358"/>
      <c r="L45" s="326"/>
      <c r="M45" s="326"/>
      <c r="N45" s="56">
        <f t="shared" si="1"/>
        <v>0</v>
      </c>
      <c r="O45" s="66">
        <f t="shared" si="2"/>
        <v>0</v>
      </c>
      <c r="P45" s="58"/>
      <c r="Q45" s="240"/>
      <c r="R45" s="372"/>
      <c r="S45" s="43"/>
      <c r="T45" s="43"/>
      <c r="U45" s="44"/>
      <c r="V45" s="46"/>
      <c r="W45" s="251"/>
      <c r="X45" s="79"/>
      <c r="Y45" s="82"/>
      <c r="Z45" s="82"/>
      <c r="AA45" s="79"/>
      <c r="AC45" s="86"/>
    </row>
    <row r="46" spans="1:29">
      <c r="A46" s="195">
        <v>404</v>
      </c>
      <c r="B46" s="45">
        <v>4</v>
      </c>
      <c r="C46" s="208" t="s">
        <v>56</v>
      </c>
      <c r="D46" s="283"/>
      <c r="E46" s="284"/>
      <c r="F46" s="284"/>
      <c r="G46" s="46">
        <f t="shared" si="0"/>
        <v>0</v>
      </c>
      <c r="H46" s="115"/>
      <c r="I46" s="114"/>
      <c r="J46" s="218"/>
      <c r="K46" s="358"/>
      <c r="L46" s="326"/>
      <c r="M46" s="326"/>
      <c r="N46" s="56">
        <f t="shared" si="1"/>
        <v>0</v>
      </c>
      <c r="O46" s="66">
        <f t="shared" si="2"/>
        <v>0</v>
      </c>
      <c r="P46" s="58"/>
      <c r="Q46" s="240"/>
      <c r="R46" s="372"/>
      <c r="S46" s="43"/>
      <c r="T46" s="43"/>
      <c r="U46" s="44"/>
      <c r="V46" s="46"/>
      <c r="W46" s="251"/>
      <c r="X46" s="79"/>
      <c r="Y46" s="82"/>
      <c r="Z46" s="82"/>
      <c r="AA46" s="79"/>
      <c r="AC46" s="86"/>
    </row>
    <row r="47" spans="1:29" s="10" customFormat="1" ht="17.25" thickBot="1">
      <c r="A47" s="173">
        <v>504</v>
      </c>
      <c r="B47" s="162">
        <v>5</v>
      </c>
      <c r="C47" s="210" t="s">
        <v>319</v>
      </c>
      <c r="D47" s="289"/>
      <c r="E47" s="290"/>
      <c r="F47" s="290"/>
      <c r="G47" s="61">
        <f t="shared" si="0"/>
        <v>0</v>
      </c>
      <c r="H47" s="176"/>
      <c r="I47" s="175"/>
      <c r="J47" s="222"/>
      <c r="K47" s="361"/>
      <c r="L47" s="329"/>
      <c r="M47" s="329"/>
      <c r="N47" s="55">
        <f t="shared" si="1"/>
        <v>0</v>
      </c>
      <c r="O47" s="65">
        <f t="shared" si="2"/>
        <v>0</v>
      </c>
      <c r="P47" s="177"/>
      <c r="Q47" s="243"/>
      <c r="R47" s="375"/>
      <c r="S47" s="174"/>
      <c r="T47" s="174"/>
      <c r="U47" s="52"/>
      <c r="V47" s="61"/>
      <c r="W47" s="253"/>
      <c r="X47" s="178"/>
      <c r="Y47" s="165"/>
      <c r="Z47" s="165"/>
      <c r="AA47" s="178"/>
      <c r="AC47" s="180"/>
    </row>
    <row r="48" spans="1:29">
      <c r="A48" s="206" t="s">
        <v>42</v>
      </c>
      <c r="B48" s="47">
        <v>0</v>
      </c>
      <c r="C48" s="346" t="s">
        <v>120</v>
      </c>
      <c r="D48" s="305">
        <v>200000</v>
      </c>
      <c r="E48" s="306"/>
      <c r="F48" s="306"/>
      <c r="G48" s="62">
        <f t="shared" si="0"/>
        <v>200000</v>
      </c>
      <c r="H48" s="128">
        <v>100000</v>
      </c>
      <c r="I48" s="129"/>
      <c r="J48" s="226"/>
      <c r="K48" s="362"/>
      <c r="L48" s="330"/>
      <c r="M48" s="330"/>
      <c r="N48" s="57">
        <f t="shared" si="1"/>
        <v>0</v>
      </c>
      <c r="O48" s="67">
        <f t="shared" si="2"/>
        <v>0</v>
      </c>
      <c r="P48" s="130"/>
      <c r="Q48" s="239"/>
      <c r="R48" s="376"/>
      <c r="S48" s="131"/>
      <c r="T48" s="131"/>
      <c r="U48" s="48"/>
      <c r="V48" s="62"/>
      <c r="W48" s="255"/>
      <c r="X48" s="79"/>
      <c r="Y48" s="79"/>
      <c r="Z48" s="79"/>
      <c r="AA48" s="82"/>
      <c r="AC48" s="86"/>
    </row>
    <row r="49" spans="1:29">
      <c r="A49" s="195">
        <v>105</v>
      </c>
      <c r="B49" s="45">
        <v>1</v>
      </c>
      <c r="C49" s="347" t="s">
        <v>121</v>
      </c>
      <c r="D49" s="283">
        <v>100000</v>
      </c>
      <c r="E49" s="284"/>
      <c r="F49" s="284"/>
      <c r="G49" s="46">
        <f t="shared" si="0"/>
        <v>100000</v>
      </c>
      <c r="H49" s="115"/>
      <c r="I49" s="114"/>
      <c r="J49" s="218"/>
      <c r="K49" s="358">
        <v>19</v>
      </c>
      <c r="L49" s="326">
        <v>30000</v>
      </c>
      <c r="M49" s="326">
        <v>5000</v>
      </c>
      <c r="N49" s="56">
        <f t="shared" si="1"/>
        <v>35000</v>
      </c>
      <c r="O49" s="66">
        <f t="shared" si="2"/>
        <v>665000</v>
      </c>
      <c r="P49" s="58"/>
      <c r="Q49" s="240"/>
      <c r="R49" s="372"/>
      <c r="S49" s="43"/>
      <c r="T49" s="43"/>
      <c r="U49" s="44"/>
      <c r="V49" s="46"/>
      <c r="W49" s="251"/>
      <c r="X49" s="79"/>
      <c r="Y49" s="79"/>
      <c r="Z49" s="79"/>
      <c r="AA49" s="82"/>
      <c r="AC49" s="86"/>
    </row>
    <row r="50" spans="1:29">
      <c r="A50" s="195">
        <v>205</v>
      </c>
      <c r="B50" s="45">
        <v>2</v>
      </c>
      <c r="C50" s="208" t="s">
        <v>122</v>
      </c>
      <c r="D50" s="283">
        <v>100000</v>
      </c>
      <c r="E50" s="284"/>
      <c r="F50" s="284"/>
      <c r="G50" s="46">
        <f t="shared" si="0"/>
        <v>100000</v>
      </c>
      <c r="H50" s="115"/>
      <c r="I50" s="114"/>
      <c r="J50" s="218"/>
      <c r="K50" s="358">
        <v>25</v>
      </c>
      <c r="L50" s="326">
        <v>30000</v>
      </c>
      <c r="M50" s="326">
        <v>5000</v>
      </c>
      <c r="N50" s="56">
        <f t="shared" si="1"/>
        <v>35000</v>
      </c>
      <c r="O50" s="66">
        <f t="shared" si="2"/>
        <v>875000</v>
      </c>
      <c r="P50" s="58"/>
      <c r="Q50" s="240"/>
      <c r="R50" s="372"/>
      <c r="S50" s="43"/>
      <c r="T50" s="43"/>
      <c r="U50" s="44"/>
      <c r="V50" s="46"/>
      <c r="W50" s="251"/>
      <c r="X50" s="79"/>
      <c r="Y50" s="79"/>
      <c r="Z50" s="79"/>
      <c r="AA50" s="82"/>
      <c r="AC50" s="86"/>
    </row>
    <row r="51" spans="1:29" ht="17.25" thickBot="1">
      <c r="A51" s="204">
        <v>305</v>
      </c>
      <c r="B51" s="116">
        <v>3</v>
      </c>
      <c r="C51" s="209" t="s">
        <v>123</v>
      </c>
      <c r="D51" s="285">
        <v>100000</v>
      </c>
      <c r="E51" s="286"/>
      <c r="F51" s="286"/>
      <c r="G51" s="63">
        <f>SUM(D51:F51)</f>
        <v>100000</v>
      </c>
      <c r="H51" s="121"/>
      <c r="I51" s="120"/>
      <c r="J51" s="219"/>
      <c r="K51" s="359">
        <v>24</v>
      </c>
      <c r="L51" s="327">
        <v>30000</v>
      </c>
      <c r="M51" s="327">
        <v>5000</v>
      </c>
      <c r="N51" s="59">
        <f t="shared" si="1"/>
        <v>35000</v>
      </c>
      <c r="O51" s="68">
        <f t="shared" si="2"/>
        <v>840000</v>
      </c>
      <c r="P51" s="122"/>
      <c r="Q51" s="241"/>
      <c r="R51" s="373"/>
      <c r="S51" s="119"/>
      <c r="T51" s="119"/>
      <c r="U51" s="351"/>
      <c r="V51" s="63"/>
      <c r="W51" s="252"/>
      <c r="X51" s="79"/>
      <c r="Y51" s="82"/>
      <c r="Z51" s="79"/>
      <c r="AA51" s="82"/>
      <c r="AC51" s="86"/>
    </row>
    <row r="52" spans="1:29" s="11" customFormat="1" ht="17.25" thickBot="1">
      <c r="A52" s="196" t="s">
        <v>45</v>
      </c>
      <c r="B52" s="143">
        <v>0</v>
      </c>
      <c r="C52" s="211" t="s">
        <v>133</v>
      </c>
      <c r="D52" s="303">
        <v>200000</v>
      </c>
      <c r="E52" s="304"/>
      <c r="F52" s="304"/>
      <c r="G52" s="145">
        <f>SUM(D52:F52)</f>
        <v>200000</v>
      </c>
      <c r="H52" s="187"/>
      <c r="I52" s="188"/>
      <c r="J52" s="230"/>
      <c r="K52" s="365">
        <v>14</v>
      </c>
      <c r="L52" s="333">
        <v>30000</v>
      </c>
      <c r="M52" s="333">
        <v>5000</v>
      </c>
      <c r="N52" s="150">
        <f>SUM(L52:M52)</f>
        <v>35000</v>
      </c>
      <c r="O52" s="149">
        <f>K52*N52</f>
        <v>490000</v>
      </c>
      <c r="P52" s="189" t="s">
        <v>147</v>
      </c>
      <c r="Q52" s="244"/>
      <c r="R52" s="379"/>
      <c r="S52" s="186"/>
      <c r="T52" s="186"/>
      <c r="U52" s="144"/>
      <c r="V52" s="145"/>
      <c r="W52" s="260"/>
      <c r="X52" s="151">
        <v>39984</v>
      </c>
      <c r="Y52" s="185"/>
      <c r="Z52" s="151">
        <v>39984</v>
      </c>
      <c r="AA52" s="185"/>
      <c r="AC52" s="192"/>
    </row>
    <row r="53" spans="1:29">
      <c r="A53" s="206" t="s">
        <v>43</v>
      </c>
      <c r="B53" s="47">
        <v>0</v>
      </c>
      <c r="C53" s="346" t="s">
        <v>124</v>
      </c>
      <c r="D53" s="305"/>
      <c r="E53" s="306"/>
      <c r="F53" s="306"/>
      <c r="G53" s="62">
        <f t="shared" si="0"/>
        <v>0</v>
      </c>
      <c r="H53" s="128">
        <v>100000</v>
      </c>
      <c r="I53" s="309"/>
      <c r="J53" s="226"/>
      <c r="K53" s="362"/>
      <c r="L53" s="330"/>
      <c r="M53" s="330"/>
      <c r="N53" s="57">
        <f t="shared" si="1"/>
        <v>0</v>
      </c>
      <c r="O53" s="67">
        <f t="shared" si="2"/>
        <v>0</v>
      </c>
      <c r="P53" s="130" t="s">
        <v>151</v>
      </c>
      <c r="Q53" s="239" t="s">
        <v>125</v>
      </c>
      <c r="R53" s="376"/>
      <c r="S53" s="131"/>
      <c r="T53" s="131"/>
      <c r="U53" s="48"/>
      <c r="V53" s="62"/>
      <c r="W53" s="255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195">
        <v>106</v>
      </c>
      <c r="B54" s="45">
        <v>1</v>
      </c>
      <c r="C54" s="208" t="s">
        <v>320</v>
      </c>
      <c r="D54" s="283">
        <v>200000</v>
      </c>
      <c r="E54" s="284"/>
      <c r="F54" s="284"/>
      <c r="G54" s="46">
        <f t="shared" si="0"/>
        <v>200000</v>
      </c>
      <c r="H54" s="115"/>
      <c r="I54" s="114"/>
      <c r="J54" s="218"/>
      <c r="K54" s="358"/>
      <c r="L54" s="326"/>
      <c r="M54" s="326"/>
      <c r="N54" s="56">
        <f t="shared" si="1"/>
        <v>0</v>
      </c>
      <c r="O54" s="66">
        <f t="shared" si="2"/>
        <v>0</v>
      </c>
      <c r="P54" s="58"/>
      <c r="Q54" s="240"/>
      <c r="R54" s="372"/>
      <c r="S54" s="43"/>
      <c r="T54" s="43"/>
      <c r="U54" s="44"/>
      <c r="V54" s="46"/>
      <c r="W54" s="251"/>
      <c r="X54" s="79">
        <v>40318</v>
      </c>
      <c r="Y54" s="82"/>
      <c r="Z54" s="82"/>
      <c r="AA54" s="82"/>
      <c r="AC54" s="86"/>
    </row>
    <row r="55" spans="1:29">
      <c r="A55" s="195">
        <v>206</v>
      </c>
      <c r="B55" s="45">
        <v>2</v>
      </c>
      <c r="C55" s="208" t="s">
        <v>127</v>
      </c>
      <c r="D55" s="283">
        <v>200000</v>
      </c>
      <c r="E55" s="284"/>
      <c r="F55" s="284"/>
      <c r="G55" s="46">
        <f t="shared" si="0"/>
        <v>200000</v>
      </c>
      <c r="H55" s="115"/>
      <c r="I55" s="114"/>
      <c r="J55" s="218"/>
      <c r="K55" s="358"/>
      <c r="L55" s="326"/>
      <c r="M55" s="326"/>
      <c r="N55" s="56">
        <f t="shared" si="1"/>
        <v>0</v>
      </c>
      <c r="O55" s="66">
        <f t="shared" si="2"/>
        <v>0</v>
      </c>
      <c r="P55" s="58"/>
      <c r="Q55" s="240"/>
      <c r="R55" s="372"/>
      <c r="S55" s="43"/>
      <c r="T55" s="43"/>
      <c r="U55" s="44"/>
      <c r="V55" s="46"/>
      <c r="W55" s="251"/>
      <c r="X55" s="79">
        <v>40177</v>
      </c>
      <c r="Y55" s="79">
        <v>40177</v>
      </c>
      <c r="Z55" s="82"/>
      <c r="AA55" s="82"/>
      <c r="AC55" s="86"/>
    </row>
    <row r="56" spans="1:29" ht="17.25" thickBot="1">
      <c r="A56" s="204">
        <v>306</v>
      </c>
      <c r="B56" s="116">
        <v>3</v>
      </c>
      <c r="C56" s="209" t="s">
        <v>128</v>
      </c>
      <c r="D56" s="285">
        <v>200000</v>
      </c>
      <c r="E56" s="286"/>
      <c r="F56" s="286"/>
      <c r="G56" s="63">
        <f t="shared" si="0"/>
        <v>200000</v>
      </c>
      <c r="H56" s="121"/>
      <c r="I56" s="120"/>
      <c r="J56" s="219"/>
      <c r="K56" s="359"/>
      <c r="L56" s="327"/>
      <c r="M56" s="327"/>
      <c r="N56" s="59">
        <f t="shared" si="1"/>
        <v>0</v>
      </c>
      <c r="O56" s="68">
        <f t="shared" si="2"/>
        <v>0</v>
      </c>
      <c r="P56" s="122"/>
      <c r="Q56" s="241"/>
      <c r="R56" s="373"/>
      <c r="S56" s="119"/>
      <c r="T56" s="119"/>
      <c r="U56" s="351"/>
      <c r="V56" s="63"/>
      <c r="W56" s="252"/>
      <c r="X56" s="79">
        <v>42506</v>
      </c>
      <c r="Y56" s="82"/>
      <c r="Z56" s="82"/>
      <c r="AA56" s="82"/>
      <c r="AC56" s="86"/>
    </row>
    <row r="57" spans="1:29" s="1" customFormat="1">
      <c r="A57" s="197" t="s">
        <v>44</v>
      </c>
      <c r="B57" s="50">
        <v>0</v>
      </c>
      <c r="C57" s="345" t="s">
        <v>129</v>
      </c>
      <c r="D57" s="296">
        <v>50000</v>
      </c>
      <c r="E57" s="288"/>
      <c r="F57" s="288"/>
      <c r="G57" s="60">
        <f t="shared" si="0"/>
        <v>50000</v>
      </c>
      <c r="H57" s="170">
        <v>100000</v>
      </c>
      <c r="I57" s="169"/>
      <c r="J57" s="220"/>
      <c r="K57" s="360"/>
      <c r="L57" s="328"/>
      <c r="M57" s="328"/>
      <c r="N57" s="54">
        <f t="shared" si="1"/>
        <v>0</v>
      </c>
      <c r="O57" s="64">
        <f t="shared" si="2"/>
        <v>0</v>
      </c>
      <c r="P57" s="171" t="s">
        <v>152</v>
      </c>
      <c r="Q57" s="242"/>
      <c r="R57" s="374"/>
      <c r="S57" s="168"/>
      <c r="T57" s="168"/>
      <c r="U57" s="51"/>
      <c r="V57" s="60"/>
      <c r="W57" s="256"/>
      <c r="X57" s="158">
        <v>37799</v>
      </c>
      <c r="Y57" s="158">
        <v>37799</v>
      </c>
      <c r="Z57" s="158">
        <v>40178</v>
      </c>
      <c r="AA57" s="158">
        <v>42205</v>
      </c>
      <c r="AC57" s="194"/>
    </row>
    <row r="58" spans="1:29">
      <c r="A58" s="195">
        <v>108</v>
      </c>
      <c r="B58" s="45">
        <v>1</v>
      </c>
      <c r="C58" s="208" t="s">
        <v>130</v>
      </c>
      <c r="D58" s="283">
        <v>150000</v>
      </c>
      <c r="E58" s="284"/>
      <c r="F58" s="284"/>
      <c r="G58" s="46">
        <f t="shared" si="0"/>
        <v>150000</v>
      </c>
      <c r="H58" s="115"/>
      <c r="I58" s="114"/>
      <c r="J58" s="218"/>
      <c r="K58" s="358">
        <v>17</v>
      </c>
      <c r="L58" s="326">
        <v>30000</v>
      </c>
      <c r="M58" s="326"/>
      <c r="N58" s="56">
        <f t="shared" si="1"/>
        <v>30000</v>
      </c>
      <c r="O58" s="66">
        <f t="shared" si="2"/>
        <v>510000</v>
      </c>
      <c r="P58" s="58"/>
      <c r="Q58" s="240"/>
      <c r="R58" s="372"/>
      <c r="S58" s="43"/>
      <c r="T58" s="43"/>
      <c r="U58" s="44"/>
      <c r="V58" s="46"/>
      <c r="W58" s="251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195">
        <v>208</v>
      </c>
      <c r="B59" s="45">
        <v>2</v>
      </c>
      <c r="C59" s="208" t="s">
        <v>131</v>
      </c>
      <c r="D59" s="283">
        <v>150000</v>
      </c>
      <c r="E59" s="284"/>
      <c r="F59" s="284"/>
      <c r="G59" s="46">
        <f t="shared" si="0"/>
        <v>150000</v>
      </c>
      <c r="H59" s="115"/>
      <c r="I59" s="114"/>
      <c r="J59" s="218"/>
      <c r="K59" s="358">
        <v>16</v>
      </c>
      <c r="L59" s="326">
        <v>30000</v>
      </c>
      <c r="M59" s="326"/>
      <c r="N59" s="56">
        <f t="shared" si="1"/>
        <v>30000</v>
      </c>
      <c r="O59" s="66">
        <f t="shared" si="2"/>
        <v>480000</v>
      </c>
      <c r="P59" s="58"/>
      <c r="Q59" s="240"/>
      <c r="R59" s="372"/>
      <c r="S59" s="43"/>
      <c r="T59" s="43"/>
      <c r="U59" s="44"/>
      <c r="V59" s="46"/>
      <c r="W59" s="251"/>
      <c r="X59" s="79">
        <v>39626</v>
      </c>
      <c r="Y59" s="82"/>
      <c r="Z59" s="79">
        <v>40178</v>
      </c>
      <c r="AA59" s="79">
        <v>42205</v>
      </c>
      <c r="AC59" s="86"/>
    </row>
    <row r="60" spans="1:29" s="10" customFormat="1" ht="17.25" thickBot="1">
      <c r="A60" s="173">
        <v>308</v>
      </c>
      <c r="B60" s="162">
        <v>3</v>
      </c>
      <c r="C60" s="344" t="s">
        <v>132</v>
      </c>
      <c r="D60" s="289">
        <v>150000</v>
      </c>
      <c r="E60" s="290"/>
      <c r="F60" s="290"/>
      <c r="G60" s="61">
        <f t="shared" si="0"/>
        <v>150000</v>
      </c>
      <c r="H60" s="176"/>
      <c r="I60" s="175"/>
      <c r="J60" s="222"/>
      <c r="K60" s="361">
        <v>25</v>
      </c>
      <c r="L60" s="329">
        <v>30000</v>
      </c>
      <c r="M60" s="329"/>
      <c r="N60" s="55">
        <f t="shared" si="1"/>
        <v>30000</v>
      </c>
      <c r="O60" s="65">
        <f t="shared" si="2"/>
        <v>750000</v>
      </c>
      <c r="P60" s="177"/>
      <c r="Q60" s="243"/>
      <c r="R60" s="375"/>
      <c r="S60" s="174"/>
      <c r="T60" s="174"/>
      <c r="U60" s="52"/>
      <c r="V60" s="61"/>
      <c r="W60" s="253"/>
      <c r="X60" s="178">
        <v>42604</v>
      </c>
      <c r="Y60" s="165"/>
      <c r="Z60" s="178">
        <v>42604</v>
      </c>
      <c r="AA60" s="178">
        <v>42205</v>
      </c>
      <c r="AC60" s="180"/>
    </row>
  </sheetData>
  <mergeCells count="6">
    <mergeCell ref="AC1:AC2"/>
    <mergeCell ref="R1:W1"/>
    <mergeCell ref="A1:C2"/>
    <mergeCell ref="D1:J1"/>
    <mergeCell ref="K1:Q1"/>
    <mergeCell ref="X1:AA1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38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zoomScaleNormal="100" workbookViewId="0">
      <selection activeCell="D31" sqref="D31"/>
    </sheetView>
  </sheetViews>
  <sheetFormatPr defaultRowHeight="16.5"/>
  <cols>
    <col min="1" max="1" width="9.125" bestFit="1" customWidth="1"/>
    <col min="2" max="2" width="3.375" bestFit="1" customWidth="1"/>
    <col min="3" max="3" width="11.125" style="107" bestFit="1" customWidth="1"/>
    <col min="4" max="4" width="30.875" style="108" bestFit="1" customWidth="1"/>
    <col min="5" max="5" width="6.5" bestFit="1" customWidth="1"/>
    <col min="6" max="6" width="5.5" bestFit="1" customWidth="1"/>
    <col min="7" max="7" width="6.5" bestFit="1" customWidth="1"/>
    <col min="8" max="8" width="6" bestFit="1" customWidth="1"/>
  </cols>
  <sheetData>
    <row r="1" spans="1:11">
      <c r="B1" t="s">
        <v>284</v>
      </c>
      <c r="E1" s="108" t="s">
        <v>285</v>
      </c>
      <c r="F1" s="108" t="s">
        <v>286</v>
      </c>
      <c r="G1" s="108" t="s">
        <v>158</v>
      </c>
    </row>
    <row r="2" spans="1:11">
      <c r="A2" t="s">
        <v>194</v>
      </c>
      <c r="B2">
        <v>1</v>
      </c>
      <c r="C2" s="107">
        <v>42389</v>
      </c>
      <c r="D2" s="108" t="s">
        <v>195</v>
      </c>
      <c r="E2">
        <v>60000</v>
      </c>
      <c r="F2">
        <v>6000</v>
      </c>
      <c r="G2">
        <v>66000</v>
      </c>
      <c r="K2" t="s">
        <v>287</v>
      </c>
    </row>
    <row r="3" spans="1:11">
      <c r="A3" t="s">
        <v>196</v>
      </c>
      <c r="B3">
        <v>1</v>
      </c>
      <c r="C3" s="107">
        <v>42389</v>
      </c>
      <c r="D3" s="108" t="s">
        <v>195</v>
      </c>
      <c r="E3">
        <v>60000</v>
      </c>
      <c r="F3">
        <v>6000</v>
      </c>
      <c r="G3">
        <v>66000</v>
      </c>
      <c r="K3" t="s">
        <v>288</v>
      </c>
    </row>
    <row r="4" spans="1:11">
      <c r="A4" t="s">
        <v>197</v>
      </c>
      <c r="B4">
        <v>1</v>
      </c>
      <c r="C4" s="107">
        <v>42389</v>
      </c>
      <c r="D4" s="108" t="s">
        <v>195</v>
      </c>
      <c r="E4">
        <v>60000</v>
      </c>
      <c r="F4">
        <v>6000</v>
      </c>
      <c r="G4">
        <v>66000</v>
      </c>
    </row>
    <row r="5" spans="1:11">
      <c r="A5" t="s">
        <v>179</v>
      </c>
      <c r="B5">
        <v>1</v>
      </c>
      <c r="C5" s="107">
        <v>42389</v>
      </c>
      <c r="D5" s="108" t="s">
        <v>195</v>
      </c>
      <c r="E5">
        <v>60000</v>
      </c>
      <c r="F5">
        <v>6000</v>
      </c>
      <c r="G5">
        <v>66000</v>
      </c>
      <c r="K5" t="s">
        <v>289</v>
      </c>
    </row>
    <row r="6" spans="1:11">
      <c r="A6" t="s">
        <v>180</v>
      </c>
      <c r="B6">
        <v>1</v>
      </c>
      <c r="C6" s="107">
        <v>42389</v>
      </c>
      <c r="D6" s="108" t="s">
        <v>195</v>
      </c>
      <c r="E6">
        <v>60000</v>
      </c>
      <c r="F6">
        <v>6000</v>
      </c>
      <c r="G6">
        <v>66000</v>
      </c>
      <c r="K6" t="s">
        <v>290</v>
      </c>
    </row>
    <row r="7" spans="1:11">
      <c r="A7" t="s">
        <v>181</v>
      </c>
      <c r="B7">
        <v>1</v>
      </c>
      <c r="C7" s="107">
        <v>42389</v>
      </c>
      <c r="D7" s="108" t="s">
        <v>195</v>
      </c>
      <c r="E7">
        <v>60000</v>
      </c>
      <c r="F7">
        <v>6000</v>
      </c>
      <c r="G7">
        <v>66000</v>
      </c>
    </row>
    <row r="8" spans="1:11">
      <c r="A8" t="s">
        <v>182</v>
      </c>
      <c r="B8">
        <v>1</v>
      </c>
      <c r="C8" s="107">
        <v>42389</v>
      </c>
      <c r="D8" s="108" t="s">
        <v>195</v>
      </c>
      <c r="E8">
        <v>60000</v>
      </c>
      <c r="F8">
        <v>6000</v>
      </c>
      <c r="G8">
        <v>66000</v>
      </c>
      <c r="K8" t="s">
        <v>291</v>
      </c>
    </row>
    <row r="9" spans="1:11">
      <c r="A9" t="s">
        <v>183</v>
      </c>
      <c r="B9">
        <v>1</v>
      </c>
      <c r="C9" s="107">
        <v>42389</v>
      </c>
      <c r="D9" s="108" t="s">
        <v>195</v>
      </c>
      <c r="E9">
        <v>60000</v>
      </c>
      <c r="F9">
        <v>6000</v>
      </c>
      <c r="G9">
        <v>66000</v>
      </c>
      <c r="K9" t="s">
        <v>292</v>
      </c>
    </row>
    <row r="10" spans="1:11">
      <c r="A10" t="s">
        <v>184</v>
      </c>
      <c r="B10">
        <v>1</v>
      </c>
      <c r="C10" s="107">
        <v>42389</v>
      </c>
      <c r="D10" s="108" t="s">
        <v>195</v>
      </c>
      <c r="E10">
        <v>60000</v>
      </c>
      <c r="F10">
        <v>6000</v>
      </c>
      <c r="G10">
        <v>66000</v>
      </c>
      <c r="K10" t="s">
        <v>293</v>
      </c>
    </row>
    <row r="11" spans="1:11">
      <c r="A11" t="s">
        <v>185</v>
      </c>
      <c r="B11">
        <v>1</v>
      </c>
      <c r="C11" s="107">
        <v>42389</v>
      </c>
      <c r="D11" s="108" t="s">
        <v>195</v>
      </c>
      <c r="E11">
        <v>60000</v>
      </c>
      <c r="F11">
        <v>6000</v>
      </c>
      <c r="G11">
        <v>66000</v>
      </c>
      <c r="K11" t="s">
        <v>294</v>
      </c>
    </row>
    <row r="12" spans="1:11">
      <c r="A12" t="s">
        <v>186</v>
      </c>
      <c r="B12">
        <v>1</v>
      </c>
      <c r="C12" s="107">
        <v>42389</v>
      </c>
      <c r="D12" s="108" t="s">
        <v>195</v>
      </c>
      <c r="E12">
        <v>60000</v>
      </c>
      <c r="F12">
        <v>6000</v>
      </c>
      <c r="G12">
        <v>66000</v>
      </c>
      <c r="K12" t="s">
        <v>303</v>
      </c>
    </row>
    <row r="13" spans="1:11">
      <c r="A13" t="s">
        <v>187</v>
      </c>
      <c r="B13">
        <v>1</v>
      </c>
      <c r="C13" s="107">
        <v>42389</v>
      </c>
      <c r="D13" s="108" t="s">
        <v>195</v>
      </c>
      <c r="E13">
        <v>60000</v>
      </c>
      <c r="F13">
        <v>6000</v>
      </c>
      <c r="G13">
        <v>66000</v>
      </c>
    </row>
    <row r="14" spans="1:11">
      <c r="A14" t="s">
        <v>188</v>
      </c>
      <c r="B14">
        <v>1</v>
      </c>
      <c r="C14" s="107">
        <v>42389</v>
      </c>
      <c r="D14" s="108" t="s">
        <v>195</v>
      </c>
      <c r="E14">
        <v>60000</v>
      </c>
      <c r="F14">
        <v>6000</v>
      </c>
      <c r="G14">
        <v>66000</v>
      </c>
    </row>
    <row r="15" spans="1:11">
      <c r="A15" t="s">
        <v>189</v>
      </c>
      <c r="B15">
        <v>1</v>
      </c>
      <c r="C15" s="107">
        <v>42389</v>
      </c>
      <c r="D15" s="108" t="s">
        <v>195</v>
      </c>
      <c r="E15">
        <v>60000</v>
      </c>
      <c r="F15">
        <v>6000</v>
      </c>
      <c r="G15">
        <v>66000</v>
      </c>
      <c r="K15" t="s">
        <v>291</v>
      </c>
    </row>
    <row r="16" spans="1:11">
      <c r="A16" t="s">
        <v>190</v>
      </c>
      <c r="B16">
        <v>1</v>
      </c>
      <c r="C16" s="107">
        <v>42389</v>
      </c>
      <c r="D16" s="108" t="s">
        <v>195</v>
      </c>
      <c r="E16">
        <v>60000</v>
      </c>
      <c r="F16">
        <v>6000</v>
      </c>
      <c r="G16">
        <v>66000</v>
      </c>
      <c r="K16" t="s">
        <v>295</v>
      </c>
    </row>
    <row r="17" spans="1:11">
      <c r="A17" t="s">
        <v>191</v>
      </c>
      <c r="B17">
        <v>1</v>
      </c>
      <c r="C17" s="107">
        <v>42389</v>
      </c>
      <c r="D17" s="108" t="s">
        <v>195</v>
      </c>
      <c r="E17">
        <v>60000</v>
      </c>
      <c r="F17">
        <v>6000</v>
      </c>
      <c r="G17">
        <v>66000</v>
      </c>
      <c r="K17" t="s">
        <v>296</v>
      </c>
    </row>
    <row r="18" spans="1:11">
      <c r="A18" t="s">
        <v>192</v>
      </c>
      <c r="B18">
        <v>1</v>
      </c>
      <c r="C18" s="107">
        <v>42389</v>
      </c>
      <c r="D18" s="108" t="s">
        <v>195</v>
      </c>
      <c r="E18">
        <v>60000</v>
      </c>
      <c r="F18">
        <v>6000</v>
      </c>
      <c r="G18">
        <v>66000</v>
      </c>
      <c r="K18" t="s">
        <v>294</v>
      </c>
    </row>
    <row r="19" spans="1:11">
      <c r="A19" t="s">
        <v>193</v>
      </c>
      <c r="B19">
        <v>1</v>
      </c>
      <c r="C19" s="107">
        <v>42389</v>
      </c>
      <c r="D19" s="108" t="s">
        <v>195</v>
      </c>
      <c r="E19">
        <v>60000</v>
      </c>
      <c r="F19">
        <v>6000</v>
      </c>
      <c r="G19">
        <v>66000</v>
      </c>
      <c r="K19" t="s">
        <v>304</v>
      </c>
    </row>
    <row r="20" spans="1:11">
      <c r="A20" t="s">
        <v>198</v>
      </c>
      <c r="B20">
        <v>1</v>
      </c>
      <c r="C20" s="107">
        <v>42389</v>
      </c>
      <c r="D20" s="108" t="s">
        <v>195</v>
      </c>
      <c r="E20">
        <v>60000</v>
      </c>
      <c r="F20">
        <v>6000</v>
      </c>
      <c r="G20">
        <v>66000</v>
      </c>
    </row>
    <row r="21" spans="1:11">
      <c r="A21" t="s">
        <v>199</v>
      </c>
      <c r="B21">
        <v>1</v>
      </c>
      <c r="C21" s="107">
        <v>42389</v>
      </c>
      <c r="D21" s="108" t="s">
        <v>195</v>
      </c>
      <c r="E21">
        <v>60000</v>
      </c>
      <c r="F21">
        <v>6000</v>
      </c>
      <c r="G21">
        <v>66000</v>
      </c>
      <c r="K21" t="s">
        <v>291</v>
      </c>
    </row>
    <row r="22" spans="1:11">
      <c r="A22" t="s">
        <v>200</v>
      </c>
      <c r="B22">
        <v>1</v>
      </c>
      <c r="C22" s="107">
        <v>42389</v>
      </c>
      <c r="D22" s="108" t="s">
        <v>195</v>
      </c>
      <c r="E22">
        <v>60000</v>
      </c>
      <c r="F22">
        <v>6000</v>
      </c>
      <c r="G22">
        <v>66000</v>
      </c>
      <c r="K22" t="s">
        <v>297</v>
      </c>
    </row>
    <row r="23" spans="1:11">
      <c r="A23" t="s">
        <v>201</v>
      </c>
      <c r="B23">
        <v>1</v>
      </c>
      <c r="C23" s="107">
        <v>42389</v>
      </c>
      <c r="D23" s="108" t="s">
        <v>195</v>
      </c>
      <c r="E23">
        <v>60000</v>
      </c>
      <c r="F23">
        <v>6000</v>
      </c>
      <c r="G23">
        <v>66000</v>
      </c>
      <c r="K23" t="s">
        <v>296</v>
      </c>
    </row>
    <row r="24" spans="1:11">
      <c r="A24" t="s">
        <v>202</v>
      </c>
      <c r="B24">
        <v>1</v>
      </c>
      <c r="C24" s="107">
        <v>42389</v>
      </c>
      <c r="D24" s="108" t="s">
        <v>195</v>
      </c>
      <c r="E24">
        <v>60000</v>
      </c>
      <c r="F24">
        <v>6000</v>
      </c>
      <c r="G24">
        <v>66000</v>
      </c>
      <c r="K24" t="s">
        <v>294</v>
      </c>
    </row>
    <row r="25" spans="1:11">
      <c r="A25" t="s">
        <v>203</v>
      </c>
      <c r="B25">
        <v>1</v>
      </c>
      <c r="C25" s="107">
        <v>42389</v>
      </c>
      <c r="D25" s="108" t="s">
        <v>195</v>
      </c>
      <c r="E25">
        <v>60000</v>
      </c>
      <c r="F25">
        <v>6000</v>
      </c>
      <c r="G25">
        <v>66000</v>
      </c>
      <c r="K25" t="s">
        <v>305</v>
      </c>
    </row>
    <row r="26" spans="1:11">
      <c r="A26" t="s">
        <v>204</v>
      </c>
      <c r="B26">
        <v>1</v>
      </c>
      <c r="C26" s="107">
        <v>42389</v>
      </c>
      <c r="D26" s="108" t="s">
        <v>195</v>
      </c>
      <c r="E26">
        <v>60000</v>
      </c>
      <c r="F26">
        <v>6000</v>
      </c>
      <c r="G26">
        <v>66000</v>
      </c>
    </row>
    <row r="27" spans="1:11">
      <c r="A27" t="s">
        <v>205</v>
      </c>
      <c r="B27">
        <v>1</v>
      </c>
      <c r="C27" s="107">
        <v>42389</v>
      </c>
      <c r="D27" s="108" t="s">
        <v>195</v>
      </c>
      <c r="E27">
        <v>60000</v>
      </c>
      <c r="F27">
        <v>6000</v>
      </c>
      <c r="G27">
        <v>66000</v>
      </c>
      <c r="K27" t="s">
        <v>291</v>
      </c>
    </row>
    <row r="28" spans="1:11">
      <c r="A28" t="s">
        <v>206</v>
      </c>
      <c r="B28">
        <v>1</v>
      </c>
      <c r="C28" s="107">
        <v>42389</v>
      </c>
      <c r="D28" s="108" t="s">
        <v>195</v>
      </c>
      <c r="E28">
        <v>60000</v>
      </c>
      <c r="F28">
        <v>6000</v>
      </c>
      <c r="G28">
        <v>66000</v>
      </c>
      <c r="K28" t="s">
        <v>298</v>
      </c>
    </row>
    <row r="29" spans="1:11">
      <c r="A29" t="s">
        <v>207</v>
      </c>
      <c r="B29">
        <v>1</v>
      </c>
      <c r="C29" s="107">
        <v>42389</v>
      </c>
      <c r="D29" s="108" t="s">
        <v>195</v>
      </c>
      <c r="E29">
        <v>60000</v>
      </c>
      <c r="F29">
        <v>6000</v>
      </c>
      <c r="G29">
        <v>66000</v>
      </c>
      <c r="K29" t="s">
        <v>296</v>
      </c>
    </row>
    <row r="30" spans="1:11">
      <c r="A30" t="s">
        <v>208</v>
      </c>
      <c r="B30">
        <v>1</v>
      </c>
      <c r="C30" s="107">
        <v>42389</v>
      </c>
      <c r="D30" s="108" t="s">
        <v>195</v>
      </c>
      <c r="E30">
        <v>60000</v>
      </c>
      <c r="F30">
        <v>6000</v>
      </c>
      <c r="G30">
        <v>66000</v>
      </c>
      <c r="K30" t="s">
        <v>294</v>
      </c>
    </row>
    <row r="31" spans="1:11">
      <c r="A31" t="s">
        <v>209</v>
      </c>
      <c r="B31">
        <v>1</v>
      </c>
      <c r="C31" s="107">
        <v>42389</v>
      </c>
      <c r="D31" s="108" t="s">
        <v>195</v>
      </c>
      <c r="E31">
        <v>60000</v>
      </c>
      <c r="F31">
        <v>6000</v>
      </c>
      <c r="G31">
        <v>66000</v>
      </c>
      <c r="K31" t="s">
        <v>306</v>
      </c>
    </row>
    <row r="32" spans="1:11">
      <c r="A32" t="s">
        <v>210</v>
      </c>
      <c r="B32">
        <v>1</v>
      </c>
      <c r="C32" s="107">
        <v>42389</v>
      </c>
      <c r="D32" s="108" t="s">
        <v>195</v>
      </c>
      <c r="E32">
        <v>60000</v>
      </c>
      <c r="F32">
        <v>6000</v>
      </c>
      <c r="G32">
        <v>66000</v>
      </c>
    </row>
    <row r="33" spans="1:11">
      <c r="A33" t="s">
        <v>211</v>
      </c>
      <c r="B33">
        <v>1</v>
      </c>
      <c r="C33" s="107">
        <v>42389</v>
      </c>
      <c r="D33" s="108" t="s">
        <v>195</v>
      </c>
      <c r="E33">
        <v>60000</v>
      </c>
      <c r="F33">
        <v>6000</v>
      </c>
      <c r="G33">
        <v>66000</v>
      </c>
      <c r="K33" t="s">
        <v>291</v>
      </c>
    </row>
    <row r="34" spans="1:11">
      <c r="A34" t="s">
        <v>212</v>
      </c>
      <c r="B34">
        <v>1</v>
      </c>
      <c r="C34" s="107">
        <v>42389</v>
      </c>
      <c r="D34" s="108" t="s">
        <v>195</v>
      </c>
      <c r="E34">
        <v>60000</v>
      </c>
      <c r="F34">
        <v>6000</v>
      </c>
      <c r="G34">
        <v>66000</v>
      </c>
      <c r="K34" t="s">
        <v>299</v>
      </c>
    </row>
    <row r="35" spans="1:11">
      <c r="A35" t="s">
        <v>213</v>
      </c>
      <c r="B35">
        <v>1</v>
      </c>
      <c r="C35" s="107">
        <v>42389</v>
      </c>
      <c r="D35" s="108" t="s">
        <v>195</v>
      </c>
      <c r="E35">
        <v>60000</v>
      </c>
      <c r="F35">
        <v>6000</v>
      </c>
      <c r="G35">
        <v>66000</v>
      </c>
      <c r="K35" t="s">
        <v>296</v>
      </c>
    </row>
    <row r="36" spans="1:11">
      <c r="A36" t="s">
        <v>214</v>
      </c>
      <c r="B36">
        <v>1</v>
      </c>
      <c r="C36" s="107">
        <v>42389</v>
      </c>
      <c r="D36" s="108" t="s">
        <v>195</v>
      </c>
      <c r="E36">
        <v>60000</v>
      </c>
      <c r="F36">
        <v>6000</v>
      </c>
      <c r="G36">
        <v>66000</v>
      </c>
      <c r="K36" t="s">
        <v>294</v>
      </c>
    </row>
    <row r="37" spans="1:11">
      <c r="A37" t="s">
        <v>215</v>
      </c>
      <c r="B37">
        <v>1</v>
      </c>
      <c r="C37" s="107">
        <v>42389</v>
      </c>
      <c r="D37" s="108" t="s">
        <v>195</v>
      </c>
      <c r="E37">
        <v>60000</v>
      </c>
      <c r="F37">
        <v>6000</v>
      </c>
      <c r="G37">
        <v>66000</v>
      </c>
      <c r="K37" t="s">
        <v>307</v>
      </c>
    </row>
    <row r="38" spans="1:11">
      <c r="A38" t="s">
        <v>216</v>
      </c>
      <c r="B38">
        <v>1</v>
      </c>
      <c r="C38" s="107">
        <v>42389</v>
      </c>
      <c r="D38" s="108" t="s">
        <v>195</v>
      </c>
      <c r="E38">
        <v>60000</v>
      </c>
      <c r="F38">
        <v>6000</v>
      </c>
      <c r="G38">
        <v>66000</v>
      </c>
    </row>
    <row r="39" spans="1:11">
      <c r="A39" t="s">
        <v>217</v>
      </c>
      <c r="B39">
        <v>1</v>
      </c>
      <c r="C39" s="107">
        <v>42389</v>
      </c>
      <c r="D39" s="108" t="s">
        <v>195</v>
      </c>
      <c r="E39">
        <v>60000</v>
      </c>
      <c r="F39">
        <v>6000</v>
      </c>
      <c r="G39">
        <v>66000</v>
      </c>
      <c r="K39" t="s">
        <v>291</v>
      </c>
    </row>
    <row r="40" spans="1:11">
      <c r="A40" t="s">
        <v>218</v>
      </c>
      <c r="B40">
        <v>1</v>
      </c>
      <c r="C40" s="107">
        <v>42389</v>
      </c>
      <c r="D40" s="108" t="s">
        <v>195</v>
      </c>
      <c r="E40">
        <v>60000</v>
      </c>
      <c r="F40">
        <v>6000</v>
      </c>
      <c r="G40">
        <v>66000</v>
      </c>
      <c r="K40" t="s">
        <v>300</v>
      </c>
    </row>
    <row r="41" spans="1:11">
      <c r="A41" t="s">
        <v>219</v>
      </c>
      <c r="B41">
        <v>1</v>
      </c>
      <c r="C41" s="107">
        <v>42389</v>
      </c>
      <c r="D41" s="108" t="s">
        <v>195</v>
      </c>
      <c r="E41">
        <v>60000</v>
      </c>
      <c r="F41">
        <v>6000</v>
      </c>
      <c r="G41">
        <v>66000</v>
      </c>
      <c r="K41" t="s">
        <v>296</v>
      </c>
    </row>
    <row r="42" spans="1:11">
      <c r="A42" t="s">
        <v>220</v>
      </c>
      <c r="B42">
        <v>1</v>
      </c>
      <c r="C42" s="107">
        <v>42389</v>
      </c>
      <c r="D42" s="108" t="s">
        <v>195</v>
      </c>
      <c r="E42">
        <v>60000</v>
      </c>
      <c r="F42">
        <v>6000</v>
      </c>
      <c r="G42">
        <v>66000</v>
      </c>
      <c r="K42" t="s">
        <v>294</v>
      </c>
    </row>
    <row r="43" spans="1:11">
      <c r="A43" t="s">
        <v>221</v>
      </c>
      <c r="B43">
        <v>1</v>
      </c>
      <c r="C43" s="107">
        <v>42389</v>
      </c>
      <c r="D43" s="108" t="s">
        <v>195</v>
      </c>
      <c r="E43">
        <v>60000</v>
      </c>
      <c r="F43">
        <v>6000</v>
      </c>
      <c r="G43">
        <v>66000</v>
      </c>
      <c r="K43" t="s">
        <v>308</v>
      </c>
    </row>
    <row r="44" spans="1:11">
      <c r="A44" t="s">
        <v>222</v>
      </c>
      <c r="B44">
        <v>1</v>
      </c>
      <c r="C44" s="107">
        <v>42389</v>
      </c>
      <c r="D44" s="108" t="s">
        <v>195</v>
      </c>
      <c r="E44">
        <v>60000</v>
      </c>
      <c r="F44">
        <v>6000</v>
      </c>
      <c r="G44">
        <v>66000</v>
      </c>
    </row>
    <row r="45" spans="1:11">
      <c r="A45" t="s">
        <v>223</v>
      </c>
      <c r="B45">
        <v>1</v>
      </c>
      <c r="C45" s="107">
        <v>42389</v>
      </c>
      <c r="D45" s="108" t="s">
        <v>195</v>
      </c>
      <c r="E45">
        <v>60000</v>
      </c>
      <c r="F45">
        <v>6000</v>
      </c>
      <c r="G45">
        <v>66000</v>
      </c>
      <c r="K45" t="s">
        <v>291</v>
      </c>
    </row>
    <row r="46" spans="1:11">
      <c r="A46" t="s">
        <v>224</v>
      </c>
      <c r="B46">
        <v>1</v>
      </c>
      <c r="C46" s="107">
        <v>42389</v>
      </c>
      <c r="D46" s="108" t="s">
        <v>195</v>
      </c>
      <c r="E46">
        <v>60000</v>
      </c>
      <c r="F46">
        <v>6000</v>
      </c>
      <c r="G46">
        <v>66000</v>
      </c>
      <c r="K46" t="s">
        <v>301</v>
      </c>
    </row>
    <row r="47" spans="1:11">
      <c r="A47" t="s">
        <v>225</v>
      </c>
      <c r="B47">
        <v>1</v>
      </c>
      <c r="C47" s="107">
        <v>42389</v>
      </c>
      <c r="D47" s="108" t="s">
        <v>195</v>
      </c>
      <c r="E47">
        <v>60000</v>
      </c>
      <c r="F47">
        <v>6000</v>
      </c>
      <c r="G47">
        <v>66000</v>
      </c>
      <c r="K47" t="s">
        <v>296</v>
      </c>
    </row>
    <row r="48" spans="1:11">
      <c r="A48" t="s">
        <v>226</v>
      </c>
      <c r="B48">
        <v>1</v>
      </c>
      <c r="C48" s="107">
        <v>42389</v>
      </c>
      <c r="D48" s="108" t="s">
        <v>195</v>
      </c>
      <c r="E48">
        <v>60000</v>
      </c>
      <c r="F48">
        <v>6000</v>
      </c>
      <c r="G48">
        <v>66000</v>
      </c>
      <c r="K48" t="s">
        <v>294</v>
      </c>
    </row>
    <row r="49" spans="1:11">
      <c r="A49" t="s">
        <v>227</v>
      </c>
      <c r="B49">
        <v>1</v>
      </c>
      <c r="C49" s="107">
        <v>42389</v>
      </c>
      <c r="D49" s="108" t="s">
        <v>195</v>
      </c>
      <c r="E49">
        <v>60000</v>
      </c>
      <c r="F49">
        <v>6000</v>
      </c>
      <c r="G49">
        <v>66000</v>
      </c>
      <c r="K49" t="s">
        <v>309</v>
      </c>
    </row>
    <row r="50" spans="1:11">
      <c r="A50" t="s">
        <v>228</v>
      </c>
      <c r="B50">
        <v>1</v>
      </c>
      <c r="C50" s="107">
        <v>42389</v>
      </c>
      <c r="D50" s="108" t="s">
        <v>195</v>
      </c>
      <c r="E50">
        <v>60000</v>
      </c>
      <c r="F50">
        <v>6000</v>
      </c>
      <c r="G50">
        <v>66000</v>
      </c>
    </row>
    <row r="51" spans="1:11">
      <c r="A51" t="s">
        <v>229</v>
      </c>
      <c r="B51">
        <v>1</v>
      </c>
      <c r="C51" s="107">
        <v>42389</v>
      </c>
      <c r="D51" s="108" t="s">
        <v>195</v>
      </c>
      <c r="E51">
        <v>60000</v>
      </c>
      <c r="F51">
        <v>6000</v>
      </c>
      <c r="G51">
        <v>66000</v>
      </c>
      <c r="K51" t="s">
        <v>291</v>
      </c>
    </row>
    <row r="52" spans="1:11">
      <c r="A52" t="s">
        <v>230</v>
      </c>
      <c r="B52">
        <v>1</v>
      </c>
      <c r="C52" s="107">
        <v>42389</v>
      </c>
      <c r="D52" s="108" t="s">
        <v>195</v>
      </c>
      <c r="E52">
        <v>60000</v>
      </c>
      <c r="F52">
        <v>6000</v>
      </c>
      <c r="G52">
        <v>66000</v>
      </c>
      <c r="K52" t="s">
        <v>302</v>
      </c>
    </row>
    <row r="53" spans="1:11">
      <c r="A53" t="s">
        <v>231</v>
      </c>
      <c r="B53">
        <v>1</v>
      </c>
      <c r="C53" s="107">
        <v>42389</v>
      </c>
      <c r="D53" s="108" t="s">
        <v>195</v>
      </c>
      <c r="E53">
        <v>60000</v>
      </c>
      <c r="F53">
        <v>6000</v>
      </c>
      <c r="G53">
        <v>66000</v>
      </c>
      <c r="K53" t="s">
        <v>296</v>
      </c>
    </row>
    <row r="54" spans="1:11">
      <c r="A54" t="s">
        <v>232</v>
      </c>
      <c r="B54">
        <v>1</v>
      </c>
      <c r="C54" s="107">
        <v>42389</v>
      </c>
      <c r="D54" s="108" t="s">
        <v>195</v>
      </c>
      <c r="E54">
        <v>60000</v>
      </c>
      <c r="F54">
        <v>6000</v>
      </c>
      <c r="G54">
        <v>66000</v>
      </c>
      <c r="K54" t="s">
        <v>294</v>
      </c>
    </row>
    <row r="55" spans="1:11">
      <c r="A55" t="s">
        <v>233</v>
      </c>
      <c r="B55">
        <v>1</v>
      </c>
      <c r="C55" s="107">
        <v>42389</v>
      </c>
      <c r="D55" s="108" t="s">
        <v>195</v>
      </c>
      <c r="E55">
        <v>60000</v>
      </c>
      <c r="F55">
        <v>6000</v>
      </c>
      <c r="G55">
        <v>66000</v>
      </c>
      <c r="K55" t="e">
        <f>--AS_805, AS_819, AS_820, AS_823, AS_828, AS_837, AS_838, AS_839, AS_840, AS_841, AS_845, AS_846, AS_852, AS_859</f>
        <v>#NAME?</v>
      </c>
    </row>
    <row r="56" spans="1:11">
      <c r="A56" t="s">
        <v>234</v>
      </c>
      <c r="B56">
        <v>1</v>
      </c>
      <c r="C56" s="107">
        <v>42389</v>
      </c>
      <c r="D56" s="108" t="s">
        <v>195</v>
      </c>
      <c r="E56">
        <v>60000</v>
      </c>
      <c r="F56">
        <v>6000</v>
      </c>
      <c r="G56">
        <v>66000</v>
      </c>
    </row>
    <row r="57" spans="1:11">
      <c r="A57" t="s">
        <v>235</v>
      </c>
      <c r="B57">
        <v>1</v>
      </c>
      <c r="C57" s="107">
        <v>42389</v>
      </c>
      <c r="D57" s="108" t="s">
        <v>195</v>
      </c>
      <c r="E57">
        <v>60000</v>
      </c>
      <c r="F57">
        <v>6000</v>
      </c>
      <c r="G57">
        <v>66000</v>
      </c>
    </row>
    <row r="58" spans="1:11">
      <c r="A58" t="s">
        <v>236</v>
      </c>
      <c r="B58">
        <v>1</v>
      </c>
      <c r="C58" s="107">
        <v>42389</v>
      </c>
      <c r="D58" s="108" t="s">
        <v>195</v>
      </c>
      <c r="E58">
        <v>60000</v>
      </c>
      <c r="F58">
        <v>6000</v>
      </c>
      <c r="G58">
        <v>66000</v>
      </c>
    </row>
    <row r="59" spans="1:11">
      <c r="A59" t="s">
        <v>237</v>
      </c>
      <c r="B59">
        <v>1</v>
      </c>
      <c r="C59" s="107">
        <v>42389</v>
      </c>
      <c r="D59" s="108" t="s">
        <v>195</v>
      </c>
      <c r="E59">
        <v>60000</v>
      </c>
      <c r="F59">
        <v>6000</v>
      </c>
      <c r="G59">
        <v>66000</v>
      </c>
    </row>
    <row r="60" spans="1:11">
      <c r="A60" t="s">
        <v>238</v>
      </c>
      <c r="B60">
        <v>1</v>
      </c>
      <c r="C60" s="107">
        <v>42389</v>
      </c>
      <c r="D60" s="108" t="s">
        <v>195</v>
      </c>
      <c r="E60">
        <v>60000</v>
      </c>
      <c r="F60">
        <v>6000</v>
      </c>
      <c r="G60">
        <v>66000</v>
      </c>
    </row>
    <row r="61" spans="1:11">
      <c r="A61" t="s">
        <v>239</v>
      </c>
      <c r="B61">
        <v>1</v>
      </c>
      <c r="C61" s="107">
        <v>42389</v>
      </c>
      <c r="D61" s="108" t="s">
        <v>195</v>
      </c>
      <c r="E61">
        <v>60000</v>
      </c>
      <c r="F61">
        <v>6000</v>
      </c>
      <c r="G61">
        <v>66000</v>
      </c>
    </row>
    <row r="62" spans="1:11">
      <c r="A62" t="s">
        <v>240</v>
      </c>
      <c r="B62">
        <v>1</v>
      </c>
      <c r="C62" s="107">
        <v>42389</v>
      </c>
      <c r="D62" s="108" t="s">
        <v>195</v>
      </c>
      <c r="E62">
        <v>60000</v>
      </c>
      <c r="F62">
        <v>6000</v>
      </c>
      <c r="G62">
        <v>66000</v>
      </c>
    </row>
    <row r="63" spans="1:11">
      <c r="A63" t="s">
        <v>241</v>
      </c>
      <c r="B63">
        <v>1</v>
      </c>
      <c r="C63" s="107">
        <v>42389</v>
      </c>
      <c r="D63" s="108" t="s">
        <v>195</v>
      </c>
      <c r="E63">
        <v>60000</v>
      </c>
      <c r="F63">
        <v>6000</v>
      </c>
      <c r="G63">
        <v>66000</v>
      </c>
    </row>
    <row r="64" spans="1:11">
      <c r="A64" t="s">
        <v>242</v>
      </c>
      <c r="B64">
        <v>1</v>
      </c>
      <c r="C64" s="107">
        <v>42389</v>
      </c>
      <c r="D64" s="108" t="s">
        <v>195</v>
      </c>
      <c r="E64">
        <v>60000</v>
      </c>
      <c r="F64">
        <v>6000</v>
      </c>
      <c r="G64">
        <v>66000</v>
      </c>
    </row>
    <row r="65" spans="1:7">
      <c r="A65" t="s">
        <v>243</v>
      </c>
      <c r="B65">
        <v>1</v>
      </c>
      <c r="C65" s="107">
        <v>42389</v>
      </c>
      <c r="D65" s="108" t="s">
        <v>195</v>
      </c>
      <c r="E65">
        <v>60000</v>
      </c>
      <c r="F65">
        <v>6000</v>
      </c>
      <c r="G65">
        <v>66000</v>
      </c>
    </row>
    <row r="66" spans="1:7">
      <c r="A66" t="s">
        <v>244</v>
      </c>
      <c r="B66">
        <v>1</v>
      </c>
      <c r="C66" s="107">
        <v>42389</v>
      </c>
      <c r="D66" s="108" t="s">
        <v>195</v>
      </c>
      <c r="E66">
        <v>60000</v>
      </c>
      <c r="F66">
        <v>6000</v>
      </c>
      <c r="G66">
        <v>66000</v>
      </c>
    </row>
    <row r="67" spans="1:7">
      <c r="A67" t="s">
        <v>245</v>
      </c>
      <c r="B67">
        <v>1</v>
      </c>
      <c r="C67" s="107">
        <v>42389</v>
      </c>
      <c r="D67" s="108" t="s">
        <v>195</v>
      </c>
      <c r="E67">
        <v>60000</v>
      </c>
      <c r="F67">
        <v>6000</v>
      </c>
      <c r="G67">
        <v>66000</v>
      </c>
    </row>
    <row r="68" spans="1:7">
      <c r="A68" t="s">
        <v>246</v>
      </c>
      <c r="B68">
        <v>1</v>
      </c>
      <c r="C68" s="107">
        <v>42389</v>
      </c>
      <c r="D68" s="108" t="s">
        <v>195</v>
      </c>
      <c r="E68">
        <v>60000</v>
      </c>
      <c r="F68">
        <v>6000</v>
      </c>
      <c r="G68">
        <v>66000</v>
      </c>
    </row>
    <row r="69" spans="1:7">
      <c r="A69" t="s">
        <v>247</v>
      </c>
      <c r="B69">
        <v>1</v>
      </c>
      <c r="C69" s="107">
        <v>42389</v>
      </c>
      <c r="D69" s="108" t="s">
        <v>195</v>
      </c>
      <c r="E69">
        <v>60000</v>
      </c>
      <c r="F69">
        <v>6000</v>
      </c>
      <c r="G69">
        <v>66000</v>
      </c>
    </row>
    <row r="70" spans="1:7">
      <c r="A70" t="s">
        <v>248</v>
      </c>
      <c r="B70">
        <v>1</v>
      </c>
      <c r="C70" s="107">
        <v>42389</v>
      </c>
      <c r="D70" s="108" t="s">
        <v>195</v>
      </c>
      <c r="E70">
        <v>60000</v>
      </c>
      <c r="F70">
        <v>6000</v>
      </c>
      <c r="G70">
        <v>66000</v>
      </c>
    </row>
    <row r="71" spans="1:7">
      <c r="A71" t="s">
        <v>249</v>
      </c>
      <c r="B71">
        <v>1</v>
      </c>
      <c r="C71" s="107">
        <v>42389</v>
      </c>
      <c r="D71" s="108" t="s">
        <v>195</v>
      </c>
      <c r="E71">
        <v>60000</v>
      </c>
      <c r="F71">
        <v>6000</v>
      </c>
      <c r="G71">
        <v>66000</v>
      </c>
    </row>
    <row r="72" spans="1:7">
      <c r="A72" t="s">
        <v>250</v>
      </c>
      <c r="B72">
        <v>1</v>
      </c>
      <c r="C72" s="107">
        <v>42389</v>
      </c>
      <c r="D72" s="108" t="s">
        <v>195</v>
      </c>
      <c r="E72">
        <v>60000</v>
      </c>
      <c r="F72">
        <v>6000</v>
      </c>
      <c r="G72">
        <v>66000</v>
      </c>
    </row>
    <row r="73" spans="1:7">
      <c r="A73" t="s">
        <v>251</v>
      </c>
      <c r="B73">
        <v>1</v>
      </c>
      <c r="C73" s="107">
        <v>42389</v>
      </c>
      <c r="D73" s="108" t="s">
        <v>195</v>
      </c>
      <c r="E73">
        <v>60000</v>
      </c>
      <c r="F73">
        <v>6000</v>
      </c>
      <c r="G73">
        <v>66000</v>
      </c>
    </row>
    <row r="74" spans="1:7">
      <c r="A74" t="s">
        <v>252</v>
      </c>
      <c r="B74">
        <v>1</v>
      </c>
      <c r="C74" s="107">
        <v>42389</v>
      </c>
      <c r="D74" s="108" t="s">
        <v>195</v>
      </c>
      <c r="E74">
        <v>60000</v>
      </c>
      <c r="F74">
        <v>6000</v>
      </c>
      <c r="G74">
        <v>66000</v>
      </c>
    </row>
    <row r="75" spans="1:7">
      <c r="A75" t="s">
        <v>253</v>
      </c>
      <c r="B75">
        <v>1</v>
      </c>
      <c r="C75" s="107">
        <v>42389</v>
      </c>
      <c r="D75" s="108" t="s">
        <v>195</v>
      </c>
      <c r="E75">
        <v>60000</v>
      </c>
      <c r="F75">
        <v>6000</v>
      </c>
      <c r="G75">
        <v>66000</v>
      </c>
    </row>
    <row r="76" spans="1:7">
      <c r="A76" t="s">
        <v>254</v>
      </c>
      <c r="B76">
        <v>1</v>
      </c>
      <c r="C76" s="107">
        <v>42389</v>
      </c>
      <c r="D76" s="108" t="s">
        <v>195</v>
      </c>
      <c r="E76">
        <v>60000</v>
      </c>
      <c r="F76">
        <v>6000</v>
      </c>
      <c r="G76">
        <v>66000</v>
      </c>
    </row>
    <row r="77" spans="1:7">
      <c r="A77" t="s">
        <v>255</v>
      </c>
      <c r="B77">
        <v>1</v>
      </c>
      <c r="C77" s="107">
        <v>42389</v>
      </c>
      <c r="D77" s="108" t="s">
        <v>195</v>
      </c>
      <c r="E77">
        <v>60000</v>
      </c>
      <c r="F77">
        <v>6000</v>
      </c>
      <c r="G77">
        <v>66000</v>
      </c>
    </row>
    <row r="78" spans="1:7">
      <c r="A78" t="s">
        <v>256</v>
      </c>
      <c r="B78">
        <v>1</v>
      </c>
      <c r="C78" s="107">
        <v>42389</v>
      </c>
      <c r="D78" s="108" t="s">
        <v>195</v>
      </c>
      <c r="E78">
        <v>60000</v>
      </c>
      <c r="F78">
        <v>6000</v>
      </c>
      <c r="G78">
        <v>66000</v>
      </c>
    </row>
    <row r="79" spans="1:7">
      <c r="A79" t="s">
        <v>257</v>
      </c>
      <c r="B79">
        <v>1</v>
      </c>
      <c r="C79" s="107">
        <v>42389</v>
      </c>
      <c r="D79" s="108" t="s">
        <v>195</v>
      </c>
      <c r="E79">
        <v>60000</v>
      </c>
      <c r="F79">
        <v>6000</v>
      </c>
      <c r="G79">
        <v>66000</v>
      </c>
    </row>
    <row r="80" spans="1:7">
      <c r="A80" t="s">
        <v>258</v>
      </c>
      <c r="B80">
        <v>1</v>
      </c>
      <c r="C80" s="107">
        <v>42389</v>
      </c>
      <c r="D80" s="108" t="s">
        <v>195</v>
      </c>
      <c r="E80">
        <v>60000</v>
      </c>
      <c r="F80">
        <v>6000</v>
      </c>
      <c r="G80">
        <v>66000</v>
      </c>
    </row>
    <row r="81" spans="1:7">
      <c r="A81" t="s">
        <v>259</v>
      </c>
      <c r="B81">
        <v>1</v>
      </c>
      <c r="C81" s="107">
        <v>42389</v>
      </c>
      <c r="D81" s="108" t="s">
        <v>195</v>
      </c>
      <c r="E81">
        <v>60000</v>
      </c>
      <c r="F81">
        <v>6000</v>
      </c>
      <c r="G81">
        <v>66000</v>
      </c>
    </row>
    <row r="82" spans="1:7">
      <c r="A82" t="s">
        <v>260</v>
      </c>
      <c r="B82">
        <v>1</v>
      </c>
      <c r="C82" s="107">
        <v>42389</v>
      </c>
      <c r="D82" s="108" t="s">
        <v>195</v>
      </c>
      <c r="E82">
        <v>60000</v>
      </c>
      <c r="F82">
        <v>6000</v>
      </c>
      <c r="G82">
        <v>66000</v>
      </c>
    </row>
    <row r="83" spans="1:7">
      <c r="A83" t="s">
        <v>261</v>
      </c>
      <c r="B83">
        <v>1</v>
      </c>
      <c r="C83" s="107">
        <v>42389</v>
      </c>
      <c r="D83" s="108" t="s">
        <v>195</v>
      </c>
      <c r="E83">
        <v>60000</v>
      </c>
      <c r="F83">
        <v>6000</v>
      </c>
      <c r="G83">
        <v>66000</v>
      </c>
    </row>
    <row r="84" spans="1:7">
      <c r="A84" t="s">
        <v>262</v>
      </c>
      <c r="B84">
        <v>1</v>
      </c>
      <c r="C84" s="107">
        <v>42389</v>
      </c>
      <c r="D84" s="108" t="s">
        <v>195</v>
      </c>
      <c r="E84">
        <v>60000</v>
      </c>
      <c r="F84">
        <v>6000</v>
      </c>
      <c r="G84">
        <v>66000</v>
      </c>
    </row>
    <row r="85" spans="1:7">
      <c r="A85" t="s">
        <v>263</v>
      </c>
      <c r="B85">
        <v>1</v>
      </c>
      <c r="C85" s="107">
        <v>42389</v>
      </c>
      <c r="D85" s="108" t="s">
        <v>195</v>
      </c>
      <c r="E85">
        <v>60000</v>
      </c>
      <c r="F85">
        <v>6000</v>
      </c>
      <c r="G85">
        <v>66000</v>
      </c>
    </row>
    <row r="86" spans="1:7">
      <c r="A86" t="s">
        <v>264</v>
      </c>
      <c r="B86">
        <v>1</v>
      </c>
      <c r="C86" s="107">
        <v>42389</v>
      </c>
      <c r="D86" s="108" t="s">
        <v>195</v>
      </c>
      <c r="E86">
        <v>60000</v>
      </c>
      <c r="F86">
        <v>6000</v>
      </c>
      <c r="G86">
        <v>66000</v>
      </c>
    </row>
    <row r="87" spans="1:7">
      <c r="A87" t="s">
        <v>265</v>
      </c>
      <c r="B87">
        <v>1</v>
      </c>
      <c r="C87" s="107">
        <v>42389</v>
      </c>
      <c r="D87" s="108" t="s">
        <v>195</v>
      </c>
      <c r="E87">
        <v>60000</v>
      </c>
      <c r="F87">
        <v>6000</v>
      </c>
      <c r="G87">
        <v>66000</v>
      </c>
    </row>
    <row r="88" spans="1:7">
      <c r="A88" t="s">
        <v>266</v>
      </c>
      <c r="B88">
        <v>1</v>
      </c>
      <c r="C88" s="107">
        <v>42389</v>
      </c>
      <c r="D88" s="108" t="s">
        <v>195</v>
      </c>
      <c r="E88">
        <v>60000</v>
      </c>
      <c r="F88">
        <v>6000</v>
      </c>
      <c r="G88">
        <v>66000</v>
      </c>
    </row>
    <row r="89" spans="1:7">
      <c r="A89" t="s">
        <v>267</v>
      </c>
      <c r="B89">
        <v>1</v>
      </c>
      <c r="C89" s="107">
        <v>42389</v>
      </c>
      <c r="D89" s="108" t="s">
        <v>195</v>
      </c>
      <c r="E89">
        <v>60000</v>
      </c>
      <c r="F89">
        <v>6000</v>
      </c>
      <c r="G89">
        <v>66000</v>
      </c>
    </row>
    <row r="90" spans="1:7">
      <c r="A90" t="s">
        <v>268</v>
      </c>
      <c r="B90">
        <v>1</v>
      </c>
      <c r="C90" s="107">
        <v>42389</v>
      </c>
      <c r="D90" s="108" t="s">
        <v>195</v>
      </c>
      <c r="E90">
        <v>60000</v>
      </c>
      <c r="F90">
        <v>6000</v>
      </c>
      <c r="G90">
        <v>66000</v>
      </c>
    </row>
    <row r="91" spans="1:7">
      <c r="A91" t="s">
        <v>269</v>
      </c>
      <c r="B91">
        <v>1</v>
      </c>
      <c r="C91" s="107">
        <v>42389</v>
      </c>
      <c r="D91" s="108" t="s">
        <v>195</v>
      </c>
      <c r="E91">
        <v>60000</v>
      </c>
      <c r="F91">
        <v>6000</v>
      </c>
      <c r="G91">
        <v>66000</v>
      </c>
    </row>
    <row r="92" spans="1:7">
      <c r="A92" t="s">
        <v>270</v>
      </c>
      <c r="B92">
        <v>1</v>
      </c>
      <c r="C92" s="107">
        <v>42389</v>
      </c>
      <c r="D92" s="108" t="s">
        <v>195</v>
      </c>
      <c r="E92">
        <v>60000</v>
      </c>
      <c r="F92">
        <v>6000</v>
      </c>
      <c r="G92">
        <v>66000</v>
      </c>
    </row>
    <row r="93" spans="1:7">
      <c r="A93" t="s">
        <v>271</v>
      </c>
      <c r="B93">
        <v>1</v>
      </c>
      <c r="C93" s="107">
        <v>42389</v>
      </c>
      <c r="D93" s="108" t="s">
        <v>195</v>
      </c>
      <c r="E93">
        <v>60000</v>
      </c>
      <c r="F93">
        <v>6000</v>
      </c>
      <c r="G93">
        <v>66000</v>
      </c>
    </row>
    <row r="94" spans="1:7">
      <c r="A94" t="s">
        <v>272</v>
      </c>
      <c r="B94">
        <v>1</v>
      </c>
      <c r="C94" s="107">
        <v>42389</v>
      </c>
      <c r="D94" s="108" t="s">
        <v>195</v>
      </c>
      <c r="E94">
        <v>60000</v>
      </c>
      <c r="F94">
        <v>6000</v>
      </c>
      <c r="G94">
        <v>66000</v>
      </c>
    </row>
    <row r="95" spans="1:7">
      <c r="A95" t="s">
        <v>273</v>
      </c>
      <c r="B95">
        <v>1</v>
      </c>
      <c r="C95" s="107">
        <v>42389</v>
      </c>
      <c r="D95" s="108" t="s">
        <v>195</v>
      </c>
      <c r="E95">
        <v>60000</v>
      </c>
      <c r="F95">
        <v>6000</v>
      </c>
      <c r="G95">
        <v>66000</v>
      </c>
    </row>
    <row r="96" spans="1:7">
      <c r="A96" t="s">
        <v>274</v>
      </c>
      <c r="B96">
        <v>1</v>
      </c>
      <c r="C96" s="107">
        <v>42389</v>
      </c>
      <c r="D96" s="108" t="s">
        <v>195</v>
      </c>
      <c r="E96">
        <v>60000</v>
      </c>
      <c r="F96">
        <v>6000</v>
      </c>
      <c r="G96">
        <v>66000</v>
      </c>
    </row>
    <row r="97" spans="1:7">
      <c r="A97" t="s">
        <v>275</v>
      </c>
      <c r="B97">
        <v>1</v>
      </c>
      <c r="C97" s="107">
        <v>42389</v>
      </c>
      <c r="D97" s="108" t="s">
        <v>195</v>
      </c>
      <c r="E97">
        <v>60000</v>
      </c>
      <c r="F97">
        <v>6000</v>
      </c>
      <c r="G97">
        <v>66000</v>
      </c>
    </row>
    <row r="98" spans="1:7">
      <c r="A98" t="s">
        <v>276</v>
      </c>
      <c r="B98">
        <v>1</v>
      </c>
      <c r="C98" s="107">
        <v>42389</v>
      </c>
      <c r="D98" s="108" t="s">
        <v>195</v>
      </c>
      <c r="E98">
        <v>60000</v>
      </c>
      <c r="F98">
        <v>6000</v>
      </c>
      <c r="G98">
        <v>66000</v>
      </c>
    </row>
    <row r="99" spans="1:7">
      <c r="A99" t="s">
        <v>277</v>
      </c>
      <c r="B99">
        <v>1</v>
      </c>
      <c r="C99" s="107">
        <v>42389</v>
      </c>
      <c r="D99" s="108" t="s">
        <v>195</v>
      </c>
      <c r="E99">
        <v>60000</v>
      </c>
      <c r="F99">
        <v>6000</v>
      </c>
      <c r="G99">
        <v>66000</v>
      </c>
    </row>
    <row r="100" spans="1:7">
      <c r="A100" t="s">
        <v>278</v>
      </c>
      <c r="B100">
        <v>1</v>
      </c>
      <c r="C100" s="107">
        <v>42389</v>
      </c>
      <c r="D100" s="108" t="s">
        <v>195</v>
      </c>
      <c r="E100">
        <v>60000</v>
      </c>
      <c r="F100">
        <v>6000</v>
      </c>
      <c r="G100">
        <v>66000</v>
      </c>
    </row>
    <row r="101" spans="1:7">
      <c r="A101" t="s">
        <v>279</v>
      </c>
      <c r="B101">
        <v>1</v>
      </c>
      <c r="C101" s="107">
        <v>42389</v>
      </c>
      <c r="D101" s="108" t="s">
        <v>195</v>
      </c>
      <c r="E101">
        <v>60000</v>
      </c>
      <c r="F101">
        <v>6000</v>
      </c>
      <c r="G101">
        <v>66000</v>
      </c>
    </row>
    <row r="102" spans="1:7">
      <c r="A102" t="s">
        <v>280</v>
      </c>
      <c r="B102">
        <v>1</v>
      </c>
      <c r="C102" s="107">
        <v>42389</v>
      </c>
      <c r="D102" s="108" t="s">
        <v>195</v>
      </c>
      <c r="E102">
        <v>60000</v>
      </c>
      <c r="F102">
        <v>6000</v>
      </c>
      <c r="G102">
        <v>66000</v>
      </c>
    </row>
    <row r="103" spans="1:7">
      <c r="A103" t="s">
        <v>281</v>
      </c>
      <c r="B103">
        <v>1</v>
      </c>
      <c r="C103" s="107">
        <v>42389</v>
      </c>
      <c r="D103" s="108" t="s">
        <v>195</v>
      </c>
      <c r="E103">
        <v>60000</v>
      </c>
      <c r="F103">
        <v>6000</v>
      </c>
      <c r="G103">
        <v>66000</v>
      </c>
    </row>
    <row r="104" spans="1:7">
      <c r="A104" t="s">
        <v>282</v>
      </c>
      <c r="B104">
        <v>1</v>
      </c>
      <c r="C104" s="107">
        <v>42389</v>
      </c>
      <c r="D104" s="108" t="s">
        <v>195</v>
      </c>
      <c r="E104">
        <v>60000</v>
      </c>
      <c r="F104">
        <v>6000</v>
      </c>
      <c r="G104">
        <v>66000</v>
      </c>
    </row>
    <row r="105" spans="1:7">
      <c r="A105" t="s">
        <v>283</v>
      </c>
      <c r="B105">
        <v>1</v>
      </c>
      <c r="C105" s="107">
        <v>42389</v>
      </c>
      <c r="D105" s="108" t="s">
        <v>195</v>
      </c>
      <c r="E105">
        <v>60000</v>
      </c>
      <c r="F105">
        <v>6000</v>
      </c>
      <c r="G105">
        <v>66000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E60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36" sqref="J36"/>
    </sheetView>
  </sheetViews>
  <sheetFormatPr defaultRowHeight="16.5"/>
  <cols>
    <col min="1" max="1" width="7.875" style="14" bestFit="1" customWidth="1"/>
    <col min="2" max="2" width="2.5" style="14" bestFit="1" customWidth="1"/>
    <col min="3" max="3" width="15.875" style="14" bestFit="1" customWidth="1"/>
    <col min="4" max="4" width="8.375" style="308" bestFit="1" customWidth="1"/>
    <col min="5" max="5" width="8" style="308" bestFit="1" customWidth="1"/>
    <col min="6" max="6" width="7.5" style="308" bestFit="1" customWidth="1"/>
    <col min="7" max="7" width="10.5" style="14" customWidth="1"/>
    <col min="8" max="8" width="10.25" style="101" customWidth="1"/>
    <col min="9" max="9" width="11.75" style="106" customWidth="1"/>
    <col min="10" max="10" width="11.75" style="101" customWidth="1"/>
    <col min="11" max="11" width="8.625" style="91" customWidth="1"/>
    <col min="12" max="12" width="8.75" style="318" bestFit="1" customWidth="1"/>
    <col min="13" max="13" width="7.5" style="318" bestFit="1" customWidth="1"/>
    <col min="14" max="14" width="9.375" style="91" customWidth="1"/>
    <col min="15" max="15" width="13.375" style="91" bestFit="1" customWidth="1"/>
    <col min="16" max="17" width="13.375" style="90" customWidth="1"/>
    <col min="18" max="18" width="8.625" style="40" bestFit="1" customWidth="1"/>
    <col min="19" max="19" width="10.75" style="40" customWidth="1"/>
    <col min="20" max="20" width="8.375" style="40" customWidth="1"/>
    <col min="21" max="21" width="9.375" style="39" bestFit="1" customWidth="1"/>
    <col min="22" max="22" width="13.375" style="39" bestFit="1" customWidth="1"/>
    <col min="23" max="23" width="44" style="14" customWidth="1"/>
    <col min="24" max="27" width="11.125" style="14" customWidth="1"/>
    <col min="28" max="28" width="9" style="14"/>
    <col min="29" max="29" width="123" style="14" bestFit="1" customWidth="1"/>
    <col min="30" max="16384" width="9" style="14"/>
  </cols>
  <sheetData>
    <row r="1" spans="1:31">
      <c r="A1" s="820" t="s">
        <v>48</v>
      </c>
      <c r="B1" s="820"/>
      <c r="C1" s="820"/>
      <c r="D1" s="834" t="s">
        <v>0</v>
      </c>
      <c r="E1" s="834"/>
      <c r="F1" s="834"/>
      <c r="G1" s="834"/>
      <c r="H1" s="834"/>
      <c r="I1" s="834"/>
      <c r="J1" s="834"/>
      <c r="K1" s="835" t="s">
        <v>156</v>
      </c>
      <c r="L1" s="835"/>
      <c r="M1" s="835"/>
      <c r="N1" s="835"/>
      <c r="O1" s="835"/>
      <c r="P1" s="835"/>
      <c r="Q1" s="835"/>
      <c r="R1" s="836" t="s">
        <v>157</v>
      </c>
      <c r="S1" s="836"/>
      <c r="T1" s="836"/>
      <c r="U1" s="836"/>
      <c r="V1" s="836"/>
      <c r="W1" s="836"/>
      <c r="X1" s="833" t="s">
        <v>55</v>
      </c>
      <c r="Y1" s="833"/>
      <c r="Z1" s="833"/>
      <c r="AA1" s="833"/>
      <c r="AC1" s="820" t="s">
        <v>47</v>
      </c>
    </row>
    <row r="2" spans="1:31" ht="33">
      <c r="A2" s="820"/>
      <c r="B2" s="820"/>
      <c r="C2" s="820"/>
      <c r="D2" s="310" t="s">
        <v>46</v>
      </c>
      <c r="E2" s="310" t="s">
        <v>176</v>
      </c>
      <c r="F2" s="310" t="s">
        <v>177</v>
      </c>
      <c r="G2" s="36" t="s">
        <v>158</v>
      </c>
      <c r="H2" s="97" t="s">
        <v>2</v>
      </c>
      <c r="I2" s="102" t="s">
        <v>175</v>
      </c>
      <c r="J2" s="97" t="s">
        <v>311</v>
      </c>
      <c r="K2" s="69" t="s">
        <v>3</v>
      </c>
      <c r="L2" s="314" t="s">
        <v>155</v>
      </c>
      <c r="M2" s="315" t="s">
        <v>49</v>
      </c>
      <c r="N2" s="70" t="s">
        <v>158</v>
      </c>
      <c r="O2" s="70" t="s">
        <v>49</v>
      </c>
      <c r="P2" s="71" t="s">
        <v>136</v>
      </c>
      <c r="Q2" s="71" t="s">
        <v>161</v>
      </c>
      <c r="R2" s="94" t="s">
        <v>3</v>
      </c>
      <c r="S2" s="94" t="s">
        <v>155</v>
      </c>
      <c r="T2" s="93" t="s">
        <v>49</v>
      </c>
      <c r="U2" s="36" t="s">
        <v>158</v>
      </c>
      <c r="V2" s="36" t="s">
        <v>49</v>
      </c>
      <c r="W2" s="35" t="s">
        <v>47</v>
      </c>
      <c r="X2" s="37" t="s">
        <v>46</v>
      </c>
      <c r="Y2" s="37" t="s">
        <v>2</v>
      </c>
      <c r="Z2" s="37" t="s">
        <v>1</v>
      </c>
      <c r="AA2" s="37" t="s">
        <v>52</v>
      </c>
      <c r="AC2" s="820"/>
    </row>
    <row r="3" spans="1:31">
      <c r="A3" s="72" t="s">
        <v>4</v>
      </c>
      <c r="B3" s="73">
        <v>0</v>
      </c>
      <c r="C3" s="38" t="s">
        <v>5</v>
      </c>
      <c r="D3" s="311">
        <v>300000</v>
      </c>
      <c r="E3" s="312"/>
      <c r="F3" s="312"/>
      <c r="G3" s="77">
        <f>SUM(D3:F3)</f>
        <v>300000</v>
      </c>
      <c r="H3" s="96">
        <v>100000</v>
      </c>
      <c r="I3" s="103"/>
      <c r="J3" s="98">
        <v>300000</v>
      </c>
      <c r="K3" s="76">
        <v>67</v>
      </c>
      <c r="L3" s="316">
        <v>30000</v>
      </c>
      <c r="M3" s="316">
        <v>10000</v>
      </c>
      <c r="N3" s="76">
        <f>SUM(L3:M3)</f>
        <v>40000</v>
      </c>
      <c r="O3" s="76">
        <f>(K3*N3)*3</f>
        <v>8040000</v>
      </c>
      <c r="P3" s="75" t="s">
        <v>137</v>
      </c>
      <c r="Q3" s="75" t="s">
        <v>162</v>
      </c>
      <c r="R3" s="74">
        <v>3</v>
      </c>
      <c r="S3" s="74">
        <v>50000</v>
      </c>
      <c r="T3" s="74"/>
      <c r="U3" s="77">
        <f>SUM(S3:T3)</f>
        <v>50000</v>
      </c>
      <c r="V3" s="77">
        <f>R3*U3</f>
        <v>150000</v>
      </c>
      <c r="W3" s="78" t="s">
        <v>178</v>
      </c>
      <c r="X3" s="79">
        <v>37641</v>
      </c>
      <c r="Y3" s="79">
        <v>37641</v>
      </c>
      <c r="Z3" s="79">
        <v>41353</v>
      </c>
      <c r="AA3" s="80">
        <v>40410</v>
      </c>
      <c r="AC3" s="78" t="s">
        <v>314</v>
      </c>
    </row>
    <row r="4" spans="1:31">
      <c r="A4" s="72" t="s">
        <v>6</v>
      </c>
      <c r="B4" s="73">
        <v>0</v>
      </c>
      <c r="C4" s="38" t="s">
        <v>7</v>
      </c>
      <c r="D4" s="311">
        <v>400000</v>
      </c>
      <c r="E4" s="312"/>
      <c r="F4" s="312"/>
      <c r="G4" s="77">
        <f t="shared" ref="G4:G60" si="0">SUM(D4:F4)</f>
        <v>400000</v>
      </c>
      <c r="H4" s="96">
        <v>100000</v>
      </c>
      <c r="I4" s="103"/>
      <c r="J4" s="98"/>
      <c r="K4" s="76">
        <v>122</v>
      </c>
      <c r="L4" s="316">
        <v>30000</v>
      </c>
      <c r="M4" s="316">
        <v>5000</v>
      </c>
      <c r="N4" s="76">
        <f t="shared" ref="N4:N60" si="1">SUM(L4:M4)</f>
        <v>35000</v>
      </c>
      <c r="O4" s="76">
        <f t="shared" ref="O4:O60" si="2">K4*N4</f>
        <v>4270000</v>
      </c>
      <c r="P4" s="75" t="s">
        <v>138</v>
      </c>
      <c r="Q4" s="75" t="s">
        <v>153</v>
      </c>
      <c r="R4" s="74"/>
      <c r="S4" s="74"/>
      <c r="T4" s="109" t="s">
        <v>310</v>
      </c>
      <c r="U4" s="77"/>
      <c r="V4" s="77"/>
      <c r="W4" s="78"/>
      <c r="X4" s="79">
        <v>37641</v>
      </c>
      <c r="Y4" s="79">
        <v>37641</v>
      </c>
      <c r="Z4" s="79">
        <v>39255</v>
      </c>
      <c r="AA4" s="80">
        <v>41054</v>
      </c>
      <c r="AC4" s="78"/>
      <c r="AE4" s="15"/>
    </row>
    <row r="5" spans="1:31">
      <c r="A5" s="38">
        <v>102</v>
      </c>
      <c r="B5" s="73">
        <v>1</v>
      </c>
      <c r="C5" s="81" t="s">
        <v>67</v>
      </c>
      <c r="D5" s="311"/>
      <c r="E5" s="312"/>
      <c r="F5" s="312"/>
      <c r="G5" s="77">
        <f t="shared" si="0"/>
        <v>0</v>
      </c>
      <c r="H5" s="96"/>
      <c r="I5" s="103"/>
      <c r="J5" s="98">
        <v>300000</v>
      </c>
      <c r="K5" s="76"/>
      <c r="L5" s="316"/>
      <c r="M5" s="316"/>
      <c r="N5" s="76"/>
      <c r="O5" s="76"/>
      <c r="P5" s="75"/>
      <c r="Q5" s="75"/>
      <c r="R5" s="74"/>
      <c r="S5" s="74"/>
      <c r="T5" s="74"/>
      <c r="U5" s="77"/>
      <c r="V5" s="77"/>
      <c r="X5" s="82"/>
      <c r="Y5" s="82"/>
      <c r="Z5" s="82"/>
      <c r="AA5" s="80"/>
      <c r="AC5" s="78" t="s">
        <v>159</v>
      </c>
    </row>
    <row r="6" spans="1:31">
      <c r="A6" s="38">
        <v>202</v>
      </c>
      <c r="B6" s="73">
        <v>2</v>
      </c>
      <c r="C6" s="81" t="s">
        <v>68</v>
      </c>
      <c r="D6" s="311"/>
      <c r="E6" s="312"/>
      <c r="F6" s="312"/>
      <c r="G6" s="77">
        <f t="shared" si="0"/>
        <v>0</v>
      </c>
      <c r="H6" s="96"/>
      <c r="I6" s="103"/>
      <c r="J6" s="98">
        <v>300000</v>
      </c>
      <c r="K6" s="76"/>
      <c r="L6" s="316"/>
      <c r="M6" s="316"/>
      <c r="N6" s="76"/>
      <c r="O6" s="76"/>
      <c r="P6" s="75"/>
      <c r="Q6" s="75"/>
      <c r="R6" s="74"/>
      <c r="S6" s="74"/>
      <c r="T6" s="74"/>
      <c r="U6" s="77"/>
      <c r="V6" s="77"/>
      <c r="X6" s="82"/>
      <c r="Y6" s="82"/>
      <c r="Z6" s="82"/>
      <c r="AA6" s="80">
        <v>41389</v>
      </c>
      <c r="AC6" s="78" t="s">
        <v>160</v>
      </c>
    </row>
    <row r="7" spans="1:31">
      <c r="A7" s="38">
        <v>302</v>
      </c>
      <c r="B7" s="73">
        <v>3</v>
      </c>
      <c r="C7" s="81" t="s">
        <v>69</v>
      </c>
      <c r="D7" s="311"/>
      <c r="E7" s="312"/>
      <c r="F7" s="312"/>
      <c r="G7" s="77">
        <f t="shared" si="0"/>
        <v>0</v>
      </c>
      <c r="H7" s="96"/>
      <c r="I7" s="103"/>
      <c r="J7" s="98">
        <v>300000</v>
      </c>
      <c r="K7" s="76"/>
      <c r="L7" s="316"/>
      <c r="M7" s="316"/>
      <c r="N7" s="76"/>
      <c r="O7" s="76"/>
      <c r="P7" s="75"/>
      <c r="Q7" s="75"/>
      <c r="R7" s="74"/>
      <c r="S7" s="74"/>
      <c r="T7" s="74"/>
      <c r="U7" s="77"/>
      <c r="V7" s="77"/>
      <c r="W7" s="78"/>
      <c r="X7" s="82"/>
      <c r="Y7" s="82"/>
      <c r="Z7" s="82"/>
      <c r="AA7" s="80">
        <v>41480</v>
      </c>
      <c r="AC7" s="78"/>
    </row>
    <row r="8" spans="1:31">
      <c r="A8" s="41" t="s">
        <v>8</v>
      </c>
      <c r="B8" s="73">
        <v>0</v>
      </c>
      <c r="C8" s="38" t="s">
        <v>9</v>
      </c>
      <c r="D8" s="311">
        <v>400000</v>
      </c>
      <c r="E8" s="312"/>
      <c r="F8" s="312"/>
      <c r="G8" s="77">
        <f t="shared" si="0"/>
        <v>400000</v>
      </c>
      <c r="H8" s="96">
        <v>100000</v>
      </c>
      <c r="I8" s="103"/>
      <c r="J8" s="98">
        <v>300000</v>
      </c>
      <c r="K8" s="76">
        <v>39</v>
      </c>
      <c r="L8" s="316">
        <v>15000</v>
      </c>
      <c r="M8" s="316">
        <v>5000</v>
      </c>
      <c r="N8" s="76">
        <f t="shared" si="1"/>
        <v>20000</v>
      </c>
      <c r="O8" s="76">
        <f t="shared" si="2"/>
        <v>780000</v>
      </c>
      <c r="P8" s="75" t="s">
        <v>139</v>
      </c>
      <c r="Q8" s="75" t="s">
        <v>154</v>
      </c>
      <c r="R8" s="74">
        <v>39</v>
      </c>
      <c r="S8" s="74">
        <v>15000</v>
      </c>
      <c r="T8" s="109" t="s">
        <v>310</v>
      </c>
      <c r="U8" s="77">
        <f t="shared" ref="U8:U43" si="3">SUM(S8:T8)</f>
        <v>15000</v>
      </c>
      <c r="V8" s="77">
        <f>(R8*U8)*3</f>
        <v>1755000</v>
      </c>
      <c r="W8" s="78" t="s">
        <v>164</v>
      </c>
      <c r="X8" s="79">
        <v>37914</v>
      </c>
      <c r="Y8" s="79">
        <v>37914</v>
      </c>
      <c r="Z8" s="79">
        <v>39721</v>
      </c>
      <c r="AA8" s="80">
        <v>40471</v>
      </c>
      <c r="AC8" s="78" t="s">
        <v>172</v>
      </c>
    </row>
    <row r="9" spans="1:31">
      <c r="A9" s="83">
        <v>304</v>
      </c>
      <c r="B9" s="73">
        <v>3</v>
      </c>
      <c r="C9" s="81" t="s">
        <v>65</v>
      </c>
      <c r="D9" s="313"/>
      <c r="E9" s="313"/>
      <c r="F9" s="313"/>
      <c r="G9" s="77">
        <f t="shared" si="0"/>
        <v>0</v>
      </c>
      <c r="H9" s="96">
        <v>100000</v>
      </c>
      <c r="I9" s="104"/>
      <c r="J9" s="99">
        <v>300000</v>
      </c>
      <c r="K9" s="95">
        <v>42</v>
      </c>
      <c r="L9" s="317">
        <v>15000</v>
      </c>
      <c r="M9" s="317">
        <v>5000</v>
      </c>
      <c r="N9" s="76">
        <f t="shared" si="1"/>
        <v>20000</v>
      </c>
      <c r="O9" s="76">
        <f t="shared" si="2"/>
        <v>840000</v>
      </c>
      <c r="P9" s="75"/>
      <c r="Q9" s="75"/>
      <c r="R9" s="84">
        <v>42</v>
      </c>
      <c r="S9" s="84">
        <v>15000</v>
      </c>
      <c r="T9" s="84"/>
      <c r="U9" s="77">
        <f t="shared" si="3"/>
        <v>15000</v>
      </c>
      <c r="V9" s="77">
        <f t="shared" ref="V9:V12" si="4">(R9*U9)*3</f>
        <v>1890000</v>
      </c>
      <c r="W9" s="86"/>
      <c r="X9" s="79">
        <v>42328</v>
      </c>
      <c r="Y9" s="79">
        <v>42480</v>
      </c>
      <c r="Z9" s="79">
        <v>42328</v>
      </c>
      <c r="AA9" s="87">
        <v>42328</v>
      </c>
      <c r="AC9" s="42" t="s">
        <v>165</v>
      </c>
    </row>
    <row r="10" spans="1:31">
      <c r="A10" s="83">
        <v>404</v>
      </c>
      <c r="B10" s="73">
        <v>4</v>
      </c>
      <c r="C10" s="81" t="s">
        <v>64</v>
      </c>
      <c r="D10" s="313"/>
      <c r="E10" s="313"/>
      <c r="F10" s="313"/>
      <c r="G10" s="77">
        <f t="shared" si="0"/>
        <v>0</v>
      </c>
      <c r="H10" s="96"/>
      <c r="I10" s="104"/>
      <c r="J10" s="99"/>
      <c r="K10" s="95"/>
      <c r="L10" s="317"/>
      <c r="M10" s="317"/>
      <c r="N10" s="76">
        <f t="shared" si="1"/>
        <v>0</v>
      </c>
      <c r="O10" s="76">
        <f t="shared" si="2"/>
        <v>0</v>
      </c>
      <c r="P10" s="75"/>
      <c r="Q10" s="75"/>
      <c r="R10" s="84"/>
      <c r="S10" s="84"/>
      <c r="T10" s="84"/>
      <c r="U10" s="77">
        <f t="shared" si="3"/>
        <v>0</v>
      </c>
      <c r="V10" s="77">
        <f t="shared" si="4"/>
        <v>0</v>
      </c>
      <c r="W10" s="86"/>
      <c r="X10" s="79"/>
      <c r="Y10" s="79"/>
      <c r="Z10" s="79"/>
      <c r="AA10" s="87"/>
      <c r="AC10" s="86"/>
    </row>
    <row r="11" spans="1:31">
      <c r="A11" s="41" t="s">
        <v>10</v>
      </c>
      <c r="B11" s="73">
        <v>0</v>
      </c>
      <c r="C11" s="38" t="s">
        <v>11</v>
      </c>
      <c r="D11" s="312">
        <v>400000</v>
      </c>
      <c r="E11" s="313"/>
      <c r="F11" s="313"/>
      <c r="G11" s="77">
        <f t="shared" si="0"/>
        <v>400000</v>
      </c>
      <c r="H11" s="98">
        <v>100000</v>
      </c>
      <c r="I11" s="104"/>
      <c r="J11" s="99">
        <v>300000</v>
      </c>
      <c r="K11" s="95">
        <v>14</v>
      </c>
      <c r="L11" s="317">
        <v>15000</v>
      </c>
      <c r="M11" s="317">
        <v>5000</v>
      </c>
      <c r="N11" s="76">
        <f t="shared" si="1"/>
        <v>20000</v>
      </c>
      <c r="O11" s="76">
        <f t="shared" si="2"/>
        <v>280000</v>
      </c>
      <c r="P11" s="75" t="s">
        <v>140</v>
      </c>
      <c r="Q11" s="75" t="s">
        <v>154</v>
      </c>
      <c r="R11" s="84">
        <v>14</v>
      </c>
      <c r="S11" s="84">
        <v>15000</v>
      </c>
      <c r="T11" s="84">
        <v>5000</v>
      </c>
      <c r="U11" s="77">
        <f t="shared" si="3"/>
        <v>20000</v>
      </c>
      <c r="V11" s="77">
        <f t="shared" si="4"/>
        <v>840000</v>
      </c>
      <c r="W11" s="78" t="s">
        <v>164</v>
      </c>
      <c r="X11" s="79">
        <v>42450</v>
      </c>
      <c r="Y11" s="79">
        <v>42450</v>
      </c>
      <c r="Z11" s="79">
        <v>42450</v>
      </c>
      <c r="AA11" s="87">
        <v>42236</v>
      </c>
      <c r="AC11" s="78" t="s">
        <v>316</v>
      </c>
    </row>
    <row r="12" spans="1:31">
      <c r="A12" s="83">
        <v>119</v>
      </c>
      <c r="B12" s="73">
        <v>1</v>
      </c>
      <c r="C12" s="81" t="s">
        <v>56</v>
      </c>
      <c r="D12" s="313"/>
      <c r="E12" s="313"/>
      <c r="F12" s="313"/>
      <c r="G12" s="77">
        <f t="shared" si="0"/>
        <v>0</v>
      </c>
      <c r="H12" s="96"/>
      <c r="I12" s="104"/>
      <c r="J12" s="99"/>
      <c r="K12" s="95"/>
      <c r="L12" s="317"/>
      <c r="M12" s="317"/>
      <c r="N12" s="76">
        <f t="shared" si="1"/>
        <v>0</v>
      </c>
      <c r="O12" s="76">
        <f t="shared" si="2"/>
        <v>0</v>
      </c>
      <c r="P12" s="75"/>
      <c r="Q12" s="75"/>
      <c r="R12" s="84"/>
      <c r="S12" s="84"/>
      <c r="T12" s="84"/>
      <c r="U12" s="77">
        <f t="shared" si="3"/>
        <v>0</v>
      </c>
      <c r="V12" s="77">
        <f t="shared" si="4"/>
        <v>0</v>
      </c>
      <c r="W12" s="86"/>
      <c r="X12" s="79"/>
      <c r="Y12" s="79"/>
      <c r="Z12" s="79"/>
      <c r="AA12" s="87"/>
      <c r="AC12" s="86"/>
    </row>
    <row r="13" spans="1:31">
      <c r="A13" s="72" t="s">
        <v>12</v>
      </c>
      <c r="B13" s="73">
        <v>0</v>
      </c>
      <c r="C13" s="38" t="s">
        <v>13</v>
      </c>
      <c r="D13" s="311">
        <v>200000</v>
      </c>
      <c r="E13" s="312"/>
      <c r="F13" s="312"/>
      <c r="G13" s="77">
        <f t="shared" si="0"/>
        <v>200000</v>
      </c>
      <c r="H13" s="96">
        <v>200000</v>
      </c>
      <c r="I13" s="103"/>
      <c r="J13" s="98">
        <v>300000</v>
      </c>
      <c r="K13" s="76">
        <v>125</v>
      </c>
      <c r="L13" s="316">
        <v>50000</v>
      </c>
      <c r="M13" s="316">
        <v>5000</v>
      </c>
      <c r="N13" s="76">
        <f t="shared" si="1"/>
        <v>55000</v>
      </c>
      <c r="O13" s="76">
        <f t="shared" si="2"/>
        <v>6875000</v>
      </c>
      <c r="P13" s="75" t="s">
        <v>141</v>
      </c>
      <c r="Q13" s="75" t="s">
        <v>313</v>
      </c>
      <c r="R13" s="74">
        <v>1</v>
      </c>
      <c r="S13" s="74">
        <v>50000</v>
      </c>
      <c r="T13" s="109" t="s">
        <v>310</v>
      </c>
      <c r="U13" s="77">
        <f t="shared" si="3"/>
        <v>50000</v>
      </c>
      <c r="V13" s="77">
        <f t="shared" ref="V13:V43" si="5">R13*U13</f>
        <v>50000</v>
      </c>
      <c r="W13" s="78" t="s">
        <v>166</v>
      </c>
      <c r="X13" s="79">
        <v>37641</v>
      </c>
      <c r="Y13" s="79">
        <v>37641</v>
      </c>
      <c r="Z13" s="79">
        <v>37705</v>
      </c>
      <c r="AA13" s="80">
        <v>41263</v>
      </c>
      <c r="AC13" s="78" t="s">
        <v>167</v>
      </c>
    </row>
    <row r="14" spans="1:31">
      <c r="A14" s="83">
        <v>105</v>
      </c>
      <c r="B14" s="73">
        <v>1</v>
      </c>
      <c r="C14" s="81" t="s">
        <v>14</v>
      </c>
      <c r="D14" s="313">
        <v>100000</v>
      </c>
      <c r="E14" s="313"/>
      <c r="F14" s="313"/>
      <c r="G14" s="77">
        <f t="shared" si="0"/>
        <v>100000</v>
      </c>
      <c r="H14" s="99"/>
      <c r="I14" s="104"/>
      <c r="J14" s="99">
        <v>300000</v>
      </c>
      <c r="K14" s="95"/>
      <c r="L14" s="317"/>
      <c r="M14" s="317"/>
      <c r="N14" s="76">
        <f t="shared" si="1"/>
        <v>0</v>
      </c>
      <c r="O14" s="76">
        <f t="shared" si="2"/>
        <v>0</v>
      </c>
      <c r="P14" s="75"/>
      <c r="Q14" s="75"/>
      <c r="R14" s="84"/>
      <c r="S14" s="84"/>
      <c r="T14" s="84"/>
      <c r="U14" s="77">
        <f t="shared" si="3"/>
        <v>0</v>
      </c>
      <c r="V14" s="77">
        <f t="shared" si="5"/>
        <v>0</v>
      </c>
      <c r="W14" s="86"/>
      <c r="X14" s="79">
        <v>39588</v>
      </c>
      <c r="Y14" s="82"/>
      <c r="Z14" s="82"/>
      <c r="AA14" s="87">
        <v>41263</v>
      </c>
      <c r="AC14" s="86" t="s">
        <v>51</v>
      </c>
    </row>
    <row r="15" spans="1:31">
      <c r="A15" s="83">
        <v>205</v>
      </c>
      <c r="B15" s="73">
        <v>2</v>
      </c>
      <c r="C15" s="81" t="s">
        <v>315</v>
      </c>
      <c r="D15" s="313"/>
      <c r="E15" s="313"/>
      <c r="F15" s="313"/>
      <c r="G15" s="77"/>
      <c r="H15" s="99"/>
      <c r="I15" s="104"/>
      <c r="J15" s="99"/>
      <c r="K15" s="95"/>
      <c r="L15" s="317"/>
      <c r="M15" s="317"/>
      <c r="N15" s="76"/>
      <c r="O15" s="76"/>
      <c r="P15" s="75"/>
      <c r="Q15" s="75"/>
      <c r="R15" s="84"/>
      <c r="S15" s="84"/>
      <c r="T15" s="84"/>
      <c r="U15" s="77"/>
      <c r="V15" s="77"/>
      <c r="W15" s="86"/>
      <c r="X15" s="79"/>
      <c r="Y15" s="82"/>
      <c r="Z15" s="82"/>
      <c r="AA15" s="87"/>
      <c r="AC15" s="86"/>
    </row>
    <row r="16" spans="1:31">
      <c r="A16" s="72" t="s">
        <v>15</v>
      </c>
      <c r="B16" s="73">
        <v>0</v>
      </c>
      <c r="C16" s="38" t="s">
        <v>16</v>
      </c>
      <c r="D16" s="311">
        <v>300000</v>
      </c>
      <c r="E16" s="312">
        <v>50000</v>
      </c>
      <c r="F16" s="312"/>
      <c r="G16" s="77">
        <f t="shared" si="0"/>
        <v>350000</v>
      </c>
      <c r="H16" s="96">
        <v>100000</v>
      </c>
      <c r="I16" s="103"/>
      <c r="J16" s="98">
        <v>300000</v>
      </c>
      <c r="K16" s="76">
        <v>50</v>
      </c>
      <c r="L16" s="316">
        <v>30000</v>
      </c>
      <c r="M16" s="316">
        <v>5000</v>
      </c>
      <c r="N16" s="76">
        <f t="shared" si="1"/>
        <v>35000</v>
      </c>
      <c r="O16" s="76">
        <f t="shared" si="2"/>
        <v>1750000</v>
      </c>
      <c r="P16" s="75" t="s">
        <v>142</v>
      </c>
      <c r="Q16" s="75" t="s">
        <v>154</v>
      </c>
      <c r="R16" s="74"/>
      <c r="S16" s="74"/>
      <c r="T16" s="109" t="s">
        <v>310</v>
      </c>
      <c r="U16" s="77"/>
      <c r="V16" s="77"/>
      <c r="W16" s="78"/>
      <c r="X16" s="79">
        <v>37641</v>
      </c>
      <c r="Y16" s="79">
        <v>37641</v>
      </c>
      <c r="Z16" s="79">
        <v>39447</v>
      </c>
      <c r="AA16" s="80">
        <v>41263</v>
      </c>
      <c r="AC16" s="78"/>
    </row>
    <row r="17" spans="1:29">
      <c r="A17" s="38">
        <v>106</v>
      </c>
      <c r="B17" s="73">
        <v>1</v>
      </c>
      <c r="C17" s="81" t="s">
        <v>62</v>
      </c>
      <c r="D17" s="311"/>
      <c r="E17" s="312">
        <v>50000</v>
      </c>
      <c r="F17" s="312"/>
      <c r="G17" s="77">
        <f t="shared" si="0"/>
        <v>50000</v>
      </c>
      <c r="H17" s="96"/>
      <c r="I17" s="103"/>
      <c r="J17" s="98">
        <v>300000</v>
      </c>
      <c r="K17" s="76">
        <v>47</v>
      </c>
      <c r="L17" s="316">
        <v>30000</v>
      </c>
      <c r="M17" s="316">
        <v>5000</v>
      </c>
      <c r="N17" s="76">
        <f t="shared" si="1"/>
        <v>35000</v>
      </c>
      <c r="O17" s="76">
        <f t="shared" si="2"/>
        <v>1645000</v>
      </c>
      <c r="P17" s="75"/>
      <c r="Q17" s="75"/>
      <c r="R17" s="74"/>
      <c r="S17" s="74"/>
      <c r="T17" s="74"/>
      <c r="U17" s="77"/>
      <c r="V17" s="77"/>
      <c r="W17" s="78"/>
      <c r="X17" s="79"/>
      <c r="Y17" s="79"/>
      <c r="Z17" s="79"/>
      <c r="AA17" s="80"/>
      <c r="AC17" s="78"/>
    </row>
    <row r="18" spans="1:29">
      <c r="A18" s="83">
        <v>206</v>
      </c>
      <c r="B18" s="73">
        <v>2</v>
      </c>
      <c r="C18" s="81" t="s">
        <v>63</v>
      </c>
      <c r="D18" s="313"/>
      <c r="E18" s="313"/>
      <c r="F18" s="313"/>
      <c r="G18" s="77">
        <f t="shared" si="0"/>
        <v>0</v>
      </c>
      <c r="H18" s="99"/>
      <c r="I18" s="104"/>
      <c r="J18" s="99"/>
      <c r="K18" s="95"/>
      <c r="L18" s="317"/>
      <c r="M18" s="317"/>
      <c r="N18" s="76">
        <f t="shared" si="1"/>
        <v>0</v>
      </c>
      <c r="O18" s="76">
        <f t="shared" si="2"/>
        <v>0</v>
      </c>
      <c r="P18" s="75"/>
      <c r="Q18" s="75"/>
      <c r="R18" s="84"/>
      <c r="S18" s="84"/>
      <c r="T18" s="84"/>
      <c r="U18" s="77"/>
      <c r="V18" s="77"/>
      <c r="W18" s="86"/>
      <c r="X18" s="82"/>
      <c r="Y18" s="82"/>
      <c r="Z18" s="82"/>
      <c r="AA18" s="86"/>
      <c r="AC18" s="86"/>
    </row>
    <row r="19" spans="1:29">
      <c r="A19" s="72" t="s">
        <v>17</v>
      </c>
      <c r="B19" s="73">
        <v>0</v>
      </c>
      <c r="C19" s="38" t="s">
        <v>18</v>
      </c>
      <c r="D19" s="311">
        <v>200000</v>
      </c>
      <c r="E19" s="311"/>
      <c r="F19" s="311"/>
      <c r="G19" s="77">
        <f t="shared" si="0"/>
        <v>200000</v>
      </c>
      <c r="H19" s="96">
        <v>100000</v>
      </c>
      <c r="I19" s="105"/>
      <c r="J19" s="96"/>
      <c r="K19" s="76">
        <v>31</v>
      </c>
      <c r="L19" s="316">
        <v>30000</v>
      </c>
      <c r="M19" s="316">
        <v>10000</v>
      </c>
      <c r="N19" s="76">
        <f t="shared" si="1"/>
        <v>40000</v>
      </c>
      <c r="O19" s="76">
        <f t="shared" si="2"/>
        <v>1240000</v>
      </c>
      <c r="P19" s="75" t="s">
        <v>143</v>
      </c>
      <c r="Q19" s="75" t="s">
        <v>154</v>
      </c>
      <c r="R19" s="74"/>
      <c r="S19" s="74"/>
      <c r="T19" s="74"/>
      <c r="U19" s="77"/>
      <c r="V19" s="77"/>
      <c r="W19" s="78"/>
      <c r="X19" s="79">
        <v>37641</v>
      </c>
      <c r="Y19" s="79">
        <v>38188</v>
      </c>
      <c r="Z19" s="79">
        <v>40421</v>
      </c>
      <c r="AA19" s="82" t="s">
        <v>54</v>
      </c>
      <c r="AC19" s="78"/>
    </row>
    <row r="20" spans="1:29">
      <c r="A20" s="83">
        <v>107</v>
      </c>
      <c r="B20" s="73">
        <v>1</v>
      </c>
      <c r="C20" s="81" t="s">
        <v>70</v>
      </c>
      <c r="D20" s="313">
        <v>150000</v>
      </c>
      <c r="E20" s="313"/>
      <c r="F20" s="313"/>
      <c r="G20" s="77">
        <f t="shared" si="0"/>
        <v>150000</v>
      </c>
      <c r="H20" s="99"/>
      <c r="I20" s="104"/>
      <c r="J20" s="99"/>
      <c r="K20" s="95">
        <v>17</v>
      </c>
      <c r="L20" s="317">
        <v>30000</v>
      </c>
      <c r="M20" s="317">
        <v>10000</v>
      </c>
      <c r="N20" s="76">
        <f t="shared" si="1"/>
        <v>40000</v>
      </c>
      <c r="O20" s="76">
        <f t="shared" si="2"/>
        <v>680000</v>
      </c>
      <c r="P20" s="75"/>
      <c r="Q20" s="75"/>
      <c r="R20" s="84"/>
      <c r="S20" s="84"/>
      <c r="T20" s="84"/>
      <c r="U20" s="77"/>
      <c r="V20" s="77"/>
      <c r="W20" s="86"/>
      <c r="X20" s="79">
        <v>39559</v>
      </c>
      <c r="Y20" s="82"/>
      <c r="Z20" s="79">
        <v>40421</v>
      </c>
      <c r="AA20" s="86"/>
      <c r="AC20" s="86"/>
    </row>
    <row r="21" spans="1:29">
      <c r="A21" s="83">
        <v>207</v>
      </c>
      <c r="B21" s="73">
        <v>2</v>
      </c>
      <c r="C21" s="81" t="s">
        <v>71</v>
      </c>
      <c r="D21" s="313">
        <v>150000</v>
      </c>
      <c r="E21" s="313"/>
      <c r="F21" s="313"/>
      <c r="G21" s="77">
        <f t="shared" si="0"/>
        <v>150000</v>
      </c>
      <c r="H21" s="99">
        <v>100000</v>
      </c>
      <c r="I21" s="104"/>
      <c r="J21" s="99"/>
      <c r="K21" s="95">
        <v>18</v>
      </c>
      <c r="L21" s="317">
        <v>30000</v>
      </c>
      <c r="M21" s="317">
        <v>10000</v>
      </c>
      <c r="N21" s="76">
        <f t="shared" si="1"/>
        <v>40000</v>
      </c>
      <c r="O21" s="76">
        <f t="shared" si="2"/>
        <v>720000</v>
      </c>
      <c r="P21" s="75"/>
      <c r="Q21" s="75"/>
      <c r="R21" s="84"/>
      <c r="S21" s="84"/>
      <c r="T21" s="84"/>
      <c r="U21" s="77"/>
      <c r="V21" s="77"/>
      <c r="W21" s="86"/>
      <c r="X21" s="79">
        <v>39559</v>
      </c>
      <c r="Y21" s="79">
        <v>42541</v>
      </c>
      <c r="Z21" s="79">
        <v>40421</v>
      </c>
      <c r="AA21" s="86"/>
      <c r="AC21" s="86"/>
    </row>
    <row r="22" spans="1:29">
      <c r="A22" s="72" t="s">
        <v>19</v>
      </c>
      <c r="B22" s="73">
        <v>0</v>
      </c>
      <c r="C22" s="38" t="s">
        <v>20</v>
      </c>
      <c r="D22" s="311">
        <v>250000</v>
      </c>
      <c r="E22" s="311"/>
      <c r="F22" s="311"/>
      <c r="G22" s="77">
        <f t="shared" si="0"/>
        <v>250000</v>
      </c>
      <c r="H22" s="99">
        <v>100000</v>
      </c>
      <c r="I22" s="105"/>
      <c r="J22" s="96">
        <v>300000</v>
      </c>
      <c r="K22" s="76">
        <v>37</v>
      </c>
      <c r="L22" s="317">
        <v>30000</v>
      </c>
      <c r="M22" s="317">
        <v>10000</v>
      </c>
      <c r="N22" s="76">
        <f t="shared" si="1"/>
        <v>40000</v>
      </c>
      <c r="O22" s="76">
        <f t="shared" si="2"/>
        <v>1480000</v>
      </c>
      <c r="P22" s="75" t="s">
        <v>144</v>
      </c>
      <c r="Q22" s="75" t="s">
        <v>154</v>
      </c>
      <c r="R22" s="74"/>
      <c r="S22" s="84"/>
      <c r="T22" s="84"/>
      <c r="U22" s="77"/>
      <c r="V22" s="77"/>
      <c r="W22" s="78"/>
      <c r="X22" s="79">
        <v>37641</v>
      </c>
      <c r="Y22" s="79">
        <v>37641</v>
      </c>
      <c r="Z22" s="79">
        <v>39510</v>
      </c>
      <c r="AA22" s="80">
        <v>40410</v>
      </c>
      <c r="AC22" s="78"/>
    </row>
    <row r="23" spans="1:29">
      <c r="A23" s="38">
        <v>208</v>
      </c>
      <c r="B23" s="73">
        <v>1</v>
      </c>
      <c r="C23" s="81" t="s">
        <v>61</v>
      </c>
      <c r="D23" s="311"/>
      <c r="E23" s="311"/>
      <c r="F23" s="311"/>
      <c r="G23" s="77">
        <f t="shared" si="0"/>
        <v>0</v>
      </c>
      <c r="H23" s="99"/>
      <c r="I23" s="105"/>
      <c r="J23" s="96"/>
      <c r="K23" s="76"/>
      <c r="L23" s="317"/>
      <c r="M23" s="317"/>
      <c r="N23" s="76">
        <f t="shared" si="1"/>
        <v>0</v>
      </c>
      <c r="O23" s="76">
        <f t="shared" si="2"/>
        <v>0</v>
      </c>
      <c r="P23" s="75"/>
      <c r="Q23" s="75"/>
      <c r="R23" s="74"/>
      <c r="S23" s="84"/>
      <c r="T23" s="84"/>
      <c r="U23" s="77"/>
      <c r="V23" s="77"/>
      <c r="W23" s="78"/>
      <c r="X23" s="79"/>
      <c r="Y23" s="79"/>
      <c r="Z23" s="79"/>
      <c r="AA23" s="80"/>
      <c r="AC23" s="78"/>
    </row>
    <row r="24" spans="1:29">
      <c r="A24" s="88" t="s">
        <v>21</v>
      </c>
      <c r="B24" s="73">
        <v>0</v>
      </c>
      <c r="C24" s="38" t="s">
        <v>22</v>
      </c>
      <c r="D24" s="311">
        <v>250000</v>
      </c>
      <c r="E24" s="311"/>
      <c r="F24" s="311"/>
      <c r="G24" s="77">
        <f t="shared" si="0"/>
        <v>250000</v>
      </c>
      <c r="H24" s="99">
        <v>100000</v>
      </c>
      <c r="I24" s="104"/>
      <c r="J24" s="99">
        <v>300000</v>
      </c>
      <c r="K24" s="95">
        <v>36</v>
      </c>
      <c r="L24" s="317">
        <v>30000</v>
      </c>
      <c r="M24" s="317">
        <v>10000</v>
      </c>
      <c r="N24" s="76">
        <f t="shared" si="1"/>
        <v>40000</v>
      </c>
      <c r="O24" s="76">
        <f t="shared" si="2"/>
        <v>1440000</v>
      </c>
      <c r="P24" s="75" t="s">
        <v>145</v>
      </c>
      <c r="Q24" s="75" t="s">
        <v>154</v>
      </c>
      <c r="R24" s="84"/>
      <c r="S24" s="84"/>
      <c r="T24" s="84"/>
      <c r="U24" s="77"/>
      <c r="V24" s="77"/>
      <c r="W24" s="86"/>
      <c r="X24" s="79">
        <v>40410</v>
      </c>
      <c r="Y24" s="82"/>
      <c r="Z24" s="79">
        <v>40683</v>
      </c>
      <c r="AA24" s="87">
        <v>40410</v>
      </c>
      <c r="AC24" s="86"/>
    </row>
    <row r="25" spans="1:29">
      <c r="A25" s="83">
        <v>118</v>
      </c>
      <c r="B25" s="73">
        <v>1</v>
      </c>
      <c r="C25" s="81" t="s">
        <v>60</v>
      </c>
      <c r="D25" s="311"/>
      <c r="E25" s="311"/>
      <c r="F25" s="311"/>
      <c r="G25" s="77">
        <f t="shared" si="0"/>
        <v>0</v>
      </c>
      <c r="H25" s="99"/>
      <c r="I25" s="104"/>
      <c r="J25" s="99"/>
      <c r="K25" s="95"/>
      <c r="L25" s="317"/>
      <c r="M25" s="317"/>
      <c r="N25" s="76">
        <f t="shared" si="1"/>
        <v>0</v>
      </c>
      <c r="O25" s="76">
        <f t="shared" si="2"/>
        <v>0</v>
      </c>
      <c r="P25" s="75"/>
      <c r="Q25" s="75"/>
      <c r="R25" s="84"/>
      <c r="S25" s="84"/>
      <c r="T25" s="84"/>
      <c r="U25" s="77"/>
      <c r="V25" s="77"/>
      <c r="W25" s="86"/>
      <c r="X25" s="79"/>
      <c r="Y25" s="82"/>
      <c r="Z25" s="79"/>
      <c r="AA25" s="87"/>
      <c r="AC25" s="86"/>
    </row>
    <row r="26" spans="1:29">
      <c r="A26" s="72" t="s">
        <v>23</v>
      </c>
      <c r="B26" s="73">
        <v>0</v>
      </c>
      <c r="C26" s="38" t="s">
        <v>24</v>
      </c>
      <c r="D26" s="313">
        <v>250000</v>
      </c>
      <c r="E26" s="313"/>
      <c r="F26" s="313"/>
      <c r="G26" s="77">
        <f t="shared" si="0"/>
        <v>250000</v>
      </c>
      <c r="H26" s="99">
        <v>100000</v>
      </c>
      <c r="I26" s="104"/>
      <c r="J26" s="99">
        <v>300000</v>
      </c>
      <c r="K26" s="95">
        <v>33</v>
      </c>
      <c r="L26" s="317">
        <v>30000</v>
      </c>
      <c r="M26" s="317">
        <v>10000</v>
      </c>
      <c r="N26" s="76">
        <f t="shared" si="1"/>
        <v>40000</v>
      </c>
      <c r="O26" s="76">
        <f t="shared" si="2"/>
        <v>1320000</v>
      </c>
      <c r="P26" s="75" t="s">
        <v>146</v>
      </c>
      <c r="Q26" s="75" t="s">
        <v>154</v>
      </c>
      <c r="R26" s="84"/>
      <c r="S26" s="84"/>
      <c r="T26" s="84"/>
      <c r="U26" s="77"/>
      <c r="V26" s="77"/>
      <c r="W26" s="86"/>
      <c r="X26" s="79">
        <v>37641</v>
      </c>
      <c r="Y26" s="79">
        <v>37641</v>
      </c>
      <c r="Z26" s="79">
        <v>40471</v>
      </c>
      <c r="AA26" s="87">
        <v>41263</v>
      </c>
      <c r="AC26" s="42" t="s">
        <v>170</v>
      </c>
    </row>
    <row r="27" spans="1:29">
      <c r="A27" s="38">
        <v>113</v>
      </c>
      <c r="B27" s="73">
        <v>1</v>
      </c>
      <c r="C27" s="81" t="s">
        <v>72</v>
      </c>
      <c r="D27" s="313"/>
      <c r="E27" s="313"/>
      <c r="F27" s="313"/>
      <c r="G27" s="77">
        <f t="shared" si="0"/>
        <v>0</v>
      </c>
      <c r="H27" s="99"/>
      <c r="I27" s="104"/>
      <c r="J27" s="99"/>
      <c r="K27" s="95"/>
      <c r="L27" s="317"/>
      <c r="M27" s="317"/>
      <c r="N27" s="76">
        <f t="shared" si="1"/>
        <v>0</v>
      </c>
      <c r="O27" s="76">
        <f t="shared" si="2"/>
        <v>0</v>
      </c>
      <c r="P27" s="75"/>
      <c r="Q27" s="75"/>
      <c r="R27" s="84"/>
      <c r="S27" s="84"/>
      <c r="T27" s="84"/>
      <c r="U27" s="77"/>
      <c r="V27" s="77"/>
      <c r="W27" s="86"/>
      <c r="X27" s="79"/>
      <c r="Y27" s="79"/>
      <c r="Z27" s="79"/>
      <c r="AA27" s="87"/>
    </row>
    <row r="28" spans="1:29">
      <c r="A28" s="110" t="s">
        <v>25</v>
      </c>
      <c r="B28" s="73">
        <v>0</v>
      </c>
      <c r="C28" s="38" t="s">
        <v>26</v>
      </c>
      <c r="D28" s="312">
        <v>200000</v>
      </c>
      <c r="E28" s="312"/>
      <c r="F28" s="312"/>
      <c r="G28" s="77">
        <f t="shared" si="0"/>
        <v>200000</v>
      </c>
      <c r="H28" s="100" t="s">
        <v>50</v>
      </c>
      <c r="I28" s="103"/>
      <c r="J28" s="98">
        <v>300000</v>
      </c>
      <c r="K28" s="76"/>
      <c r="L28" s="317"/>
      <c r="M28" s="317"/>
      <c r="N28" s="76"/>
      <c r="O28" s="76"/>
      <c r="P28" s="75"/>
      <c r="Q28" s="75"/>
      <c r="R28" s="74">
        <v>7</v>
      </c>
      <c r="S28" s="84">
        <v>30000</v>
      </c>
      <c r="T28" s="84">
        <v>10000</v>
      </c>
      <c r="U28" s="77">
        <f t="shared" si="3"/>
        <v>40000</v>
      </c>
      <c r="V28" s="77">
        <f t="shared" si="5"/>
        <v>280000</v>
      </c>
      <c r="W28" s="78" t="s">
        <v>173</v>
      </c>
      <c r="X28" s="79">
        <v>40633</v>
      </c>
      <c r="Y28" s="82"/>
      <c r="Z28" s="82"/>
      <c r="AA28" s="80">
        <v>42450</v>
      </c>
      <c r="AC28" s="78" t="s">
        <v>174</v>
      </c>
    </row>
    <row r="29" spans="1:29">
      <c r="A29" s="38">
        <v>109</v>
      </c>
      <c r="B29" s="73">
        <v>1</v>
      </c>
      <c r="C29" s="81" t="s">
        <v>58</v>
      </c>
      <c r="D29" s="312"/>
      <c r="E29" s="312"/>
      <c r="F29" s="312"/>
      <c r="G29" s="77">
        <f t="shared" si="0"/>
        <v>0</v>
      </c>
      <c r="H29" s="100"/>
      <c r="I29" s="103"/>
      <c r="J29" s="98"/>
      <c r="K29" s="76"/>
      <c r="L29" s="317"/>
      <c r="M29" s="317"/>
      <c r="N29" s="76"/>
      <c r="O29" s="76"/>
      <c r="P29" s="75"/>
      <c r="Q29" s="75"/>
      <c r="R29" s="74"/>
      <c r="S29" s="84"/>
      <c r="T29" s="84"/>
      <c r="U29" s="77">
        <f t="shared" si="3"/>
        <v>0</v>
      </c>
      <c r="V29" s="77">
        <f t="shared" si="5"/>
        <v>0</v>
      </c>
      <c r="W29" s="89"/>
      <c r="X29" s="79"/>
      <c r="Y29" s="82"/>
      <c r="Z29" s="82"/>
      <c r="AA29" s="80"/>
      <c r="AC29" s="89" t="s">
        <v>312</v>
      </c>
    </row>
    <row r="30" spans="1:29">
      <c r="A30" s="41" t="s">
        <v>27</v>
      </c>
      <c r="B30" s="73">
        <v>0</v>
      </c>
      <c r="C30" s="38" t="s">
        <v>28</v>
      </c>
      <c r="D30" s="312">
        <v>250000</v>
      </c>
      <c r="E30" s="312"/>
      <c r="F30" s="312">
        <v>50000</v>
      </c>
      <c r="G30" s="77">
        <f t="shared" si="0"/>
        <v>300000</v>
      </c>
      <c r="H30" s="98"/>
      <c r="I30" s="103">
        <v>100000</v>
      </c>
      <c r="J30" s="98"/>
      <c r="K30" s="76"/>
      <c r="L30" s="316"/>
      <c r="M30" s="316"/>
      <c r="N30" s="76"/>
      <c r="O30" s="76"/>
      <c r="P30" s="75"/>
      <c r="Q30" s="75"/>
      <c r="R30" s="74">
        <v>13</v>
      </c>
      <c r="S30" s="74">
        <v>50000</v>
      </c>
      <c r="T30" s="109" t="s">
        <v>310</v>
      </c>
      <c r="U30" s="77">
        <f t="shared" si="3"/>
        <v>50000</v>
      </c>
      <c r="V30" s="77">
        <f t="shared" si="5"/>
        <v>650000</v>
      </c>
      <c r="W30" s="78" t="s">
        <v>135</v>
      </c>
      <c r="X30" s="79">
        <v>37641</v>
      </c>
      <c r="Y30" s="79">
        <v>37641</v>
      </c>
      <c r="Z30" s="82"/>
      <c r="AA30" s="82" t="s">
        <v>54</v>
      </c>
      <c r="AC30" s="78" t="s">
        <v>174</v>
      </c>
    </row>
    <row r="31" spans="1:29">
      <c r="A31" s="41" t="s">
        <v>29</v>
      </c>
      <c r="B31" s="73">
        <v>0</v>
      </c>
      <c r="C31" s="38" t="s">
        <v>30</v>
      </c>
      <c r="D31" s="313">
        <v>200000</v>
      </c>
      <c r="E31" s="313"/>
      <c r="F31" s="313"/>
      <c r="G31" s="77">
        <f t="shared" si="0"/>
        <v>200000</v>
      </c>
      <c r="H31" s="99"/>
      <c r="I31" s="104">
        <v>50000</v>
      </c>
      <c r="J31" s="99"/>
      <c r="K31" s="95"/>
      <c r="L31" s="316"/>
      <c r="M31" s="316"/>
      <c r="N31" s="76"/>
      <c r="O31" s="76"/>
      <c r="P31" s="75"/>
      <c r="Q31" s="75"/>
      <c r="R31" s="84">
        <v>8</v>
      </c>
      <c r="S31" s="74">
        <v>50000</v>
      </c>
      <c r="T31" s="109" t="s">
        <v>310</v>
      </c>
      <c r="U31" s="77">
        <f>SUM(S31:T31)</f>
        <v>50000</v>
      </c>
      <c r="V31" s="77">
        <f t="shared" si="5"/>
        <v>400000</v>
      </c>
      <c r="W31" s="78" t="s">
        <v>135</v>
      </c>
      <c r="X31" s="79">
        <v>39953</v>
      </c>
      <c r="Y31" s="82"/>
      <c r="Z31" s="82"/>
      <c r="AA31" s="82" t="s">
        <v>54</v>
      </c>
      <c r="AC31" s="78" t="s">
        <v>174</v>
      </c>
    </row>
    <row r="32" spans="1:29">
      <c r="A32" s="72" t="s">
        <v>31</v>
      </c>
      <c r="B32" s="73">
        <v>0</v>
      </c>
      <c r="C32" s="38" t="s">
        <v>32</v>
      </c>
      <c r="D32" s="313">
        <v>500000</v>
      </c>
      <c r="E32" s="313"/>
      <c r="F32" s="313"/>
      <c r="G32" s="77">
        <f t="shared" si="0"/>
        <v>500000</v>
      </c>
      <c r="H32" s="99"/>
      <c r="I32" s="104"/>
      <c r="J32" s="99">
        <v>300000</v>
      </c>
      <c r="K32" s="95">
        <v>22</v>
      </c>
      <c r="L32" s="317">
        <v>80000</v>
      </c>
      <c r="M32" s="317"/>
      <c r="N32" s="76">
        <f t="shared" si="1"/>
        <v>80000</v>
      </c>
      <c r="O32" s="76">
        <f t="shared" si="2"/>
        <v>1760000</v>
      </c>
      <c r="P32" s="75" t="s">
        <v>147</v>
      </c>
      <c r="Q32" s="75"/>
      <c r="R32" s="84"/>
      <c r="S32" s="84"/>
      <c r="T32" s="84"/>
      <c r="U32" s="77"/>
      <c r="V32" s="77"/>
      <c r="W32" s="78"/>
      <c r="X32" s="79"/>
      <c r="Y32" s="79"/>
      <c r="Z32" s="79"/>
      <c r="AA32" s="87"/>
      <c r="AC32" s="78" t="s">
        <v>163</v>
      </c>
    </row>
    <row r="33" spans="1:29">
      <c r="A33" s="38">
        <v>112</v>
      </c>
      <c r="B33" s="73">
        <v>1</v>
      </c>
      <c r="C33" s="81" t="s">
        <v>59</v>
      </c>
      <c r="D33" s="313"/>
      <c r="E33" s="313"/>
      <c r="F33" s="313"/>
      <c r="G33" s="77">
        <f t="shared" si="0"/>
        <v>0</v>
      </c>
      <c r="H33" s="99"/>
      <c r="I33" s="104"/>
      <c r="J33" s="99"/>
      <c r="K33" s="95"/>
      <c r="L33" s="317"/>
      <c r="M33" s="317"/>
      <c r="N33" s="76">
        <f t="shared" si="1"/>
        <v>0</v>
      </c>
      <c r="O33" s="76">
        <f t="shared" si="2"/>
        <v>0</v>
      </c>
      <c r="P33" s="75"/>
      <c r="Q33" s="75"/>
      <c r="R33" s="84"/>
      <c r="S33" s="84"/>
      <c r="T33" s="84"/>
      <c r="U33" s="77">
        <f t="shared" si="3"/>
        <v>0</v>
      </c>
      <c r="V33" s="77">
        <f t="shared" si="5"/>
        <v>0</v>
      </c>
      <c r="W33" s="78"/>
      <c r="X33" s="79"/>
      <c r="Y33" s="79"/>
      <c r="Z33" s="79"/>
      <c r="AA33" s="87"/>
      <c r="AC33" s="78"/>
    </row>
    <row r="34" spans="1:29">
      <c r="A34" s="72" t="s">
        <v>33</v>
      </c>
      <c r="B34" s="73">
        <v>0</v>
      </c>
      <c r="C34" s="38" t="s">
        <v>34</v>
      </c>
      <c r="D34" s="313">
        <v>200000</v>
      </c>
      <c r="E34" s="313"/>
      <c r="F34" s="313"/>
      <c r="G34" s="77">
        <f t="shared" si="0"/>
        <v>200000</v>
      </c>
      <c r="H34" s="99">
        <v>50000</v>
      </c>
      <c r="I34" s="104"/>
      <c r="J34" s="99">
        <v>300000</v>
      </c>
      <c r="K34" s="95"/>
      <c r="L34" s="317"/>
      <c r="M34" s="317"/>
      <c r="N34" s="76"/>
      <c r="O34" s="76">
        <v>420000</v>
      </c>
      <c r="P34" s="75" t="s">
        <v>148</v>
      </c>
      <c r="Q34" s="75" t="s">
        <v>168</v>
      </c>
      <c r="R34" s="84"/>
      <c r="S34" s="84"/>
      <c r="T34" s="84"/>
      <c r="U34" s="77"/>
      <c r="V34" s="77"/>
      <c r="W34" s="86"/>
      <c r="X34" s="79">
        <v>39559</v>
      </c>
      <c r="Y34" s="79">
        <v>39588</v>
      </c>
      <c r="Z34" s="79">
        <v>41263</v>
      </c>
      <c r="AA34" s="87">
        <v>41263</v>
      </c>
      <c r="AC34" s="86"/>
    </row>
    <row r="35" spans="1:29">
      <c r="A35" s="72" t="s">
        <v>35</v>
      </c>
      <c r="B35" s="73">
        <v>0</v>
      </c>
      <c r="C35" s="38" t="s">
        <v>36</v>
      </c>
      <c r="D35" s="313">
        <v>200000</v>
      </c>
      <c r="E35" s="313"/>
      <c r="F35" s="313"/>
      <c r="G35" s="77">
        <f t="shared" si="0"/>
        <v>200000</v>
      </c>
      <c r="H35" s="99"/>
      <c r="I35" s="104"/>
      <c r="J35" s="99">
        <v>300000</v>
      </c>
      <c r="K35" s="95">
        <v>6</v>
      </c>
      <c r="L35" s="317">
        <v>30000</v>
      </c>
      <c r="M35" s="317">
        <v>5000</v>
      </c>
      <c r="N35" s="76">
        <f t="shared" si="1"/>
        <v>35000</v>
      </c>
      <c r="O35" s="76">
        <f t="shared" si="2"/>
        <v>210000</v>
      </c>
      <c r="P35" s="75" t="s">
        <v>147</v>
      </c>
      <c r="Q35" s="75"/>
      <c r="R35" s="84"/>
      <c r="S35" s="84"/>
      <c r="T35" s="84"/>
      <c r="U35" s="77"/>
      <c r="V35" s="77"/>
      <c r="W35" s="86"/>
      <c r="X35" s="79">
        <v>39892</v>
      </c>
      <c r="Y35" s="82"/>
      <c r="Z35" s="79">
        <v>41325</v>
      </c>
      <c r="AA35" s="87">
        <v>41325</v>
      </c>
      <c r="AC35" s="42" t="s">
        <v>170</v>
      </c>
    </row>
    <row r="36" spans="1:29">
      <c r="A36" s="72" t="s">
        <v>37</v>
      </c>
      <c r="B36" s="73">
        <v>0</v>
      </c>
      <c r="C36" s="38" t="s">
        <v>38</v>
      </c>
      <c r="D36" s="313">
        <v>200000</v>
      </c>
      <c r="E36" s="313"/>
      <c r="F36" s="313"/>
      <c r="G36" s="77">
        <f t="shared" si="0"/>
        <v>200000</v>
      </c>
      <c r="H36" s="99"/>
      <c r="I36" s="104"/>
      <c r="J36" s="99">
        <v>300000</v>
      </c>
      <c r="K36" s="95"/>
      <c r="L36" s="317"/>
      <c r="M36" s="317"/>
      <c r="N36" s="76"/>
      <c r="O36" s="76">
        <v>300000</v>
      </c>
      <c r="P36" s="75" t="s">
        <v>147</v>
      </c>
      <c r="Q36" s="75" t="s">
        <v>168</v>
      </c>
      <c r="R36" s="84"/>
      <c r="S36" s="84"/>
      <c r="T36" s="84"/>
      <c r="U36" s="77"/>
      <c r="V36" s="77"/>
      <c r="W36" s="86"/>
      <c r="X36" s="79">
        <v>39559</v>
      </c>
      <c r="Y36" s="82"/>
      <c r="Z36" s="79">
        <v>42755</v>
      </c>
      <c r="AA36" s="87">
        <v>42755</v>
      </c>
      <c r="AC36" s="86"/>
    </row>
    <row r="37" spans="1:29">
      <c r="A37" s="72" t="s">
        <v>39</v>
      </c>
      <c r="B37" s="73">
        <v>0</v>
      </c>
      <c r="C37" s="38" t="s">
        <v>40</v>
      </c>
      <c r="D37" s="313">
        <v>200000</v>
      </c>
      <c r="E37" s="313"/>
      <c r="F37" s="313"/>
      <c r="G37" s="77">
        <f t="shared" si="0"/>
        <v>200000</v>
      </c>
      <c r="H37" s="99"/>
      <c r="I37" s="104"/>
      <c r="J37" s="99">
        <v>300000</v>
      </c>
      <c r="K37" s="95">
        <v>12</v>
      </c>
      <c r="L37" s="317">
        <v>30000</v>
      </c>
      <c r="M37" s="317"/>
      <c r="N37" s="76">
        <f t="shared" si="1"/>
        <v>30000</v>
      </c>
      <c r="O37" s="76">
        <f t="shared" si="2"/>
        <v>360000</v>
      </c>
      <c r="P37" s="75" t="s">
        <v>149</v>
      </c>
      <c r="Q37" s="75"/>
      <c r="R37" s="84"/>
      <c r="S37" s="84"/>
      <c r="T37" s="84"/>
      <c r="U37" s="77"/>
      <c r="V37" s="77"/>
      <c r="W37" s="86"/>
      <c r="X37" s="79">
        <v>39559</v>
      </c>
      <c r="Y37" s="82"/>
      <c r="Z37" s="79">
        <v>40106</v>
      </c>
      <c r="AA37" s="87">
        <v>41263</v>
      </c>
      <c r="AC37" s="86" t="s">
        <v>169</v>
      </c>
    </row>
    <row r="38" spans="1:29">
      <c r="A38" s="88" t="s">
        <v>112</v>
      </c>
      <c r="B38" s="73">
        <v>0</v>
      </c>
      <c r="C38" s="83" t="s">
        <v>113</v>
      </c>
      <c r="D38" s="313">
        <v>200000</v>
      </c>
      <c r="E38" s="313"/>
      <c r="F38" s="313">
        <v>50000</v>
      </c>
      <c r="G38" s="77">
        <f t="shared" si="0"/>
        <v>250000</v>
      </c>
      <c r="H38" s="99">
        <v>100000</v>
      </c>
      <c r="I38" s="104">
        <v>100000</v>
      </c>
      <c r="J38" s="99"/>
      <c r="K38" s="95"/>
      <c r="L38" s="317"/>
      <c r="M38" s="317"/>
      <c r="N38" s="76">
        <f t="shared" si="1"/>
        <v>0</v>
      </c>
      <c r="O38" s="76">
        <f t="shared" si="2"/>
        <v>0</v>
      </c>
      <c r="P38" s="85" t="s">
        <v>150</v>
      </c>
      <c r="Q38" s="85"/>
      <c r="R38" s="84"/>
      <c r="S38" s="84"/>
      <c r="T38" s="84"/>
      <c r="U38" s="77"/>
      <c r="V38" s="77"/>
      <c r="W38" s="86"/>
      <c r="X38" s="79">
        <v>38311</v>
      </c>
      <c r="Y38" s="79">
        <v>38311</v>
      </c>
      <c r="Z38" s="82"/>
      <c r="AA38" s="82" t="s">
        <v>53</v>
      </c>
      <c r="AC38" s="86"/>
    </row>
    <row r="39" spans="1:29">
      <c r="A39" s="83">
        <v>103</v>
      </c>
      <c r="B39" s="73">
        <v>1</v>
      </c>
      <c r="C39" s="83" t="s">
        <v>57</v>
      </c>
      <c r="D39" s="313">
        <v>100000</v>
      </c>
      <c r="E39" s="313"/>
      <c r="F39" s="313"/>
      <c r="G39" s="77">
        <f t="shared" si="0"/>
        <v>100000</v>
      </c>
      <c r="H39" s="99"/>
      <c r="I39" s="104"/>
      <c r="J39" s="99"/>
      <c r="K39" s="95"/>
      <c r="L39" s="317"/>
      <c r="M39" s="317"/>
      <c r="N39" s="76">
        <f t="shared" si="1"/>
        <v>0</v>
      </c>
      <c r="O39" s="76">
        <f t="shared" si="2"/>
        <v>0</v>
      </c>
      <c r="P39" s="85"/>
      <c r="Q39" s="85"/>
      <c r="R39" s="84"/>
      <c r="S39" s="84"/>
      <c r="T39" s="84"/>
      <c r="U39" s="77"/>
      <c r="V39" s="77"/>
      <c r="W39" s="86"/>
      <c r="X39" s="79">
        <v>39588</v>
      </c>
      <c r="Y39" s="82"/>
      <c r="Z39" s="82"/>
      <c r="AA39" s="82"/>
      <c r="AC39" s="86"/>
    </row>
    <row r="40" spans="1:29">
      <c r="A40" s="83">
        <v>203</v>
      </c>
      <c r="B40" s="73">
        <v>2</v>
      </c>
      <c r="C40" s="83" t="s">
        <v>114</v>
      </c>
      <c r="D40" s="313"/>
      <c r="E40" s="313"/>
      <c r="F40" s="313"/>
      <c r="G40" s="77">
        <f t="shared" si="0"/>
        <v>0</v>
      </c>
      <c r="H40" s="99"/>
      <c r="I40" s="104"/>
      <c r="J40" s="99"/>
      <c r="K40" s="95"/>
      <c r="L40" s="317"/>
      <c r="M40" s="317"/>
      <c r="N40" s="76">
        <f t="shared" si="1"/>
        <v>0</v>
      </c>
      <c r="O40" s="76">
        <f t="shared" si="2"/>
        <v>0</v>
      </c>
      <c r="P40" s="85"/>
      <c r="Q40" s="85"/>
      <c r="R40" s="84"/>
      <c r="S40" s="84"/>
      <c r="T40" s="84"/>
      <c r="U40" s="77"/>
      <c r="V40" s="77"/>
      <c r="W40" s="86"/>
      <c r="X40" s="82"/>
      <c r="Y40" s="82"/>
      <c r="Z40" s="82"/>
      <c r="AA40" s="82"/>
      <c r="AC40" s="86"/>
    </row>
    <row r="41" spans="1:29">
      <c r="A41" s="83">
        <v>303</v>
      </c>
      <c r="B41" s="73">
        <v>3</v>
      </c>
      <c r="C41" s="83" t="s">
        <v>115</v>
      </c>
      <c r="D41" s="313"/>
      <c r="E41" s="313"/>
      <c r="F41" s="313"/>
      <c r="G41" s="77">
        <f t="shared" si="0"/>
        <v>0</v>
      </c>
      <c r="H41" s="99"/>
      <c r="I41" s="104"/>
      <c r="J41" s="99"/>
      <c r="K41" s="95"/>
      <c r="L41" s="317"/>
      <c r="M41" s="317"/>
      <c r="N41" s="76">
        <f t="shared" si="1"/>
        <v>0</v>
      </c>
      <c r="O41" s="76">
        <f t="shared" si="2"/>
        <v>0</v>
      </c>
      <c r="P41" s="85"/>
      <c r="Q41" s="85"/>
      <c r="R41" s="84"/>
      <c r="S41" s="84"/>
      <c r="T41" s="84"/>
      <c r="U41" s="77">
        <f t="shared" si="3"/>
        <v>0</v>
      </c>
      <c r="V41" s="77">
        <f t="shared" si="5"/>
        <v>0</v>
      </c>
      <c r="W41" s="86"/>
      <c r="X41" s="82"/>
      <c r="Y41" s="82"/>
      <c r="Z41" s="82"/>
      <c r="AA41" s="82"/>
      <c r="AC41" s="86"/>
    </row>
    <row r="42" spans="1:29">
      <c r="A42" s="111" t="s">
        <v>41</v>
      </c>
      <c r="B42" s="73">
        <v>0</v>
      </c>
      <c r="C42" s="83" t="s">
        <v>116</v>
      </c>
      <c r="D42" s="313">
        <v>100000</v>
      </c>
      <c r="E42" s="313"/>
      <c r="F42" s="313"/>
      <c r="G42" s="77">
        <f t="shared" si="0"/>
        <v>100000</v>
      </c>
      <c r="H42" s="99">
        <v>100000</v>
      </c>
      <c r="I42" s="104"/>
      <c r="J42" s="99">
        <v>300000</v>
      </c>
      <c r="K42" s="95"/>
      <c r="L42" s="317"/>
      <c r="M42" s="317"/>
      <c r="N42" s="76"/>
      <c r="O42" s="76"/>
      <c r="P42" s="85"/>
      <c r="Q42" s="85"/>
      <c r="R42" s="84">
        <v>53</v>
      </c>
      <c r="S42" s="84">
        <v>30000</v>
      </c>
      <c r="T42" s="84"/>
      <c r="U42" s="77">
        <f t="shared" si="3"/>
        <v>30000</v>
      </c>
      <c r="V42" s="77">
        <f>(R42*U42)*3</f>
        <v>4770000</v>
      </c>
      <c r="W42" s="86" t="s">
        <v>117</v>
      </c>
      <c r="X42" s="79">
        <v>42205</v>
      </c>
      <c r="Y42" s="79">
        <v>42205</v>
      </c>
      <c r="Z42" s="82"/>
      <c r="AA42" s="79">
        <v>42205</v>
      </c>
      <c r="AC42" s="86" t="s">
        <v>171</v>
      </c>
    </row>
    <row r="43" spans="1:29">
      <c r="A43" s="83">
        <v>104</v>
      </c>
      <c r="B43" s="73">
        <v>1</v>
      </c>
      <c r="C43" s="83" t="s">
        <v>118</v>
      </c>
      <c r="D43" s="313">
        <v>150000</v>
      </c>
      <c r="E43" s="313"/>
      <c r="F43" s="313"/>
      <c r="G43" s="77">
        <f t="shared" si="0"/>
        <v>150000</v>
      </c>
      <c r="H43" s="99"/>
      <c r="I43" s="104"/>
      <c r="J43" s="99">
        <v>300000</v>
      </c>
      <c r="K43" s="95"/>
      <c r="L43" s="317"/>
      <c r="M43" s="317"/>
      <c r="N43" s="76">
        <f t="shared" si="1"/>
        <v>0</v>
      </c>
      <c r="O43" s="76">
        <f t="shared" si="2"/>
        <v>0</v>
      </c>
      <c r="P43" s="85"/>
      <c r="Q43" s="85"/>
      <c r="R43" s="84"/>
      <c r="S43" s="84"/>
      <c r="T43" s="84"/>
      <c r="U43" s="77">
        <f t="shared" si="3"/>
        <v>0</v>
      </c>
      <c r="V43" s="77">
        <f t="shared" si="5"/>
        <v>0</v>
      </c>
      <c r="W43" s="86"/>
      <c r="X43" s="79">
        <v>42205</v>
      </c>
      <c r="Y43" s="82"/>
      <c r="Z43" s="82"/>
      <c r="AA43" s="79">
        <v>42205</v>
      </c>
      <c r="AC43" s="86"/>
    </row>
    <row r="44" spans="1:29">
      <c r="A44" s="83">
        <v>204</v>
      </c>
      <c r="B44" s="73">
        <v>2</v>
      </c>
      <c r="C44" s="83" t="s">
        <v>57</v>
      </c>
      <c r="D44" s="313">
        <v>150000</v>
      </c>
      <c r="E44" s="313"/>
      <c r="F44" s="313"/>
      <c r="G44" s="77">
        <f t="shared" si="0"/>
        <v>150000</v>
      </c>
      <c r="H44" s="99"/>
      <c r="I44" s="104"/>
      <c r="J44" s="99">
        <v>300000</v>
      </c>
      <c r="K44" s="95"/>
      <c r="L44" s="317"/>
      <c r="M44" s="317"/>
      <c r="N44" s="76">
        <f t="shared" si="1"/>
        <v>0</v>
      </c>
      <c r="O44" s="76">
        <f t="shared" si="2"/>
        <v>0</v>
      </c>
      <c r="P44" s="85"/>
      <c r="Q44" s="85"/>
      <c r="R44" s="84"/>
      <c r="S44" s="84"/>
      <c r="T44" s="84"/>
      <c r="U44" s="77"/>
      <c r="V44" s="77"/>
      <c r="W44" s="86"/>
      <c r="X44" s="79">
        <v>42205</v>
      </c>
      <c r="Y44" s="82"/>
      <c r="Z44" s="82"/>
      <c r="AA44" s="79">
        <v>42205</v>
      </c>
      <c r="AC44" s="86"/>
    </row>
    <row r="45" spans="1:29">
      <c r="A45" s="83">
        <v>304</v>
      </c>
      <c r="B45" s="73">
        <v>3</v>
      </c>
      <c r="C45" s="83" t="s">
        <v>119</v>
      </c>
      <c r="D45" s="313"/>
      <c r="E45" s="313"/>
      <c r="F45" s="313"/>
      <c r="G45" s="77">
        <f t="shared" si="0"/>
        <v>0</v>
      </c>
      <c r="H45" s="99"/>
      <c r="I45" s="104"/>
      <c r="J45" s="99">
        <v>300000</v>
      </c>
      <c r="K45" s="95"/>
      <c r="L45" s="317"/>
      <c r="M45" s="317"/>
      <c r="N45" s="76">
        <f t="shared" si="1"/>
        <v>0</v>
      </c>
      <c r="O45" s="76">
        <f t="shared" si="2"/>
        <v>0</v>
      </c>
      <c r="P45" s="85"/>
      <c r="Q45" s="85"/>
      <c r="R45" s="84"/>
      <c r="S45" s="84"/>
      <c r="T45" s="84"/>
      <c r="U45" s="77"/>
      <c r="V45" s="77"/>
      <c r="W45" s="86"/>
      <c r="X45" s="79"/>
      <c r="Y45" s="82"/>
      <c r="Z45" s="82"/>
      <c r="AA45" s="79"/>
      <c r="AC45" s="86"/>
    </row>
    <row r="46" spans="1:29">
      <c r="A46" s="83">
        <v>404</v>
      </c>
      <c r="B46" s="73">
        <v>4</v>
      </c>
      <c r="C46" s="83" t="s">
        <v>56</v>
      </c>
      <c r="D46" s="313"/>
      <c r="E46" s="313"/>
      <c r="F46" s="313"/>
      <c r="G46" s="77">
        <f t="shared" si="0"/>
        <v>0</v>
      </c>
      <c r="H46" s="99"/>
      <c r="I46" s="104"/>
      <c r="J46" s="99"/>
      <c r="K46" s="95"/>
      <c r="L46" s="317"/>
      <c r="M46" s="317"/>
      <c r="N46" s="76">
        <f t="shared" si="1"/>
        <v>0</v>
      </c>
      <c r="O46" s="76">
        <f t="shared" si="2"/>
        <v>0</v>
      </c>
      <c r="P46" s="85"/>
      <c r="Q46" s="85"/>
      <c r="R46" s="84"/>
      <c r="S46" s="84"/>
      <c r="T46" s="84"/>
      <c r="U46" s="77"/>
      <c r="V46" s="77"/>
      <c r="W46" s="86"/>
      <c r="X46" s="79"/>
      <c r="Y46" s="82"/>
      <c r="Z46" s="82"/>
      <c r="AA46" s="79"/>
      <c r="AC46" s="86"/>
    </row>
    <row r="47" spans="1:29">
      <c r="A47" s="83">
        <v>504</v>
      </c>
      <c r="B47" s="73">
        <v>5</v>
      </c>
      <c r="C47" s="83" t="s">
        <v>134</v>
      </c>
      <c r="D47" s="313"/>
      <c r="E47" s="313"/>
      <c r="F47" s="313"/>
      <c r="G47" s="77">
        <f t="shared" si="0"/>
        <v>0</v>
      </c>
      <c r="H47" s="99"/>
      <c r="I47" s="104"/>
      <c r="J47" s="99"/>
      <c r="K47" s="95"/>
      <c r="L47" s="317"/>
      <c r="M47" s="317"/>
      <c r="N47" s="76">
        <f t="shared" si="1"/>
        <v>0</v>
      </c>
      <c r="O47" s="76">
        <f t="shared" si="2"/>
        <v>0</v>
      </c>
      <c r="P47" s="85"/>
      <c r="Q47" s="85"/>
      <c r="R47" s="84"/>
      <c r="S47" s="84"/>
      <c r="T47" s="84"/>
      <c r="U47" s="77"/>
      <c r="V47" s="77"/>
      <c r="W47" s="86"/>
      <c r="X47" s="79"/>
      <c r="Y47" s="82"/>
      <c r="Z47" s="82"/>
      <c r="AA47" s="79"/>
      <c r="AC47" s="86"/>
    </row>
    <row r="48" spans="1:29">
      <c r="A48" s="88" t="s">
        <v>42</v>
      </c>
      <c r="B48" s="73">
        <v>0</v>
      </c>
      <c r="C48" s="83" t="s">
        <v>120</v>
      </c>
      <c r="D48" s="313">
        <v>200000</v>
      </c>
      <c r="E48" s="313"/>
      <c r="F48" s="313"/>
      <c r="G48" s="77">
        <f t="shared" si="0"/>
        <v>200000</v>
      </c>
      <c r="H48" s="99">
        <v>100000</v>
      </c>
      <c r="I48" s="104"/>
      <c r="J48" s="99"/>
      <c r="K48" s="95"/>
      <c r="L48" s="317"/>
      <c r="M48" s="317"/>
      <c r="N48" s="76">
        <f t="shared" si="1"/>
        <v>0</v>
      </c>
      <c r="O48" s="76">
        <f t="shared" si="2"/>
        <v>0</v>
      </c>
      <c r="P48" s="85"/>
      <c r="Q48" s="85"/>
      <c r="R48" s="84"/>
      <c r="S48" s="84"/>
      <c r="T48" s="84"/>
      <c r="U48" s="77"/>
      <c r="V48" s="77"/>
      <c r="W48" s="86"/>
      <c r="X48" s="79"/>
      <c r="Y48" s="79"/>
      <c r="Z48" s="79"/>
      <c r="AA48" s="82"/>
      <c r="AC48" s="86"/>
    </row>
    <row r="49" spans="1:29">
      <c r="A49" s="83">
        <v>105</v>
      </c>
      <c r="B49" s="73">
        <v>1</v>
      </c>
      <c r="C49" s="83" t="s">
        <v>121</v>
      </c>
      <c r="D49" s="313">
        <v>100000</v>
      </c>
      <c r="E49" s="313"/>
      <c r="F49" s="313"/>
      <c r="G49" s="77">
        <f t="shared" si="0"/>
        <v>100000</v>
      </c>
      <c r="H49" s="99"/>
      <c r="I49" s="104"/>
      <c r="J49" s="99"/>
      <c r="K49" s="95">
        <v>20</v>
      </c>
      <c r="L49" s="317">
        <v>30000</v>
      </c>
      <c r="M49" s="317">
        <v>5000</v>
      </c>
      <c r="N49" s="76">
        <f t="shared" si="1"/>
        <v>35000</v>
      </c>
      <c r="O49" s="76">
        <f t="shared" si="2"/>
        <v>700000</v>
      </c>
      <c r="P49" s="85"/>
      <c r="Q49" s="85"/>
      <c r="R49" s="84"/>
      <c r="S49" s="84"/>
      <c r="T49" s="84"/>
      <c r="U49" s="77"/>
      <c r="V49" s="77"/>
      <c r="W49" s="86"/>
      <c r="X49" s="79"/>
      <c r="Y49" s="79"/>
      <c r="Z49" s="79"/>
      <c r="AA49" s="82"/>
      <c r="AC49" s="86"/>
    </row>
    <row r="50" spans="1:29">
      <c r="A50" s="83">
        <v>205</v>
      </c>
      <c r="B50" s="73">
        <v>2</v>
      </c>
      <c r="C50" s="83" t="s">
        <v>122</v>
      </c>
      <c r="D50" s="313">
        <v>100000</v>
      </c>
      <c r="E50" s="313"/>
      <c r="F50" s="313"/>
      <c r="G50" s="77">
        <f t="shared" si="0"/>
        <v>100000</v>
      </c>
      <c r="H50" s="99"/>
      <c r="I50" s="104"/>
      <c r="J50" s="99"/>
      <c r="K50" s="95">
        <v>25</v>
      </c>
      <c r="L50" s="317">
        <v>30000</v>
      </c>
      <c r="M50" s="317">
        <v>5000</v>
      </c>
      <c r="N50" s="76">
        <f t="shared" si="1"/>
        <v>35000</v>
      </c>
      <c r="O50" s="76">
        <f t="shared" si="2"/>
        <v>875000</v>
      </c>
      <c r="P50" s="85"/>
      <c r="Q50" s="85"/>
      <c r="R50" s="84"/>
      <c r="S50" s="84"/>
      <c r="T50" s="84"/>
      <c r="U50" s="77"/>
      <c r="V50" s="77"/>
      <c r="W50" s="86"/>
      <c r="X50" s="79"/>
      <c r="Y50" s="79"/>
      <c r="Z50" s="79"/>
      <c r="AA50" s="82"/>
      <c r="AC50" s="86"/>
    </row>
    <row r="51" spans="1:29">
      <c r="A51" s="83">
        <v>305</v>
      </c>
      <c r="B51" s="73">
        <v>3</v>
      </c>
      <c r="C51" s="83" t="s">
        <v>123</v>
      </c>
      <c r="D51" s="313">
        <v>100000</v>
      </c>
      <c r="E51" s="313"/>
      <c r="F51" s="313"/>
      <c r="G51" s="77">
        <f>SUM(D51:F51)</f>
        <v>100000</v>
      </c>
      <c r="H51" s="99"/>
      <c r="I51" s="104"/>
      <c r="J51" s="99"/>
      <c r="K51" s="95">
        <v>24</v>
      </c>
      <c r="L51" s="317">
        <v>30000</v>
      </c>
      <c r="M51" s="317">
        <v>5000</v>
      </c>
      <c r="N51" s="76">
        <f t="shared" si="1"/>
        <v>35000</v>
      </c>
      <c r="O51" s="76">
        <f t="shared" si="2"/>
        <v>840000</v>
      </c>
      <c r="P51" s="85"/>
      <c r="Q51" s="85"/>
      <c r="R51" s="84"/>
      <c r="S51" s="84"/>
      <c r="T51" s="84"/>
      <c r="U51" s="77"/>
      <c r="V51" s="77"/>
      <c r="W51" s="86"/>
      <c r="X51" s="79"/>
      <c r="Y51" s="82"/>
      <c r="Z51" s="79"/>
      <c r="AA51" s="82"/>
      <c r="AC51" s="86"/>
    </row>
    <row r="52" spans="1:29">
      <c r="A52" s="88" t="s">
        <v>45</v>
      </c>
      <c r="B52" s="73">
        <v>0</v>
      </c>
      <c r="C52" s="83" t="s">
        <v>133</v>
      </c>
      <c r="D52" s="313">
        <v>200000</v>
      </c>
      <c r="E52" s="313"/>
      <c r="F52" s="313"/>
      <c r="G52" s="77">
        <f>SUM(D52:F52)</f>
        <v>200000</v>
      </c>
      <c r="H52" s="99"/>
      <c r="I52" s="104"/>
      <c r="J52" s="99"/>
      <c r="K52" s="95">
        <v>14</v>
      </c>
      <c r="L52" s="317">
        <v>30000</v>
      </c>
      <c r="M52" s="317">
        <v>5000</v>
      </c>
      <c r="N52" s="76">
        <f>SUM(L52:M52)</f>
        <v>35000</v>
      </c>
      <c r="O52" s="76">
        <f>K52*N52</f>
        <v>490000</v>
      </c>
      <c r="P52" s="85" t="s">
        <v>147</v>
      </c>
      <c r="Q52" s="85"/>
      <c r="R52" s="84"/>
      <c r="S52" s="84"/>
      <c r="T52" s="84"/>
      <c r="U52" s="77"/>
      <c r="V52" s="77"/>
      <c r="W52" s="86"/>
      <c r="X52" s="79">
        <v>39984</v>
      </c>
      <c r="Y52" s="82"/>
      <c r="Z52" s="79">
        <v>39984</v>
      </c>
      <c r="AA52" s="82"/>
      <c r="AC52" s="86"/>
    </row>
    <row r="53" spans="1:29">
      <c r="A53" s="88" t="s">
        <v>43</v>
      </c>
      <c r="B53" s="73">
        <v>0</v>
      </c>
      <c r="C53" s="83" t="s">
        <v>124</v>
      </c>
      <c r="D53" s="313"/>
      <c r="E53" s="313"/>
      <c r="F53" s="313"/>
      <c r="G53" s="77">
        <f t="shared" si="0"/>
        <v>0</v>
      </c>
      <c r="H53" s="99">
        <v>100000</v>
      </c>
      <c r="I53" s="104" t="s">
        <v>53</v>
      </c>
      <c r="J53" s="99"/>
      <c r="K53" s="95"/>
      <c r="L53" s="317"/>
      <c r="M53" s="317"/>
      <c r="N53" s="76">
        <f t="shared" si="1"/>
        <v>0</v>
      </c>
      <c r="O53" s="76">
        <f t="shared" si="2"/>
        <v>0</v>
      </c>
      <c r="P53" s="85" t="s">
        <v>151</v>
      </c>
      <c r="Q53" s="85" t="s">
        <v>125</v>
      </c>
      <c r="R53" s="84"/>
      <c r="S53" s="84"/>
      <c r="T53" s="84"/>
      <c r="U53" s="77"/>
      <c r="V53" s="77"/>
      <c r="W53" s="86"/>
      <c r="X53" s="79">
        <v>40318</v>
      </c>
      <c r="Y53" s="79">
        <v>40410</v>
      </c>
      <c r="Z53" s="82"/>
      <c r="AA53" s="82" t="s">
        <v>53</v>
      </c>
      <c r="AC53" s="86" t="s">
        <v>125</v>
      </c>
    </row>
    <row r="54" spans="1:29">
      <c r="A54" s="83">
        <v>106</v>
      </c>
      <c r="B54" s="73">
        <v>1</v>
      </c>
      <c r="C54" s="83" t="s">
        <v>126</v>
      </c>
      <c r="D54" s="313">
        <v>200000</v>
      </c>
      <c r="E54" s="313"/>
      <c r="F54" s="313"/>
      <c r="G54" s="77">
        <f t="shared" si="0"/>
        <v>200000</v>
      </c>
      <c r="H54" s="99"/>
      <c r="I54" s="104"/>
      <c r="J54" s="99"/>
      <c r="K54" s="95"/>
      <c r="L54" s="317"/>
      <c r="M54" s="317"/>
      <c r="N54" s="76">
        <f t="shared" si="1"/>
        <v>0</v>
      </c>
      <c r="O54" s="76">
        <f t="shared" si="2"/>
        <v>0</v>
      </c>
      <c r="P54" s="85"/>
      <c r="Q54" s="85"/>
      <c r="R54" s="84"/>
      <c r="S54" s="84"/>
      <c r="T54" s="84"/>
      <c r="U54" s="77"/>
      <c r="V54" s="77"/>
      <c r="W54" s="86"/>
      <c r="X54" s="79">
        <v>40318</v>
      </c>
      <c r="Y54" s="82"/>
      <c r="Z54" s="82"/>
      <c r="AA54" s="82"/>
      <c r="AC54" s="86"/>
    </row>
    <row r="55" spans="1:29">
      <c r="A55" s="83">
        <v>206</v>
      </c>
      <c r="B55" s="73">
        <v>2</v>
      </c>
      <c r="C55" s="83" t="s">
        <v>127</v>
      </c>
      <c r="D55" s="313">
        <v>200000</v>
      </c>
      <c r="E55" s="313"/>
      <c r="F55" s="313"/>
      <c r="G55" s="77">
        <f t="shared" si="0"/>
        <v>200000</v>
      </c>
      <c r="H55" s="99"/>
      <c r="I55" s="104"/>
      <c r="J55" s="99"/>
      <c r="K55" s="95"/>
      <c r="L55" s="317"/>
      <c r="M55" s="317"/>
      <c r="N55" s="76">
        <f t="shared" si="1"/>
        <v>0</v>
      </c>
      <c r="O55" s="76">
        <f t="shared" si="2"/>
        <v>0</v>
      </c>
      <c r="P55" s="85"/>
      <c r="Q55" s="85"/>
      <c r="R55" s="84"/>
      <c r="S55" s="84"/>
      <c r="T55" s="84"/>
      <c r="U55" s="77"/>
      <c r="V55" s="77"/>
      <c r="W55" s="86"/>
      <c r="X55" s="79">
        <v>40177</v>
      </c>
      <c r="Y55" s="79">
        <v>40177</v>
      </c>
      <c r="Z55" s="82"/>
      <c r="AA55" s="82"/>
      <c r="AC55" s="86"/>
    </row>
    <row r="56" spans="1:29">
      <c r="A56" s="83">
        <v>306</v>
      </c>
      <c r="B56" s="73">
        <v>3</v>
      </c>
      <c r="C56" s="83" t="s">
        <v>128</v>
      </c>
      <c r="D56" s="313">
        <v>200000</v>
      </c>
      <c r="E56" s="313"/>
      <c r="F56" s="313"/>
      <c r="G56" s="77">
        <f t="shared" si="0"/>
        <v>200000</v>
      </c>
      <c r="H56" s="99"/>
      <c r="I56" s="104"/>
      <c r="J56" s="99"/>
      <c r="K56" s="95"/>
      <c r="L56" s="317"/>
      <c r="M56" s="317"/>
      <c r="N56" s="76">
        <f t="shared" si="1"/>
        <v>0</v>
      </c>
      <c r="O56" s="76">
        <f t="shared" si="2"/>
        <v>0</v>
      </c>
      <c r="P56" s="85"/>
      <c r="Q56" s="85"/>
      <c r="R56" s="84"/>
      <c r="S56" s="84"/>
      <c r="T56" s="84"/>
      <c r="U56" s="77"/>
      <c r="V56" s="77"/>
      <c r="W56" s="86"/>
      <c r="X56" s="79">
        <v>42506</v>
      </c>
      <c r="Y56" s="82"/>
      <c r="Z56" s="82"/>
      <c r="AA56" s="82"/>
      <c r="AC56" s="86"/>
    </row>
    <row r="57" spans="1:29">
      <c r="A57" s="88" t="s">
        <v>44</v>
      </c>
      <c r="B57" s="73">
        <v>0</v>
      </c>
      <c r="C57" s="83" t="s">
        <v>129</v>
      </c>
      <c r="D57" s="313">
        <v>50000</v>
      </c>
      <c r="E57" s="313"/>
      <c r="F57" s="313"/>
      <c r="G57" s="77">
        <f t="shared" si="0"/>
        <v>50000</v>
      </c>
      <c r="H57" s="99">
        <v>100000</v>
      </c>
      <c r="I57" s="104"/>
      <c r="J57" s="99">
        <v>300000</v>
      </c>
      <c r="K57" s="95"/>
      <c r="L57" s="317"/>
      <c r="M57" s="317"/>
      <c r="N57" s="76">
        <f t="shared" si="1"/>
        <v>0</v>
      </c>
      <c r="O57" s="76">
        <f t="shared" si="2"/>
        <v>0</v>
      </c>
      <c r="P57" s="85" t="s">
        <v>152</v>
      </c>
      <c r="Q57" s="85"/>
      <c r="R57" s="84"/>
      <c r="S57" s="84"/>
      <c r="T57" s="84"/>
      <c r="U57" s="77"/>
      <c r="V57" s="77"/>
      <c r="W57" s="86"/>
      <c r="X57" s="79">
        <v>37799</v>
      </c>
      <c r="Y57" s="79">
        <v>37799</v>
      </c>
      <c r="Z57" s="79">
        <v>40178</v>
      </c>
      <c r="AA57" s="79">
        <v>42205</v>
      </c>
      <c r="AC57" s="86"/>
    </row>
    <row r="58" spans="1:29">
      <c r="A58" s="83">
        <v>108</v>
      </c>
      <c r="B58" s="73">
        <v>1</v>
      </c>
      <c r="C58" s="83" t="s">
        <v>130</v>
      </c>
      <c r="D58" s="313">
        <v>150000</v>
      </c>
      <c r="E58" s="313"/>
      <c r="F58" s="313"/>
      <c r="G58" s="77">
        <f t="shared" si="0"/>
        <v>150000</v>
      </c>
      <c r="H58" s="99"/>
      <c r="I58" s="104"/>
      <c r="J58" s="99">
        <v>300000</v>
      </c>
      <c r="K58" s="95">
        <v>17</v>
      </c>
      <c r="L58" s="317">
        <v>30000</v>
      </c>
      <c r="M58" s="317"/>
      <c r="N58" s="76">
        <f t="shared" si="1"/>
        <v>30000</v>
      </c>
      <c r="O58" s="76">
        <f t="shared" si="2"/>
        <v>510000</v>
      </c>
      <c r="P58" s="85"/>
      <c r="Q58" s="85"/>
      <c r="R58" s="84"/>
      <c r="S58" s="84"/>
      <c r="T58" s="84"/>
      <c r="U58" s="77"/>
      <c r="V58" s="77"/>
      <c r="W58" s="86"/>
      <c r="X58" s="79">
        <v>39991</v>
      </c>
      <c r="Y58" s="82"/>
      <c r="Z58" s="79">
        <v>40178</v>
      </c>
      <c r="AA58" s="79">
        <v>42205</v>
      </c>
      <c r="AC58" s="86"/>
    </row>
    <row r="59" spans="1:29">
      <c r="A59" s="83">
        <v>208</v>
      </c>
      <c r="B59" s="73">
        <v>2</v>
      </c>
      <c r="C59" s="83" t="s">
        <v>131</v>
      </c>
      <c r="D59" s="313">
        <v>150000</v>
      </c>
      <c r="E59" s="313"/>
      <c r="F59" s="313"/>
      <c r="G59" s="77">
        <f t="shared" si="0"/>
        <v>150000</v>
      </c>
      <c r="H59" s="99"/>
      <c r="I59" s="104"/>
      <c r="J59" s="99">
        <v>300000</v>
      </c>
      <c r="K59" s="95">
        <v>16</v>
      </c>
      <c r="L59" s="317">
        <v>30000</v>
      </c>
      <c r="M59" s="317"/>
      <c r="N59" s="76">
        <f t="shared" si="1"/>
        <v>30000</v>
      </c>
      <c r="O59" s="76">
        <f t="shared" si="2"/>
        <v>480000</v>
      </c>
      <c r="P59" s="85"/>
      <c r="Q59" s="85"/>
      <c r="R59" s="84"/>
      <c r="S59" s="84"/>
      <c r="T59" s="84"/>
      <c r="U59" s="77"/>
      <c r="V59" s="77"/>
      <c r="W59" s="86"/>
      <c r="X59" s="79">
        <v>39626</v>
      </c>
      <c r="Y59" s="82"/>
      <c r="Z59" s="79">
        <v>40178</v>
      </c>
      <c r="AA59" s="79">
        <v>42205</v>
      </c>
      <c r="AC59" s="86"/>
    </row>
    <row r="60" spans="1:29">
      <c r="A60" s="83">
        <v>308</v>
      </c>
      <c r="B60" s="73">
        <v>3</v>
      </c>
      <c r="C60" s="83" t="s">
        <v>132</v>
      </c>
      <c r="D60" s="313">
        <v>150000</v>
      </c>
      <c r="E60" s="313"/>
      <c r="F60" s="313"/>
      <c r="G60" s="77">
        <f t="shared" si="0"/>
        <v>150000</v>
      </c>
      <c r="H60" s="99"/>
      <c r="I60" s="104"/>
      <c r="J60" s="99">
        <v>300000</v>
      </c>
      <c r="K60" s="95">
        <v>25</v>
      </c>
      <c r="L60" s="317">
        <v>30000</v>
      </c>
      <c r="M60" s="317"/>
      <c r="N60" s="76">
        <f t="shared" si="1"/>
        <v>30000</v>
      </c>
      <c r="O60" s="76">
        <f t="shared" si="2"/>
        <v>750000</v>
      </c>
      <c r="P60" s="85"/>
      <c r="Q60" s="85"/>
      <c r="R60" s="84"/>
      <c r="S60" s="84"/>
      <c r="T60" s="84"/>
      <c r="U60" s="77"/>
      <c r="V60" s="77"/>
      <c r="W60" s="86"/>
      <c r="X60" s="79">
        <v>42604</v>
      </c>
      <c r="Y60" s="82"/>
      <c r="Z60" s="79">
        <v>42604</v>
      </c>
      <c r="AA60" s="79">
        <v>42205</v>
      </c>
      <c r="AC60" s="86"/>
    </row>
  </sheetData>
  <mergeCells count="6">
    <mergeCell ref="AC1:AC2"/>
    <mergeCell ref="A1:C2"/>
    <mergeCell ref="D1:J1"/>
    <mergeCell ref="K1:Q1"/>
    <mergeCell ref="R1:W1"/>
    <mergeCell ref="X1:AA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6.5"/>
  <cols>
    <col min="3" max="3" width="7.875" bestFit="1" customWidth="1"/>
    <col min="4" max="4" width="2.5" style="28" customWidth="1"/>
    <col min="5" max="5" width="14.875" customWidth="1"/>
  </cols>
  <sheetData>
    <row r="1" spans="1:5" s="18" customFormat="1" ht="20.100000000000001" customHeight="1">
      <c r="C1" s="837" t="s">
        <v>48</v>
      </c>
      <c r="D1" s="838"/>
      <c r="E1" s="839"/>
    </row>
    <row r="2" spans="1:5" s="33" customFormat="1" ht="20.100000000000001" customHeight="1" thickBot="1">
      <c r="C2" s="840"/>
      <c r="D2" s="841"/>
      <c r="E2" s="842"/>
    </row>
    <row r="3" spans="1:5" s="2" customFormat="1" ht="20.100000000000001" customHeight="1" thickBot="1">
      <c r="B3" s="2" t="s">
        <v>74</v>
      </c>
      <c r="C3" s="19" t="s">
        <v>4</v>
      </c>
      <c r="D3" s="23">
        <v>0</v>
      </c>
      <c r="E3" s="2" t="s">
        <v>5</v>
      </c>
    </row>
    <row r="4" spans="1:5" s="3" customFormat="1" ht="20.100000000000001" customHeight="1">
      <c r="B4" s="3" t="s">
        <v>75</v>
      </c>
      <c r="C4" s="20" t="s">
        <v>6</v>
      </c>
      <c r="D4" s="24">
        <v>0</v>
      </c>
      <c r="E4" s="3" t="s">
        <v>7</v>
      </c>
    </row>
    <row r="5" spans="1:5" s="2" customFormat="1" ht="20.100000000000001" customHeight="1">
      <c r="B5" s="2" t="s">
        <v>73</v>
      </c>
      <c r="C5" s="4">
        <v>102</v>
      </c>
      <c r="D5" s="23">
        <v>1</v>
      </c>
      <c r="E5" s="5" t="s">
        <v>67</v>
      </c>
    </row>
    <row r="6" spans="1:5" s="2" customFormat="1" ht="20.100000000000001" customHeight="1">
      <c r="B6" s="2" t="s">
        <v>76</v>
      </c>
      <c r="C6" s="4">
        <v>202</v>
      </c>
      <c r="D6" s="23">
        <v>2</v>
      </c>
      <c r="E6" s="5" t="s">
        <v>68</v>
      </c>
    </row>
    <row r="7" spans="1:5" s="7" customFormat="1" ht="20.100000000000001" customHeight="1" thickBot="1">
      <c r="B7" s="7" t="s">
        <v>77</v>
      </c>
      <c r="C7" s="6">
        <v>302</v>
      </c>
      <c r="D7" s="25">
        <v>3</v>
      </c>
      <c r="E7" s="8" t="s">
        <v>69</v>
      </c>
    </row>
    <row r="8" spans="1:5" s="3" customFormat="1" ht="20.100000000000001" customHeight="1">
      <c r="B8" s="3" t="s">
        <v>78</v>
      </c>
      <c r="C8" s="20" t="s">
        <v>8</v>
      </c>
      <c r="D8" s="24">
        <v>0</v>
      </c>
      <c r="E8" s="3" t="s">
        <v>9</v>
      </c>
    </row>
    <row r="9" spans="1:5" s="14" customFormat="1" ht="20.100000000000001" customHeight="1">
      <c r="B9" s="34" t="s">
        <v>109</v>
      </c>
      <c r="C9" s="13">
        <v>304</v>
      </c>
      <c r="D9" s="28">
        <v>3</v>
      </c>
      <c r="E9" s="5" t="s">
        <v>65</v>
      </c>
    </row>
    <row r="10" spans="1:5" s="10" customFormat="1" ht="20.100000000000001" customHeight="1" thickBot="1">
      <c r="B10" s="10" t="s">
        <v>110</v>
      </c>
      <c r="C10" s="9">
        <v>404</v>
      </c>
      <c r="D10" s="26">
        <v>4</v>
      </c>
      <c r="E10" s="8" t="s">
        <v>64</v>
      </c>
    </row>
    <row r="11" spans="1:5" s="1" customFormat="1" ht="20.100000000000001" customHeight="1">
      <c r="A11" s="1" t="s">
        <v>79</v>
      </c>
      <c r="B11" s="1" t="s">
        <v>80</v>
      </c>
      <c r="C11" s="20" t="s">
        <v>10</v>
      </c>
      <c r="D11" s="29">
        <v>0</v>
      </c>
      <c r="E11" s="31" t="s">
        <v>11</v>
      </c>
    </row>
    <row r="12" spans="1:5" s="10" customFormat="1" ht="20.100000000000001" customHeight="1" thickBot="1">
      <c r="B12" s="10" t="s">
        <v>81</v>
      </c>
      <c r="C12" s="9">
        <v>119</v>
      </c>
      <c r="D12" s="26">
        <v>1</v>
      </c>
      <c r="E12" s="8" t="s">
        <v>56</v>
      </c>
    </row>
    <row r="13" spans="1:5" s="3" customFormat="1" ht="20.100000000000001" customHeight="1">
      <c r="B13" s="3" t="s">
        <v>82</v>
      </c>
      <c r="C13" s="20" t="s">
        <v>12</v>
      </c>
      <c r="D13" s="24">
        <v>0</v>
      </c>
      <c r="E13" s="3" t="s">
        <v>13</v>
      </c>
    </row>
    <row r="14" spans="1:5" s="14" customFormat="1" ht="20.100000000000001" customHeight="1">
      <c r="B14" s="34" t="s">
        <v>83</v>
      </c>
      <c r="C14" s="13">
        <v>105</v>
      </c>
      <c r="D14" s="28">
        <v>1</v>
      </c>
      <c r="E14" s="5" t="s">
        <v>14</v>
      </c>
    </row>
    <row r="15" spans="1:5" s="10" customFormat="1" ht="20.100000000000001" customHeight="1" thickBot="1">
      <c r="B15" s="10" t="s">
        <v>84</v>
      </c>
      <c r="C15" s="9">
        <v>205</v>
      </c>
      <c r="D15" s="26">
        <v>2</v>
      </c>
      <c r="E15" s="8" t="s">
        <v>66</v>
      </c>
    </row>
    <row r="16" spans="1:5" s="3" customFormat="1" ht="20.100000000000001" customHeight="1">
      <c r="B16" s="3" t="s">
        <v>85</v>
      </c>
      <c r="C16" s="20" t="s">
        <v>15</v>
      </c>
      <c r="D16" s="24">
        <v>0</v>
      </c>
      <c r="E16" s="3" t="s">
        <v>16</v>
      </c>
    </row>
    <row r="17" spans="1:5" s="2" customFormat="1" ht="20.100000000000001" customHeight="1">
      <c r="B17" s="2" t="s">
        <v>86</v>
      </c>
      <c r="C17" s="4">
        <v>106</v>
      </c>
      <c r="D17" s="23">
        <v>1</v>
      </c>
      <c r="E17" s="5" t="s">
        <v>62</v>
      </c>
    </row>
    <row r="18" spans="1:5" s="10" customFormat="1" ht="20.100000000000001" customHeight="1" thickBot="1">
      <c r="B18" s="10" t="s">
        <v>87</v>
      </c>
      <c r="C18" s="9">
        <v>206</v>
      </c>
      <c r="D18" s="25">
        <v>2</v>
      </c>
      <c r="E18" s="8" t="s">
        <v>63</v>
      </c>
    </row>
    <row r="19" spans="1:5" s="3" customFormat="1" ht="20.100000000000001" customHeight="1">
      <c r="B19" s="3" t="s">
        <v>88</v>
      </c>
      <c r="C19" s="20" t="s">
        <v>17</v>
      </c>
      <c r="D19" s="24">
        <v>0</v>
      </c>
      <c r="E19" s="3" t="s">
        <v>18</v>
      </c>
    </row>
    <row r="20" spans="1:5" s="14" customFormat="1" ht="20.100000000000001" customHeight="1">
      <c r="B20" s="34" t="s">
        <v>89</v>
      </c>
      <c r="C20" s="13">
        <v>107</v>
      </c>
      <c r="D20" s="28">
        <v>1</v>
      </c>
      <c r="E20" s="5" t="s">
        <v>70</v>
      </c>
    </row>
    <row r="21" spans="1:5" s="10" customFormat="1" ht="20.100000000000001" customHeight="1" thickBot="1">
      <c r="B21" s="10" t="s">
        <v>90</v>
      </c>
      <c r="C21" s="9">
        <v>207</v>
      </c>
      <c r="D21" s="26">
        <v>2</v>
      </c>
      <c r="E21" s="8" t="s">
        <v>71</v>
      </c>
    </row>
    <row r="22" spans="1:5" s="3" customFormat="1" ht="20.100000000000001" customHeight="1">
      <c r="B22" s="3" t="s">
        <v>92</v>
      </c>
      <c r="C22" s="20" t="s">
        <v>19</v>
      </c>
      <c r="D22" s="24">
        <v>0</v>
      </c>
      <c r="E22" s="3" t="s">
        <v>20</v>
      </c>
    </row>
    <row r="23" spans="1:5" s="7" customFormat="1" ht="20.100000000000001" customHeight="1" thickBot="1">
      <c r="B23" s="7" t="s">
        <v>91</v>
      </c>
      <c r="C23" s="6">
        <v>208</v>
      </c>
      <c r="D23" s="25">
        <v>1</v>
      </c>
      <c r="E23" s="5" t="s">
        <v>61</v>
      </c>
    </row>
    <row r="24" spans="1:5" s="1" customFormat="1" ht="20.100000000000001" customHeight="1">
      <c r="A24" s="1" t="s">
        <v>111</v>
      </c>
      <c r="B24" s="1" t="s">
        <v>93</v>
      </c>
      <c r="C24" s="22" t="s">
        <v>21</v>
      </c>
      <c r="D24" s="29">
        <v>0</v>
      </c>
      <c r="E24" s="3" t="s">
        <v>22</v>
      </c>
    </row>
    <row r="25" spans="1:5" s="10" customFormat="1" ht="20.100000000000001" customHeight="1" thickBot="1">
      <c r="B25" s="10" t="s">
        <v>94</v>
      </c>
      <c r="C25" s="32">
        <v>118</v>
      </c>
      <c r="D25" s="26">
        <v>1</v>
      </c>
      <c r="E25" s="5" t="s">
        <v>60</v>
      </c>
    </row>
    <row r="26" spans="1:5" s="1" customFormat="1" ht="20.100000000000001" customHeight="1">
      <c r="A26" s="1" t="s">
        <v>96</v>
      </c>
      <c r="B26" s="1" t="s">
        <v>95</v>
      </c>
      <c r="C26" s="20" t="s">
        <v>23</v>
      </c>
      <c r="D26" s="29">
        <v>0</v>
      </c>
      <c r="E26" s="31" t="s">
        <v>24</v>
      </c>
    </row>
    <row r="27" spans="1:5" s="10" customFormat="1" ht="20.100000000000001" customHeight="1" thickBot="1">
      <c r="B27" s="10" t="s">
        <v>97</v>
      </c>
      <c r="C27" s="6">
        <v>113</v>
      </c>
      <c r="D27" s="26">
        <v>1</v>
      </c>
      <c r="E27" s="5" t="s">
        <v>72</v>
      </c>
    </row>
    <row r="28" spans="1:5" s="3" customFormat="1" ht="20.100000000000001" customHeight="1">
      <c r="B28" s="3" t="s">
        <v>25</v>
      </c>
      <c r="C28" s="20" t="s">
        <v>25</v>
      </c>
      <c r="D28" s="24">
        <v>0</v>
      </c>
      <c r="E28" s="3" t="s">
        <v>26</v>
      </c>
    </row>
    <row r="29" spans="1:5" s="7" customFormat="1" ht="20.100000000000001" customHeight="1" thickBot="1">
      <c r="B29" s="7" t="s">
        <v>98</v>
      </c>
      <c r="C29" s="6">
        <v>109</v>
      </c>
      <c r="D29" s="25">
        <v>1</v>
      </c>
      <c r="E29" s="5" t="s">
        <v>58</v>
      </c>
    </row>
    <row r="30" spans="1:5" s="12" customFormat="1" ht="20.100000000000001" customHeight="1" thickBot="1">
      <c r="A30" s="12" t="s">
        <v>100</v>
      </c>
      <c r="B30" s="12" t="s">
        <v>99</v>
      </c>
      <c r="C30" s="21" t="s">
        <v>27</v>
      </c>
      <c r="D30" s="27">
        <v>0</v>
      </c>
      <c r="E30" s="12" t="s">
        <v>28</v>
      </c>
    </row>
    <row r="31" spans="1:5" s="11" customFormat="1" ht="20.100000000000001" customHeight="1" thickBot="1">
      <c r="A31" s="11" t="s">
        <v>101</v>
      </c>
      <c r="B31" s="11" t="s">
        <v>103</v>
      </c>
      <c r="C31" s="21" t="s">
        <v>29</v>
      </c>
      <c r="D31" s="27">
        <v>0</v>
      </c>
      <c r="E31" s="16" t="s">
        <v>30</v>
      </c>
    </row>
    <row r="32" spans="1:5" s="1" customFormat="1" ht="20.100000000000001" customHeight="1">
      <c r="A32" s="1" t="s">
        <v>102</v>
      </c>
      <c r="B32" s="1" t="s">
        <v>31</v>
      </c>
      <c r="C32" s="20" t="s">
        <v>31</v>
      </c>
      <c r="D32" s="29">
        <v>0</v>
      </c>
      <c r="E32" s="31" t="s">
        <v>32</v>
      </c>
    </row>
    <row r="33" spans="1:5" s="10" customFormat="1" ht="20.100000000000001" customHeight="1" thickBot="1">
      <c r="B33" s="10" t="s">
        <v>104</v>
      </c>
      <c r="C33" s="6">
        <v>112</v>
      </c>
      <c r="D33" s="26">
        <v>1</v>
      </c>
      <c r="E33" s="5" t="s">
        <v>59</v>
      </c>
    </row>
    <row r="34" spans="1:5" s="11" customFormat="1" ht="20.100000000000001" customHeight="1" thickBot="1">
      <c r="A34" s="11" t="s">
        <v>105</v>
      </c>
      <c r="B34" s="11" t="s">
        <v>33</v>
      </c>
      <c r="C34" s="21" t="s">
        <v>33</v>
      </c>
      <c r="D34" s="27">
        <v>0</v>
      </c>
      <c r="E34" s="12" t="s">
        <v>34</v>
      </c>
    </row>
    <row r="35" spans="1:5" s="11" customFormat="1" ht="20.100000000000001" customHeight="1" thickBot="1">
      <c r="A35" s="11" t="s">
        <v>106</v>
      </c>
      <c r="B35" s="11" t="s">
        <v>35</v>
      </c>
      <c r="C35" s="21" t="s">
        <v>35</v>
      </c>
      <c r="D35" s="27">
        <v>0</v>
      </c>
      <c r="E35" s="12" t="s">
        <v>36</v>
      </c>
    </row>
    <row r="36" spans="1:5" s="11" customFormat="1" ht="20.100000000000001" customHeight="1" thickBot="1">
      <c r="A36" s="11" t="s">
        <v>107</v>
      </c>
      <c r="B36" s="11" t="s">
        <v>37</v>
      </c>
      <c r="C36" s="21" t="s">
        <v>37</v>
      </c>
      <c r="D36" s="27">
        <v>0</v>
      </c>
      <c r="E36" s="12" t="s">
        <v>38</v>
      </c>
    </row>
    <row r="37" spans="1:5" s="11" customFormat="1" ht="20.100000000000001" customHeight="1" thickBot="1">
      <c r="A37" s="11" t="s">
        <v>108</v>
      </c>
      <c r="B37" s="11" t="s">
        <v>39</v>
      </c>
      <c r="C37" s="21" t="s">
        <v>39</v>
      </c>
      <c r="D37" s="27">
        <v>0</v>
      </c>
      <c r="E37" s="12" t="s">
        <v>40</v>
      </c>
    </row>
  </sheetData>
  <mergeCells count="1">
    <mergeCell ref="C1:E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C4" activePane="bottomRight" state="frozen"/>
      <selection activeCell="Q38" sqref="Q38"/>
      <selection pane="topRight" activeCell="Q38" sqref="Q38"/>
      <selection pane="bottomLeft" activeCell="Q38" sqref="Q38"/>
      <selection pane="bottomRight" activeCell="K5" sqref="K5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1.7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1.87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3" width="10.5" style="391" hidden="1" customWidth="1"/>
    <col min="24" max="24" width="8.375" style="391" hidden="1" customWidth="1"/>
    <col min="25" max="25" width="7.125" style="391" customWidth="1"/>
    <col min="26" max="26" width="12.375" style="390" bestFit="1" customWidth="1"/>
    <col min="27" max="27" width="34.12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394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155</v>
      </c>
      <c r="M3" s="393" t="s">
        <v>49</v>
      </c>
      <c r="N3" s="265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510" t="s">
        <v>155</v>
      </c>
      <c r="X3" s="262" t="s">
        <v>49</v>
      </c>
      <c r="Y3" s="262" t="s">
        <v>325</v>
      </c>
      <c r="Z3" s="262" t="s">
        <v>49</v>
      </c>
      <c r="AA3" s="511" t="s">
        <v>47</v>
      </c>
      <c r="AB3" s="633" t="s">
        <v>46</v>
      </c>
      <c r="AC3" s="633" t="s">
        <v>2</v>
      </c>
      <c r="AD3" s="633" t="s">
        <v>1</v>
      </c>
      <c r="AE3" s="633" t="s">
        <v>52</v>
      </c>
      <c r="AG3" s="802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140">
        <v>50000</v>
      </c>
      <c r="X4" s="140"/>
      <c r="Y4" s="451">
        <f>SUM(W4:X4)</f>
        <v>50000</v>
      </c>
      <c r="Z4" s="452">
        <f>V4*Y4</f>
        <v>200000</v>
      </c>
      <c r="AA4" s="529" t="s">
        <v>382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144"/>
      <c r="X5" s="184" t="s">
        <v>310</v>
      </c>
      <c r="Y5" s="438"/>
      <c r="Z5" s="147">
        <f t="shared" ref="Z5:Z62" si="3">V5*Y5</f>
        <v>0</v>
      </c>
      <c r="AA5" s="559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8"/>
      <c r="X6" s="48"/>
      <c r="Y6" s="414"/>
      <c r="Z6" s="125">
        <f t="shared" si="3"/>
        <v>0</v>
      </c>
      <c r="AA6" s="505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4"/>
      <c r="X7" s="44"/>
      <c r="Y7" s="415"/>
      <c r="Z7" s="125">
        <f t="shared" si="3"/>
        <v>0</v>
      </c>
      <c r="AA7" s="502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4"/>
      <c r="X8" s="44"/>
      <c r="Y8" s="415"/>
      <c r="Z8" s="125">
        <f t="shared" si="3"/>
        <v>0</v>
      </c>
      <c r="AA8" s="501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4">
        <v>15000</v>
      </c>
      <c r="X9" s="402" t="s">
        <v>310</v>
      </c>
      <c r="Y9" s="415">
        <f t="shared" ref="Y9:Y44" si="4">SUM(W9:X9)</f>
        <v>15000</v>
      </c>
      <c r="Z9" s="125">
        <f>(V9*Y9)*3</f>
        <v>1755000</v>
      </c>
      <c r="AA9" s="501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695">
        <v>42</v>
      </c>
      <c r="K10" s="684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695">
        <v>42</v>
      </c>
      <c r="V10" s="684">
        <v>40</v>
      </c>
      <c r="W10" s="43">
        <v>15000</v>
      </c>
      <c r="X10" s="43"/>
      <c r="Y10" s="415">
        <f t="shared" si="4"/>
        <v>15000</v>
      </c>
      <c r="Z10" s="125">
        <f>(V10*Y10)*3</f>
        <v>1800000</v>
      </c>
      <c r="AA10" s="502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174"/>
      <c r="X11" s="174"/>
      <c r="Y11" s="416">
        <f t="shared" si="4"/>
        <v>0</v>
      </c>
      <c r="Z11" s="164">
        <f t="shared" si="3"/>
        <v>0</v>
      </c>
      <c r="AA11" s="506"/>
      <c r="AB11" s="79"/>
      <c r="AC11" s="79"/>
      <c r="AD11" s="79"/>
      <c r="AE11" s="87"/>
      <c r="AG11" s="86"/>
    </row>
    <row r="12" spans="1:35" ht="18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689">
        <v>14</v>
      </c>
      <c r="K12" s="67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495"/>
      <c r="R12" s="557"/>
      <c r="S12" s="434" t="s">
        <v>10</v>
      </c>
      <c r="T12" s="435" t="s">
        <v>11</v>
      </c>
      <c r="U12" s="689">
        <v>14</v>
      </c>
      <c r="V12" s="675">
        <v>13</v>
      </c>
      <c r="W12" s="186">
        <v>15000</v>
      </c>
      <c r="X12" s="186">
        <v>5000</v>
      </c>
      <c r="Y12" s="438">
        <f t="shared" si="4"/>
        <v>20000</v>
      </c>
      <c r="Z12" s="147">
        <f>(V12*Y12)*3</f>
        <v>780000</v>
      </c>
      <c r="AA12" s="559" t="s">
        <v>164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712"/>
      <c r="K13" s="713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131"/>
      <c r="X13" s="131"/>
      <c r="Y13" s="414">
        <f t="shared" si="4"/>
        <v>0</v>
      </c>
      <c r="Z13" s="125">
        <f t="shared" si="3"/>
        <v>0</v>
      </c>
      <c r="AA13" s="505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691">
        <v>125</v>
      </c>
      <c r="K14" s="676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4">
        <v>50000</v>
      </c>
      <c r="X14" s="402" t="s">
        <v>310</v>
      </c>
      <c r="Y14" s="415">
        <f t="shared" si="4"/>
        <v>50000</v>
      </c>
      <c r="Z14" s="125">
        <f t="shared" si="3"/>
        <v>50000</v>
      </c>
      <c r="AA14" s="501" t="s">
        <v>375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43"/>
      <c r="X15" s="43"/>
      <c r="Y15" s="415"/>
      <c r="Z15" s="113">
        <f t="shared" si="3"/>
        <v>0</v>
      </c>
      <c r="AA15" s="502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174"/>
      <c r="X16" s="174"/>
      <c r="Y16" s="416"/>
      <c r="Z16" s="164">
        <f t="shared" si="3"/>
        <v>0</v>
      </c>
      <c r="AA16" s="506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691">
        <v>50</v>
      </c>
      <c r="K17" s="676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51"/>
      <c r="X17" s="157" t="s">
        <v>310</v>
      </c>
      <c r="Y17" s="431"/>
      <c r="Z17" s="155">
        <f t="shared" si="3"/>
        <v>0</v>
      </c>
      <c r="AA17" s="563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4">
        <v>42</v>
      </c>
      <c r="K18" s="715">
        <v>43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1505000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4"/>
      <c r="X18" s="44"/>
      <c r="Y18" s="415"/>
      <c r="Z18" s="113">
        <f t="shared" si="3"/>
        <v>0</v>
      </c>
      <c r="AA18" s="501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688">
        <v>0</v>
      </c>
      <c r="K19" s="677">
        <v>49</v>
      </c>
      <c r="L19" s="278">
        <v>30000</v>
      </c>
      <c r="M19" s="278">
        <v>5000</v>
      </c>
      <c r="N19" s="415">
        <f t="shared" ref="N19" si="5">SUM(L19:M19)</f>
        <v>35000</v>
      </c>
      <c r="O19" s="118">
        <f t="shared" si="2"/>
        <v>1715000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43"/>
      <c r="X19" s="43"/>
      <c r="Y19" s="415"/>
      <c r="Z19" s="113">
        <f t="shared" si="3"/>
        <v>0</v>
      </c>
      <c r="AA19" s="502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691">
        <v>30</v>
      </c>
      <c r="K20" s="676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4"/>
      <c r="X20" s="44"/>
      <c r="Y20" s="415"/>
      <c r="Z20" s="125">
        <f t="shared" si="3"/>
        <v>0</v>
      </c>
      <c r="AA20" s="501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17</v>
      </c>
      <c r="K21" s="385">
        <v>17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680000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43"/>
      <c r="X21" s="43"/>
      <c r="Y21" s="415"/>
      <c r="Z21" s="125">
        <f t="shared" si="3"/>
        <v>0</v>
      </c>
      <c r="AA21" s="502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688">
        <v>18</v>
      </c>
      <c r="K22" s="677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119"/>
      <c r="X22" s="119"/>
      <c r="Y22" s="422"/>
      <c r="Z22" s="452">
        <f t="shared" si="3"/>
        <v>0</v>
      </c>
      <c r="AA22" s="503"/>
      <c r="AB22" s="79">
        <v>39559</v>
      </c>
      <c r="AC22" s="79">
        <v>42541</v>
      </c>
      <c r="AD22" s="79">
        <v>40421</v>
      </c>
      <c r="AE22" s="86"/>
      <c r="AG22" s="86"/>
    </row>
    <row r="23" spans="1:33" ht="18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100000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608"/>
      <c r="R23" s="557"/>
      <c r="S23" s="434" t="s">
        <v>19</v>
      </c>
      <c r="T23" s="435" t="s">
        <v>20</v>
      </c>
      <c r="U23" s="459"/>
      <c r="V23" s="558"/>
      <c r="W23" s="186"/>
      <c r="X23" s="186"/>
      <c r="Y23" s="438"/>
      <c r="Z23" s="147">
        <f t="shared" si="3"/>
        <v>0</v>
      </c>
      <c r="AA23" s="559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131"/>
      <c r="X24" s="131"/>
      <c r="Y24" s="414"/>
      <c r="Z24" s="125">
        <f t="shared" si="3"/>
        <v>0</v>
      </c>
      <c r="AA24" s="50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43"/>
      <c r="X25" s="43"/>
      <c r="Y25" s="415"/>
      <c r="Z25" s="125">
        <f t="shared" si="3"/>
        <v>0</v>
      </c>
      <c r="AA25" s="502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119"/>
      <c r="X26" s="119"/>
      <c r="Y26" s="422"/>
      <c r="Z26" s="452">
        <f t="shared" si="3"/>
        <v>0</v>
      </c>
      <c r="AA26" s="503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186"/>
      <c r="X27" s="186"/>
      <c r="Y27" s="438"/>
      <c r="Z27" s="147">
        <f t="shared" si="3"/>
        <v>0</v>
      </c>
      <c r="AA27" s="572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131"/>
      <c r="X28" s="131"/>
      <c r="Y28" s="414"/>
      <c r="Z28" s="125">
        <f t="shared" si="3"/>
        <v>0</v>
      </c>
      <c r="AA28" s="505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43">
        <v>30000</v>
      </c>
      <c r="X29" s="43">
        <v>10000</v>
      </c>
      <c r="Y29" s="415">
        <f t="shared" si="4"/>
        <v>40000</v>
      </c>
      <c r="Z29" s="125">
        <f t="shared" si="3"/>
        <v>280000</v>
      </c>
      <c r="AA29" s="501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119"/>
      <c r="X30" s="119"/>
      <c r="Y30" s="422">
        <f t="shared" si="4"/>
        <v>0</v>
      </c>
      <c r="Z30" s="452">
        <f t="shared" si="3"/>
        <v>0</v>
      </c>
      <c r="AA30" s="540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144">
        <v>50000</v>
      </c>
      <c r="X31" s="184" t="s">
        <v>310</v>
      </c>
      <c r="Y31" s="438">
        <f t="shared" si="4"/>
        <v>50000</v>
      </c>
      <c r="Z31" s="147">
        <f t="shared" si="3"/>
        <v>0</v>
      </c>
      <c r="AA31" s="559" t="s">
        <v>380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140">
        <v>50000</v>
      </c>
      <c r="X32" s="141" t="s">
        <v>310</v>
      </c>
      <c r="Y32" s="451">
        <f>SUM(W32:X32)</f>
        <v>50000</v>
      </c>
      <c r="Z32" s="452">
        <f t="shared" si="3"/>
        <v>0</v>
      </c>
      <c r="AA32" s="529" t="s">
        <v>380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168"/>
      <c r="X33" s="168"/>
      <c r="Y33" s="431"/>
      <c r="Z33" s="155">
        <f t="shared" si="3"/>
        <v>0</v>
      </c>
      <c r="AA33" s="563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 t="s">
        <v>395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43"/>
      <c r="X34" s="43"/>
      <c r="Y34" s="415">
        <f t="shared" si="4"/>
        <v>0</v>
      </c>
      <c r="Z34" s="113">
        <f t="shared" si="3"/>
        <v>0</v>
      </c>
      <c r="AA34" s="501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378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119"/>
      <c r="X35" s="119"/>
      <c r="Y35" s="422"/>
      <c r="Z35" s="452">
        <f t="shared" si="3"/>
        <v>0</v>
      </c>
      <c r="AA35" s="503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186"/>
      <c r="X36" s="186"/>
      <c r="Y36" s="438"/>
      <c r="Z36" s="147">
        <f t="shared" si="3"/>
        <v>0</v>
      </c>
      <c r="AA36" s="572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450">
        <v>14</v>
      </c>
      <c r="K37" s="449">
        <v>14</v>
      </c>
      <c r="L37" s="302"/>
      <c r="M37" s="302"/>
      <c r="N37" s="579" t="s">
        <v>378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134"/>
      <c r="X37" s="134"/>
      <c r="Y37" s="451"/>
      <c r="Z37" s="452">
        <f t="shared" si="3"/>
        <v>0</v>
      </c>
      <c r="AA37" s="551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622"/>
      <c r="X38" s="622"/>
      <c r="Y38" s="523"/>
      <c r="Z38" s="524">
        <f t="shared" si="3"/>
        <v>0</v>
      </c>
      <c r="AA38" s="623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479"/>
      <c r="X39" s="479"/>
      <c r="Y39" s="509"/>
      <c r="Z39" s="479"/>
      <c r="AA39" s="504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131"/>
      <c r="X40" s="131"/>
      <c r="Y40" s="414"/>
      <c r="Z40" s="125">
        <f t="shared" si="3"/>
        <v>0</v>
      </c>
      <c r="AA40" s="505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43"/>
      <c r="X41" s="43"/>
      <c r="Y41" s="415"/>
      <c r="Z41" s="125">
        <f t="shared" si="3"/>
        <v>0</v>
      </c>
      <c r="AA41" s="502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43"/>
      <c r="X42" s="43"/>
      <c r="Y42" s="415"/>
      <c r="Z42" s="125">
        <f t="shared" si="3"/>
        <v>0</v>
      </c>
      <c r="AA42" s="502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119"/>
      <c r="X43" s="119"/>
      <c r="Y43" s="422">
        <f t="shared" si="4"/>
        <v>0</v>
      </c>
      <c r="Z43" s="452">
        <f t="shared" si="3"/>
        <v>0</v>
      </c>
      <c r="AA43" s="503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694">
        <v>54</v>
      </c>
      <c r="K44" s="685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694">
        <v>54</v>
      </c>
      <c r="V44" s="685">
        <v>53</v>
      </c>
      <c r="W44" s="168">
        <v>30000</v>
      </c>
      <c r="X44" s="168"/>
      <c r="Y44" s="431">
        <f t="shared" si="4"/>
        <v>30000</v>
      </c>
      <c r="Z44" s="155">
        <f>(V44*Y44)*3</f>
        <v>4770000</v>
      </c>
      <c r="AA44" s="575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43"/>
      <c r="X45" s="43"/>
      <c r="Y45" s="415"/>
      <c r="Z45" s="125">
        <f t="shared" si="3"/>
        <v>0</v>
      </c>
      <c r="AA45" s="502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174"/>
      <c r="X46" s="174"/>
      <c r="Y46" s="416"/>
      <c r="Z46" s="513">
        <f t="shared" si="3"/>
        <v>0</v>
      </c>
      <c r="AA46" s="506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131"/>
      <c r="X47" s="131"/>
      <c r="Y47" s="414"/>
      <c r="Z47" s="125">
        <f t="shared" si="3"/>
        <v>0</v>
      </c>
      <c r="AA47" s="505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43"/>
      <c r="X48" s="43"/>
      <c r="Y48" s="415"/>
      <c r="Z48" s="125">
        <f t="shared" si="3"/>
        <v>0</v>
      </c>
      <c r="AA48" s="502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119"/>
      <c r="X49" s="119"/>
      <c r="Y49" s="422"/>
      <c r="Z49" s="452">
        <f t="shared" si="3"/>
        <v>0</v>
      </c>
      <c r="AA49" s="503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168"/>
      <c r="X50" s="168"/>
      <c r="Y50" s="431"/>
      <c r="Z50" s="155">
        <f t="shared" si="3"/>
        <v>0</v>
      </c>
      <c r="AA50" s="575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695">
        <v>19</v>
      </c>
      <c r="K51" s="684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43"/>
      <c r="X51" s="43"/>
      <c r="Y51" s="415"/>
      <c r="Z51" s="125">
        <f t="shared" si="3"/>
        <v>0</v>
      </c>
      <c r="AA51" s="502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695">
        <v>25</v>
      </c>
      <c r="K52" s="684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43"/>
      <c r="X52" s="43"/>
      <c r="Y52" s="415"/>
      <c r="Z52" s="125">
        <f t="shared" si="3"/>
        <v>0</v>
      </c>
      <c r="AA52" s="502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687">
        <v>24</v>
      </c>
      <c r="K53" s="674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174"/>
      <c r="X53" s="174"/>
      <c r="Y53" s="416"/>
      <c r="Z53" s="513">
        <f t="shared" si="3"/>
        <v>0</v>
      </c>
      <c r="AA53" s="506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186"/>
      <c r="X54" s="186"/>
      <c r="Y54" s="438"/>
      <c r="Z54" s="147">
        <f t="shared" si="3"/>
        <v>0</v>
      </c>
      <c r="AA54" s="572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131"/>
      <c r="X55" s="131"/>
      <c r="Y55" s="414"/>
      <c r="Z55" s="125">
        <f t="shared" si="3"/>
        <v>0</v>
      </c>
      <c r="AA55" s="505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43"/>
      <c r="X56" s="43"/>
      <c r="Y56" s="415"/>
      <c r="Z56" s="125">
        <f t="shared" si="3"/>
        <v>0</v>
      </c>
      <c r="AA56" s="502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43"/>
      <c r="X57" s="43"/>
      <c r="Y57" s="415"/>
      <c r="Z57" s="125">
        <f t="shared" si="3"/>
        <v>0</v>
      </c>
      <c r="AA57" s="502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119"/>
      <c r="X58" s="119"/>
      <c r="Y58" s="422"/>
      <c r="Z58" s="452">
        <f t="shared" si="3"/>
        <v>0</v>
      </c>
      <c r="AA58" s="503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168"/>
      <c r="X59" s="168"/>
      <c r="Y59" s="431"/>
      <c r="Z59" s="155">
        <f t="shared" si="3"/>
        <v>0</v>
      </c>
      <c r="AA59" s="575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695">
        <v>17</v>
      </c>
      <c r="K60" s="684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43"/>
      <c r="X60" s="43"/>
      <c r="Y60" s="415"/>
      <c r="Z60" s="125">
        <f t="shared" si="3"/>
        <v>0</v>
      </c>
      <c r="AA60" s="502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385"/>
      <c r="H61" s="385"/>
      <c r="I61" s="487"/>
      <c r="J61" s="695">
        <v>16</v>
      </c>
      <c r="K61" s="684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43"/>
      <c r="X61" s="43"/>
      <c r="Y61" s="415"/>
      <c r="Z61" s="125">
        <f t="shared" si="3"/>
        <v>0</v>
      </c>
      <c r="AA61" s="502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687">
        <v>25</v>
      </c>
      <c r="K62" s="674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174"/>
      <c r="X62" s="174"/>
      <c r="Y62" s="416"/>
      <c r="Z62" s="513">
        <f t="shared" si="3"/>
        <v>0</v>
      </c>
      <c r="AA62" s="506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791" t="s">
        <v>377</v>
      </c>
      <c r="B63" s="792"/>
      <c r="C63" s="580"/>
      <c r="D63" s="580"/>
      <c r="E63" s="581"/>
      <c r="F63" s="813">
        <f>SUM(F4:H62)</f>
        <v>10200000</v>
      </c>
      <c r="G63" s="814"/>
      <c r="H63" s="815"/>
      <c r="I63" s="690"/>
      <c r="J63" s="696">
        <f>SUM(J4:J62)</f>
        <v>967</v>
      </c>
      <c r="K63" s="554">
        <f>SUM(K4:K62)</f>
        <v>970</v>
      </c>
      <c r="L63" s="552"/>
      <c r="M63" s="552"/>
      <c r="N63" s="555"/>
      <c r="O63" s="554">
        <f>SUM(O4:O62)</f>
        <v>23945000</v>
      </c>
      <c r="P63" s="555"/>
      <c r="Q63" s="556"/>
      <c r="S63" s="793" t="s">
        <v>377</v>
      </c>
      <c r="T63" s="794"/>
      <c r="U63" s="628">
        <f>SUM(U4:U62)</f>
        <v>161</v>
      </c>
      <c r="V63" s="629">
        <f>SUM(V4:V62)</f>
        <v>157</v>
      </c>
      <c r="W63" s="630"/>
      <c r="X63" s="630"/>
      <c r="Y63" s="631"/>
      <c r="Z63" s="629">
        <f>SUM(Z4:Z62)</f>
        <v>9635000</v>
      </c>
      <c r="AA63" s="632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1496062992125984" header="0" footer="0"/>
  <pageSetup paperSize="9" scale="4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3"/>
  <sheetViews>
    <sheetView zoomScaleNormal="100" workbookViewId="0">
      <pane xSplit="2" ySplit="3" topLeftCell="F29" activePane="bottomRight" state="frozen"/>
      <selection activeCell="Q38" sqref="Q38"/>
      <selection pane="topRight" activeCell="Q38" sqref="Q38"/>
      <selection pane="bottomLeft" activeCell="Q38" sqref="Q38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411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697" t="s">
        <v>46</v>
      </c>
      <c r="AC3" s="697" t="s">
        <v>2</v>
      </c>
      <c r="AD3" s="697" t="s">
        <v>1</v>
      </c>
      <c r="AE3" s="697" t="s">
        <v>52</v>
      </c>
      <c r="AG3" s="802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/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2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2" si="1">SUM(L5:M5)</f>
        <v>35000</v>
      </c>
      <c r="O5" s="147">
        <f t="shared" ref="O5:O62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2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4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13</v>
      </c>
      <c r="K12" s="455">
        <v>13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260000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131</v>
      </c>
      <c r="K14" s="60">
        <v>131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334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334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717">
        <v>43</v>
      </c>
      <c r="K18" s="718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49</v>
      </c>
      <c r="K19" s="720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721">
        <v>17</v>
      </c>
      <c r="K21" s="722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739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 thickBot="1">
      <c r="A27" s="614" t="s">
        <v>23</v>
      </c>
      <c r="B27" s="587" t="s">
        <v>24</v>
      </c>
      <c r="C27" s="460">
        <v>250000</v>
      </c>
      <c r="D27" s="304"/>
      <c r="E27" s="304"/>
      <c r="F27" s="145">
        <f t="shared" si="0"/>
        <v>250000</v>
      </c>
      <c r="G27" s="455">
        <v>100000</v>
      </c>
      <c r="H27" s="455"/>
      <c r="I27" s="490">
        <v>300000</v>
      </c>
      <c r="J27" s="456">
        <v>31</v>
      </c>
      <c r="K27" s="455">
        <v>31</v>
      </c>
      <c r="L27" s="304">
        <v>30000</v>
      </c>
      <c r="M27" s="304">
        <v>10000</v>
      </c>
      <c r="N27" s="438">
        <f t="shared" si="1"/>
        <v>40000</v>
      </c>
      <c r="O27" s="147">
        <f t="shared" si="2"/>
        <v>1240000</v>
      </c>
      <c r="P27" s="144" t="s">
        <v>146</v>
      </c>
      <c r="Q27" s="608"/>
      <c r="R27" s="557"/>
      <c r="S27" s="434" t="s">
        <v>23</v>
      </c>
      <c r="T27" s="435" t="s">
        <v>24</v>
      </c>
      <c r="U27" s="456"/>
      <c r="V27" s="560"/>
      <c r="W27" s="727"/>
      <c r="X27" s="727"/>
      <c r="Y27" s="438"/>
      <c r="Z27" s="147">
        <f t="shared" si="3"/>
        <v>0</v>
      </c>
      <c r="AA27" s="751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20" t="s">
        <v>350</v>
      </c>
      <c r="B28" s="593" t="s">
        <v>72</v>
      </c>
      <c r="C28" s="448"/>
      <c r="D28" s="302"/>
      <c r="E28" s="302"/>
      <c r="F28" s="135">
        <f t="shared" si="0"/>
        <v>0</v>
      </c>
      <c r="G28" s="449"/>
      <c r="H28" s="449"/>
      <c r="I28" s="491"/>
      <c r="J28" s="450"/>
      <c r="K28" s="449"/>
      <c r="L28" s="302"/>
      <c r="M28" s="302"/>
      <c r="N28" s="451">
        <f t="shared" si="1"/>
        <v>0</v>
      </c>
      <c r="O28" s="452">
        <f t="shared" si="2"/>
        <v>0</v>
      </c>
      <c r="P28" s="140"/>
      <c r="Q28" s="605"/>
      <c r="R28" s="74"/>
      <c r="S28" s="397" t="s">
        <v>350</v>
      </c>
      <c r="T28" s="423" t="s">
        <v>72</v>
      </c>
      <c r="U28" s="425"/>
      <c r="V28" s="466"/>
      <c r="W28" s="728"/>
      <c r="X28" s="728"/>
      <c r="Y28" s="414"/>
      <c r="Z28" s="125">
        <f t="shared" si="3"/>
        <v>0</v>
      </c>
      <c r="AA28" s="744"/>
      <c r="AB28" s="79"/>
      <c r="AC28" s="79"/>
      <c r="AD28" s="79"/>
      <c r="AE28" s="87"/>
    </row>
    <row r="29" spans="1:33" ht="18" customHeight="1" thickBot="1">
      <c r="A29" s="614" t="s">
        <v>25</v>
      </c>
      <c r="B29" s="587" t="s">
        <v>26</v>
      </c>
      <c r="C29" s="457">
        <v>200000</v>
      </c>
      <c r="D29" s="274"/>
      <c r="E29" s="274"/>
      <c r="F29" s="145">
        <f t="shared" si="0"/>
        <v>200000</v>
      </c>
      <c r="G29" s="458" t="s">
        <v>371</v>
      </c>
      <c r="H29" s="145"/>
      <c r="I29" s="480"/>
      <c r="J29" s="459">
        <v>12</v>
      </c>
      <c r="K29" s="145">
        <v>12</v>
      </c>
      <c r="L29" s="304"/>
      <c r="M29" s="304"/>
      <c r="N29" s="438">
        <v>40000</v>
      </c>
      <c r="O29" s="147"/>
      <c r="P29" s="144"/>
      <c r="Q29" s="608"/>
      <c r="R29" s="74"/>
      <c r="S29" s="400" t="s">
        <v>25</v>
      </c>
      <c r="T29" s="403" t="s">
        <v>26</v>
      </c>
      <c r="U29" s="247">
        <v>7</v>
      </c>
      <c r="V29" s="383">
        <v>7</v>
      </c>
      <c r="W29" s="725">
        <v>30000</v>
      </c>
      <c r="X29" s="725">
        <v>10000</v>
      </c>
      <c r="Y29" s="415">
        <f t="shared" si="4"/>
        <v>40000</v>
      </c>
      <c r="Z29" s="125">
        <f t="shared" si="3"/>
        <v>280000</v>
      </c>
      <c r="AA29" s="746" t="s">
        <v>328</v>
      </c>
      <c r="AB29" s="79">
        <v>40633</v>
      </c>
      <c r="AC29" s="82"/>
      <c r="AD29" s="82"/>
      <c r="AE29" s="80">
        <v>42450</v>
      </c>
      <c r="AG29" s="78" t="s">
        <v>174</v>
      </c>
    </row>
    <row r="30" spans="1:33" ht="18" hidden="1" customHeight="1" thickBot="1">
      <c r="A30" s="620" t="s">
        <v>351</v>
      </c>
      <c r="B30" s="593" t="s">
        <v>58</v>
      </c>
      <c r="C30" s="534"/>
      <c r="D30" s="535"/>
      <c r="E30" s="535"/>
      <c r="F30" s="135">
        <f t="shared" si="0"/>
        <v>0</v>
      </c>
      <c r="G30" s="536"/>
      <c r="H30" s="135"/>
      <c r="I30" s="537"/>
      <c r="J30" s="538"/>
      <c r="K30" s="135"/>
      <c r="L30" s="302"/>
      <c r="M30" s="302"/>
      <c r="N30" s="451"/>
      <c r="O30" s="452"/>
      <c r="P30" s="140"/>
      <c r="Q30" s="605"/>
      <c r="R30" s="74"/>
      <c r="S30" s="417" t="s">
        <v>351</v>
      </c>
      <c r="T30" s="418" t="s">
        <v>58</v>
      </c>
      <c r="U30" s="421"/>
      <c r="V30" s="539"/>
      <c r="W30" s="730"/>
      <c r="X30" s="730"/>
      <c r="Y30" s="422">
        <f t="shared" si="4"/>
        <v>0</v>
      </c>
      <c r="Z30" s="452">
        <f t="shared" si="3"/>
        <v>0</v>
      </c>
      <c r="AA30" s="752"/>
      <c r="AB30" s="79"/>
      <c r="AC30" s="82"/>
      <c r="AD30" s="82"/>
      <c r="AE30" s="80"/>
      <c r="AG30" s="89" t="s">
        <v>312</v>
      </c>
    </row>
    <row r="31" spans="1:33" ht="18" customHeight="1" thickBot="1">
      <c r="A31" s="614" t="s">
        <v>27</v>
      </c>
      <c r="B31" s="587" t="s">
        <v>28</v>
      </c>
      <c r="C31" s="457">
        <v>250000</v>
      </c>
      <c r="D31" s="274"/>
      <c r="E31" s="274">
        <v>50000</v>
      </c>
      <c r="F31" s="145">
        <f t="shared" si="0"/>
        <v>300000</v>
      </c>
      <c r="G31" s="145"/>
      <c r="H31" s="147">
        <v>100000</v>
      </c>
      <c r="I31" s="480"/>
      <c r="J31" s="459">
        <v>12</v>
      </c>
      <c r="K31" s="145">
        <v>12</v>
      </c>
      <c r="L31" s="274"/>
      <c r="M31" s="274"/>
      <c r="N31" s="438">
        <v>50000</v>
      </c>
      <c r="O31" s="147"/>
      <c r="P31" s="144"/>
      <c r="Q31" s="608" t="s">
        <v>374</v>
      </c>
      <c r="R31" s="557"/>
      <c r="S31" s="434" t="s">
        <v>27</v>
      </c>
      <c r="T31" s="435" t="s">
        <v>28</v>
      </c>
      <c r="U31" s="459"/>
      <c r="V31" s="558"/>
      <c r="W31" s="438">
        <v>50000</v>
      </c>
      <c r="X31" s="723" t="s">
        <v>310</v>
      </c>
      <c r="Y31" s="438">
        <f t="shared" si="4"/>
        <v>50000</v>
      </c>
      <c r="Z31" s="147">
        <f t="shared" si="3"/>
        <v>0</v>
      </c>
      <c r="AA31" s="743" t="s">
        <v>417</v>
      </c>
      <c r="AB31" s="79">
        <v>37641</v>
      </c>
      <c r="AC31" s="79">
        <v>37641</v>
      </c>
      <c r="AD31" s="82"/>
      <c r="AE31" s="82" t="s">
        <v>54</v>
      </c>
      <c r="AG31" s="78" t="s">
        <v>174</v>
      </c>
    </row>
    <row r="32" spans="1:33" ht="18" customHeight="1" thickBot="1">
      <c r="A32" s="620" t="s">
        <v>29</v>
      </c>
      <c r="B32" s="596" t="s">
        <v>30</v>
      </c>
      <c r="C32" s="448">
        <v>200000</v>
      </c>
      <c r="D32" s="302"/>
      <c r="E32" s="302"/>
      <c r="F32" s="135">
        <f t="shared" si="0"/>
        <v>200000</v>
      </c>
      <c r="G32" s="449"/>
      <c r="H32" s="137">
        <v>50000</v>
      </c>
      <c r="I32" s="491"/>
      <c r="J32" s="538">
        <v>6</v>
      </c>
      <c r="K32" s="135">
        <v>6</v>
      </c>
      <c r="L32" s="535"/>
      <c r="M32" s="535"/>
      <c r="N32" s="451">
        <v>50000</v>
      </c>
      <c r="O32" s="452"/>
      <c r="P32" s="140"/>
      <c r="Q32" s="605"/>
      <c r="R32" s="74"/>
      <c r="S32" s="446" t="s">
        <v>29</v>
      </c>
      <c r="T32" s="447" t="s">
        <v>30</v>
      </c>
      <c r="U32" s="450"/>
      <c r="V32" s="550"/>
      <c r="W32" s="451">
        <v>50000</v>
      </c>
      <c r="X32" s="731" t="s">
        <v>310</v>
      </c>
      <c r="Y32" s="451">
        <f>SUM(W32:X32)</f>
        <v>50000</v>
      </c>
      <c r="Z32" s="452">
        <f t="shared" si="3"/>
        <v>0</v>
      </c>
      <c r="AA32" s="742" t="s">
        <v>417</v>
      </c>
      <c r="AB32" s="79">
        <v>39953</v>
      </c>
      <c r="AC32" s="82"/>
      <c r="AD32" s="82"/>
      <c r="AE32" s="82" t="s">
        <v>54</v>
      </c>
      <c r="AG32" s="78" t="s">
        <v>174</v>
      </c>
    </row>
    <row r="33" spans="1:33" ht="18" customHeight="1" thickBot="1">
      <c r="A33" s="618" t="s">
        <v>31</v>
      </c>
      <c r="B33" s="591" t="s">
        <v>32</v>
      </c>
      <c r="C33" s="462">
        <v>500000</v>
      </c>
      <c r="D33" s="288"/>
      <c r="E33" s="288"/>
      <c r="F33" s="60">
        <f t="shared" si="0"/>
        <v>500000</v>
      </c>
      <c r="G33" s="463"/>
      <c r="H33" s="463"/>
      <c r="I33" s="492"/>
      <c r="J33" s="464">
        <v>24</v>
      </c>
      <c r="K33" s="463">
        <v>24</v>
      </c>
      <c r="L33" s="288">
        <v>80000</v>
      </c>
      <c r="M33" s="288"/>
      <c r="N33" s="431">
        <f t="shared" si="1"/>
        <v>80000</v>
      </c>
      <c r="O33" s="155">
        <f t="shared" si="2"/>
        <v>1920000</v>
      </c>
      <c r="P33" s="51" t="s">
        <v>147</v>
      </c>
      <c r="Q33" s="603"/>
      <c r="R33" s="682"/>
      <c r="S33" s="426" t="s">
        <v>31</v>
      </c>
      <c r="T33" s="427" t="s">
        <v>32</v>
      </c>
      <c r="U33" s="464"/>
      <c r="V33" s="574"/>
      <c r="W33" s="732"/>
      <c r="X33" s="732"/>
      <c r="Y33" s="431"/>
      <c r="Z33" s="155">
        <f t="shared" si="3"/>
        <v>0</v>
      </c>
      <c r="AA33" s="748"/>
      <c r="AB33" s="79"/>
      <c r="AC33" s="79"/>
      <c r="AD33" s="79"/>
      <c r="AE33" s="87"/>
      <c r="AG33" s="78" t="s">
        <v>163</v>
      </c>
    </row>
    <row r="34" spans="1:33" ht="18" hidden="1" customHeight="1" thickBot="1">
      <c r="A34" s="617" t="s">
        <v>352</v>
      </c>
      <c r="B34" s="595" t="s">
        <v>59</v>
      </c>
      <c r="C34" s="439"/>
      <c r="D34" s="286"/>
      <c r="E34" s="286"/>
      <c r="F34" s="63">
        <f t="shared" si="0"/>
        <v>0</v>
      </c>
      <c r="G34" s="441"/>
      <c r="H34" s="441"/>
      <c r="I34" s="488"/>
      <c r="J34" s="440">
        <v>0</v>
      </c>
      <c r="K34" s="441">
        <v>0</v>
      </c>
      <c r="L34" s="290">
        <v>80000</v>
      </c>
      <c r="M34" s="286"/>
      <c r="N34" s="416">
        <f t="shared" si="1"/>
        <v>80000</v>
      </c>
      <c r="O34" s="118">
        <f t="shared" si="2"/>
        <v>0</v>
      </c>
      <c r="P34" s="351"/>
      <c r="Q34" s="607"/>
      <c r="R34" s="683"/>
      <c r="S34" s="400" t="s">
        <v>352</v>
      </c>
      <c r="T34" s="394" t="s">
        <v>59</v>
      </c>
      <c r="U34" s="217"/>
      <c r="V34" s="386"/>
      <c r="W34" s="725"/>
      <c r="X34" s="725"/>
      <c r="Y34" s="415">
        <f t="shared" si="4"/>
        <v>0</v>
      </c>
      <c r="Z34" s="113">
        <f t="shared" si="3"/>
        <v>0</v>
      </c>
      <c r="AA34" s="746"/>
      <c r="AB34" s="79"/>
      <c r="AC34" s="79"/>
      <c r="AD34" s="79"/>
      <c r="AE34" s="87"/>
      <c r="AG34" s="78"/>
    </row>
    <row r="35" spans="1:33" ht="18" customHeight="1" thickBot="1">
      <c r="A35" s="613" t="s">
        <v>33</v>
      </c>
      <c r="B35" s="586" t="s">
        <v>34</v>
      </c>
      <c r="C35" s="541">
        <v>200000</v>
      </c>
      <c r="D35" s="542"/>
      <c r="E35" s="542"/>
      <c r="F35" s="518">
        <f t="shared" si="0"/>
        <v>200000</v>
      </c>
      <c r="G35" s="543">
        <v>50000</v>
      </c>
      <c r="H35" s="543"/>
      <c r="I35" s="544">
        <v>300000</v>
      </c>
      <c r="J35" s="545">
        <v>17</v>
      </c>
      <c r="K35" s="543">
        <v>17</v>
      </c>
      <c r="L35" s="542"/>
      <c r="M35" s="542"/>
      <c r="N35" s="579" t="s">
        <v>371</v>
      </c>
      <c r="O35" s="524">
        <v>420000</v>
      </c>
      <c r="P35" s="525" t="s">
        <v>148</v>
      </c>
      <c r="Q35" s="609" t="s">
        <v>168</v>
      </c>
      <c r="R35" s="74"/>
      <c r="S35" s="417" t="s">
        <v>33</v>
      </c>
      <c r="T35" s="442" t="s">
        <v>34</v>
      </c>
      <c r="U35" s="440"/>
      <c r="V35" s="465"/>
      <c r="W35" s="730"/>
      <c r="X35" s="730"/>
      <c r="Y35" s="422"/>
      <c r="Z35" s="452">
        <f t="shared" si="3"/>
        <v>0</v>
      </c>
      <c r="AA35" s="749"/>
      <c r="AB35" s="79">
        <v>39559</v>
      </c>
      <c r="AC35" s="79">
        <v>39588</v>
      </c>
      <c r="AD35" s="79">
        <v>41263</v>
      </c>
      <c r="AE35" s="87">
        <v>41263</v>
      </c>
      <c r="AG35" s="86"/>
    </row>
    <row r="36" spans="1:33" ht="18" customHeight="1" thickBot="1">
      <c r="A36" s="614" t="s">
        <v>35</v>
      </c>
      <c r="B36" s="587" t="s">
        <v>36</v>
      </c>
      <c r="C36" s="460">
        <v>200000</v>
      </c>
      <c r="D36" s="304"/>
      <c r="E36" s="304"/>
      <c r="F36" s="145">
        <f t="shared" si="0"/>
        <v>200000</v>
      </c>
      <c r="G36" s="455"/>
      <c r="H36" s="455"/>
      <c r="I36" s="490"/>
      <c r="J36" s="456">
        <v>6</v>
      </c>
      <c r="K36" s="455">
        <v>6</v>
      </c>
      <c r="L36" s="304">
        <v>30000</v>
      </c>
      <c r="M36" s="304">
        <v>5000</v>
      </c>
      <c r="N36" s="438">
        <f t="shared" si="1"/>
        <v>35000</v>
      </c>
      <c r="O36" s="147">
        <f t="shared" si="2"/>
        <v>210000</v>
      </c>
      <c r="P36" s="144" t="s">
        <v>147</v>
      </c>
      <c r="Q36" s="608"/>
      <c r="R36" s="557"/>
      <c r="S36" s="434" t="s">
        <v>35</v>
      </c>
      <c r="T36" s="435" t="s">
        <v>36</v>
      </c>
      <c r="U36" s="456"/>
      <c r="V36" s="560"/>
      <c r="W36" s="727"/>
      <c r="X36" s="727"/>
      <c r="Y36" s="438"/>
      <c r="Z36" s="147">
        <f t="shared" si="3"/>
        <v>0</v>
      </c>
      <c r="AA36" s="751"/>
      <c r="AB36" s="79">
        <v>39892</v>
      </c>
      <c r="AC36" s="82"/>
      <c r="AD36" s="79">
        <v>41325</v>
      </c>
      <c r="AE36" s="87">
        <v>41325</v>
      </c>
      <c r="AG36" s="42" t="s">
        <v>170</v>
      </c>
    </row>
    <row r="37" spans="1:33" ht="18" customHeight="1" thickBot="1">
      <c r="A37" s="620" t="s">
        <v>37</v>
      </c>
      <c r="B37" s="596" t="s">
        <v>38</v>
      </c>
      <c r="C37" s="448">
        <v>200000</v>
      </c>
      <c r="D37" s="302"/>
      <c r="E37" s="302"/>
      <c r="F37" s="135">
        <f t="shared" si="0"/>
        <v>200000</v>
      </c>
      <c r="G37" s="449"/>
      <c r="H37" s="449"/>
      <c r="I37" s="491"/>
      <c r="J37" s="740">
        <v>14</v>
      </c>
      <c r="K37" s="741">
        <v>13</v>
      </c>
      <c r="L37" s="302"/>
      <c r="M37" s="302"/>
      <c r="N37" s="579" t="s">
        <v>371</v>
      </c>
      <c r="O37" s="452">
        <v>300000</v>
      </c>
      <c r="P37" s="140" t="s">
        <v>147</v>
      </c>
      <c r="Q37" s="605" t="s">
        <v>168</v>
      </c>
      <c r="R37" s="74"/>
      <c r="S37" s="446" t="s">
        <v>37</v>
      </c>
      <c r="T37" s="447" t="s">
        <v>38</v>
      </c>
      <c r="U37" s="450"/>
      <c r="V37" s="550"/>
      <c r="W37" s="733"/>
      <c r="X37" s="733"/>
      <c r="Y37" s="451"/>
      <c r="Z37" s="452">
        <f t="shared" si="3"/>
        <v>0</v>
      </c>
      <c r="AA37" s="753"/>
      <c r="AB37" s="79">
        <v>39559</v>
      </c>
      <c r="AC37" s="82"/>
      <c r="AD37" s="79">
        <v>42755</v>
      </c>
      <c r="AE37" s="87">
        <v>42755</v>
      </c>
      <c r="AG37" s="86"/>
    </row>
    <row r="38" spans="1:33" ht="18" customHeight="1" thickBot="1">
      <c r="A38" s="613" t="s">
        <v>39</v>
      </c>
      <c r="B38" s="586" t="s">
        <v>40</v>
      </c>
      <c r="C38" s="541">
        <v>200000</v>
      </c>
      <c r="D38" s="542"/>
      <c r="E38" s="542"/>
      <c r="F38" s="518">
        <f t="shared" si="0"/>
        <v>200000</v>
      </c>
      <c r="G38" s="543"/>
      <c r="H38" s="543"/>
      <c r="I38" s="544">
        <v>300000</v>
      </c>
      <c r="J38" s="545">
        <v>12</v>
      </c>
      <c r="K38" s="543">
        <v>12</v>
      </c>
      <c r="L38" s="542">
        <v>30000</v>
      </c>
      <c r="M38" s="542"/>
      <c r="N38" s="523">
        <f t="shared" si="1"/>
        <v>30000</v>
      </c>
      <c r="O38" s="524">
        <f t="shared" si="2"/>
        <v>360000</v>
      </c>
      <c r="P38" s="525" t="s">
        <v>149</v>
      </c>
      <c r="Q38" s="609"/>
      <c r="R38" s="561"/>
      <c r="S38" s="514" t="s">
        <v>39</v>
      </c>
      <c r="T38" s="515" t="s">
        <v>40</v>
      </c>
      <c r="U38" s="545"/>
      <c r="V38" s="621"/>
      <c r="W38" s="734"/>
      <c r="X38" s="734"/>
      <c r="Y38" s="523"/>
      <c r="Z38" s="524">
        <f t="shared" si="3"/>
        <v>0</v>
      </c>
      <c r="AA38" s="754"/>
      <c r="AB38" s="79">
        <v>39559</v>
      </c>
      <c r="AC38" s="82"/>
      <c r="AD38" s="79">
        <v>40106</v>
      </c>
      <c r="AE38" s="87">
        <v>41263</v>
      </c>
      <c r="AG38" s="86" t="s">
        <v>169</v>
      </c>
    </row>
    <row r="39" spans="1:33" ht="12" customHeight="1" thickBot="1">
      <c r="A39" s="624"/>
      <c r="B39" s="509"/>
      <c r="C39" s="479"/>
      <c r="D39" s="479"/>
      <c r="E39" s="479"/>
      <c r="F39" s="479"/>
      <c r="G39" s="479"/>
      <c r="H39" s="479"/>
      <c r="I39" s="479"/>
      <c r="J39" s="692"/>
      <c r="K39" s="479"/>
      <c r="L39" s="479"/>
      <c r="M39" s="479"/>
      <c r="N39" s="479"/>
      <c r="O39" s="479"/>
      <c r="P39" s="479"/>
      <c r="Q39" s="693"/>
      <c r="R39" s="557"/>
      <c r="S39" s="479"/>
      <c r="T39" s="479"/>
      <c r="U39" s="479"/>
      <c r="V39" s="479"/>
      <c r="W39" s="509"/>
      <c r="X39" s="509"/>
      <c r="Y39" s="509"/>
      <c r="Z39" s="479"/>
      <c r="AA39" s="755"/>
      <c r="AB39" s="79"/>
      <c r="AC39" s="82"/>
      <c r="AD39" s="79"/>
      <c r="AE39" s="87"/>
      <c r="AG39" s="86"/>
    </row>
    <row r="40" spans="1:33" ht="18" customHeight="1">
      <c r="A40" s="615" t="s">
        <v>353</v>
      </c>
      <c r="B40" s="601" t="s">
        <v>113</v>
      </c>
      <c r="C40" s="424">
        <v>200000</v>
      </c>
      <c r="D40" s="306"/>
      <c r="E40" s="306">
        <v>50000</v>
      </c>
      <c r="F40" s="62">
        <f t="shared" si="0"/>
        <v>250000</v>
      </c>
      <c r="G40" s="444">
        <v>100000</v>
      </c>
      <c r="H40" s="129">
        <v>100000</v>
      </c>
      <c r="I40" s="486"/>
      <c r="J40" s="425"/>
      <c r="K40" s="444"/>
      <c r="L40" s="306"/>
      <c r="M40" s="306"/>
      <c r="N40" s="414"/>
      <c r="O40" s="125"/>
      <c r="P40" s="131"/>
      <c r="Q40" s="610"/>
      <c r="R40" s="84"/>
      <c r="S40" s="397" t="s">
        <v>353</v>
      </c>
      <c r="T40" s="453" t="s">
        <v>113</v>
      </c>
      <c r="U40" s="425"/>
      <c r="V40" s="466"/>
      <c r="W40" s="728"/>
      <c r="X40" s="728"/>
      <c r="Y40" s="414"/>
      <c r="Z40" s="125">
        <f t="shared" si="3"/>
        <v>0</v>
      </c>
      <c r="AA40" s="744"/>
      <c r="AB40" s="79">
        <v>38311</v>
      </c>
      <c r="AC40" s="79">
        <v>38311</v>
      </c>
      <c r="AD40" s="82"/>
      <c r="AE40" s="82" t="s">
        <v>53</v>
      </c>
      <c r="AG40" s="86"/>
    </row>
    <row r="41" spans="1:33" ht="18" customHeight="1" thickBot="1">
      <c r="A41" s="616" t="s">
        <v>354</v>
      </c>
      <c r="B41" s="598" t="s">
        <v>57</v>
      </c>
      <c r="C41" s="410">
        <v>100000</v>
      </c>
      <c r="D41" s="284"/>
      <c r="E41" s="284"/>
      <c r="F41" s="46">
        <f t="shared" si="0"/>
        <v>100000</v>
      </c>
      <c r="G41" s="385"/>
      <c r="H41" s="385"/>
      <c r="I41" s="487"/>
      <c r="J41" s="217"/>
      <c r="K41" s="385"/>
      <c r="L41" s="284"/>
      <c r="M41" s="284"/>
      <c r="N41" s="415"/>
      <c r="O41" s="113"/>
      <c r="P41" s="43"/>
      <c r="Q41" s="606"/>
      <c r="R41" s="84"/>
      <c r="S41" s="400" t="s">
        <v>354</v>
      </c>
      <c r="T41" s="395" t="s">
        <v>57</v>
      </c>
      <c r="U41" s="217"/>
      <c r="V41" s="386"/>
      <c r="W41" s="725"/>
      <c r="X41" s="725"/>
      <c r="Y41" s="415"/>
      <c r="Z41" s="125">
        <f t="shared" si="3"/>
        <v>0</v>
      </c>
      <c r="AA41" s="745"/>
      <c r="AB41" s="79">
        <v>39588</v>
      </c>
      <c r="AC41" s="82"/>
      <c r="AD41" s="82"/>
      <c r="AE41" s="82"/>
      <c r="AG41" s="86"/>
    </row>
    <row r="42" spans="1:33" ht="18" hidden="1" customHeight="1">
      <c r="A42" s="616" t="s">
        <v>355</v>
      </c>
      <c r="B42" s="598" t="s">
        <v>114</v>
      </c>
      <c r="C42" s="410"/>
      <c r="D42" s="284"/>
      <c r="E42" s="284"/>
      <c r="F42" s="46">
        <f t="shared" si="0"/>
        <v>0</v>
      </c>
      <c r="G42" s="385"/>
      <c r="H42" s="385"/>
      <c r="I42" s="487"/>
      <c r="J42" s="217"/>
      <c r="K42" s="385"/>
      <c r="L42" s="284"/>
      <c r="M42" s="284"/>
      <c r="N42" s="415">
        <f t="shared" si="1"/>
        <v>0</v>
      </c>
      <c r="O42" s="113">
        <f t="shared" si="2"/>
        <v>0</v>
      </c>
      <c r="P42" s="43"/>
      <c r="Q42" s="606"/>
      <c r="R42" s="84"/>
      <c r="S42" s="400" t="s">
        <v>355</v>
      </c>
      <c r="T42" s="395" t="s">
        <v>114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82"/>
      <c r="AC42" s="82"/>
      <c r="AD42" s="82"/>
      <c r="AE42" s="82"/>
      <c r="AG42" s="86"/>
    </row>
    <row r="43" spans="1:33" ht="18" hidden="1" customHeight="1" thickBot="1">
      <c r="A43" s="617" t="s">
        <v>356</v>
      </c>
      <c r="B43" s="599" t="s">
        <v>115</v>
      </c>
      <c r="C43" s="439"/>
      <c r="D43" s="286"/>
      <c r="E43" s="286"/>
      <c r="F43" s="63">
        <f t="shared" si="0"/>
        <v>0</v>
      </c>
      <c r="G43" s="441"/>
      <c r="H43" s="441"/>
      <c r="I43" s="488"/>
      <c r="J43" s="440"/>
      <c r="K43" s="441"/>
      <c r="L43" s="286"/>
      <c r="M43" s="286"/>
      <c r="N43" s="422">
        <f t="shared" si="1"/>
        <v>0</v>
      </c>
      <c r="O43" s="118">
        <f t="shared" si="2"/>
        <v>0</v>
      </c>
      <c r="P43" s="119"/>
      <c r="Q43" s="607"/>
      <c r="R43" s="84"/>
      <c r="S43" s="417" t="s">
        <v>356</v>
      </c>
      <c r="T43" s="443" t="s">
        <v>115</v>
      </c>
      <c r="U43" s="440"/>
      <c r="V43" s="465"/>
      <c r="W43" s="730"/>
      <c r="X43" s="730"/>
      <c r="Y43" s="422">
        <f t="shared" si="4"/>
        <v>0</v>
      </c>
      <c r="Z43" s="452">
        <f t="shared" si="3"/>
        <v>0</v>
      </c>
      <c r="AA43" s="749"/>
      <c r="AB43" s="82"/>
      <c r="AC43" s="82"/>
      <c r="AD43" s="82"/>
      <c r="AE43" s="82"/>
      <c r="AG43" s="86"/>
    </row>
    <row r="44" spans="1:33" ht="18" customHeight="1">
      <c r="A44" s="618" t="s">
        <v>41</v>
      </c>
      <c r="B44" s="597" t="s">
        <v>116</v>
      </c>
      <c r="C44" s="462">
        <v>100000</v>
      </c>
      <c r="D44" s="288"/>
      <c r="E44" s="288"/>
      <c r="F44" s="60">
        <f t="shared" si="0"/>
        <v>100000</v>
      </c>
      <c r="G44" s="463">
        <v>100000</v>
      </c>
      <c r="H44" s="463"/>
      <c r="I44" s="492"/>
      <c r="J44" s="464">
        <v>53</v>
      </c>
      <c r="K44" s="463">
        <v>53</v>
      </c>
      <c r="L44" s="288"/>
      <c r="M44" s="288"/>
      <c r="N44" s="431">
        <v>30000</v>
      </c>
      <c r="O44" s="155"/>
      <c r="P44" s="168"/>
      <c r="Q44" s="603"/>
      <c r="R44" s="573"/>
      <c r="S44" s="426" t="s">
        <v>41</v>
      </c>
      <c r="T44" s="461" t="s">
        <v>116</v>
      </c>
      <c r="U44" s="464">
        <v>53</v>
      </c>
      <c r="V44" s="463">
        <v>53</v>
      </c>
      <c r="W44" s="732">
        <v>30000</v>
      </c>
      <c r="X44" s="732"/>
      <c r="Y44" s="431">
        <f t="shared" si="4"/>
        <v>30000</v>
      </c>
      <c r="Z44" s="155">
        <v>0</v>
      </c>
      <c r="AA44" s="756" t="s">
        <v>386</v>
      </c>
      <c r="AB44" s="79">
        <v>42205</v>
      </c>
      <c r="AC44" s="79">
        <v>42205</v>
      </c>
      <c r="AD44" s="82"/>
      <c r="AE44" s="79">
        <v>42205</v>
      </c>
      <c r="AG44" s="86" t="s">
        <v>171</v>
      </c>
    </row>
    <row r="45" spans="1:33" ht="18" customHeight="1">
      <c r="A45" s="616" t="s">
        <v>357</v>
      </c>
      <c r="B45" s="598" t="s">
        <v>118</v>
      </c>
      <c r="C45" s="410">
        <v>150000</v>
      </c>
      <c r="D45" s="284"/>
      <c r="E45" s="284"/>
      <c r="F45" s="46">
        <f t="shared" si="0"/>
        <v>150000</v>
      </c>
      <c r="G45" s="385"/>
      <c r="H45" s="385"/>
      <c r="I45" s="487"/>
      <c r="J45" s="217"/>
      <c r="K45" s="385"/>
      <c r="L45" s="284"/>
      <c r="M45" s="284"/>
      <c r="N45" s="415"/>
      <c r="O45" s="113"/>
      <c r="P45" s="43"/>
      <c r="Q45" s="606"/>
      <c r="R45" s="84"/>
      <c r="S45" s="400" t="s">
        <v>357</v>
      </c>
      <c r="T45" s="395" t="s">
        <v>118</v>
      </c>
      <c r="U45" s="217"/>
      <c r="V45" s="386"/>
      <c r="W45" s="725"/>
      <c r="X45" s="725"/>
      <c r="Y45" s="415"/>
      <c r="Z45" s="125">
        <f t="shared" si="3"/>
        <v>0</v>
      </c>
      <c r="AA45" s="745"/>
      <c r="AB45" s="79">
        <v>42205</v>
      </c>
      <c r="AC45" s="82"/>
      <c r="AD45" s="82"/>
      <c r="AE45" s="79">
        <v>42205</v>
      </c>
      <c r="AG45" s="86"/>
    </row>
    <row r="46" spans="1:33" ht="18" customHeight="1" thickBot="1">
      <c r="A46" s="619" t="s">
        <v>358</v>
      </c>
      <c r="B46" s="600" t="s">
        <v>57</v>
      </c>
      <c r="C46" s="411">
        <v>150000</v>
      </c>
      <c r="D46" s="290"/>
      <c r="E46" s="290"/>
      <c r="F46" s="61">
        <f t="shared" si="0"/>
        <v>150000</v>
      </c>
      <c r="G46" s="387"/>
      <c r="H46" s="387"/>
      <c r="I46" s="485"/>
      <c r="J46" s="221"/>
      <c r="K46" s="387"/>
      <c r="L46" s="290"/>
      <c r="M46" s="290"/>
      <c r="N46" s="416"/>
      <c r="O46" s="164"/>
      <c r="P46" s="174"/>
      <c r="Q46" s="604"/>
      <c r="R46" s="576"/>
      <c r="S46" s="401" t="s">
        <v>358</v>
      </c>
      <c r="T46" s="396" t="s">
        <v>57</v>
      </c>
      <c r="U46" s="221"/>
      <c r="V46" s="388"/>
      <c r="W46" s="726"/>
      <c r="X46" s="726"/>
      <c r="Y46" s="416"/>
      <c r="Z46" s="513">
        <f t="shared" si="3"/>
        <v>0</v>
      </c>
      <c r="AA46" s="747"/>
      <c r="AB46" s="79">
        <v>42205</v>
      </c>
      <c r="AC46" s="82"/>
      <c r="AD46" s="82"/>
      <c r="AE46" s="79">
        <v>42205</v>
      </c>
      <c r="AG46" s="86"/>
    </row>
    <row r="47" spans="1:33" ht="18" hidden="1" customHeight="1">
      <c r="A47" s="615" t="s">
        <v>359</v>
      </c>
      <c r="B47" s="601" t="s">
        <v>119</v>
      </c>
      <c r="C47" s="424"/>
      <c r="D47" s="306"/>
      <c r="E47" s="306"/>
      <c r="F47" s="62">
        <f t="shared" si="0"/>
        <v>0</v>
      </c>
      <c r="G47" s="444"/>
      <c r="H47" s="444"/>
      <c r="I47" s="486"/>
      <c r="J47" s="425"/>
      <c r="K47" s="444"/>
      <c r="L47" s="306"/>
      <c r="M47" s="306"/>
      <c r="N47" s="414"/>
      <c r="O47" s="125"/>
      <c r="P47" s="131"/>
      <c r="Q47" s="610"/>
      <c r="R47" s="84"/>
      <c r="S47" s="397" t="s">
        <v>359</v>
      </c>
      <c r="T47" s="453" t="s">
        <v>119</v>
      </c>
      <c r="U47" s="425"/>
      <c r="V47" s="466"/>
      <c r="W47" s="728"/>
      <c r="X47" s="728"/>
      <c r="Y47" s="414"/>
      <c r="Z47" s="125">
        <f t="shared" si="3"/>
        <v>0</v>
      </c>
      <c r="AA47" s="744"/>
      <c r="AB47" s="79"/>
      <c r="AC47" s="82"/>
      <c r="AD47" s="82"/>
      <c r="AE47" s="79"/>
      <c r="AG47" s="86"/>
    </row>
    <row r="48" spans="1:33" ht="18" hidden="1" customHeight="1">
      <c r="A48" s="616" t="s">
        <v>360</v>
      </c>
      <c r="B48" s="598" t="s">
        <v>56</v>
      </c>
      <c r="C48" s="410"/>
      <c r="D48" s="284"/>
      <c r="E48" s="284"/>
      <c r="F48" s="46">
        <f t="shared" si="0"/>
        <v>0</v>
      </c>
      <c r="G48" s="385"/>
      <c r="H48" s="385"/>
      <c r="I48" s="487"/>
      <c r="J48" s="217"/>
      <c r="K48" s="385"/>
      <c r="L48" s="284"/>
      <c r="M48" s="284"/>
      <c r="N48" s="415"/>
      <c r="O48" s="113"/>
      <c r="P48" s="43"/>
      <c r="Q48" s="606"/>
      <c r="R48" s="84"/>
      <c r="S48" s="400" t="s">
        <v>360</v>
      </c>
      <c r="T48" s="395" t="s">
        <v>56</v>
      </c>
      <c r="U48" s="217"/>
      <c r="V48" s="386"/>
      <c r="W48" s="725"/>
      <c r="X48" s="725"/>
      <c r="Y48" s="415"/>
      <c r="Z48" s="125">
        <f t="shared" si="3"/>
        <v>0</v>
      </c>
      <c r="AA48" s="745"/>
      <c r="AB48" s="79"/>
      <c r="AC48" s="82"/>
      <c r="AD48" s="82"/>
      <c r="AE48" s="79"/>
      <c r="AG48" s="86"/>
    </row>
    <row r="49" spans="1:33" ht="18" hidden="1" customHeight="1" thickBot="1">
      <c r="A49" s="617" t="s">
        <v>361</v>
      </c>
      <c r="B49" s="599" t="s">
        <v>319</v>
      </c>
      <c r="C49" s="439"/>
      <c r="D49" s="286"/>
      <c r="E49" s="286"/>
      <c r="F49" s="63">
        <f t="shared" si="0"/>
        <v>0</v>
      </c>
      <c r="G49" s="441"/>
      <c r="H49" s="441"/>
      <c r="I49" s="488"/>
      <c r="J49" s="440"/>
      <c r="K49" s="441"/>
      <c r="L49" s="286"/>
      <c r="M49" s="286"/>
      <c r="N49" s="422"/>
      <c r="O49" s="118"/>
      <c r="P49" s="119"/>
      <c r="Q49" s="607"/>
      <c r="R49" s="84"/>
      <c r="S49" s="417" t="s">
        <v>361</v>
      </c>
      <c r="T49" s="443" t="s">
        <v>319</v>
      </c>
      <c r="U49" s="440"/>
      <c r="V49" s="465"/>
      <c r="W49" s="730"/>
      <c r="X49" s="730"/>
      <c r="Y49" s="422"/>
      <c r="Z49" s="452">
        <f t="shared" si="3"/>
        <v>0</v>
      </c>
      <c r="AA49" s="749"/>
      <c r="AB49" s="79"/>
      <c r="AC49" s="82"/>
      <c r="AD49" s="82"/>
      <c r="AE49" s="79"/>
      <c r="AG49" s="86"/>
    </row>
    <row r="50" spans="1:33" ht="18" customHeight="1">
      <c r="A50" s="618" t="s">
        <v>42</v>
      </c>
      <c r="B50" s="597" t="s">
        <v>120</v>
      </c>
      <c r="C50" s="462">
        <v>200000</v>
      </c>
      <c r="D50" s="288"/>
      <c r="E50" s="288"/>
      <c r="F50" s="60">
        <f t="shared" si="0"/>
        <v>200000</v>
      </c>
      <c r="G50" s="463">
        <v>100000</v>
      </c>
      <c r="H50" s="463"/>
      <c r="I50" s="492"/>
      <c r="J50" s="464"/>
      <c r="K50" s="463"/>
      <c r="L50" s="288"/>
      <c r="M50" s="288"/>
      <c r="N50" s="431"/>
      <c r="O50" s="155"/>
      <c r="P50" s="168"/>
      <c r="Q50" s="603"/>
      <c r="R50" s="573"/>
      <c r="S50" s="426" t="s">
        <v>42</v>
      </c>
      <c r="T50" s="461" t="s">
        <v>120</v>
      </c>
      <c r="U50" s="464"/>
      <c r="V50" s="574"/>
      <c r="W50" s="732"/>
      <c r="X50" s="732"/>
      <c r="Y50" s="431"/>
      <c r="Z50" s="155">
        <f t="shared" si="3"/>
        <v>0</v>
      </c>
      <c r="AA50" s="756"/>
      <c r="AB50" s="79"/>
      <c r="AC50" s="79"/>
      <c r="AD50" s="79"/>
      <c r="AE50" s="82"/>
      <c r="AG50" s="86"/>
    </row>
    <row r="51" spans="1:33" ht="18" customHeight="1">
      <c r="A51" s="616" t="s">
        <v>362</v>
      </c>
      <c r="B51" s="598" t="s">
        <v>121</v>
      </c>
      <c r="C51" s="410">
        <v>0</v>
      </c>
      <c r="D51" s="284"/>
      <c r="E51" s="284"/>
      <c r="F51" s="46">
        <f t="shared" si="0"/>
        <v>0</v>
      </c>
      <c r="G51" s="385"/>
      <c r="H51" s="385"/>
      <c r="I51" s="487"/>
      <c r="J51" s="217">
        <v>0</v>
      </c>
      <c r="K51" s="385">
        <v>0</v>
      </c>
      <c r="L51" s="284">
        <v>30000</v>
      </c>
      <c r="M51" s="284">
        <v>5000</v>
      </c>
      <c r="N51" s="415">
        <f t="shared" si="1"/>
        <v>35000</v>
      </c>
      <c r="O51" s="113">
        <f t="shared" si="2"/>
        <v>0</v>
      </c>
      <c r="P51" s="43"/>
      <c r="Q51" s="606"/>
      <c r="R51" s="84"/>
      <c r="S51" s="400" t="s">
        <v>362</v>
      </c>
      <c r="T51" s="395" t="s">
        <v>121</v>
      </c>
      <c r="U51" s="217"/>
      <c r="V51" s="386"/>
      <c r="W51" s="725"/>
      <c r="X51" s="725"/>
      <c r="Y51" s="415"/>
      <c r="Z51" s="125">
        <f t="shared" si="3"/>
        <v>0</v>
      </c>
      <c r="AA51" s="745"/>
      <c r="AB51" s="79"/>
      <c r="AC51" s="79"/>
      <c r="AD51" s="79"/>
      <c r="AE51" s="82"/>
      <c r="AG51" s="86"/>
    </row>
    <row r="52" spans="1:33" ht="18" customHeight="1">
      <c r="A52" s="616" t="s">
        <v>363</v>
      </c>
      <c r="B52" s="598" t="s">
        <v>122</v>
      </c>
      <c r="C52" s="410">
        <v>150000</v>
      </c>
      <c r="D52" s="284"/>
      <c r="E52" s="284"/>
      <c r="F52" s="46">
        <f t="shared" si="0"/>
        <v>150000</v>
      </c>
      <c r="G52" s="385"/>
      <c r="H52" s="385"/>
      <c r="I52" s="487"/>
      <c r="J52" s="217">
        <v>32</v>
      </c>
      <c r="K52" s="385">
        <v>32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1120000</v>
      </c>
      <c r="P52" s="43"/>
      <c r="Q52" s="606"/>
      <c r="R52" s="84"/>
      <c r="S52" s="400" t="s">
        <v>363</v>
      </c>
      <c r="T52" s="395" t="s">
        <v>122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 thickBot="1">
      <c r="A53" s="619" t="s">
        <v>364</v>
      </c>
      <c r="B53" s="600" t="s">
        <v>123</v>
      </c>
      <c r="C53" s="411">
        <v>150000</v>
      </c>
      <c r="D53" s="290"/>
      <c r="E53" s="290"/>
      <c r="F53" s="61">
        <f>SUM(C53:E53)</f>
        <v>150000</v>
      </c>
      <c r="G53" s="387"/>
      <c r="H53" s="387"/>
      <c r="I53" s="485"/>
      <c r="J53" s="221">
        <v>37</v>
      </c>
      <c r="K53" s="387">
        <v>37</v>
      </c>
      <c r="L53" s="290">
        <v>30000</v>
      </c>
      <c r="M53" s="290">
        <v>5000</v>
      </c>
      <c r="N53" s="416">
        <f t="shared" si="1"/>
        <v>35000</v>
      </c>
      <c r="O53" s="164">
        <f t="shared" si="2"/>
        <v>1295000</v>
      </c>
      <c r="P53" s="174"/>
      <c r="Q53" s="604"/>
      <c r="R53" s="576"/>
      <c r="S53" s="401" t="s">
        <v>364</v>
      </c>
      <c r="T53" s="396" t="s">
        <v>123</v>
      </c>
      <c r="U53" s="221"/>
      <c r="V53" s="388"/>
      <c r="W53" s="726"/>
      <c r="X53" s="726"/>
      <c r="Y53" s="416"/>
      <c r="Z53" s="513">
        <f t="shared" si="3"/>
        <v>0</v>
      </c>
      <c r="AA53" s="747"/>
      <c r="AB53" s="79"/>
      <c r="AC53" s="82"/>
      <c r="AD53" s="79"/>
      <c r="AE53" s="82"/>
      <c r="AG53" s="86"/>
    </row>
    <row r="54" spans="1:33" ht="18" customHeight="1" thickBot="1">
      <c r="A54" s="614" t="s">
        <v>45</v>
      </c>
      <c r="B54" s="602" t="s">
        <v>133</v>
      </c>
      <c r="C54" s="460">
        <v>200000</v>
      </c>
      <c r="D54" s="304"/>
      <c r="E54" s="304"/>
      <c r="F54" s="145">
        <f>SUM(C54:E54)</f>
        <v>200000</v>
      </c>
      <c r="G54" s="455"/>
      <c r="H54" s="455"/>
      <c r="I54" s="490"/>
      <c r="J54" s="456">
        <v>14</v>
      </c>
      <c r="K54" s="455">
        <v>14</v>
      </c>
      <c r="L54" s="304">
        <v>30000</v>
      </c>
      <c r="M54" s="304">
        <v>5000</v>
      </c>
      <c r="N54" s="438">
        <f>SUM(L54:M54)</f>
        <v>35000</v>
      </c>
      <c r="O54" s="147">
        <f>K54*N54</f>
        <v>490000</v>
      </c>
      <c r="P54" s="186" t="s">
        <v>147</v>
      </c>
      <c r="Q54" s="608"/>
      <c r="R54" s="578"/>
      <c r="S54" s="434" t="s">
        <v>45</v>
      </c>
      <c r="T54" s="577" t="s">
        <v>133</v>
      </c>
      <c r="U54" s="456"/>
      <c r="V54" s="560"/>
      <c r="W54" s="727"/>
      <c r="X54" s="727"/>
      <c r="Y54" s="438"/>
      <c r="Z54" s="147">
        <f t="shared" si="3"/>
        <v>0</v>
      </c>
      <c r="AA54" s="751"/>
      <c r="AB54" s="79">
        <v>39984</v>
      </c>
      <c r="AC54" s="82"/>
      <c r="AD54" s="79">
        <v>39984</v>
      </c>
      <c r="AE54" s="82"/>
      <c r="AG54" s="86"/>
    </row>
    <row r="55" spans="1:33" ht="18" customHeight="1">
      <c r="A55" s="615" t="s">
        <v>43</v>
      </c>
      <c r="B55" s="601" t="s">
        <v>124</v>
      </c>
      <c r="C55" s="424"/>
      <c r="D55" s="306"/>
      <c r="E55" s="306"/>
      <c r="F55" s="62">
        <f t="shared" si="0"/>
        <v>0</v>
      </c>
      <c r="G55" s="444">
        <v>100000</v>
      </c>
      <c r="H55" s="445"/>
      <c r="I55" s="486"/>
      <c r="J55" s="425"/>
      <c r="K55" s="444"/>
      <c r="L55" s="306"/>
      <c r="M55" s="306"/>
      <c r="N55" s="414"/>
      <c r="O55" s="125"/>
      <c r="P55" s="131" t="s">
        <v>151</v>
      </c>
      <c r="Q55" s="611" t="s">
        <v>373</v>
      </c>
      <c r="R55" s="84"/>
      <c r="S55" s="397" t="s">
        <v>43</v>
      </c>
      <c r="T55" s="453" t="s">
        <v>124</v>
      </c>
      <c r="U55" s="425"/>
      <c r="V55" s="466"/>
      <c r="W55" s="728"/>
      <c r="X55" s="728"/>
      <c r="Y55" s="414"/>
      <c r="Z55" s="125">
        <f t="shared" si="3"/>
        <v>0</v>
      </c>
      <c r="AA55" s="744"/>
      <c r="AB55" s="79">
        <v>40318</v>
      </c>
      <c r="AC55" s="79">
        <v>40410</v>
      </c>
      <c r="AD55" s="82"/>
      <c r="AE55" s="82" t="s">
        <v>53</v>
      </c>
      <c r="AG55" s="86" t="s">
        <v>125</v>
      </c>
    </row>
    <row r="56" spans="1:33" ht="18" customHeight="1">
      <c r="A56" s="616" t="s">
        <v>366</v>
      </c>
      <c r="B56" s="598" t="s">
        <v>320</v>
      </c>
      <c r="C56" s="410">
        <v>200000</v>
      </c>
      <c r="D56" s="284"/>
      <c r="E56" s="284"/>
      <c r="F56" s="46">
        <f t="shared" si="0"/>
        <v>200000</v>
      </c>
      <c r="G56" s="385"/>
      <c r="H56" s="385"/>
      <c r="I56" s="487"/>
      <c r="J56" s="217"/>
      <c r="K56" s="385"/>
      <c r="L56" s="284"/>
      <c r="M56" s="284"/>
      <c r="N56" s="415"/>
      <c r="O56" s="113"/>
      <c r="P56" s="43"/>
      <c r="Q56" s="606"/>
      <c r="R56" s="84"/>
      <c r="S56" s="400" t="s">
        <v>366</v>
      </c>
      <c r="T56" s="395" t="s">
        <v>320</v>
      </c>
      <c r="U56" s="217"/>
      <c r="V56" s="386"/>
      <c r="W56" s="725"/>
      <c r="X56" s="725"/>
      <c r="Y56" s="415"/>
      <c r="Z56" s="125">
        <f t="shared" si="3"/>
        <v>0</v>
      </c>
      <c r="AA56" s="745"/>
      <c r="AB56" s="79">
        <v>40318</v>
      </c>
      <c r="AC56" s="82"/>
      <c r="AD56" s="82"/>
      <c r="AE56" s="82"/>
      <c r="AG56" s="86"/>
    </row>
    <row r="57" spans="1:33" ht="18" customHeight="1">
      <c r="A57" s="616" t="s">
        <v>367</v>
      </c>
      <c r="B57" s="598" t="s">
        <v>127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367</v>
      </c>
      <c r="T57" s="395" t="s">
        <v>127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40177</v>
      </c>
      <c r="AC57" s="79">
        <v>40177</v>
      </c>
      <c r="AD57" s="82"/>
      <c r="AE57" s="82"/>
      <c r="AG57" s="86"/>
    </row>
    <row r="58" spans="1:33" ht="18" customHeight="1" thickBot="1">
      <c r="A58" s="617" t="s">
        <v>368</v>
      </c>
      <c r="B58" s="599" t="s">
        <v>128</v>
      </c>
      <c r="C58" s="439">
        <v>200000</v>
      </c>
      <c r="D58" s="286"/>
      <c r="E58" s="286"/>
      <c r="F58" s="63">
        <f t="shared" si="0"/>
        <v>200000</v>
      </c>
      <c r="G58" s="441"/>
      <c r="H58" s="441"/>
      <c r="I58" s="488"/>
      <c r="J58" s="440"/>
      <c r="K58" s="441"/>
      <c r="L58" s="286"/>
      <c r="M58" s="286"/>
      <c r="N58" s="422"/>
      <c r="O58" s="118"/>
      <c r="P58" s="119"/>
      <c r="Q58" s="607"/>
      <c r="R58" s="84"/>
      <c r="S58" s="417" t="s">
        <v>368</v>
      </c>
      <c r="T58" s="443" t="s">
        <v>128</v>
      </c>
      <c r="U58" s="440"/>
      <c r="V58" s="465"/>
      <c r="W58" s="730"/>
      <c r="X58" s="730"/>
      <c r="Y58" s="422"/>
      <c r="Z58" s="452">
        <f t="shared" si="3"/>
        <v>0</v>
      </c>
      <c r="AA58" s="749"/>
      <c r="AB58" s="79">
        <v>42506</v>
      </c>
      <c r="AC58" s="82"/>
      <c r="AD58" s="82"/>
      <c r="AE58" s="82"/>
      <c r="AG58" s="86"/>
    </row>
    <row r="59" spans="1:33" ht="18" customHeight="1">
      <c r="A59" s="618" t="s">
        <v>44</v>
      </c>
      <c r="B59" s="597" t="s">
        <v>129</v>
      </c>
      <c r="C59" s="462">
        <v>50000</v>
      </c>
      <c r="D59" s="288"/>
      <c r="E59" s="288"/>
      <c r="F59" s="60">
        <f t="shared" si="0"/>
        <v>50000</v>
      </c>
      <c r="G59" s="463">
        <v>50000</v>
      </c>
      <c r="H59" s="463"/>
      <c r="I59" s="492"/>
      <c r="J59" s="464"/>
      <c r="K59" s="463"/>
      <c r="L59" s="288"/>
      <c r="M59" s="288"/>
      <c r="N59" s="431"/>
      <c r="O59" s="155"/>
      <c r="P59" s="168" t="s">
        <v>152</v>
      </c>
      <c r="Q59" s="603"/>
      <c r="R59" s="573"/>
      <c r="S59" s="426" t="s">
        <v>44</v>
      </c>
      <c r="T59" s="461" t="s">
        <v>129</v>
      </c>
      <c r="U59" s="464"/>
      <c r="V59" s="574"/>
      <c r="W59" s="732"/>
      <c r="X59" s="732"/>
      <c r="Y59" s="431"/>
      <c r="Z59" s="155">
        <f t="shared" si="3"/>
        <v>0</v>
      </c>
      <c r="AA59" s="756"/>
      <c r="AB59" s="79">
        <v>37799</v>
      </c>
      <c r="AC59" s="79">
        <v>37799</v>
      </c>
      <c r="AD59" s="79">
        <v>40178</v>
      </c>
      <c r="AE59" s="79">
        <v>42205</v>
      </c>
      <c r="AG59" s="86"/>
    </row>
    <row r="60" spans="1:33" ht="18" customHeight="1">
      <c r="A60" s="616" t="s">
        <v>365</v>
      </c>
      <c r="B60" s="598" t="s">
        <v>130</v>
      </c>
      <c r="C60" s="410">
        <v>150000</v>
      </c>
      <c r="D60" s="284">
        <v>50000</v>
      </c>
      <c r="E60" s="284"/>
      <c r="F60" s="46">
        <v>150000</v>
      </c>
      <c r="G60" s="385">
        <v>50000</v>
      </c>
      <c r="H60" s="385"/>
      <c r="I60" s="487"/>
      <c r="J60" s="217">
        <v>27</v>
      </c>
      <c r="K60" s="385">
        <v>27</v>
      </c>
      <c r="L60" s="284">
        <v>30000</v>
      </c>
      <c r="M60" s="284"/>
      <c r="N60" s="415">
        <f t="shared" si="1"/>
        <v>30000</v>
      </c>
      <c r="O60" s="113">
        <f t="shared" si="2"/>
        <v>810000</v>
      </c>
      <c r="P60" s="43"/>
      <c r="Q60" s="606"/>
      <c r="R60" s="84"/>
      <c r="S60" s="400" t="s">
        <v>365</v>
      </c>
      <c r="T60" s="395" t="s">
        <v>130</v>
      </c>
      <c r="U60" s="217"/>
      <c r="V60" s="386"/>
      <c r="W60" s="725"/>
      <c r="X60" s="725"/>
      <c r="Y60" s="415"/>
      <c r="Z60" s="125">
        <f t="shared" si="3"/>
        <v>0</v>
      </c>
      <c r="AA60" s="745"/>
      <c r="AB60" s="79">
        <v>39991</v>
      </c>
      <c r="AC60" s="82"/>
      <c r="AD60" s="79">
        <v>40178</v>
      </c>
      <c r="AE60" s="79">
        <v>42205</v>
      </c>
      <c r="AG60" s="86"/>
    </row>
    <row r="61" spans="1:33" ht="18" customHeight="1">
      <c r="A61" s="616" t="s">
        <v>369</v>
      </c>
      <c r="B61" s="598" t="s">
        <v>131</v>
      </c>
      <c r="C61" s="410">
        <v>150000</v>
      </c>
      <c r="D61" s="284"/>
      <c r="E61" s="284"/>
      <c r="F61" s="46">
        <f t="shared" si="0"/>
        <v>150000</v>
      </c>
      <c r="G61" s="722">
        <v>50000</v>
      </c>
      <c r="H61" s="385"/>
      <c r="I61" s="487"/>
      <c r="J61" s="217">
        <v>31</v>
      </c>
      <c r="K61" s="385">
        <v>31</v>
      </c>
      <c r="L61" s="284">
        <v>30000</v>
      </c>
      <c r="M61" s="284"/>
      <c r="N61" s="415">
        <f t="shared" si="1"/>
        <v>30000</v>
      </c>
      <c r="O61" s="113">
        <f t="shared" si="2"/>
        <v>930000</v>
      </c>
      <c r="P61" s="43"/>
      <c r="Q61" s="606"/>
      <c r="R61" s="84"/>
      <c r="S61" s="400" t="s">
        <v>369</v>
      </c>
      <c r="T61" s="395" t="s">
        <v>131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39626</v>
      </c>
      <c r="AC61" s="82"/>
      <c r="AD61" s="79">
        <v>40178</v>
      </c>
      <c r="AE61" s="79">
        <v>42205</v>
      </c>
      <c r="AG61" s="86"/>
    </row>
    <row r="62" spans="1:33" ht="18" customHeight="1" thickBot="1">
      <c r="A62" s="619" t="s">
        <v>370</v>
      </c>
      <c r="B62" s="600" t="s">
        <v>132</v>
      </c>
      <c r="C62" s="411">
        <v>150000</v>
      </c>
      <c r="D62" s="290"/>
      <c r="E62" s="290"/>
      <c r="F62" s="61">
        <f t="shared" si="0"/>
        <v>150000</v>
      </c>
      <c r="G62" s="387"/>
      <c r="H62" s="387"/>
      <c r="I62" s="485"/>
      <c r="J62" s="221">
        <v>0</v>
      </c>
      <c r="K62" s="387">
        <v>0</v>
      </c>
      <c r="L62" s="290">
        <v>30000</v>
      </c>
      <c r="M62" s="290"/>
      <c r="N62" s="416">
        <f t="shared" si="1"/>
        <v>30000</v>
      </c>
      <c r="O62" s="164">
        <f t="shared" si="2"/>
        <v>0</v>
      </c>
      <c r="P62" s="174"/>
      <c r="Q62" s="604"/>
      <c r="R62" s="576"/>
      <c r="S62" s="401" t="s">
        <v>370</v>
      </c>
      <c r="T62" s="396" t="s">
        <v>132</v>
      </c>
      <c r="U62" s="221"/>
      <c r="V62" s="388"/>
      <c r="W62" s="726"/>
      <c r="X62" s="726"/>
      <c r="Y62" s="416"/>
      <c r="Z62" s="513">
        <f t="shared" si="3"/>
        <v>0</v>
      </c>
      <c r="AA62" s="747"/>
      <c r="AB62" s="79">
        <v>42604</v>
      </c>
      <c r="AC62" s="82"/>
      <c r="AD62" s="79">
        <v>42604</v>
      </c>
      <c r="AE62" s="79">
        <v>42205</v>
      </c>
      <c r="AG62" s="86"/>
    </row>
    <row r="63" spans="1:33" s="390" customFormat="1" ht="24" customHeight="1" thickBot="1">
      <c r="A63" s="791" t="s">
        <v>377</v>
      </c>
      <c r="B63" s="792"/>
      <c r="C63" s="580"/>
      <c r="D63" s="580"/>
      <c r="E63" s="581"/>
      <c r="F63" s="813">
        <f>SUM(F4:H62)</f>
        <v>10300000</v>
      </c>
      <c r="G63" s="814"/>
      <c r="H63" s="815"/>
      <c r="I63" s="690"/>
      <c r="J63" s="696">
        <v>970</v>
      </c>
      <c r="K63" s="554">
        <f>SUM(K4:K62)</f>
        <v>976</v>
      </c>
      <c r="L63" s="552"/>
      <c r="M63" s="552"/>
      <c r="N63" s="555"/>
      <c r="O63" s="554">
        <f>SUM(O4:O62)</f>
        <v>24195000</v>
      </c>
      <c r="P63" s="555"/>
      <c r="Q63" s="556"/>
      <c r="S63" s="793" t="s">
        <v>377</v>
      </c>
      <c r="T63" s="794"/>
      <c r="U63" s="628">
        <f>SUM(U4:U62)</f>
        <v>157</v>
      </c>
      <c r="V63" s="629">
        <f>SUM(V4:V62)</f>
        <v>157</v>
      </c>
      <c r="W63" s="630"/>
      <c r="X63" s="630"/>
      <c r="Y63" s="631"/>
      <c r="Z63" s="629">
        <f>SUM(Z4:Z62)</f>
        <v>530000</v>
      </c>
      <c r="AA63" s="757"/>
      <c r="AB63" s="627"/>
    </row>
  </sheetData>
  <mergeCells count="10">
    <mergeCell ref="AG2:AG3"/>
    <mergeCell ref="A63:B63"/>
    <mergeCell ref="S63:T63"/>
    <mergeCell ref="A2:B3"/>
    <mergeCell ref="C2:I2"/>
    <mergeCell ref="J2:Q2"/>
    <mergeCell ref="S2:T3"/>
    <mergeCell ref="U2:AA2"/>
    <mergeCell ref="AB2:AE2"/>
    <mergeCell ref="F63:H63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36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Q38" sqref="Q3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423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330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58" t="s">
        <v>46</v>
      </c>
      <c r="AC3" s="758" t="s">
        <v>2</v>
      </c>
      <c r="AD3" s="758" t="s">
        <v>1</v>
      </c>
      <c r="AE3" s="758" t="s">
        <v>52</v>
      </c>
      <c r="AG3" s="802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39</v>
      </c>
      <c r="K9" s="60">
        <v>39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780000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40</v>
      </c>
      <c r="K10" s="385">
        <v>40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800000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/>
      <c r="K11" s="387"/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13</v>
      </c>
      <c r="K12" s="739">
        <v>14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280000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>
        <v>0</v>
      </c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37</v>
      </c>
      <c r="K23" s="145">
        <v>37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1480000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31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720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12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6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>
        <v>0</v>
      </c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13</v>
      </c>
      <c r="K38" s="449">
        <v>13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12</v>
      </c>
      <c r="K39" s="543">
        <v>12</v>
      </c>
      <c r="L39" s="542">
        <v>30000</v>
      </c>
      <c r="M39" s="542"/>
      <c r="N39" s="523">
        <f t="shared" si="1"/>
        <v>30000</v>
      </c>
      <c r="O39" s="524">
        <f t="shared" si="2"/>
        <v>360000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53</v>
      </c>
      <c r="K45" s="767">
        <v>55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>
        <v>0</v>
      </c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768">
        <v>37</v>
      </c>
      <c r="K54" s="769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760">
        <v>14</v>
      </c>
      <c r="K55" s="739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1" t="s">
        <v>377</v>
      </c>
      <c r="B64" s="792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f>SUM(J4:J63)</f>
        <v>977</v>
      </c>
      <c r="K64" s="762">
        <f>SUM(K4:K63)</f>
        <v>985</v>
      </c>
      <c r="L64" s="763"/>
      <c r="M64" s="763"/>
      <c r="N64" s="764"/>
      <c r="O64" s="762">
        <f>SUM(O4:O63)</f>
        <v>32440000</v>
      </c>
      <c r="P64" s="764"/>
      <c r="Q64" s="765"/>
      <c r="S64" s="793" t="s">
        <v>377</v>
      </c>
      <c r="T64" s="79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427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1" t="s">
        <v>46</v>
      </c>
      <c r="AC3" s="771" t="s">
        <v>2</v>
      </c>
      <c r="AD3" s="771" t="s">
        <v>1</v>
      </c>
      <c r="AE3" s="771" t="s">
        <v>52</v>
      </c>
      <c r="AG3" s="802"/>
    </row>
    <row r="4" spans="1:35" ht="18" customHeight="1" thickBot="1">
      <c r="A4" s="614" t="s">
        <v>74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772">
        <v>39</v>
      </c>
      <c r="K9" s="773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721">
        <v>40</v>
      </c>
      <c r="K10" s="722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768"/>
      <c r="K11" s="769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760">
        <v>14</v>
      </c>
      <c r="K12" s="739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>
        <v>0</v>
      </c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774">
        <v>37</v>
      </c>
      <c r="K23" s="77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36</v>
      </c>
      <c r="K25" s="739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12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6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>
        <v>0</v>
      </c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740">
        <v>13</v>
      </c>
      <c r="K38" s="741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776">
        <v>12</v>
      </c>
      <c r="K39" s="777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766">
        <v>55</v>
      </c>
      <c r="K45" s="767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>
        <v>0</v>
      </c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31</v>
      </c>
      <c r="K62" s="385">
        <v>31</v>
      </c>
      <c r="L62" s="284">
        <v>30000</v>
      </c>
      <c r="M62" s="284"/>
      <c r="N62" s="415">
        <f t="shared" si="1"/>
        <v>30000</v>
      </c>
      <c r="O62" s="113">
        <f t="shared" si="2"/>
        <v>930000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1" t="s">
        <v>377</v>
      </c>
      <c r="B64" s="792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f>SUM(J4:J63)</f>
        <v>985</v>
      </c>
      <c r="K64" s="762">
        <f>SUM(K4:K63)</f>
        <v>991</v>
      </c>
      <c r="L64" s="763"/>
      <c r="M64" s="763"/>
      <c r="N64" s="764"/>
      <c r="O64" s="762">
        <f>SUM(O4:O63)</f>
        <v>31930000</v>
      </c>
      <c r="P64" s="764"/>
      <c r="Q64" s="765"/>
      <c r="S64" s="793" t="s">
        <v>377</v>
      </c>
      <c r="T64" s="79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27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K64" sqref="K6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429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428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0" t="s">
        <v>46</v>
      </c>
      <c r="AC3" s="770" t="s">
        <v>2</v>
      </c>
      <c r="AD3" s="770" t="s">
        <v>1</v>
      </c>
      <c r="AE3" s="770" t="s">
        <v>52</v>
      </c>
      <c r="AG3" s="802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37</v>
      </c>
      <c r="K25" s="455">
        <v>37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1480000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450"/>
      <c r="K26" s="449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721">
        <v>31</v>
      </c>
      <c r="K62" s="722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1" t="s">
        <v>377</v>
      </c>
      <c r="B64" s="792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793" t="s">
        <v>377</v>
      </c>
      <c r="T64" s="79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2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AG47" sqref="AG47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430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8" t="s">
        <v>46</v>
      </c>
      <c r="AC3" s="778" t="s">
        <v>2</v>
      </c>
      <c r="AD3" s="778" t="s">
        <v>1</v>
      </c>
      <c r="AE3" s="778" t="s">
        <v>52</v>
      </c>
      <c r="AG3" s="802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18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>
        <v>100000</v>
      </c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603"/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52</v>
      </c>
      <c r="K19" s="441">
        <v>52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1820000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760">
        <v>37</v>
      </c>
      <c r="K25" s="739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32</v>
      </c>
      <c r="K27" s="767">
        <v>33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1320000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7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280000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3" t="s">
        <v>39</v>
      </c>
      <c r="B39" s="586" t="s">
        <v>40</v>
      </c>
      <c r="C39" s="541">
        <v>200000</v>
      </c>
      <c r="D39" s="542"/>
      <c r="E39" s="542"/>
      <c r="F39" s="518">
        <f t="shared" si="0"/>
        <v>200000</v>
      </c>
      <c r="G39" s="543"/>
      <c r="H39" s="543"/>
      <c r="I39" s="544">
        <v>300000</v>
      </c>
      <c r="J39" s="545">
        <v>11</v>
      </c>
      <c r="K39" s="543">
        <v>11</v>
      </c>
      <c r="L39" s="542">
        <v>30000</v>
      </c>
      <c r="M39" s="542"/>
      <c r="N39" s="523">
        <f t="shared" si="1"/>
        <v>30000</v>
      </c>
      <c r="O39" s="524">
        <f t="shared" si="2"/>
        <v>330000</v>
      </c>
      <c r="P39" s="525" t="s">
        <v>149</v>
      </c>
      <c r="Q39" s="609"/>
      <c r="R39" s="561"/>
      <c r="S39" s="514" t="s">
        <v>39</v>
      </c>
      <c r="T39" s="515" t="s">
        <v>40</v>
      </c>
      <c r="U39" s="545"/>
      <c r="V39" s="621"/>
      <c r="W39" s="734"/>
      <c r="X39" s="734"/>
      <c r="Y39" s="523"/>
      <c r="Z39" s="524">
        <f t="shared" si="3"/>
        <v>0</v>
      </c>
      <c r="AA39" s="754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12" customHeight="1" thickBot="1">
      <c r="A40" s="624"/>
      <c r="B40" s="509"/>
      <c r="C40" s="479"/>
      <c r="D40" s="479"/>
      <c r="E40" s="479"/>
      <c r="F40" s="479"/>
      <c r="G40" s="479"/>
      <c r="H40" s="479"/>
      <c r="I40" s="479"/>
      <c r="J40" s="692"/>
      <c r="K40" s="479"/>
      <c r="L40" s="479"/>
      <c r="M40" s="479"/>
      <c r="N40" s="479"/>
      <c r="O40" s="479"/>
      <c r="P40" s="479"/>
      <c r="Q40" s="693"/>
      <c r="R40" s="557"/>
      <c r="S40" s="479"/>
      <c r="T40" s="479"/>
      <c r="U40" s="479"/>
      <c r="V40" s="479"/>
      <c r="W40" s="509"/>
      <c r="X40" s="509"/>
      <c r="Y40" s="509"/>
      <c r="Z40" s="479"/>
      <c r="AA40" s="755"/>
      <c r="AB40" s="79"/>
      <c r="AC40" s="82"/>
      <c r="AD40" s="79"/>
      <c r="AE40" s="87"/>
      <c r="AG40" s="86"/>
    </row>
    <row r="41" spans="1:33" ht="18" customHeight="1">
      <c r="A41" s="615" t="s">
        <v>353</v>
      </c>
      <c r="B41" s="601" t="s">
        <v>113</v>
      </c>
      <c r="C41" s="424">
        <v>200000</v>
      </c>
      <c r="D41" s="306"/>
      <c r="E41" s="306">
        <v>50000</v>
      </c>
      <c r="F41" s="62">
        <f t="shared" si="0"/>
        <v>250000</v>
      </c>
      <c r="G41" s="444">
        <v>100000</v>
      </c>
      <c r="H41" s="444">
        <v>100000</v>
      </c>
      <c r="I41" s="486"/>
      <c r="J41" s="425"/>
      <c r="K41" s="444"/>
      <c r="L41" s="306"/>
      <c r="M41" s="306"/>
      <c r="N41" s="414"/>
      <c r="O41" s="125"/>
      <c r="P41" s="131"/>
      <c r="Q41" s="610"/>
      <c r="R41" s="84"/>
      <c r="S41" s="397" t="s">
        <v>353</v>
      </c>
      <c r="T41" s="453" t="s">
        <v>113</v>
      </c>
      <c r="U41" s="425"/>
      <c r="V41" s="466"/>
      <c r="W41" s="728"/>
      <c r="X41" s="728"/>
      <c r="Y41" s="414"/>
      <c r="Z41" s="125">
        <f t="shared" si="3"/>
        <v>0</v>
      </c>
      <c r="AA41" s="744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6" t="s">
        <v>354</v>
      </c>
      <c r="B42" s="598" t="s">
        <v>57</v>
      </c>
      <c r="C42" s="410">
        <v>100000</v>
      </c>
      <c r="D42" s="284"/>
      <c r="E42" s="284"/>
      <c r="F42" s="46">
        <f t="shared" si="0"/>
        <v>100000</v>
      </c>
      <c r="G42" s="385"/>
      <c r="H42" s="385"/>
      <c r="I42" s="487"/>
      <c r="J42" s="217"/>
      <c r="K42" s="385"/>
      <c r="L42" s="284"/>
      <c r="M42" s="284"/>
      <c r="N42" s="415"/>
      <c r="O42" s="113"/>
      <c r="P42" s="43"/>
      <c r="Q42" s="606"/>
      <c r="R42" s="84"/>
      <c r="S42" s="400" t="s">
        <v>354</v>
      </c>
      <c r="T42" s="395" t="s">
        <v>57</v>
      </c>
      <c r="U42" s="217"/>
      <c r="V42" s="386"/>
      <c r="W42" s="725"/>
      <c r="X42" s="725"/>
      <c r="Y42" s="415"/>
      <c r="Z42" s="125">
        <f t="shared" si="3"/>
        <v>0</v>
      </c>
      <c r="AA42" s="745"/>
      <c r="AB42" s="79">
        <v>39588</v>
      </c>
      <c r="AC42" s="82"/>
      <c r="AD42" s="82"/>
      <c r="AE42" s="82"/>
      <c r="AG42" s="86"/>
    </row>
    <row r="43" spans="1:33" ht="18" hidden="1" customHeight="1">
      <c r="A43" s="616" t="s">
        <v>355</v>
      </c>
      <c r="B43" s="598" t="s">
        <v>114</v>
      </c>
      <c r="C43" s="410"/>
      <c r="D43" s="284"/>
      <c r="E43" s="284"/>
      <c r="F43" s="46">
        <f t="shared" si="0"/>
        <v>0</v>
      </c>
      <c r="G43" s="385"/>
      <c r="H43" s="385"/>
      <c r="I43" s="487"/>
      <c r="J43" s="217"/>
      <c r="K43" s="385"/>
      <c r="L43" s="284"/>
      <c r="M43" s="284"/>
      <c r="N43" s="415">
        <f t="shared" si="1"/>
        <v>0</v>
      </c>
      <c r="O43" s="113">
        <f t="shared" si="2"/>
        <v>0</v>
      </c>
      <c r="P43" s="43"/>
      <c r="Q43" s="606"/>
      <c r="R43" s="84"/>
      <c r="S43" s="400" t="s">
        <v>355</v>
      </c>
      <c r="T43" s="395" t="s">
        <v>114</v>
      </c>
      <c r="U43" s="217"/>
      <c r="V43" s="386"/>
      <c r="W43" s="725"/>
      <c r="X43" s="725"/>
      <c r="Y43" s="415"/>
      <c r="Z43" s="125">
        <f t="shared" si="3"/>
        <v>0</v>
      </c>
      <c r="AA43" s="745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1" t="s">
        <v>377</v>
      </c>
      <c r="B64" s="792"/>
      <c r="C64" s="580"/>
      <c r="D64" s="580"/>
      <c r="E64" s="581"/>
      <c r="F64" s="813">
        <f>SUM(F4:H63)</f>
        <v>10400000</v>
      </c>
      <c r="G64" s="814"/>
      <c r="H64" s="815"/>
      <c r="I64" s="690"/>
      <c r="J64" s="761">
        <v>991</v>
      </c>
      <c r="K64" s="762">
        <f>SUM(K4:K63)</f>
        <v>990</v>
      </c>
      <c r="L64" s="763"/>
      <c r="M64" s="763"/>
      <c r="N64" s="764"/>
      <c r="O64" s="762">
        <f>SUM(O4:O63)</f>
        <v>31900000</v>
      </c>
      <c r="P64" s="764"/>
      <c r="Q64" s="765"/>
      <c r="S64" s="793" t="s">
        <v>377</v>
      </c>
      <c r="T64" s="794"/>
      <c r="U64" s="628">
        <f>SUM(U4:U63)</f>
        <v>157</v>
      </c>
      <c r="V64" s="629">
        <f>SUM(V4:V63)</f>
        <v>157</v>
      </c>
      <c r="W64" s="630"/>
      <c r="X64" s="630"/>
      <c r="Y64" s="631"/>
      <c r="Z64" s="629">
        <f>SUM(Z4:Z63)</f>
        <v>530000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1496062992125984" bottom="0.39370078740157483" header="0" footer="0"/>
  <pageSetup paperSize="9" scale="47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4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J18" sqref="J18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431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79" t="s">
        <v>46</v>
      </c>
      <c r="AC3" s="779" t="s">
        <v>2</v>
      </c>
      <c r="AD3" s="779" t="s">
        <v>1</v>
      </c>
      <c r="AE3" s="779" t="s">
        <v>52</v>
      </c>
      <c r="AG3" s="802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719">
        <v>52</v>
      </c>
      <c r="K19" s="720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766">
        <v>33</v>
      </c>
      <c r="K27" s="767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1" t="s">
        <v>377</v>
      </c>
      <c r="B64" s="792"/>
      <c r="C64" s="580"/>
      <c r="D64" s="580"/>
      <c r="E64" s="581"/>
      <c r="F64" s="813">
        <f>SUM(F4:H63)</f>
        <v>10300000</v>
      </c>
      <c r="G64" s="814"/>
      <c r="H64" s="815"/>
      <c r="I64" s="690"/>
      <c r="J64" s="761">
        <f>SUM(J4:J63)</f>
        <v>990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793" t="s">
        <v>377</v>
      </c>
      <c r="T64" s="794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64"/>
  <sheetViews>
    <sheetView zoomScaleNormal="100" workbookViewId="0">
      <pane xSplit="2" ySplit="3" topLeftCell="F9" activePane="bottomRight" state="frozen"/>
      <selection activeCell="I1" sqref="I1:I1048576"/>
      <selection pane="topRight" activeCell="I1" sqref="I1:I1048576"/>
      <selection pane="bottomLeft" activeCell="I1" sqref="I1:I1048576"/>
      <selection pane="bottomRight" activeCell="O4" sqref="O4"/>
    </sheetView>
  </sheetViews>
  <sheetFormatPr defaultRowHeight="18" customHeight="1"/>
  <cols>
    <col min="1" max="1" width="5.5" style="612" customWidth="1"/>
    <col min="2" max="2" width="10.75" style="508" customWidth="1"/>
    <col min="3" max="3" width="8.375" style="389" hidden="1" customWidth="1"/>
    <col min="4" max="4" width="8" style="389" hidden="1" customWidth="1"/>
    <col min="5" max="5" width="7.5" style="389" hidden="1" customWidth="1"/>
    <col min="6" max="6" width="10.125" style="381" customWidth="1"/>
    <col min="7" max="7" width="10.125" style="390" customWidth="1"/>
    <col min="8" max="8" width="9.875" style="390" hidden="1" customWidth="1"/>
    <col min="9" max="9" width="10.5" style="390" hidden="1" customWidth="1"/>
    <col min="10" max="11" width="6.125" style="390" customWidth="1"/>
    <col min="12" max="12" width="8.75" style="389" customWidth="1"/>
    <col min="13" max="13" width="7.5" style="389" customWidth="1"/>
    <col min="14" max="14" width="7.125" style="391" customWidth="1"/>
    <col min="15" max="15" width="12.875" style="390" customWidth="1"/>
    <col min="16" max="16" width="13.375" style="381" hidden="1" customWidth="1"/>
    <col min="17" max="17" width="14.625" style="381" customWidth="1"/>
    <col min="18" max="18" width="6.125" style="381" hidden="1" customWidth="1"/>
    <col min="19" max="19" width="8" style="407" hidden="1" customWidth="1"/>
    <col min="20" max="20" width="13.5" style="408" hidden="1" customWidth="1"/>
    <col min="21" max="21" width="5.75" style="391" customWidth="1"/>
    <col min="22" max="22" width="5.75" style="390" customWidth="1"/>
    <col min="23" max="24" width="6.75" style="391" hidden="1" customWidth="1"/>
    <col min="25" max="25" width="7" style="391" customWidth="1"/>
    <col min="26" max="26" width="12.375" style="390" bestFit="1" customWidth="1"/>
    <col min="27" max="27" width="30.5" style="381" customWidth="1"/>
    <col min="28" max="31" width="11.125" style="381" hidden="1" customWidth="1"/>
    <col min="32" max="32" width="0" style="381" hidden="1" customWidth="1"/>
    <col min="33" max="33" width="123" style="381" bestFit="1" customWidth="1"/>
    <col min="34" max="16384" width="9" style="381"/>
  </cols>
  <sheetData>
    <row r="1" spans="1:35" ht="33" customHeight="1" thickBot="1">
      <c r="G1" s="381"/>
      <c r="N1" s="507" t="s">
        <v>442</v>
      </c>
      <c r="V1" s="507"/>
      <c r="Y1" s="381"/>
    </row>
    <row r="2" spans="1:35" s="390" customFormat="1" ht="19.5" customHeight="1">
      <c r="A2" s="795" t="s">
        <v>48</v>
      </c>
      <c r="B2" s="796"/>
      <c r="C2" s="799" t="s">
        <v>0</v>
      </c>
      <c r="D2" s="800"/>
      <c r="E2" s="800"/>
      <c r="F2" s="800"/>
      <c r="G2" s="800"/>
      <c r="H2" s="800"/>
      <c r="I2" s="801"/>
      <c r="J2" s="803" t="s">
        <v>383</v>
      </c>
      <c r="K2" s="804"/>
      <c r="L2" s="804"/>
      <c r="M2" s="804"/>
      <c r="N2" s="804"/>
      <c r="O2" s="804"/>
      <c r="P2" s="804"/>
      <c r="Q2" s="805"/>
      <c r="R2" s="398"/>
      <c r="S2" s="806" t="s">
        <v>48</v>
      </c>
      <c r="T2" s="807"/>
      <c r="U2" s="810" t="s">
        <v>384</v>
      </c>
      <c r="V2" s="811"/>
      <c r="W2" s="811"/>
      <c r="X2" s="811"/>
      <c r="Y2" s="811"/>
      <c r="Z2" s="811"/>
      <c r="AA2" s="812"/>
      <c r="AB2" s="802" t="s">
        <v>55</v>
      </c>
      <c r="AC2" s="802"/>
      <c r="AD2" s="802"/>
      <c r="AE2" s="802"/>
      <c r="AG2" s="802" t="s">
        <v>47</v>
      </c>
    </row>
    <row r="3" spans="1:35" s="390" customFormat="1" ht="33.75" thickBot="1">
      <c r="A3" s="797"/>
      <c r="B3" s="798"/>
      <c r="C3" s="467" t="s">
        <v>46</v>
      </c>
      <c r="D3" s="468" t="s">
        <v>176</v>
      </c>
      <c r="E3" s="468" t="s">
        <v>177</v>
      </c>
      <c r="F3" s="469" t="s">
        <v>325</v>
      </c>
      <c r="G3" s="469" t="s">
        <v>2</v>
      </c>
      <c r="H3" s="470" t="s">
        <v>175</v>
      </c>
      <c r="I3" s="471" t="s">
        <v>311</v>
      </c>
      <c r="J3" s="584" t="s">
        <v>329</v>
      </c>
      <c r="K3" s="413" t="s">
        <v>330</v>
      </c>
      <c r="L3" s="392" t="s">
        <v>46</v>
      </c>
      <c r="M3" s="393" t="s">
        <v>49</v>
      </c>
      <c r="N3" s="736" t="s">
        <v>324</v>
      </c>
      <c r="O3" s="265" t="s">
        <v>49</v>
      </c>
      <c r="P3" s="266" t="s">
        <v>136</v>
      </c>
      <c r="Q3" s="512" t="s">
        <v>161</v>
      </c>
      <c r="R3" s="399"/>
      <c r="S3" s="808"/>
      <c r="T3" s="809"/>
      <c r="U3" s="585" t="s">
        <v>329</v>
      </c>
      <c r="V3" s="510" t="s">
        <v>330</v>
      </c>
      <c r="W3" s="737" t="s">
        <v>46</v>
      </c>
      <c r="X3" s="735" t="s">
        <v>49</v>
      </c>
      <c r="Y3" s="735" t="s">
        <v>325</v>
      </c>
      <c r="Z3" s="262" t="s">
        <v>49</v>
      </c>
      <c r="AA3" s="511" t="s">
        <v>47</v>
      </c>
      <c r="AB3" s="787" t="s">
        <v>46</v>
      </c>
      <c r="AC3" s="787" t="s">
        <v>2</v>
      </c>
      <c r="AD3" s="787" t="s">
        <v>1</v>
      </c>
      <c r="AE3" s="787" t="s">
        <v>52</v>
      </c>
      <c r="AG3" s="802"/>
    </row>
    <row r="4" spans="1:35" ht="18" customHeight="1" thickBot="1">
      <c r="A4" s="614" t="s">
        <v>410</v>
      </c>
      <c r="B4" s="586" t="s">
        <v>5</v>
      </c>
      <c r="C4" s="516">
        <v>300000</v>
      </c>
      <c r="D4" s="517"/>
      <c r="E4" s="517"/>
      <c r="F4" s="518">
        <f>SUM(C4:E4)</f>
        <v>300000</v>
      </c>
      <c r="G4" s="519">
        <v>100000</v>
      </c>
      <c r="H4" s="518"/>
      <c r="I4" s="520"/>
      <c r="J4" s="636">
        <v>67</v>
      </c>
      <c r="K4" s="518">
        <v>67</v>
      </c>
      <c r="L4" s="517">
        <v>30000</v>
      </c>
      <c r="M4" s="517">
        <v>10000</v>
      </c>
      <c r="N4" s="523">
        <f>SUM(L4:M4)</f>
        <v>40000</v>
      </c>
      <c r="O4" s="147">
        <f>K4*N4*3</f>
        <v>8040000</v>
      </c>
      <c r="P4" s="525" t="s">
        <v>137</v>
      </c>
      <c r="Q4" s="526" t="s">
        <v>162</v>
      </c>
      <c r="R4" s="74"/>
      <c r="S4" s="446" t="s">
        <v>4</v>
      </c>
      <c r="T4" s="447" t="s">
        <v>5</v>
      </c>
      <c r="U4" s="538">
        <v>4</v>
      </c>
      <c r="V4" s="686">
        <v>4</v>
      </c>
      <c r="W4" s="451">
        <v>50000</v>
      </c>
      <c r="X4" s="451"/>
      <c r="Y4" s="451">
        <f>SUM(W4:X4)</f>
        <v>50000</v>
      </c>
      <c r="Z4" s="452">
        <f>V4*Y4</f>
        <v>200000</v>
      </c>
      <c r="AA4" s="742" t="s">
        <v>420</v>
      </c>
      <c r="AB4" s="79">
        <v>37641</v>
      </c>
      <c r="AC4" s="79">
        <v>37641</v>
      </c>
      <c r="AD4" s="79">
        <v>41353</v>
      </c>
      <c r="AE4" s="80">
        <v>40410</v>
      </c>
      <c r="AG4" s="78"/>
    </row>
    <row r="5" spans="1:35" ht="18" customHeight="1" thickBot="1">
      <c r="A5" s="614" t="s">
        <v>75</v>
      </c>
      <c r="B5" s="587" t="s">
        <v>331</v>
      </c>
      <c r="C5" s="436">
        <v>400000</v>
      </c>
      <c r="D5" s="274"/>
      <c r="E5" s="274"/>
      <c r="F5" s="145">
        <f t="shared" ref="F5:F63" si="0">SUM(C5:E5)</f>
        <v>400000</v>
      </c>
      <c r="G5" s="437">
        <v>100000</v>
      </c>
      <c r="H5" s="145"/>
      <c r="I5" s="480"/>
      <c r="J5" s="459">
        <v>122</v>
      </c>
      <c r="K5" s="145">
        <v>122</v>
      </c>
      <c r="L5" s="274">
        <v>30000</v>
      </c>
      <c r="M5" s="274">
        <v>5000</v>
      </c>
      <c r="N5" s="438">
        <f t="shared" ref="N5:N63" si="1">SUM(L5:M5)</f>
        <v>35000</v>
      </c>
      <c r="O5" s="147">
        <f t="shared" ref="O5:O63" si="2">K5*N5</f>
        <v>4270000</v>
      </c>
      <c r="P5" s="144" t="s">
        <v>138</v>
      </c>
      <c r="Q5" s="495"/>
      <c r="R5" s="557"/>
      <c r="S5" s="434" t="s">
        <v>75</v>
      </c>
      <c r="T5" s="435" t="s">
        <v>331</v>
      </c>
      <c r="U5" s="459"/>
      <c r="V5" s="558"/>
      <c r="W5" s="438"/>
      <c r="X5" s="723" t="s">
        <v>310</v>
      </c>
      <c r="Y5" s="438"/>
      <c r="Z5" s="147">
        <f t="shared" ref="Z5:Z63" si="3">V5*Y5</f>
        <v>0</v>
      </c>
      <c r="AA5" s="743"/>
      <c r="AB5" s="79">
        <v>37641</v>
      </c>
      <c r="AC5" s="79">
        <v>37641</v>
      </c>
      <c r="AD5" s="79">
        <v>39255</v>
      </c>
      <c r="AE5" s="80">
        <v>41054</v>
      </c>
      <c r="AG5" s="78"/>
      <c r="AI5" s="405"/>
    </row>
    <row r="6" spans="1:35" ht="18" hidden="1" customHeight="1">
      <c r="A6" s="615" t="s">
        <v>336</v>
      </c>
      <c r="B6" s="588" t="s">
        <v>67</v>
      </c>
      <c r="C6" s="412"/>
      <c r="D6" s="282"/>
      <c r="E6" s="282"/>
      <c r="F6" s="62">
        <f t="shared" si="0"/>
        <v>0</v>
      </c>
      <c r="G6" s="384"/>
      <c r="H6" s="62"/>
      <c r="I6" s="481"/>
      <c r="J6" s="227"/>
      <c r="K6" s="62"/>
      <c r="L6" s="282"/>
      <c r="M6" s="282"/>
      <c r="N6" s="414"/>
      <c r="O6" s="125"/>
      <c r="P6" s="48"/>
      <c r="Q6" s="496"/>
      <c r="R6" s="74"/>
      <c r="S6" s="397" t="s">
        <v>336</v>
      </c>
      <c r="T6" s="423" t="s">
        <v>67</v>
      </c>
      <c r="U6" s="227"/>
      <c r="V6" s="546"/>
      <c r="W6" s="414"/>
      <c r="X6" s="414"/>
      <c r="Y6" s="414"/>
      <c r="Z6" s="125">
        <f t="shared" si="3"/>
        <v>0</v>
      </c>
      <c r="AA6" s="744"/>
      <c r="AB6" s="82"/>
      <c r="AC6" s="82"/>
      <c r="AD6" s="82"/>
      <c r="AE6" s="80"/>
      <c r="AG6" s="78" t="s">
        <v>159</v>
      </c>
    </row>
    <row r="7" spans="1:35" ht="18" hidden="1" customHeight="1">
      <c r="A7" s="616" t="s">
        <v>337</v>
      </c>
      <c r="B7" s="589" t="s">
        <v>68</v>
      </c>
      <c r="C7" s="409"/>
      <c r="D7" s="278"/>
      <c r="E7" s="278"/>
      <c r="F7" s="46">
        <f t="shared" si="0"/>
        <v>0</v>
      </c>
      <c r="G7" s="382"/>
      <c r="H7" s="46"/>
      <c r="I7" s="482"/>
      <c r="J7" s="247"/>
      <c r="K7" s="46"/>
      <c r="L7" s="278"/>
      <c r="M7" s="278"/>
      <c r="N7" s="415"/>
      <c r="O7" s="113"/>
      <c r="P7" s="44"/>
      <c r="Q7" s="497"/>
      <c r="R7" s="74"/>
      <c r="S7" s="400" t="s">
        <v>337</v>
      </c>
      <c r="T7" s="394" t="s">
        <v>68</v>
      </c>
      <c r="U7" s="247"/>
      <c r="V7" s="383"/>
      <c r="W7" s="415"/>
      <c r="X7" s="415"/>
      <c r="Y7" s="415"/>
      <c r="Z7" s="125">
        <f t="shared" si="3"/>
        <v>0</v>
      </c>
      <c r="AA7" s="745"/>
      <c r="AB7" s="82"/>
      <c r="AC7" s="82"/>
      <c r="AD7" s="82"/>
      <c r="AE7" s="80">
        <v>41389</v>
      </c>
      <c r="AG7" s="78" t="s">
        <v>160</v>
      </c>
    </row>
    <row r="8" spans="1:35" ht="18" hidden="1" customHeight="1" thickBot="1">
      <c r="A8" s="617" t="s">
        <v>338</v>
      </c>
      <c r="B8" s="590" t="s">
        <v>69</v>
      </c>
      <c r="C8" s="419"/>
      <c r="D8" s="299"/>
      <c r="E8" s="299"/>
      <c r="F8" s="63">
        <f t="shared" si="0"/>
        <v>0</v>
      </c>
      <c r="G8" s="420"/>
      <c r="H8" s="63"/>
      <c r="I8" s="483"/>
      <c r="J8" s="421"/>
      <c r="K8" s="63"/>
      <c r="L8" s="299"/>
      <c r="M8" s="299"/>
      <c r="N8" s="422"/>
      <c r="O8" s="118"/>
      <c r="P8" s="351"/>
      <c r="Q8" s="494"/>
      <c r="R8" s="74"/>
      <c r="S8" s="400" t="s">
        <v>338</v>
      </c>
      <c r="T8" s="394" t="s">
        <v>69</v>
      </c>
      <c r="U8" s="247"/>
      <c r="V8" s="383"/>
      <c r="W8" s="415"/>
      <c r="X8" s="415"/>
      <c r="Y8" s="415"/>
      <c r="Z8" s="125">
        <f t="shared" si="3"/>
        <v>0</v>
      </c>
      <c r="AA8" s="746"/>
      <c r="AB8" s="82"/>
      <c r="AC8" s="82"/>
      <c r="AD8" s="82"/>
      <c r="AE8" s="80">
        <v>41480</v>
      </c>
      <c r="AG8" s="78"/>
    </row>
    <row r="9" spans="1:35" ht="18" customHeight="1">
      <c r="A9" s="618" t="s">
        <v>8</v>
      </c>
      <c r="B9" s="591" t="s">
        <v>379</v>
      </c>
      <c r="C9" s="428">
        <v>400000</v>
      </c>
      <c r="D9" s="276"/>
      <c r="E9" s="276"/>
      <c r="F9" s="60">
        <f t="shared" si="0"/>
        <v>400000</v>
      </c>
      <c r="G9" s="429">
        <v>100000</v>
      </c>
      <c r="H9" s="60"/>
      <c r="I9" s="484"/>
      <c r="J9" s="430">
        <v>29</v>
      </c>
      <c r="K9" s="60">
        <v>29</v>
      </c>
      <c r="L9" s="276">
        <v>15000</v>
      </c>
      <c r="M9" s="276">
        <v>5000</v>
      </c>
      <c r="N9" s="431">
        <f t="shared" si="1"/>
        <v>20000</v>
      </c>
      <c r="O9" s="155">
        <f t="shared" si="2"/>
        <v>580000</v>
      </c>
      <c r="P9" s="51" t="s">
        <v>139</v>
      </c>
      <c r="Q9" s="493"/>
      <c r="R9" s="678"/>
      <c r="S9" s="400" t="s">
        <v>8</v>
      </c>
      <c r="T9" s="403" t="s">
        <v>332</v>
      </c>
      <c r="U9" s="430">
        <v>39</v>
      </c>
      <c r="V9" s="60">
        <v>39</v>
      </c>
      <c r="W9" s="415">
        <v>15000</v>
      </c>
      <c r="X9" s="724" t="s">
        <v>310</v>
      </c>
      <c r="Y9" s="415">
        <f t="shared" ref="Y9:Y45" si="4">SUM(W9:X9)</f>
        <v>15000</v>
      </c>
      <c r="Z9" s="125">
        <v>0</v>
      </c>
      <c r="AA9" s="746" t="s">
        <v>164</v>
      </c>
      <c r="AB9" s="79">
        <v>37914</v>
      </c>
      <c r="AC9" s="79">
        <v>37914</v>
      </c>
      <c r="AD9" s="79">
        <v>39721</v>
      </c>
      <c r="AE9" s="80">
        <v>40471</v>
      </c>
      <c r="AG9" s="78" t="s">
        <v>172</v>
      </c>
    </row>
    <row r="10" spans="1:35" ht="18" customHeight="1">
      <c r="A10" s="616" t="s">
        <v>339</v>
      </c>
      <c r="B10" s="594" t="s">
        <v>65</v>
      </c>
      <c r="C10" s="410"/>
      <c r="D10" s="284"/>
      <c r="E10" s="284"/>
      <c r="F10" s="46">
        <f t="shared" si="0"/>
        <v>0</v>
      </c>
      <c r="G10" s="382">
        <v>100000</v>
      </c>
      <c r="H10" s="385"/>
      <c r="I10" s="487"/>
      <c r="J10" s="217">
        <v>29</v>
      </c>
      <c r="K10" s="385">
        <v>29</v>
      </c>
      <c r="L10" s="284">
        <v>15000</v>
      </c>
      <c r="M10" s="284">
        <v>5000</v>
      </c>
      <c r="N10" s="415">
        <f t="shared" si="1"/>
        <v>20000</v>
      </c>
      <c r="O10" s="113">
        <f t="shared" si="2"/>
        <v>580000</v>
      </c>
      <c r="P10" s="44"/>
      <c r="Q10" s="497"/>
      <c r="R10" s="679"/>
      <c r="S10" s="400" t="s">
        <v>339</v>
      </c>
      <c r="T10" s="404" t="s">
        <v>65</v>
      </c>
      <c r="U10" s="217">
        <v>40</v>
      </c>
      <c r="V10" s="385">
        <v>40</v>
      </c>
      <c r="W10" s="725">
        <v>15000</v>
      </c>
      <c r="X10" s="725"/>
      <c r="Y10" s="415">
        <f t="shared" si="4"/>
        <v>15000</v>
      </c>
      <c r="Z10" s="113">
        <v>0</v>
      </c>
      <c r="AA10" s="745"/>
      <c r="AB10" s="79">
        <v>42328</v>
      </c>
      <c r="AC10" s="79">
        <v>42480</v>
      </c>
      <c r="AD10" s="79">
        <v>42328</v>
      </c>
      <c r="AE10" s="87">
        <v>42328</v>
      </c>
      <c r="AG10" s="42" t="s">
        <v>165</v>
      </c>
    </row>
    <row r="11" spans="1:35" ht="18" customHeight="1" thickBot="1">
      <c r="A11" s="619" t="s">
        <v>340</v>
      </c>
      <c r="B11" s="592" t="s">
        <v>64</v>
      </c>
      <c r="C11" s="411"/>
      <c r="D11" s="290"/>
      <c r="E11" s="290"/>
      <c r="F11" s="61">
        <f t="shared" si="0"/>
        <v>0</v>
      </c>
      <c r="G11" s="433">
        <v>100000</v>
      </c>
      <c r="H11" s="387"/>
      <c r="I11" s="485"/>
      <c r="J11" s="221">
        <v>29</v>
      </c>
      <c r="K11" s="387">
        <v>29</v>
      </c>
      <c r="L11" s="290"/>
      <c r="M11" s="290"/>
      <c r="N11" s="416">
        <f t="shared" si="1"/>
        <v>0</v>
      </c>
      <c r="O11" s="164">
        <f t="shared" si="2"/>
        <v>0</v>
      </c>
      <c r="P11" s="52"/>
      <c r="Q11" s="498"/>
      <c r="R11" s="680"/>
      <c r="S11" s="401" t="s">
        <v>340</v>
      </c>
      <c r="T11" s="681" t="s">
        <v>64</v>
      </c>
      <c r="U11" s="221"/>
      <c r="V11" s="387"/>
      <c r="W11" s="726"/>
      <c r="X11" s="726"/>
      <c r="Y11" s="416">
        <f t="shared" si="4"/>
        <v>0</v>
      </c>
      <c r="Z11" s="164">
        <v>0</v>
      </c>
      <c r="AA11" s="747"/>
      <c r="AB11" s="79"/>
      <c r="AC11" s="79"/>
      <c r="AD11" s="79"/>
      <c r="AE11" s="87"/>
      <c r="AG11" s="86"/>
    </row>
    <row r="12" spans="1:35" ht="22.5" customHeight="1" thickBot="1">
      <c r="A12" s="614" t="s">
        <v>10</v>
      </c>
      <c r="B12" s="587" t="s">
        <v>116</v>
      </c>
      <c r="C12" s="457">
        <v>400000</v>
      </c>
      <c r="D12" s="304"/>
      <c r="E12" s="304"/>
      <c r="F12" s="145">
        <f t="shared" si="0"/>
        <v>400000</v>
      </c>
      <c r="G12" s="145">
        <v>100000</v>
      </c>
      <c r="H12" s="455"/>
      <c r="I12" s="490"/>
      <c r="J12" s="456">
        <v>15</v>
      </c>
      <c r="K12" s="455">
        <v>15</v>
      </c>
      <c r="L12" s="304">
        <v>15000</v>
      </c>
      <c r="M12" s="304">
        <v>5000</v>
      </c>
      <c r="N12" s="438">
        <f t="shared" si="1"/>
        <v>20000</v>
      </c>
      <c r="O12" s="147">
        <f t="shared" si="2"/>
        <v>300000</v>
      </c>
      <c r="P12" s="144" t="s">
        <v>140</v>
      </c>
      <c r="Q12" s="738" t="s">
        <v>419</v>
      </c>
      <c r="R12" s="557"/>
      <c r="S12" s="434" t="s">
        <v>10</v>
      </c>
      <c r="T12" s="435" t="s">
        <v>11</v>
      </c>
      <c r="U12" s="456">
        <v>13</v>
      </c>
      <c r="V12" s="455">
        <v>13</v>
      </c>
      <c r="W12" s="727">
        <v>15000</v>
      </c>
      <c r="X12" s="727">
        <v>5000</v>
      </c>
      <c r="Y12" s="438">
        <f t="shared" si="4"/>
        <v>20000</v>
      </c>
      <c r="Z12" s="147">
        <v>0</v>
      </c>
      <c r="AA12" s="743" t="s">
        <v>415</v>
      </c>
      <c r="AB12" s="79">
        <v>42450</v>
      </c>
      <c r="AC12" s="79">
        <v>42450</v>
      </c>
      <c r="AD12" s="79">
        <v>42450</v>
      </c>
      <c r="AE12" s="87">
        <v>42236</v>
      </c>
      <c r="AG12" s="78" t="s">
        <v>316</v>
      </c>
    </row>
    <row r="13" spans="1:35" ht="18" hidden="1" customHeight="1" thickBot="1">
      <c r="A13" s="620" t="s">
        <v>341</v>
      </c>
      <c r="B13" s="593" t="s">
        <v>56</v>
      </c>
      <c r="C13" s="448"/>
      <c r="D13" s="302"/>
      <c r="E13" s="302"/>
      <c r="F13" s="135">
        <f t="shared" si="0"/>
        <v>0</v>
      </c>
      <c r="G13" s="530"/>
      <c r="H13" s="449"/>
      <c r="I13" s="491"/>
      <c r="J13" s="450"/>
      <c r="K13" s="449"/>
      <c r="L13" s="302"/>
      <c r="M13" s="302"/>
      <c r="N13" s="451">
        <f t="shared" si="1"/>
        <v>0</v>
      </c>
      <c r="O13" s="452">
        <f t="shared" si="2"/>
        <v>0</v>
      </c>
      <c r="P13" s="140"/>
      <c r="Q13" s="499"/>
      <c r="R13" s="74"/>
      <c r="S13" s="397" t="s">
        <v>341</v>
      </c>
      <c r="T13" s="423" t="s">
        <v>56</v>
      </c>
      <c r="U13" s="425"/>
      <c r="V13" s="466"/>
      <c r="W13" s="728"/>
      <c r="X13" s="728"/>
      <c r="Y13" s="414">
        <f t="shared" si="4"/>
        <v>0</v>
      </c>
      <c r="Z13" s="125">
        <f t="shared" si="3"/>
        <v>0</v>
      </c>
      <c r="AA13" s="744"/>
      <c r="AB13" s="79"/>
      <c r="AC13" s="79"/>
      <c r="AD13" s="79"/>
      <c r="AE13" s="87"/>
      <c r="AG13" s="86"/>
    </row>
    <row r="14" spans="1:35" ht="18" customHeight="1">
      <c r="A14" s="618" t="s">
        <v>12</v>
      </c>
      <c r="B14" s="591" t="s">
        <v>333</v>
      </c>
      <c r="C14" s="428">
        <v>200000</v>
      </c>
      <c r="D14" s="276"/>
      <c r="E14" s="276"/>
      <c r="F14" s="60">
        <f t="shared" si="0"/>
        <v>200000</v>
      </c>
      <c r="G14" s="429">
        <v>100000</v>
      </c>
      <c r="H14" s="60"/>
      <c r="I14" s="484">
        <v>300000</v>
      </c>
      <c r="J14" s="430">
        <v>132</v>
      </c>
      <c r="K14" s="60">
        <v>132</v>
      </c>
      <c r="L14" s="626">
        <v>50000</v>
      </c>
      <c r="M14" s="276">
        <v>5000</v>
      </c>
      <c r="N14" s="431">
        <f t="shared" si="1"/>
        <v>55000</v>
      </c>
      <c r="O14" s="155"/>
      <c r="P14" s="51" t="s">
        <v>323</v>
      </c>
      <c r="Q14" s="603" t="s">
        <v>385</v>
      </c>
      <c r="R14" s="678"/>
      <c r="S14" s="400" t="s">
        <v>12</v>
      </c>
      <c r="T14" s="403" t="s">
        <v>333</v>
      </c>
      <c r="U14" s="247">
        <v>1</v>
      </c>
      <c r="V14" s="383">
        <v>1</v>
      </c>
      <c r="W14" s="415">
        <v>50000</v>
      </c>
      <c r="X14" s="724" t="s">
        <v>310</v>
      </c>
      <c r="Y14" s="415">
        <f t="shared" si="4"/>
        <v>50000</v>
      </c>
      <c r="Z14" s="125">
        <f t="shared" si="3"/>
        <v>50000</v>
      </c>
      <c r="AA14" s="746" t="s">
        <v>416</v>
      </c>
      <c r="AB14" s="79">
        <v>37641</v>
      </c>
      <c r="AC14" s="79">
        <v>37641</v>
      </c>
      <c r="AD14" s="79">
        <v>37705</v>
      </c>
      <c r="AE14" s="80">
        <v>41263</v>
      </c>
      <c r="AG14" s="78" t="s">
        <v>167</v>
      </c>
    </row>
    <row r="15" spans="1:35" ht="18" customHeight="1">
      <c r="A15" s="616" t="s">
        <v>342</v>
      </c>
      <c r="B15" s="594" t="s">
        <v>14</v>
      </c>
      <c r="C15" s="410">
        <v>100000</v>
      </c>
      <c r="D15" s="284"/>
      <c r="E15" s="284"/>
      <c r="F15" s="46">
        <f t="shared" si="0"/>
        <v>100000</v>
      </c>
      <c r="G15" s="385"/>
      <c r="H15" s="385"/>
      <c r="I15" s="487">
        <v>300000</v>
      </c>
      <c r="J15" s="217"/>
      <c r="K15" s="385"/>
      <c r="L15" s="410"/>
      <c r="M15" s="284"/>
      <c r="N15" s="415"/>
      <c r="O15" s="113"/>
      <c r="P15" s="44"/>
      <c r="Q15" s="606"/>
      <c r="R15" s="679"/>
      <c r="S15" s="400" t="s">
        <v>342</v>
      </c>
      <c r="T15" s="404" t="s">
        <v>14</v>
      </c>
      <c r="U15" s="217"/>
      <c r="V15" s="386"/>
      <c r="W15" s="725"/>
      <c r="X15" s="725"/>
      <c r="Y15" s="415"/>
      <c r="Z15" s="113">
        <f t="shared" si="3"/>
        <v>0</v>
      </c>
      <c r="AA15" s="745"/>
      <c r="AB15" s="79">
        <v>39588</v>
      </c>
      <c r="AC15" s="82"/>
      <c r="AD15" s="82"/>
      <c r="AE15" s="87">
        <v>41263</v>
      </c>
      <c r="AG15" s="86" t="s">
        <v>51</v>
      </c>
    </row>
    <row r="16" spans="1:35" ht="18" customHeight="1" thickBot="1">
      <c r="A16" s="619" t="s">
        <v>343</v>
      </c>
      <c r="B16" s="592" t="s">
        <v>315</v>
      </c>
      <c r="C16" s="411"/>
      <c r="D16" s="290"/>
      <c r="E16" s="290"/>
      <c r="F16" s="61">
        <v>100000</v>
      </c>
      <c r="G16" s="387"/>
      <c r="H16" s="387"/>
      <c r="I16" s="485"/>
      <c r="J16" s="221"/>
      <c r="K16" s="387"/>
      <c r="L16" s="290"/>
      <c r="M16" s="290"/>
      <c r="N16" s="416"/>
      <c r="O16" s="164"/>
      <c r="P16" s="52"/>
      <c r="Q16" s="604"/>
      <c r="R16" s="680"/>
      <c r="S16" s="401" t="s">
        <v>343</v>
      </c>
      <c r="T16" s="681" t="s">
        <v>315</v>
      </c>
      <c r="U16" s="221"/>
      <c r="V16" s="388"/>
      <c r="W16" s="726"/>
      <c r="X16" s="726"/>
      <c r="Y16" s="416"/>
      <c r="Z16" s="164">
        <f t="shared" si="3"/>
        <v>0</v>
      </c>
      <c r="AA16" s="747"/>
      <c r="AB16" s="79"/>
      <c r="AC16" s="82"/>
      <c r="AD16" s="82"/>
      <c r="AE16" s="87"/>
      <c r="AG16" s="86"/>
    </row>
    <row r="17" spans="1:33" s="700" customFormat="1" ht="22.5" customHeight="1">
      <c r="A17" s="618" t="s">
        <v>15</v>
      </c>
      <c r="B17" s="591" t="s">
        <v>16</v>
      </c>
      <c r="C17" s="428">
        <v>300000</v>
      </c>
      <c r="D17" s="276">
        <v>50000</v>
      </c>
      <c r="E17" s="276"/>
      <c r="F17" s="60">
        <f t="shared" si="0"/>
        <v>350000</v>
      </c>
      <c r="G17" s="429"/>
      <c r="H17" s="60"/>
      <c r="I17" s="484">
        <v>300000</v>
      </c>
      <c r="J17" s="430"/>
      <c r="K17" s="60"/>
      <c r="L17" s="276">
        <v>30000</v>
      </c>
      <c r="M17" s="276">
        <v>5000</v>
      </c>
      <c r="N17" s="431">
        <f t="shared" si="1"/>
        <v>35000</v>
      </c>
      <c r="O17" s="155">
        <f t="shared" si="2"/>
        <v>0</v>
      </c>
      <c r="P17" s="51" t="s">
        <v>142</v>
      </c>
      <c r="Q17" s="780" t="s">
        <v>432</v>
      </c>
      <c r="R17" s="682"/>
      <c r="S17" s="426" t="s">
        <v>15</v>
      </c>
      <c r="T17" s="427" t="s">
        <v>16</v>
      </c>
      <c r="U17" s="430"/>
      <c r="V17" s="562"/>
      <c r="W17" s="431"/>
      <c r="X17" s="729" t="s">
        <v>310</v>
      </c>
      <c r="Y17" s="431"/>
      <c r="Z17" s="155">
        <f t="shared" si="3"/>
        <v>0</v>
      </c>
      <c r="AA17" s="748"/>
      <c r="AB17" s="698">
        <v>37641</v>
      </c>
      <c r="AC17" s="698">
        <v>37641</v>
      </c>
      <c r="AD17" s="698">
        <v>39447</v>
      </c>
      <c r="AE17" s="699">
        <v>41263</v>
      </c>
      <c r="AG17" s="701" t="s">
        <v>322</v>
      </c>
    </row>
    <row r="18" spans="1:33" s="704" customFormat="1" ht="18" customHeight="1">
      <c r="A18" s="616" t="s">
        <v>344</v>
      </c>
      <c r="B18" s="594" t="s">
        <v>62</v>
      </c>
      <c r="C18" s="409"/>
      <c r="D18" s="278">
        <v>50000</v>
      </c>
      <c r="E18" s="278"/>
      <c r="F18" s="46">
        <f t="shared" si="0"/>
        <v>50000</v>
      </c>
      <c r="G18" s="382"/>
      <c r="H18" s="46"/>
      <c r="I18" s="482">
        <v>300000</v>
      </c>
      <c r="J18" s="247">
        <v>46</v>
      </c>
      <c r="K18" s="46">
        <v>46</v>
      </c>
      <c r="L18" s="278">
        <v>30000</v>
      </c>
      <c r="M18" s="278">
        <v>5000</v>
      </c>
      <c r="N18" s="415">
        <f t="shared" si="1"/>
        <v>35000</v>
      </c>
      <c r="O18" s="113">
        <f t="shared" si="2"/>
        <v>1610000</v>
      </c>
      <c r="P18" s="44"/>
      <c r="Q18" s="606"/>
      <c r="R18" s="679"/>
      <c r="S18" s="400" t="s">
        <v>344</v>
      </c>
      <c r="T18" s="404" t="s">
        <v>62</v>
      </c>
      <c r="U18" s="247"/>
      <c r="V18" s="383"/>
      <c r="W18" s="415"/>
      <c r="X18" s="415"/>
      <c r="Y18" s="415"/>
      <c r="Z18" s="113">
        <f t="shared" si="3"/>
        <v>0</v>
      </c>
      <c r="AA18" s="746"/>
      <c r="AB18" s="702"/>
      <c r="AC18" s="702"/>
      <c r="AD18" s="702"/>
      <c r="AE18" s="703"/>
      <c r="AG18" s="705"/>
    </row>
    <row r="19" spans="1:33" s="708" customFormat="1" ht="18" customHeight="1" thickBot="1">
      <c r="A19" s="617" t="s">
        <v>345</v>
      </c>
      <c r="B19" s="595" t="s">
        <v>63</v>
      </c>
      <c r="C19" s="439"/>
      <c r="D19" s="286"/>
      <c r="E19" s="286"/>
      <c r="F19" s="63">
        <f t="shared" si="0"/>
        <v>0</v>
      </c>
      <c r="G19" s="441"/>
      <c r="H19" s="441"/>
      <c r="I19" s="488"/>
      <c r="J19" s="440">
        <v>51</v>
      </c>
      <c r="K19" s="441">
        <v>51</v>
      </c>
      <c r="L19" s="278">
        <v>30000</v>
      </c>
      <c r="M19" s="278">
        <v>5000</v>
      </c>
      <c r="N19" s="415">
        <f t="shared" si="1"/>
        <v>35000</v>
      </c>
      <c r="O19" s="118">
        <f t="shared" si="2"/>
        <v>1785000</v>
      </c>
      <c r="P19" s="351"/>
      <c r="Q19" s="607"/>
      <c r="R19" s="683"/>
      <c r="S19" s="400" t="s">
        <v>345</v>
      </c>
      <c r="T19" s="394" t="s">
        <v>63</v>
      </c>
      <c r="U19" s="217"/>
      <c r="V19" s="386"/>
      <c r="W19" s="725"/>
      <c r="X19" s="725"/>
      <c r="Y19" s="415"/>
      <c r="Z19" s="113">
        <f t="shared" si="3"/>
        <v>0</v>
      </c>
      <c r="AA19" s="745"/>
      <c r="AB19" s="706"/>
      <c r="AC19" s="706"/>
      <c r="AD19" s="706"/>
      <c r="AE19" s="707"/>
      <c r="AG19" s="707"/>
    </row>
    <row r="20" spans="1:33" ht="18" customHeight="1">
      <c r="A20" s="618" t="s">
        <v>17</v>
      </c>
      <c r="B20" s="591" t="s">
        <v>18</v>
      </c>
      <c r="C20" s="428">
        <v>200000</v>
      </c>
      <c r="D20" s="292"/>
      <c r="E20" s="292"/>
      <c r="F20" s="60">
        <f t="shared" si="0"/>
        <v>200000</v>
      </c>
      <c r="G20" s="429">
        <v>100000</v>
      </c>
      <c r="H20" s="429"/>
      <c r="I20" s="489"/>
      <c r="J20" s="430">
        <v>31</v>
      </c>
      <c r="K20" s="60">
        <v>31</v>
      </c>
      <c r="L20" s="276">
        <v>30000</v>
      </c>
      <c r="M20" s="276">
        <v>10000</v>
      </c>
      <c r="N20" s="431">
        <f t="shared" si="1"/>
        <v>40000</v>
      </c>
      <c r="O20" s="155">
        <f t="shared" si="2"/>
        <v>1240000</v>
      </c>
      <c r="P20" s="51" t="s">
        <v>143</v>
      </c>
      <c r="Q20" s="603"/>
      <c r="R20" s="74"/>
      <c r="S20" s="400" t="s">
        <v>17</v>
      </c>
      <c r="T20" s="403" t="s">
        <v>18</v>
      </c>
      <c r="U20" s="247"/>
      <c r="V20" s="383"/>
      <c r="W20" s="415"/>
      <c r="X20" s="415"/>
      <c r="Y20" s="415"/>
      <c r="Z20" s="125">
        <f t="shared" si="3"/>
        <v>0</v>
      </c>
      <c r="AA20" s="746"/>
      <c r="AB20" s="79">
        <v>37641</v>
      </c>
      <c r="AC20" s="79">
        <v>38188</v>
      </c>
      <c r="AD20" s="79">
        <v>40421</v>
      </c>
      <c r="AE20" s="82" t="s">
        <v>54</v>
      </c>
      <c r="AG20" s="78"/>
    </row>
    <row r="21" spans="1:33" ht="18" customHeight="1">
      <c r="A21" s="616" t="s">
        <v>346</v>
      </c>
      <c r="B21" s="594" t="s">
        <v>70</v>
      </c>
      <c r="C21" s="410">
        <v>150000</v>
      </c>
      <c r="D21" s="284"/>
      <c r="E21" s="284"/>
      <c r="F21" s="46">
        <f t="shared" si="0"/>
        <v>150000</v>
      </c>
      <c r="G21" s="385"/>
      <c r="H21" s="385"/>
      <c r="I21" s="487"/>
      <c r="J21" s="217">
        <v>18</v>
      </c>
      <c r="K21" s="385">
        <v>18</v>
      </c>
      <c r="L21" s="284">
        <v>30000</v>
      </c>
      <c r="M21" s="284">
        <v>10000</v>
      </c>
      <c r="N21" s="415">
        <f t="shared" si="1"/>
        <v>40000</v>
      </c>
      <c r="O21" s="113">
        <f t="shared" si="2"/>
        <v>720000</v>
      </c>
      <c r="P21" s="44"/>
      <c r="Q21" s="606"/>
      <c r="R21" s="74"/>
      <c r="S21" s="400" t="s">
        <v>346</v>
      </c>
      <c r="T21" s="404" t="s">
        <v>70</v>
      </c>
      <c r="U21" s="217"/>
      <c r="V21" s="386"/>
      <c r="W21" s="725"/>
      <c r="X21" s="725"/>
      <c r="Y21" s="415"/>
      <c r="Z21" s="125">
        <f t="shared" si="3"/>
        <v>0</v>
      </c>
      <c r="AA21" s="745"/>
      <c r="AB21" s="79">
        <v>39559</v>
      </c>
      <c r="AC21" s="82"/>
      <c r="AD21" s="79">
        <v>40421</v>
      </c>
      <c r="AE21" s="86"/>
      <c r="AG21" s="86"/>
    </row>
    <row r="22" spans="1:33" ht="18" customHeight="1" thickBot="1">
      <c r="A22" s="617" t="s">
        <v>347</v>
      </c>
      <c r="B22" s="595" t="s">
        <v>71</v>
      </c>
      <c r="C22" s="439">
        <v>150000</v>
      </c>
      <c r="D22" s="286"/>
      <c r="E22" s="286"/>
      <c r="F22" s="63">
        <f t="shared" si="0"/>
        <v>150000</v>
      </c>
      <c r="G22" s="441">
        <v>100000</v>
      </c>
      <c r="H22" s="441"/>
      <c r="I22" s="488"/>
      <c r="J22" s="440">
        <v>17</v>
      </c>
      <c r="K22" s="441">
        <v>17</v>
      </c>
      <c r="L22" s="286">
        <v>30000</v>
      </c>
      <c r="M22" s="286">
        <v>10000</v>
      </c>
      <c r="N22" s="422">
        <f t="shared" si="1"/>
        <v>40000</v>
      </c>
      <c r="O22" s="118">
        <f t="shared" si="2"/>
        <v>680000</v>
      </c>
      <c r="P22" s="351"/>
      <c r="Q22" s="607"/>
      <c r="R22" s="74"/>
      <c r="S22" s="417" t="s">
        <v>347</v>
      </c>
      <c r="T22" s="531" t="s">
        <v>71</v>
      </c>
      <c r="U22" s="440"/>
      <c r="V22" s="465"/>
      <c r="W22" s="730"/>
      <c r="X22" s="730"/>
      <c r="Y22" s="422"/>
      <c r="Z22" s="452">
        <f t="shared" si="3"/>
        <v>0</v>
      </c>
      <c r="AA22" s="749"/>
      <c r="AB22" s="79">
        <v>39559</v>
      </c>
      <c r="AC22" s="79">
        <v>42541</v>
      </c>
      <c r="AD22" s="79">
        <v>40421</v>
      </c>
      <c r="AE22" s="86"/>
      <c r="AG22" s="86"/>
    </row>
    <row r="23" spans="1:33" ht="22.5" customHeight="1" thickBot="1">
      <c r="A23" s="614" t="s">
        <v>19</v>
      </c>
      <c r="B23" s="587" t="s">
        <v>20</v>
      </c>
      <c r="C23" s="436">
        <v>250000</v>
      </c>
      <c r="D23" s="454"/>
      <c r="E23" s="454"/>
      <c r="F23" s="145">
        <f t="shared" si="0"/>
        <v>250000</v>
      </c>
      <c r="G23" s="455">
        <v>150000</v>
      </c>
      <c r="H23" s="437"/>
      <c r="I23" s="570"/>
      <c r="J23" s="459">
        <v>35</v>
      </c>
      <c r="K23" s="145">
        <v>35</v>
      </c>
      <c r="L23" s="304">
        <v>30000</v>
      </c>
      <c r="M23" s="304">
        <v>10000</v>
      </c>
      <c r="N23" s="438">
        <f t="shared" si="1"/>
        <v>40000</v>
      </c>
      <c r="O23" s="147">
        <f t="shared" si="2"/>
        <v>1400000</v>
      </c>
      <c r="P23" s="144" t="s">
        <v>144</v>
      </c>
      <c r="Q23" s="738" t="s">
        <v>418</v>
      </c>
      <c r="R23" s="557"/>
      <c r="S23" s="434" t="s">
        <v>19</v>
      </c>
      <c r="T23" s="435" t="s">
        <v>20</v>
      </c>
      <c r="U23" s="459"/>
      <c r="V23" s="558"/>
      <c r="W23" s="727"/>
      <c r="X23" s="727"/>
      <c r="Y23" s="438"/>
      <c r="Z23" s="147">
        <f t="shared" si="3"/>
        <v>0</v>
      </c>
      <c r="AA23" s="743"/>
      <c r="AB23" s="79">
        <v>37641</v>
      </c>
      <c r="AC23" s="79">
        <v>37641</v>
      </c>
      <c r="AD23" s="79">
        <v>39510</v>
      </c>
      <c r="AE23" s="80">
        <v>40410</v>
      </c>
      <c r="AG23" s="78"/>
    </row>
    <row r="24" spans="1:33" ht="18" hidden="1" customHeight="1" thickBot="1">
      <c r="A24" s="620" t="s">
        <v>348</v>
      </c>
      <c r="B24" s="593" t="s">
        <v>61</v>
      </c>
      <c r="C24" s="532"/>
      <c r="D24" s="533"/>
      <c r="E24" s="533"/>
      <c r="F24" s="135">
        <f t="shared" si="0"/>
        <v>0</v>
      </c>
      <c r="G24" s="449"/>
      <c r="H24" s="530"/>
      <c r="I24" s="547"/>
      <c r="J24" s="538"/>
      <c r="K24" s="135"/>
      <c r="L24" s="302"/>
      <c r="M24" s="302"/>
      <c r="N24" s="451">
        <f t="shared" si="1"/>
        <v>0</v>
      </c>
      <c r="O24" s="452">
        <f t="shared" si="2"/>
        <v>0</v>
      </c>
      <c r="P24" s="140"/>
      <c r="Q24" s="605"/>
      <c r="R24" s="74"/>
      <c r="S24" s="397" t="s">
        <v>348</v>
      </c>
      <c r="T24" s="423" t="s">
        <v>61</v>
      </c>
      <c r="U24" s="227"/>
      <c r="V24" s="546"/>
      <c r="W24" s="728"/>
      <c r="X24" s="728"/>
      <c r="Y24" s="414"/>
      <c r="Z24" s="125">
        <f t="shared" si="3"/>
        <v>0</v>
      </c>
      <c r="AA24" s="750"/>
      <c r="AB24" s="79"/>
      <c r="AC24" s="79"/>
      <c r="AD24" s="79"/>
      <c r="AE24" s="80"/>
      <c r="AG24" s="78"/>
    </row>
    <row r="25" spans="1:33" ht="18" customHeight="1" thickBot="1">
      <c r="A25" s="614" t="s">
        <v>21</v>
      </c>
      <c r="B25" s="587" t="s">
        <v>22</v>
      </c>
      <c r="C25" s="436">
        <v>250000</v>
      </c>
      <c r="D25" s="454"/>
      <c r="E25" s="454"/>
      <c r="F25" s="145">
        <f t="shared" si="0"/>
        <v>250000</v>
      </c>
      <c r="G25" s="455">
        <v>100000</v>
      </c>
      <c r="H25" s="455"/>
      <c r="I25" s="490"/>
      <c r="J25" s="456">
        <v>36</v>
      </c>
      <c r="K25" s="455">
        <v>36</v>
      </c>
      <c r="L25" s="304">
        <v>30000</v>
      </c>
      <c r="M25" s="304">
        <v>10000</v>
      </c>
      <c r="N25" s="438">
        <f t="shared" si="1"/>
        <v>40000</v>
      </c>
      <c r="O25" s="147">
        <f t="shared" si="2"/>
        <v>1440000</v>
      </c>
      <c r="P25" s="144" t="s">
        <v>145</v>
      </c>
      <c r="Q25" s="608"/>
      <c r="R25" s="74"/>
      <c r="S25" s="400" t="s">
        <v>21</v>
      </c>
      <c r="T25" s="403" t="s">
        <v>22</v>
      </c>
      <c r="U25" s="217"/>
      <c r="V25" s="386"/>
      <c r="W25" s="725"/>
      <c r="X25" s="725"/>
      <c r="Y25" s="415"/>
      <c r="Z25" s="125">
        <f t="shared" si="3"/>
        <v>0</v>
      </c>
      <c r="AA25" s="745"/>
      <c r="AB25" s="79">
        <v>40410</v>
      </c>
      <c r="AC25" s="82"/>
      <c r="AD25" s="79">
        <v>40683</v>
      </c>
      <c r="AE25" s="87">
        <v>40410</v>
      </c>
      <c r="AG25" s="86"/>
    </row>
    <row r="26" spans="1:33" ht="18" hidden="1" customHeight="1" thickBot="1">
      <c r="A26" s="620" t="s">
        <v>349</v>
      </c>
      <c r="B26" s="593" t="s">
        <v>60</v>
      </c>
      <c r="C26" s="532"/>
      <c r="D26" s="533"/>
      <c r="E26" s="533"/>
      <c r="F26" s="135">
        <f t="shared" si="0"/>
        <v>0</v>
      </c>
      <c r="G26" s="449"/>
      <c r="H26" s="449"/>
      <c r="I26" s="491"/>
      <c r="J26" s="740"/>
      <c r="K26" s="741"/>
      <c r="L26" s="302"/>
      <c r="M26" s="302"/>
      <c r="N26" s="451">
        <f t="shared" si="1"/>
        <v>0</v>
      </c>
      <c r="O26" s="452">
        <f t="shared" si="2"/>
        <v>0</v>
      </c>
      <c r="P26" s="140"/>
      <c r="Q26" s="605"/>
      <c r="R26" s="74"/>
      <c r="S26" s="417" t="s">
        <v>349</v>
      </c>
      <c r="T26" s="418" t="s">
        <v>60</v>
      </c>
      <c r="U26" s="440"/>
      <c r="V26" s="465"/>
      <c r="W26" s="730"/>
      <c r="X26" s="730"/>
      <c r="Y26" s="422"/>
      <c r="Z26" s="452">
        <f t="shared" si="3"/>
        <v>0</v>
      </c>
      <c r="AA26" s="749"/>
      <c r="AB26" s="79"/>
      <c r="AC26" s="82"/>
      <c r="AD26" s="79"/>
      <c r="AE26" s="87"/>
      <c r="AG26" s="86"/>
    </row>
    <row r="27" spans="1:33" ht="18" customHeight="1">
      <c r="A27" s="618" t="s">
        <v>23</v>
      </c>
      <c r="B27" s="591" t="s">
        <v>24</v>
      </c>
      <c r="C27" s="462">
        <v>250000</v>
      </c>
      <c r="D27" s="288"/>
      <c r="E27" s="288"/>
      <c r="F27" s="60">
        <f t="shared" si="0"/>
        <v>250000</v>
      </c>
      <c r="G27" s="463">
        <v>100000</v>
      </c>
      <c r="H27" s="463"/>
      <c r="I27" s="492">
        <v>300000</v>
      </c>
      <c r="J27" s="464">
        <v>32</v>
      </c>
      <c r="K27" s="463">
        <v>32</v>
      </c>
      <c r="L27" s="288">
        <v>30000</v>
      </c>
      <c r="M27" s="288">
        <v>10000</v>
      </c>
      <c r="N27" s="431">
        <f t="shared" si="1"/>
        <v>40000</v>
      </c>
      <c r="O27" s="155">
        <f t="shared" si="2"/>
        <v>1280000</v>
      </c>
      <c r="P27" s="51" t="s">
        <v>146</v>
      </c>
      <c r="Q27" s="603"/>
      <c r="R27" s="682"/>
      <c r="S27" s="426" t="s">
        <v>23</v>
      </c>
      <c r="T27" s="427" t="s">
        <v>24</v>
      </c>
      <c r="U27" s="464"/>
      <c r="V27" s="574"/>
      <c r="W27" s="732"/>
      <c r="X27" s="732"/>
      <c r="Y27" s="431"/>
      <c r="Z27" s="155">
        <f t="shared" si="3"/>
        <v>0</v>
      </c>
      <c r="AA27" s="756"/>
      <c r="AB27" s="79">
        <v>37641</v>
      </c>
      <c r="AC27" s="79">
        <v>37641</v>
      </c>
      <c r="AD27" s="79">
        <v>40471</v>
      </c>
      <c r="AE27" s="87">
        <v>41263</v>
      </c>
      <c r="AG27" s="42" t="s">
        <v>170</v>
      </c>
    </row>
    <row r="28" spans="1:33" ht="18" hidden="1" customHeight="1" thickBot="1">
      <c r="A28" s="616" t="s">
        <v>350</v>
      </c>
      <c r="B28" s="589" t="s">
        <v>72</v>
      </c>
      <c r="C28" s="410"/>
      <c r="D28" s="284"/>
      <c r="E28" s="284"/>
      <c r="F28" s="46">
        <f t="shared" si="0"/>
        <v>0</v>
      </c>
      <c r="G28" s="385"/>
      <c r="H28" s="385"/>
      <c r="I28" s="487"/>
      <c r="J28" s="217"/>
      <c r="K28" s="385"/>
      <c r="L28" s="284"/>
      <c r="M28" s="284"/>
      <c r="N28" s="415">
        <f t="shared" si="1"/>
        <v>0</v>
      </c>
      <c r="O28" s="113">
        <f t="shared" si="2"/>
        <v>0</v>
      </c>
      <c r="P28" s="44"/>
      <c r="Q28" s="606"/>
      <c r="R28" s="679"/>
      <c r="S28" s="400" t="s">
        <v>350</v>
      </c>
      <c r="T28" s="394" t="s">
        <v>72</v>
      </c>
      <c r="U28" s="217"/>
      <c r="V28" s="386"/>
      <c r="W28" s="725"/>
      <c r="X28" s="725"/>
      <c r="Y28" s="415"/>
      <c r="Z28" s="113">
        <f t="shared" si="3"/>
        <v>0</v>
      </c>
      <c r="AA28" s="745"/>
      <c r="AB28" s="79"/>
      <c r="AC28" s="79"/>
      <c r="AD28" s="79"/>
      <c r="AE28" s="87"/>
    </row>
    <row r="29" spans="1:33" ht="18" customHeight="1" thickBot="1">
      <c r="A29" s="617" t="s">
        <v>350</v>
      </c>
      <c r="B29" s="595" t="s">
        <v>424</v>
      </c>
      <c r="C29" s="439"/>
      <c r="D29" s="286"/>
      <c r="E29" s="286"/>
      <c r="F29" s="63"/>
      <c r="G29" s="441">
        <v>100000</v>
      </c>
      <c r="H29" s="441"/>
      <c r="I29" s="488"/>
      <c r="J29" s="440"/>
      <c r="K29" s="441"/>
      <c r="L29" s="286"/>
      <c r="M29" s="286"/>
      <c r="N29" s="422"/>
      <c r="O29" s="118"/>
      <c r="P29" s="351"/>
      <c r="Q29" s="607"/>
      <c r="R29" s="683"/>
      <c r="S29" s="400"/>
      <c r="T29" s="394"/>
      <c r="U29" s="217"/>
      <c r="V29" s="386"/>
      <c r="W29" s="725"/>
      <c r="X29" s="725"/>
      <c r="Y29" s="415"/>
      <c r="Z29" s="113"/>
      <c r="AA29" s="745"/>
      <c r="AB29" s="79"/>
      <c r="AC29" s="79"/>
      <c r="AD29" s="79"/>
      <c r="AE29" s="87"/>
    </row>
    <row r="30" spans="1:33" ht="18" customHeight="1" thickBot="1">
      <c r="A30" s="614" t="s">
        <v>25</v>
      </c>
      <c r="B30" s="587" t="s">
        <v>26</v>
      </c>
      <c r="C30" s="457">
        <v>200000</v>
      </c>
      <c r="D30" s="274"/>
      <c r="E30" s="274"/>
      <c r="F30" s="145">
        <f t="shared" si="0"/>
        <v>200000</v>
      </c>
      <c r="G30" s="458" t="s">
        <v>371</v>
      </c>
      <c r="H30" s="145"/>
      <c r="I30" s="480"/>
      <c r="J30" s="459">
        <v>12</v>
      </c>
      <c r="K30" s="145">
        <v>12</v>
      </c>
      <c r="L30" s="304"/>
      <c r="M30" s="304"/>
      <c r="N30" s="438">
        <v>40000</v>
      </c>
      <c r="O30" s="147"/>
      <c r="P30" s="144"/>
      <c r="Q30" s="608"/>
      <c r="R30" s="74"/>
      <c r="S30" s="400" t="s">
        <v>25</v>
      </c>
      <c r="T30" s="403" t="s">
        <v>26</v>
      </c>
      <c r="U30" s="247">
        <v>7</v>
      </c>
      <c r="V30" s="383">
        <v>6</v>
      </c>
      <c r="W30" s="725">
        <v>30000</v>
      </c>
      <c r="X30" s="725">
        <v>10000</v>
      </c>
      <c r="Y30" s="415">
        <f t="shared" si="4"/>
        <v>40000</v>
      </c>
      <c r="Z30" s="125">
        <f t="shared" si="3"/>
        <v>240000</v>
      </c>
      <c r="AA30" s="746" t="s">
        <v>328</v>
      </c>
      <c r="AB30" s="79">
        <v>40633</v>
      </c>
      <c r="AC30" s="82"/>
      <c r="AD30" s="82"/>
      <c r="AE30" s="80">
        <v>42450</v>
      </c>
      <c r="AG30" s="78" t="s">
        <v>174</v>
      </c>
    </row>
    <row r="31" spans="1:33" ht="18" hidden="1" customHeight="1" thickBot="1">
      <c r="A31" s="620" t="s">
        <v>351</v>
      </c>
      <c r="B31" s="593" t="s">
        <v>58</v>
      </c>
      <c r="C31" s="534"/>
      <c r="D31" s="535"/>
      <c r="E31" s="535"/>
      <c r="F31" s="135">
        <f t="shared" si="0"/>
        <v>0</v>
      </c>
      <c r="G31" s="536"/>
      <c r="H31" s="135"/>
      <c r="I31" s="537"/>
      <c r="J31" s="538"/>
      <c r="K31" s="135"/>
      <c r="L31" s="302"/>
      <c r="M31" s="302"/>
      <c r="N31" s="451"/>
      <c r="O31" s="452"/>
      <c r="P31" s="140"/>
      <c r="Q31" s="605"/>
      <c r="R31" s="74"/>
      <c r="S31" s="417" t="s">
        <v>351</v>
      </c>
      <c r="T31" s="418" t="s">
        <v>58</v>
      </c>
      <c r="U31" s="421"/>
      <c r="V31" s="539"/>
      <c r="W31" s="730"/>
      <c r="X31" s="730"/>
      <c r="Y31" s="422">
        <f t="shared" si="4"/>
        <v>0</v>
      </c>
      <c r="Z31" s="452">
        <f t="shared" si="3"/>
        <v>0</v>
      </c>
      <c r="AA31" s="752"/>
      <c r="AB31" s="79"/>
      <c r="AC31" s="82"/>
      <c r="AD31" s="82"/>
      <c r="AE31" s="80"/>
      <c r="AG31" s="89" t="s">
        <v>312</v>
      </c>
    </row>
    <row r="32" spans="1:33" ht="18" customHeight="1" thickBot="1">
      <c r="A32" s="614" t="s">
        <v>27</v>
      </c>
      <c r="B32" s="587" t="s">
        <v>28</v>
      </c>
      <c r="C32" s="457">
        <v>250000</v>
      </c>
      <c r="D32" s="274"/>
      <c r="E32" s="274">
        <v>50000</v>
      </c>
      <c r="F32" s="145">
        <f t="shared" si="0"/>
        <v>300000</v>
      </c>
      <c r="G32" s="145"/>
      <c r="H32" s="145">
        <v>100000</v>
      </c>
      <c r="I32" s="480"/>
      <c r="J32" s="459">
        <v>11</v>
      </c>
      <c r="K32" s="145">
        <v>11</v>
      </c>
      <c r="L32" s="274"/>
      <c r="M32" s="274"/>
      <c r="N32" s="438">
        <v>50000</v>
      </c>
      <c r="O32" s="147"/>
      <c r="P32" s="144"/>
      <c r="Q32" s="608" t="s">
        <v>374</v>
      </c>
      <c r="R32" s="557"/>
      <c r="S32" s="434" t="s">
        <v>27</v>
      </c>
      <c r="T32" s="435" t="s">
        <v>28</v>
      </c>
      <c r="U32" s="459"/>
      <c r="V32" s="558"/>
      <c r="W32" s="438">
        <v>50000</v>
      </c>
      <c r="X32" s="723" t="s">
        <v>310</v>
      </c>
      <c r="Y32" s="438">
        <f t="shared" si="4"/>
        <v>50000</v>
      </c>
      <c r="Z32" s="147">
        <f t="shared" si="3"/>
        <v>0</v>
      </c>
      <c r="AA32" s="743" t="s">
        <v>417</v>
      </c>
      <c r="AB32" s="79">
        <v>37641</v>
      </c>
      <c r="AC32" s="79">
        <v>37641</v>
      </c>
      <c r="AD32" s="82"/>
      <c r="AE32" s="82" t="s">
        <v>54</v>
      </c>
      <c r="AG32" s="78" t="s">
        <v>174</v>
      </c>
    </row>
    <row r="33" spans="1:33" ht="18" customHeight="1" thickBot="1">
      <c r="A33" s="620" t="s">
        <v>29</v>
      </c>
      <c r="B33" s="596" t="s">
        <v>30</v>
      </c>
      <c r="C33" s="448">
        <v>200000</v>
      </c>
      <c r="D33" s="302"/>
      <c r="E33" s="302"/>
      <c r="F33" s="135">
        <f t="shared" si="0"/>
        <v>200000</v>
      </c>
      <c r="G33" s="449"/>
      <c r="H33" s="449">
        <v>50000</v>
      </c>
      <c r="I33" s="491"/>
      <c r="J33" s="538">
        <v>7</v>
      </c>
      <c r="K33" s="135">
        <v>7</v>
      </c>
      <c r="L33" s="535"/>
      <c r="M33" s="535"/>
      <c r="N33" s="451">
        <v>50000</v>
      </c>
      <c r="O33" s="452"/>
      <c r="P33" s="140"/>
      <c r="Q33" s="605"/>
      <c r="R33" s="74"/>
      <c r="S33" s="446" t="s">
        <v>29</v>
      </c>
      <c r="T33" s="447" t="s">
        <v>30</v>
      </c>
      <c r="U33" s="450"/>
      <c r="V33" s="550"/>
      <c r="W33" s="451">
        <v>50000</v>
      </c>
      <c r="X33" s="731" t="s">
        <v>310</v>
      </c>
      <c r="Y33" s="451">
        <f>SUM(W33:X33)</f>
        <v>50000</v>
      </c>
      <c r="Z33" s="452">
        <f t="shared" si="3"/>
        <v>0</v>
      </c>
      <c r="AA33" s="742" t="s">
        <v>417</v>
      </c>
      <c r="AB33" s="79">
        <v>39953</v>
      </c>
      <c r="AC33" s="82"/>
      <c r="AD33" s="82"/>
      <c r="AE33" s="82" t="s">
        <v>54</v>
      </c>
      <c r="AG33" s="78" t="s">
        <v>174</v>
      </c>
    </row>
    <row r="34" spans="1:33" ht="18" customHeight="1" thickBot="1">
      <c r="A34" s="618" t="s">
        <v>31</v>
      </c>
      <c r="B34" s="591" t="s">
        <v>32</v>
      </c>
      <c r="C34" s="462">
        <v>500000</v>
      </c>
      <c r="D34" s="288"/>
      <c r="E34" s="288"/>
      <c r="F34" s="60">
        <f t="shared" si="0"/>
        <v>500000</v>
      </c>
      <c r="G34" s="463"/>
      <c r="H34" s="463"/>
      <c r="I34" s="492"/>
      <c r="J34" s="464">
        <v>24</v>
      </c>
      <c r="K34" s="463">
        <v>24</v>
      </c>
      <c r="L34" s="288">
        <v>80000</v>
      </c>
      <c r="M34" s="288"/>
      <c r="N34" s="431">
        <f t="shared" si="1"/>
        <v>80000</v>
      </c>
      <c r="O34" s="155">
        <f t="shared" si="2"/>
        <v>1920000</v>
      </c>
      <c r="P34" s="51" t="s">
        <v>147</v>
      </c>
      <c r="Q34" s="603"/>
      <c r="R34" s="682"/>
      <c r="S34" s="426" t="s">
        <v>31</v>
      </c>
      <c r="T34" s="427" t="s">
        <v>32</v>
      </c>
      <c r="U34" s="464"/>
      <c r="V34" s="574"/>
      <c r="W34" s="732"/>
      <c r="X34" s="732"/>
      <c r="Y34" s="431"/>
      <c r="Z34" s="155">
        <f t="shared" si="3"/>
        <v>0</v>
      </c>
      <c r="AA34" s="748"/>
      <c r="AB34" s="79"/>
      <c r="AC34" s="79"/>
      <c r="AD34" s="79"/>
      <c r="AE34" s="87"/>
      <c r="AG34" s="78" t="s">
        <v>163</v>
      </c>
    </row>
    <row r="35" spans="1:33" ht="18" hidden="1" customHeight="1" thickBot="1">
      <c r="A35" s="617" t="s">
        <v>352</v>
      </c>
      <c r="B35" s="595" t="s">
        <v>59</v>
      </c>
      <c r="C35" s="439"/>
      <c r="D35" s="286"/>
      <c r="E35" s="286"/>
      <c r="F35" s="63">
        <f t="shared" si="0"/>
        <v>0</v>
      </c>
      <c r="G35" s="441"/>
      <c r="H35" s="441"/>
      <c r="I35" s="488"/>
      <c r="J35" s="440"/>
      <c r="K35" s="441"/>
      <c r="L35" s="290">
        <v>80000</v>
      </c>
      <c r="M35" s="286"/>
      <c r="N35" s="416">
        <f t="shared" si="1"/>
        <v>80000</v>
      </c>
      <c r="O35" s="118">
        <f t="shared" si="2"/>
        <v>0</v>
      </c>
      <c r="P35" s="351"/>
      <c r="Q35" s="607"/>
      <c r="R35" s="683"/>
      <c r="S35" s="400" t="s">
        <v>352</v>
      </c>
      <c r="T35" s="394" t="s">
        <v>59</v>
      </c>
      <c r="U35" s="217"/>
      <c r="V35" s="386"/>
      <c r="W35" s="725"/>
      <c r="X35" s="725"/>
      <c r="Y35" s="415">
        <f t="shared" si="4"/>
        <v>0</v>
      </c>
      <c r="Z35" s="113">
        <f t="shared" si="3"/>
        <v>0</v>
      </c>
      <c r="AA35" s="746"/>
      <c r="AB35" s="79"/>
      <c r="AC35" s="79"/>
      <c r="AD35" s="79"/>
      <c r="AE35" s="87"/>
      <c r="AG35" s="78"/>
    </row>
    <row r="36" spans="1:33" ht="18" customHeight="1" thickBot="1">
      <c r="A36" s="613" t="s">
        <v>33</v>
      </c>
      <c r="B36" s="586" t="s">
        <v>34</v>
      </c>
      <c r="C36" s="541">
        <v>200000</v>
      </c>
      <c r="D36" s="542"/>
      <c r="E36" s="542"/>
      <c r="F36" s="518">
        <f t="shared" si="0"/>
        <v>200000</v>
      </c>
      <c r="G36" s="543">
        <v>50000</v>
      </c>
      <c r="H36" s="543"/>
      <c r="I36" s="544">
        <v>300000</v>
      </c>
      <c r="J36" s="545">
        <v>17</v>
      </c>
      <c r="K36" s="543">
        <v>17</v>
      </c>
      <c r="L36" s="542"/>
      <c r="M36" s="542"/>
      <c r="N36" s="579" t="s">
        <v>371</v>
      </c>
      <c r="O36" s="524">
        <v>420000</v>
      </c>
      <c r="P36" s="525" t="s">
        <v>148</v>
      </c>
      <c r="Q36" s="609" t="s">
        <v>168</v>
      </c>
      <c r="R36" s="74"/>
      <c r="S36" s="417" t="s">
        <v>33</v>
      </c>
      <c r="T36" s="442" t="s">
        <v>34</v>
      </c>
      <c r="U36" s="440"/>
      <c r="V36" s="465"/>
      <c r="W36" s="730"/>
      <c r="X36" s="730"/>
      <c r="Y36" s="422"/>
      <c r="Z36" s="452">
        <f t="shared" si="3"/>
        <v>0</v>
      </c>
      <c r="AA36" s="749"/>
      <c r="AB36" s="79">
        <v>39559</v>
      </c>
      <c r="AC36" s="79">
        <v>39588</v>
      </c>
      <c r="AD36" s="79">
        <v>41263</v>
      </c>
      <c r="AE36" s="87">
        <v>41263</v>
      </c>
      <c r="AG36" s="86"/>
    </row>
    <row r="37" spans="1:33" ht="18" customHeight="1" thickBot="1">
      <c r="A37" s="614" t="s">
        <v>35</v>
      </c>
      <c r="B37" s="587" t="s">
        <v>36</v>
      </c>
      <c r="C37" s="460">
        <v>200000</v>
      </c>
      <c r="D37" s="304"/>
      <c r="E37" s="304"/>
      <c r="F37" s="145">
        <f t="shared" si="0"/>
        <v>200000</v>
      </c>
      <c r="G37" s="455"/>
      <c r="H37" s="455"/>
      <c r="I37" s="490"/>
      <c r="J37" s="456">
        <v>6</v>
      </c>
      <c r="K37" s="455">
        <v>6</v>
      </c>
      <c r="L37" s="304">
        <v>30000</v>
      </c>
      <c r="M37" s="304">
        <v>5000</v>
      </c>
      <c r="N37" s="438">
        <f t="shared" si="1"/>
        <v>35000</v>
      </c>
      <c r="O37" s="147">
        <f t="shared" si="2"/>
        <v>210000</v>
      </c>
      <c r="P37" s="144" t="s">
        <v>147</v>
      </c>
      <c r="Q37" s="608"/>
      <c r="R37" s="557"/>
      <c r="S37" s="434" t="s">
        <v>35</v>
      </c>
      <c r="T37" s="435" t="s">
        <v>36</v>
      </c>
      <c r="U37" s="456"/>
      <c r="V37" s="560"/>
      <c r="W37" s="727"/>
      <c r="X37" s="727"/>
      <c r="Y37" s="438"/>
      <c r="Z37" s="147">
        <f t="shared" si="3"/>
        <v>0</v>
      </c>
      <c r="AA37" s="751"/>
      <c r="AB37" s="79">
        <v>39892</v>
      </c>
      <c r="AC37" s="82"/>
      <c r="AD37" s="79">
        <v>41325</v>
      </c>
      <c r="AE37" s="87">
        <v>41325</v>
      </c>
      <c r="AG37" s="42" t="s">
        <v>170</v>
      </c>
    </row>
    <row r="38" spans="1:33" ht="18" customHeight="1" thickBot="1">
      <c r="A38" s="620" t="s">
        <v>37</v>
      </c>
      <c r="B38" s="596" t="s">
        <v>38</v>
      </c>
      <c r="C38" s="448">
        <v>200000</v>
      </c>
      <c r="D38" s="302"/>
      <c r="E38" s="302"/>
      <c r="F38" s="135">
        <f t="shared" si="0"/>
        <v>200000</v>
      </c>
      <c r="G38" s="449"/>
      <c r="H38" s="449"/>
      <c r="I38" s="491"/>
      <c r="J38" s="450">
        <v>14</v>
      </c>
      <c r="K38" s="449">
        <v>14</v>
      </c>
      <c r="L38" s="302"/>
      <c r="M38" s="302"/>
      <c r="N38" s="579" t="s">
        <v>371</v>
      </c>
      <c r="O38" s="452">
        <v>300000</v>
      </c>
      <c r="P38" s="140" t="s">
        <v>147</v>
      </c>
      <c r="Q38" s="605" t="s">
        <v>168</v>
      </c>
      <c r="R38" s="74"/>
      <c r="S38" s="446" t="s">
        <v>37</v>
      </c>
      <c r="T38" s="447" t="s">
        <v>38</v>
      </c>
      <c r="U38" s="450"/>
      <c r="V38" s="550"/>
      <c r="W38" s="733"/>
      <c r="X38" s="733"/>
      <c r="Y38" s="451"/>
      <c r="Z38" s="452">
        <f t="shared" si="3"/>
        <v>0</v>
      </c>
      <c r="AA38" s="753"/>
      <c r="AB38" s="79">
        <v>39559</v>
      </c>
      <c r="AC38" s="82"/>
      <c r="AD38" s="79">
        <v>42755</v>
      </c>
      <c r="AE38" s="87">
        <v>42755</v>
      </c>
      <c r="AG38" s="86"/>
    </row>
    <row r="39" spans="1:33" ht="18" customHeight="1" thickBot="1">
      <c r="A39" s="614" t="s">
        <v>39</v>
      </c>
      <c r="B39" s="587" t="s">
        <v>40</v>
      </c>
      <c r="C39" s="460">
        <v>200000</v>
      </c>
      <c r="D39" s="304"/>
      <c r="E39" s="304"/>
      <c r="F39" s="145">
        <f t="shared" si="0"/>
        <v>200000</v>
      </c>
      <c r="G39" s="455"/>
      <c r="H39" s="455"/>
      <c r="I39" s="490">
        <v>300000</v>
      </c>
      <c r="J39" s="456">
        <v>11</v>
      </c>
      <c r="K39" s="455">
        <v>11</v>
      </c>
      <c r="L39" s="304">
        <v>30000</v>
      </c>
      <c r="M39" s="304"/>
      <c r="N39" s="438">
        <f t="shared" si="1"/>
        <v>30000</v>
      </c>
      <c r="O39" s="147">
        <f t="shared" si="2"/>
        <v>330000</v>
      </c>
      <c r="P39" s="144" t="s">
        <v>149</v>
      </c>
      <c r="Q39" s="608"/>
      <c r="R39" s="557"/>
      <c r="S39" s="434" t="s">
        <v>39</v>
      </c>
      <c r="T39" s="435" t="s">
        <v>40</v>
      </c>
      <c r="U39" s="456"/>
      <c r="V39" s="560"/>
      <c r="W39" s="727"/>
      <c r="X39" s="727"/>
      <c r="Y39" s="438"/>
      <c r="Z39" s="147">
        <f t="shared" si="3"/>
        <v>0</v>
      </c>
      <c r="AA39" s="751"/>
      <c r="AB39" s="79">
        <v>39559</v>
      </c>
      <c r="AC39" s="82"/>
      <c r="AD39" s="79">
        <v>40106</v>
      </c>
      <c r="AE39" s="87">
        <v>41263</v>
      </c>
      <c r="AG39" s="86" t="s">
        <v>169</v>
      </c>
    </row>
    <row r="40" spans="1:33" ht="54.75" customHeight="1" thickBot="1">
      <c r="A40" s="781"/>
      <c r="B40" s="782"/>
      <c r="C40" s="783"/>
      <c r="D40" s="783"/>
      <c r="E40" s="783"/>
      <c r="F40" s="783"/>
      <c r="G40" s="783"/>
      <c r="H40" s="783"/>
      <c r="I40" s="783"/>
      <c r="J40" s="167"/>
      <c r="K40" s="783"/>
      <c r="L40" s="783"/>
      <c r="M40" s="783"/>
      <c r="N40" s="783"/>
      <c r="O40" s="783"/>
      <c r="P40" s="783"/>
      <c r="Q40" s="784"/>
      <c r="R40" s="567"/>
      <c r="S40" s="783"/>
      <c r="T40" s="783"/>
      <c r="U40" s="783"/>
      <c r="V40" s="783"/>
      <c r="W40" s="782"/>
      <c r="X40" s="782"/>
      <c r="Y40" s="782"/>
      <c r="Z40" s="783"/>
      <c r="AA40" s="785"/>
      <c r="AB40" s="79"/>
      <c r="AC40" s="82"/>
      <c r="AD40" s="79"/>
      <c r="AE40" s="87"/>
      <c r="AG40" s="86"/>
    </row>
    <row r="41" spans="1:33" ht="18" customHeight="1">
      <c r="A41" s="618" t="s">
        <v>353</v>
      </c>
      <c r="B41" s="597" t="s">
        <v>113</v>
      </c>
      <c r="C41" s="462">
        <v>200000</v>
      </c>
      <c r="D41" s="288"/>
      <c r="E41" s="288">
        <v>50000</v>
      </c>
      <c r="F41" s="60">
        <f t="shared" si="0"/>
        <v>250000</v>
      </c>
      <c r="G41" s="463">
        <v>100000</v>
      </c>
      <c r="H41" s="463">
        <v>100000</v>
      </c>
      <c r="I41" s="492"/>
      <c r="J41" s="464"/>
      <c r="K41" s="463"/>
      <c r="L41" s="288"/>
      <c r="M41" s="288"/>
      <c r="N41" s="431"/>
      <c r="O41" s="155"/>
      <c r="P41" s="168"/>
      <c r="Q41" s="603"/>
      <c r="R41" s="573"/>
      <c r="S41" s="426" t="s">
        <v>353</v>
      </c>
      <c r="T41" s="461" t="s">
        <v>113</v>
      </c>
      <c r="U41" s="464"/>
      <c r="V41" s="574"/>
      <c r="W41" s="732"/>
      <c r="X41" s="732"/>
      <c r="Y41" s="431"/>
      <c r="Z41" s="155">
        <f t="shared" si="3"/>
        <v>0</v>
      </c>
      <c r="AA41" s="756"/>
      <c r="AB41" s="79">
        <v>38311</v>
      </c>
      <c r="AC41" s="79">
        <v>38311</v>
      </c>
      <c r="AD41" s="82"/>
      <c r="AE41" s="82" t="s">
        <v>53</v>
      </c>
      <c r="AG41" s="86"/>
    </row>
    <row r="42" spans="1:33" ht="18" customHeight="1" thickBot="1">
      <c r="A42" s="619" t="s">
        <v>354</v>
      </c>
      <c r="B42" s="600" t="s">
        <v>57</v>
      </c>
      <c r="C42" s="411">
        <v>100000</v>
      </c>
      <c r="D42" s="290"/>
      <c r="E42" s="290"/>
      <c r="F42" s="61">
        <f t="shared" si="0"/>
        <v>100000</v>
      </c>
      <c r="G42" s="387"/>
      <c r="H42" s="387"/>
      <c r="I42" s="485"/>
      <c r="J42" s="221"/>
      <c r="K42" s="387"/>
      <c r="L42" s="290"/>
      <c r="M42" s="290"/>
      <c r="N42" s="416"/>
      <c r="O42" s="164"/>
      <c r="P42" s="174"/>
      <c r="Q42" s="604"/>
      <c r="R42" s="576"/>
      <c r="S42" s="401" t="s">
        <v>354</v>
      </c>
      <c r="T42" s="396" t="s">
        <v>57</v>
      </c>
      <c r="U42" s="221"/>
      <c r="V42" s="388"/>
      <c r="W42" s="726"/>
      <c r="X42" s="726"/>
      <c r="Y42" s="416"/>
      <c r="Z42" s="513">
        <f t="shared" si="3"/>
        <v>0</v>
      </c>
      <c r="AA42" s="747"/>
      <c r="AB42" s="79">
        <v>39588</v>
      </c>
      <c r="AC42" s="82"/>
      <c r="AD42" s="82"/>
      <c r="AE42" s="82"/>
      <c r="AG42" s="86"/>
    </row>
    <row r="43" spans="1:33" ht="18" hidden="1" customHeight="1">
      <c r="A43" s="615" t="s">
        <v>355</v>
      </c>
      <c r="B43" s="601" t="s">
        <v>114</v>
      </c>
      <c r="C43" s="424"/>
      <c r="D43" s="306"/>
      <c r="E43" s="306"/>
      <c r="F43" s="62">
        <f t="shared" si="0"/>
        <v>0</v>
      </c>
      <c r="G43" s="444"/>
      <c r="H43" s="444"/>
      <c r="I43" s="486"/>
      <c r="J43" s="425"/>
      <c r="K43" s="444"/>
      <c r="L43" s="306"/>
      <c r="M43" s="306"/>
      <c r="N43" s="414">
        <f t="shared" si="1"/>
        <v>0</v>
      </c>
      <c r="O43" s="125">
        <f t="shared" si="2"/>
        <v>0</v>
      </c>
      <c r="P43" s="131"/>
      <c r="Q43" s="610"/>
      <c r="R43" s="84"/>
      <c r="S43" s="397" t="s">
        <v>355</v>
      </c>
      <c r="T43" s="453" t="s">
        <v>114</v>
      </c>
      <c r="U43" s="425"/>
      <c r="V43" s="466"/>
      <c r="W43" s="728"/>
      <c r="X43" s="728"/>
      <c r="Y43" s="414"/>
      <c r="Z43" s="125">
        <f t="shared" si="3"/>
        <v>0</v>
      </c>
      <c r="AA43" s="744"/>
      <c r="AB43" s="82"/>
      <c r="AC43" s="82"/>
      <c r="AD43" s="82"/>
      <c r="AE43" s="82"/>
      <c r="AG43" s="86"/>
    </row>
    <row r="44" spans="1:33" ht="18" hidden="1" customHeight="1" thickBot="1">
      <c r="A44" s="617" t="s">
        <v>356</v>
      </c>
      <c r="B44" s="599" t="s">
        <v>115</v>
      </c>
      <c r="C44" s="439"/>
      <c r="D44" s="286"/>
      <c r="E44" s="286"/>
      <c r="F44" s="63">
        <f t="shared" si="0"/>
        <v>0</v>
      </c>
      <c r="G44" s="441"/>
      <c r="H44" s="441"/>
      <c r="I44" s="488"/>
      <c r="J44" s="440"/>
      <c r="K44" s="441"/>
      <c r="L44" s="286"/>
      <c r="M44" s="286"/>
      <c r="N44" s="422">
        <f t="shared" si="1"/>
        <v>0</v>
      </c>
      <c r="O44" s="118">
        <f t="shared" si="2"/>
        <v>0</v>
      </c>
      <c r="P44" s="119"/>
      <c r="Q44" s="607"/>
      <c r="R44" s="84"/>
      <c r="S44" s="417" t="s">
        <v>356</v>
      </c>
      <c r="T44" s="443" t="s">
        <v>115</v>
      </c>
      <c r="U44" s="440"/>
      <c r="V44" s="465"/>
      <c r="W44" s="730"/>
      <c r="X44" s="730"/>
      <c r="Y44" s="422">
        <f t="shared" si="4"/>
        <v>0</v>
      </c>
      <c r="Z44" s="452">
        <f t="shared" si="3"/>
        <v>0</v>
      </c>
      <c r="AA44" s="749"/>
      <c r="AB44" s="82"/>
      <c r="AC44" s="82"/>
      <c r="AD44" s="82"/>
      <c r="AE44" s="82"/>
      <c r="AG44" s="86"/>
    </row>
    <row r="45" spans="1:33" ht="18" customHeight="1">
      <c r="A45" s="618" t="s">
        <v>41</v>
      </c>
      <c r="B45" s="597" t="s">
        <v>116</v>
      </c>
      <c r="C45" s="462">
        <v>100000</v>
      </c>
      <c r="D45" s="288"/>
      <c r="E45" s="288"/>
      <c r="F45" s="60">
        <f t="shared" si="0"/>
        <v>100000</v>
      </c>
      <c r="G45" s="463">
        <v>100000</v>
      </c>
      <c r="H45" s="463"/>
      <c r="I45" s="492"/>
      <c r="J45" s="464">
        <v>54</v>
      </c>
      <c r="K45" s="463">
        <v>54</v>
      </c>
      <c r="L45" s="288"/>
      <c r="M45" s="288"/>
      <c r="N45" s="431">
        <v>30000</v>
      </c>
      <c r="O45" s="155"/>
      <c r="P45" s="168"/>
      <c r="Q45" s="603"/>
      <c r="R45" s="573"/>
      <c r="S45" s="426" t="s">
        <v>41</v>
      </c>
      <c r="T45" s="461" t="s">
        <v>116</v>
      </c>
      <c r="U45" s="464">
        <v>53</v>
      </c>
      <c r="V45" s="463">
        <v>53</v>
      </c>
      <c r="W45" s="732">
        <v>30000</v>
      </c>
      <c r="X45" s="732"/>
      <c r="Y45" s="431">
        <f t="shared" si="4"/>
        <v>30000</v>
      </c>
      <c r="Z45" s="155">
        <v>0</v>
      </c>
      <c r="AA45" s="756" t="s">
        <v>386</v>
      </c>
      <c r="AB45" s="79">
        <v>42205</v>
      </c>
      <c r="AC45" s="79">
        <v>42205</v>
      </c>
      <c r="AD45" s="82"/>
      <c r="AE45" s="79">
        <v>42205</v>
      </c>
      <c r="AG45" s="86" t="s">
        <v>171</v>
      </c>
    </row>
    <row r="46" spans="1:33" ht="18" customHeight="1">
      <c r="A46" s="616" t="s">
        <v>357</v>
      </c>
      <c r="B46" s="598" t="s">
        <v>118</v>
      </c>
      <c r="C46" s="410">
        <v>150000</v>
      </c>
      <c r="D46" s="284"/>
      <c r="E46" s="284"/>
      <c r="F46" s="46">
        <f t="shared" si="0"/>
        <v>150000</v>
      </c>
      <c r="G46" s="385"/>
      <c r="H46" s="385"/>
      <c r="I46" s="487"/>
      <c r="J46" s="217"/>
      <c r="K46" s="385"/>
      <c r="L46" s="284"/>
      <c r="M46" s="284"/>
      <c r="N46" s="415"/>
      <c r="O46" s="113"/>
      <c r="P46" s="43"/>
      <c r="Q46" s="606"/>
      <c r="R46" s="84"/>
      <c r="S46" s="400" t="s">
        <v>357</v>
      </c>
      <c r="T46" s="395" t="s">
        <v>118</v>
      </c>
      <c r="U46" s="217"/>
      <c r="V46" s="386"/>
      <c r="W46" s="725"/>
      <c r="X46" s="725"/>
      <c r="Y46" s="415"/>
      <c r="Z46" s="125">
        <f t="shared" si="3"/>
        <v>0</v>
      </c>
      <c r="AA46" s="745"/>
      <c r="AB46" s="79">
        <v>42205</v>
      </c>
      <c r="AC46" s="82"/>
      <c r="AD46" s="82"/>
      <c r="AE46" s="79">
        <v>42205</v>
      </c>
      <c r="AG46" s="86"/>
    </row>
    <row r="47" spans="1:33" ht="18" customHeight="1" thickBot="1">
      <c r="A47" s="619" t="s">
        <v>358</v>
      </c>
      <c r="B47" s="600" t="s">
        <v>57</v>
      </c>
      <c r="C47" s="411">
        <v>150000</v>
      </c>
      <c r="D47" s="290"/>
      <c r="E47" s="290"/>
      <c r="F47" s="61">
        <f t="shared" si="0"/>
        <v>150000</v>
      </c>
      <c r="G47" s="387"/>
      <c r="H47" s="387"/>
      <c r="I47" s="485"/>
      <c r="J47" s="221"/>
      <c r="K47" s="387"/>
      <c r="L47" s="290"/>
      <c r="M47" s="290"/>
      <c r="N47" s="416"/>
      <c r="O47" s="164"/>
      <c r="P47" s="174"/>
      <c r="Q47" s="604"/>
      <c r="R47" s="576"/>
      <c r="S47" s="401" t="s">
        <v>358</v>
      </c>
      <c r="T47" s="396" t="s">
        <v>57</v>
      </c>
      <c r="U47" s="221"/>
      <c r="V47" s="388"/>
      <c r="W47" s="726"/>
      <c r="X47" s="726"/>
      <c r="Y47" s="416"/>
      <c r="Z47" s="513">
        <f t="shared" si="3"/>
        <v>0</v>
      </c>
      <c r="AA47" s="747"/>
      <c r="AB47" s="79">
        <v>42205</v>
      </c>
      <c r="AC47" s="82"/>
      <c r="AD47" s="82"/>
      <c r="AE47" s="79">
        <v>42205</v>
      </c>
      <c r="AG47" s="86"/>
    </row>
    <row r="48" spans="1:33" ht="18" hidden="1" customHeight="1">
      <c r="A48" s="615" t="s">
        <v>359</v>
      </c>
      <c r="B48" s="601" t="s">
        <v>119</v>
      </c>
      <c r="C48" s="424"/>
      <c r="D48" s="306"/>
      <c r="E48" s="306"/>
      <c r="F48" s="62">
        <f t="shared" si="0"/>
        <v>0</v>
      </c>
      <c r="G48" s="444"/>
      <c r="H48" s="444"/>
      <c r="I48" s="486"/>
      <c r="J48" s="425"/>
      <c r="K48" s="444"/>
      <c r="L48" s="306"/>
      <c r="M48" s="306"/>
      <c r="N48" s="414"/>
      <c r="O48" s="125"/>
      <c r="P48" s="131"/>
      <c r="Q48" s="610"/>
      <c r="R48" s="84"/>
      <c r="S48" s="397" t="s">
        <v>359</v>
      </c>
      <c r="T48" s="453" t="s">
        <v>119</v>
      </c>
      <c r="U48" s="425"/>
      <c r="V48" s="466"/>
      <c r="W48" s="728"/>
      <c r="X48" s="728"/>
      <c r="Y48" s="414"/>
      <c r="Z48" s="125">
        <f t="shared" si="3"/>
        <v>0</v>
      </c>
      <c r="AA48" s="744"/>
      <c r="AB48" s="79"/>
      <c r="AC48" s="82"/>
      <c r="AD48" s="82"/>
      <c r="AE48" s="79"/>
      <c r="AG48" s="86"/>
    </row>
    <row r="49" spans="1:33" ht="18" hidden="1" customHeight="1">
      <c r="A49" s="616" t="s">
        <v>360</v>
      </c>
      <c r="B49" s="598" t="s">
        <v>56</v>
      </c>
      <c r="C49" s="410"/>
      <c r="D49" s="284"/>
      <c r="E49" s="284"/>
      <c r="F49" s="46">
        <f t="shared" si="0"/>
        <v>0</v>
      </c>
      <c r="G49" s="385"/>
      <c r="H49" s="385"/>
      <c r="I49" s="487"/>
      <c r="J49" s="217"/>
      <c r="K49" s="385"/>
      <c r="L49" s="284"/>
      <c r="M49" s="284"/>
      <c r="N49" s="415"/>
      <c r="O49" s="113"/>
      <c r="P49" s="43"/>
      <c r="Q49" s="606"/>
      <c r="R49" s="84"/>
      <c r="S49" s="400" t="s">
        <v>360</v>
      </c>
      <c r="T49" s="395" t="s">
        <v>56</v>
      </c>
      <c r="U49" s="217"/>
      <c r="V49" s="386"/>
      <c r="W49" s="725"/>
      <c r="X49" s="725"/>
      <c r="Y49" s="415"/>
      <c r="Z49" s="125">
        <f t="shared" si="3"/>
        <v>0</v>
      </c>
      <c r="AA49" s="745"/>
      <c r="AB49" s="79"/>
      <c r="AC49" s="82"/>
      <c r="AD49" s="82"/>
      <c r="AE49" s="79"/>
      <c r="AG49" s="86"/>
    </row>
    <row r="50" spans="1:33" ht="18" hidden="1" customHeight="1" thickBot="1">
      <c r="A50" s="617" t="s">
        <v>361</v>
      </c>
      <c r="B50" s="599" t="s">
        <v>319</v>
      </c>
      <c r="C50" s="439"/>
      <c r="D50" s="286"/>
      <c r="E50" s="286"/>
      <c r="F50" s="63">
        <f t="shared" si="0"/>
        <v>0</v>
      </c>
      <c r="G50" s="441"/>
      <c r="H50" s="441"/>
      <c r="I50" s="488"/>
      <c r="J50" s="440"/>
      <c r="K50" s="441"/>
      <c r="L50" s="286"/>
      <c r="M50" s="286"/>
      <c r="N50" s="422"/>
      <c r="O50" s="118"/>
      <c r="P50" s="119"/>
      <c r="Q50" s="607"/>
      <c r="R50" s="84"/>
      <c r="S50" s="417" t="s">
        <v>361</v>
      </c>
      <c r="T50" s="443" t="s">
        <v>319</v>
      </c>
      <c r="U50" s="440"/>
      <c r="V50" s="465"/>
      <c r="W50" s="730"/>
      <c r="X50" s="730"/>
      <c r="Y50" s="422"/>
      <c r="Z50" s="452">
        <f t="shared" si="3"/>
        <v>0</v>
      </c>
      <c r="AA50" s="749"/>
      <c r="AB50" s="79"/>
      <c r="AC50" s="82"/>
      <c r="AD50" s="82"/>
      <c r="AE50" s="79"/>
      <c r="AG50" s="86"/>
    </row>
    <row r="51" spans="1:33" ht="18" customHeight="1">
      <c r="A51" s="618" t="s">
        <v>42</v>
      </c>
      <c r="B51" s="597" t="s">
        <v>120</v>
      </c>
      <c r="C51" s="462">
        <v>200000</v>
      </c>
      <c r="D51" s="288"/>
      <c r="E51" s="288"/>
      <c r="F51" s="60">
        <f t="shared" si="0"/>
        <v>200000</v>
      </c>
      <c r="G51" s="463">
        <v>100000</v>
      </c>
      <c r="H51" s="463"/>
      <c r="I51" s="492"/>
      <c r="J51" s="464"/>
      <c r="K51" s="463"/>
      <c r="L51" s="288"/>
      <c r="M51" s="288"/>
      <c r="N51" s="431"/>
      <c r="O51" s="155"/>
      <c r="P51" s="168"/>
      <c r="Q51" s="603"/>
      <c r="R51" s="573"/>
      <c r="S51" s="426" t="s">
        <v>42</v>
      </c>
      <c r="T51" s="461" t="s">
        <v>120</v>
      </c>
      <c r="U51" s="464"/>
      <c r="V51" s="574"/>
      <c r="W51" s="732"/>
      <c r="X51" s="732"/>
      <c r="Y51" s="431"/>
      <c r="Z51" s="155">
        <f t="shared" si="3"/>
        <v>0</v>
      </c>
      <c r="AA51" s="756"/>
      <c r="AB51" s="79"/>
      <c r="AC51" s="79"/>
      <c r="AD51" s="79"/>
      <c r="AE51" s="82"/>
      <c r="AG51" s="86"/>
    </row>
    <row r="52" spans="1:33" ht="18" customHeight="1">
      <c r="A52" s="616" t="s">
        <v>362</v>
      </c>
      <c r="B52" s="598" t="s">
        <v>121</v>
      </c>
      <c r="C52" s="410">
        <v>0</v>
      </c>
      <c r="D52" s="284"/>
      <c r="E52" s="284"/>
      <c r="F52" s="46">
        <f t="shared" si="0"/>
        <v>0</v>
      </c>
      <c r="G52" s="385"/>
      <c r="H52" s="385"/>
      <c r="I52" s="487"/>
      <c r="J52" s="217"/>
      <c r="K52" s="385"/>
      <c r="L52" s="284">
        <v>30000</v>
      </c>
      <c r="M52" s="284">
        <v>5000</v>
      </c>
      <c r="N52" s="415">
        <f t="shared" si="1"/>
        <v>35000</v>
      </c>
      <c r="O52" s="113">
        <f t="shared" si="2"/>
        <v>0</v>
      </c>
      <c r="P52" s="43"/>
      <c r="Q52" s="606" t="s">
        <v>426</v>
      </c>
      <c r="R52" s="84"/>
      <c r="S52" s="400" t="s">
        <v>362</v>
      </c>
      <c r="T52" s="395" t="s">
        <v>121</v>
      </c>
      <c r="U52" s="217"/>
      <c r="V52" s="386"/>
      <c r="W52" s="725"/>
      <c r="X52" s="725"/>
      <c r="Y52" s="415"/>
      <c r="Z52" s="125">
        <f t="shared" si="3"/>
        <v>0</v>
      </c>
      <c r="AA52" s="745"/>
      <c r="AB52" s="79"/>
      <c r="AC52" s="79"/>
      <c r="AD52" s="79"/>
      <c r="AE52" s="82"/>
      <c r="AG52" s="86"/>
    </row>
    <row r="53" spans="1:33" ht="18" customHeight="1">
      <c r="A53" s="616" t="s">
        <v>363</v>
      </c>
      <c r="B53" s="598" t="s">
        <v>122</v>
      </c>
      <c r="C53" s="410">
        <v>150000</v>
      </c>
      <c r="D53" s="284"/>
      <c r="E53" s="284"/>
      <c r="F53" s="46">
        <f t="shared" si="0"/>
        <v>150000</v>
      </c>
      <c r="G53" s="385"/>
      <c r="H53" s="385"/>
      <c r="I53" s="487"/>
      <c r="J53" s="217">
        <v>32</v>
      </c>
      <c r="K53" s="385">
        <v>32</v>
      </c>
      <c r="L53" s="284">
        <v>30000</v>
      </c>
      <c r="M53" s="284">
        <v>5000</v>
      </c>
      <c r="N53" s="415">
        <f t="shared" si="1"/>
        <v>35000</v>
      </c>
      <c r="O53" s="113">
        <f t="shared" si="2"/>
        <v>1120000</v>
      </c>
      <c r="P53" s="43"/>
      <c r="Q53" s="606"/>
      <c r="R53" s="84"/>
      <c r="S53" s="400" t="s">
        <v>363</v>
      </c>
      <c r="T53" s="395" t="s">
        <v>122</v>
      </c>
      <c r="U53" s="217"/>
      <c r="V53" s="386"/>
      <c r="W53" s="725"/>
      <c r="X53" s="725"/>
      <c r="Y53" s="415"/>
      <c r="Z53" s="125">
        <f t="shared" si="3"/>
        <v>0</v>
      </c>
      <c r="AA53" s="745"/>
      <c r="AB53" s="79"/>
      <c r="AC53" s="79"/>
      <c r="AD53" s="79"/>
      <c r="AE53" s="82"/>
      <c r="AG53" s="86"/>
    </row>
    <row r="54" spans="1:33" ht="18" customHeight="1" thickBot="1">
      <c r="A54" s="619" t="s">
        <v>364</v>
      </c>
      <c r="B54" s="600" t="s">
        <v>123</v>
      </c>
      <c r="C54" s="411">
        <v>150000</v>
      </c>
      <c r="D54" s="290"/>
      <c r="E54" s="290"/>
      <c r="F54" s="61">
        <f>SUM(C54:E54)</f>
        <v>150000</v>
      </c>
      <c r="G54" s="387"/>
      <c r="H54" s="387"/>
      <c r="I54" s="485"/>
      <c r="J54" s="221">
        <v>38</v>
      </c>
      <c r="K54" s="387">
        <v>38</v>
      </c>
      <c r="L54" s="290">
        <v>30000</v>
      </c>
      <c r="M54" s="290">
        <v>5000</v>
      </c>
      <c r="N54" s="416">
        <f t="shared" si="1"/>
        <v>35000</v>
      </c>
      <c r="O54" s="164">
        <f t="shared" si="2"/>
        <v>1330000</v>
      </c>
      <c r="P54" s="174"/>
      <c r="Q54" s="604"/>
      <c r="R54" s="576"/>
      <c r="S54" s="401" t="s">
        <v>364</v>
      </c>
      <c r="T54" s="396" t="s">
        <v>123</v>
      </c>
      <c r="U54" s="221"/>
      <c r="V54" s="388"/>
      <c r="W54" s="726"/>
      <c r="X54" s="726"/>
      <c r="Y54" s="416"/>
      <c r="Z54" s="513">
        <f t="shared" si="3"/>
        <v>0</v>
      </c>
      <c r="AA54" s="747"/>
      <c r="AB54" s="79"/>
      <c r="AC54" s="82"/>
      <c r="AD54" s="79"/>
      <c r="AE54" s="82"/>
      <c r="AG54" s="86"/>
    </row>
    <row r="55" spans="1:33" ht="18" customHeight="1" thickBot="1">
      <c r="A55" s="614" t="s">
        <v>45</v>
      </c>
      <c r="B55" s="602" t="s">
        <v>133</v>
      </c>
      <c r="C55" s="460">
        <v>200000</v>
      </c>
      <c r="D55" s="304"/>
      <c r="E55" s="304"/>
      <c r="F55" s="145">
        <f>SUM(C55:E55)</f>
        <v>200000</v>
      </c>
      <c r="G55" s="455"/>
      <c r="H55" s="455"/>
      <c r="I55" s="490"/>
      <c r="J55" s="456">
        <v>16</v>
      </c>
      <c r="K55" s="455">
        <v>16</v>
      </c>
      <c r="L55" s="304">
        <v>30000</v>
      </c>
      <c r="M55" s="304">
        <v>5000</v>
      </c>
      <c r="N55" s="438">
        <f>SUM(L55:M55)</f>
        <v>35000</v>
      </c>
      <c r="O55" s="147">
        <f>K55*N55</f>
        <v>560000</v>
      </c>
      <c r="P55" s="186" t="s">
        <v>147</v>
      </c>
      <c r="Q55" s="608"/>
      <c r="R55" s="578"/>
      <c r="S55" s="434" t="s">
        <v>45</v>
      </c>
      <c r="T55" s="577" t="s">
        <v>133</v>
      </c>
      <c r="U55" s="456"/>
      <c r="V55" s="560"/>
      <c r="W55" s="727"/>
      <c r="X55" s="727"/>
      <c r="Y55" s="438"/>
      <c r="Z55" s="147">
        <f t="shared" si="3"/>
        <v>0</v>
      </c>
      <c r="AA55" s="751"/>
      <c r="AB55" s="79">
        <v>39984</v>
      </c>
      <c r="AC55" s="82"/>
      <c r="AD55" s="79">
        <v>39984</v>
      </c>
      <c r="AE55" s="82"/>
      <c r="AG55" s="86"/>
    </row>
    <row r="56" spans="1:33" ht="18" customHeight="1">
      <c r="A56" s="615" t="s">
        <v>43</v>
      </c>
      <c r="B56" s="601" t="s">
        <v>124</v>
      </c>
      <c r="C56" s="424"/>
      <c r="D56" s="306"/>
      <c r="E56" s="306"/>
      <c r="F56" s="62">
        <f t="shared" si="0"/>
        <v>0</v>
      </c>
      <c r="G56" s="444">
        <v>100000</v>
      </c>
      <c r="H56" s="445"/>
      <c r="I56" s="486"/>
      <c r="J56" s="425"/>
      <c r="K56" s="444"/>
      <c r="L56" s="306"/>
      <c r="M56" s="306"/>
      <c r="N56" s="414"/>
      <c r="O56" s="125"/>
      <c r="P56" s="131" t="s">
        <v>151</v>
      </c>
      <c r="Q56" s="611" t="s">
        <v>373</v>
      </c>
      <c r="R56" s="84"/>
      <c r="S56" s="397" t="s">
        <v>43</v>
      </c>
      <c r="T56" s="453" t="s">
        <v>124</v>
      </c>
      <c r="U56" s="425"/>
      <c r="V56" s="466"/>
      <c r="W56" s="728"/>
      <c r="X56" s="728"/>
      <c r="Y56" s="414"/>
      <c r="Z56" s="125">
        <f t="shared" si="3"/>
        <v>0</v>
      </c>
      <c r="AA56" s="744"/>
      <c r="AB56" s="79">
        <v>40318</v>
      </c>
      <c r="AC56" s="79">
        <v>40410</v>
      </c>
      <c r="AD56" s="82"/>
      <c r="AE56" s="82" t="s">
        <v>53</v>
      </c>
      <c r="AG56" s="86" t="s">
        <v>125</v>
      </c>
    </row>
    <row r="57" spans="1:33" ht="18" customHeight="1">
      <c r="A57" s="616" t="s">
        <v>366</v>
      </c>
      <c r="B57" s="598" t="s">
        <v>320</v>
      </c>
      <c r="C57" s="410">
        <v>200000</v>
      </c>
      <c r="D57" s="284"/>
      <c r="E57" s="284"/>
      <c r="F57" s="46">
        <f t="shared" si="0"/>
        <v>200000</v>
      </c>
      <c r="G57" s="385"/>
      <c r="H57" s="385"/>
      <c r="I57" s="487"/>
      <c r="J57" s="217"/>
      <c r="K57" s="385"/>
      <c r="L57" s="284"/>
      <c r="M57" s="284"/>
      <c r="N57" s="415"/>
      <c r="O57" s="113"/>
      <c r="P57" s="43"/>
      <c r="Q57" s="606"/>
      <c r="R57" s="84"/>
      <c r="S57" s="400" t="s">
        <v>366</v>
      </c>
      <c r="T57" s="395" t="s">
        <v>320</v>
      </c>
      <c r="U57" s="217"/>
      <c r="V57" s="386"/>
      <c r="W57" s="725"/>
      <c r="X57" s="725"/>
      <c r="Y57" s="415"/>
      <c r="Z57" s="125">
        <f t="shared" si="3"/>
        <v>0</v>
      </c>
      <c r="AA57" s="745"/>
      <c r="AB57" s="79">
        <v>40318</v>
      </c>
      <c r="AC57" s="82"/>
      <c r="AD57" s="82"/>
      <c r="AE57" s="82"/>
      <c r="AG57" s="86"/>
    </row>
    <row r="58" spans="1:33" ht="18" customHeight="1">
      <c r="A58" s="616" t="s">
        <v>367</v>
      </c>
      <c r="B58" s="598" t="s">
        <v>127</v>
      </c>
      <c r="C58" s="410">
        <v>200000</v>
      </c>
      <c r="D58" s="284"/>
      <c r="E58" s="284"/>
      <c r="F58" s="46">
        <f t="shared" si="0"/>
        <v>200000</v>
      </c>
      <c r="G58" s="385"/>
      <c r="H58" s="385"/>
      <c r="I58" s="487"/>
      <c r="J58" s="217"/>
      <c r="K58" s="385"/>
      <c r="L58" s="284"/>
      <c r="M58" s="284"/>
      <c r="N58" s="415"/>
      <c r="O58" s="113"/>
      <c r="P58" s="43"/>
      <c r="Q58" s="606"/>
      <c r="R58" s="84"/>
      <c r="S58" s="400" t="s">
        <v>367</v>
      </c>
      <c r="T58" s="395" t="s">
        <v>127</v>
      </c>
      <c r="U58" s="217"/>
      <c r="V58" s="386"/>
      <c r="W58" s="725"/>
      <c r="X58" s="725"/>
      <c r="Y58" s="415"/>
      <c r="Z58" s="125">
        <f t="shared" si="3"/>
        <v>0</v>
      </c>
      <c r="AA58" s="745"/>
      <c r="AB58" s="79">
        <v>40177</v>
      </c>
      <c r="AC58" s="79">
        <v>40177</v>
      </c>
      <c r="AD58" s="82"/>
      <c r="AE58" s="82"/>
      <c r="AG58" s="86"/>
    </row>
    <row r="59" spans="1:33" ht="18" customHeight="1" thickBot="1">
      <c r="A59" s="617" t="s">
        <v>368</v>
      </c>
      <c r="B59" s="599" t="s">
        <v>128</v>
      </c>
      <c r="C59" s="439">
        <v>200000</v>
      </c>
      <c r="D59" s="286"/>
      <c r="E59" s="286"/>
      <c r="F59" s="63">
        <f t="shared" si="0"/>
        <v>200000</v>
      </c>
      <c r="G59" s="441"/>
      <c r="H59" s="441"/>
      <c r="I59" s="488"/>
      <c r="J59" s="440"/>
      <c r="K59" s="441"/>
      <c r="L59" s="286"/>
      <c r="M59" s="286"/>
      <c r="N59" s="422"/>
      <c r="O59" s="118"/>
      <c r="P59" s="119"/>
      <c r="Q59" s="607"/>
      <c r="R59" s="84"/>
      <c r="S59" s="417" t="s">
        <v>368</v>
      </c>
      <c r="T59" s="443" t="s">
        <v>128</v>
      </c>
      <c r="U59" s="440"/>
      <c r="V59" s="465"/>
      <c r="W59" s="730"/>
      <c r="X59" s="730"/>
      <c r="Y59" s="422"/>
      <c r="Z59" s="452">
        <f t="shared" si="3"/>
        <v>0</v>
      </c>
      <c r="AA59" s="749"/>
      <c r="AB59" s="79">
        <v>42506</v>
      </c>
      <c r="AC59" s="82"/>
      <c r="AD59" s="82"/>
      <c r="AE59" s="82"/>
      <c r="AG59" s="86"/>
    </row>
    <row r="60" spans="1:33" ht="18" customHeight="1">
      <c r="A60" s="618" t="s">
        <v>44</v>
      </c>
      <c r="B60" s="597" t="s">
        <v>129</v>
      </c>
      <c r="C60" s="462">
        <v>50000</v>
      </c>
      <c r="D60" s="288"/>
      <c r="E60" s="288"/>
      <c r="F60" s="60">
        <f t="shared" si="0"/>
        <v>50000</v>
      </c>
      <c r="G60" s="463">
        <v>50000</v>
      </c>
      <c r="H60" s="463"/>
      <c r="I60" s="492"/>
      <c r="J60" s="464"/>
      <c r="K60" s="463"/>
      <c r="L60" s="288"/>
      <c r="M60" s="288"/>
      <c r="N60" s="431"/>
      <c r="O60" s="155"/>
      <c r="P60" s="168" t="s">
        <v>152</v>
      </c>
      <c r="Q60" s="603"/>
      <c r="R60" s="573"/>
      <c r="S60" s="426" t="s">
        <v>44</v>
      </c>
      <c r="T60" s="461" t="s">
        <v>129</v>
      </c>
      <c r="U60" s="464"/>
      <c r="V60" s="574"/>
      <c r="W60" s="732"/>
      <c r="X60" s="732"/>
      <c r="Y60" s="431"/>
      <c r="Z60" s="155">
        <f t="shared" si="3"/>
        <v>0</v>
      </c>
      <c r="AA60" s="756"/>
      <c r="AB60" s="79">
        <v>37799</v>
      </c>
      <c r="AC60" s="79">
        <v>37799</v>
      </c>
      <c r="AD60" s="79">
        <v>40178</v>
      </c>
      <c r="AE60" s="79">
        <v>42205</v>
      </c>
      <c r="AG60" s="86"/>
    </row>
    <row r="61" spans="1:33" ht="18" customHeight="1">
      <c r="A61" s="616" t="s">
        <v>365</v>
      </c>
      <c r="B61" s="598" t="s">
        <v>130</v>
      </c>
      <c r="C61" s="410">
        <v>150000</v>
      </c>
      <c r="D61" s="284">
        <v>50000</v>
      </c>
      <c r="E61" s="284"/>
      <c r="F61" s="46">
        <v>150000</v>
      </c>
      <c r="G61" s="385">
        <v>50000</v>
      </c>
      <c r="H61" s="385"/>
      <c r="I61" s="487"/>
      <c r="J61" s="217">
        <v>27</v>
      </c>
      <c r="K61" s="385">
        <v>27</v>
      </c>
      <c r="L61" s="284">
        <v>30000</v>
      </c>
      <c r="M61" s="284"/>
      <c r="N61" s="415">
        <f t="shared" si="1"/>
        <v>30000</v>
      </c>
      <c r="O61" s="113">
        <f t="shared" si="2"/>
        <v>810000</v>
      </c>
      <c r="P61" s="43"/>
      <c r="Q61" s="606" t="s">
        <v>425</v>
      </c>
      <c r="R61" s="84"/>
      <c r="S61" s="400" t="s">
        <v>365</v>
      </c>
      <c r="T61" s="395" t="s">
        <v>130</v>
      </c>
      <c r="U61" s="217"/>
      <c r="V61" s="386"/>
      <c r="W61" s="725"/>
      <c r="X61" s="725"/>
      <c r="Y61" s="415"/>
      <c r="Z61" s="125">
        <f t="shared" si="3"/>
        <v>0</v>
      </c>
      <c r="AA61" s="745"/>
      <c r="AB61" s="79">
        <v>39991</v>
      </c>
      <c r="AC61" s="82"/>
      <c r="AD61" s="79">
        <v>40178</v>
      </c>
      <c r="AE61" s="79">
        <v>42205</v>
      </c>
      <c r="AG61" s="86"/>
    </row>
    <row r="62" spans="1:33" ht="18" customHeight="1">
      <c r="A62" s="616" t="s">
        <v>369</v>
      </c>
      <c r="B62" s="598" t="s">
        <v>131</v>
      </c>
      <c r="C62" s="410">
        <v>150000</v>
      </c>
      <c r="D62" s="284"/>
      <c r="E62" s="284"/>
      <c r="F62" s="46">
        <f t="shared" si="0"/>
        <v>150000</v>
      </c>
      <c r="G62" s="385">
        <v>50000</v>
      </c>
      <c r="H62" s="385"/>
      <c r="I62" s="487"/>
      <c r="J62" s="217">
        <v>30</v>
      </c>
      <c r="K62" s="385">
        <v>30</v>
      </c>
      <c r="L62" s="284">
        <v>30000</v>
      </c>
      <c r="M62" s="284"/>
      <c r="N62" s="415">
        <f t="shared" si="1"/>
        <v>30000</v>
      </c>
      <c r="O62" s="113">
        <f t="shared" si="2"/>
        <v>900000</v>
      </c>
      <c r="P62" s="43"/>
      <c r="Q62" s="606"/>
      <c r="R62" s="84"/>
      <c r="S62" s="400" t="s">
        <v>369</v>
      </c>
      <c r="T62" s="395" t="s">
        <v>131</v>
      </c>
      <c r="U62" s="217"/>
      <c r="V62" s="386"/>
      <c r="W62" s="725"/>
      <c r="X62" s="725"/>
      <c r="Y62" s="415"/>
      <c r="Z62" s="125">
        <f t="shared" si="3"/>
        <v>0</v>
      </c>
      <c r="AA62" s="745"/>
      <c r="AB62" s="79">
        <v>39626</v>
      </c>
      <c r="AC62" s="82"/>
      <c r="AD62" s="79">
        <v>40178</v>
      </c>
      <c r="AE62" s="79">
        <v>42205</v>
      </c>
      <c r="AG62" s="86"/>
    </row>
    <row r="63" spans="1:33" ht="18" customHeight="1" thickBot="1">
      <c r="A63" s="619" t="s">
        <v>370</v>
      </c>
      <c r="B63" s="600" t="s">
        <v>132</v>
      </c>
      <c r="C63" s="411">
        <v>150000</v>
      </c>
      <c r="D63" s="290"/>
      <c r="E63" s="290"/>
      <c r="F63" s="61">
        <f t="shared" si="0"/>
        <v>150000</v>
      </c>
      <c r="G63" s="387"/>
      <c r="H63" s="387"/>
      <c r="I63" s="485"/>
      <c r="J63" s="221">
        <v>0</v>
      </c>
      <c r="K63" s="387">
        <v>0</v>
      </c>
      <c r="L63" s="290">
        <v>30000</v>
      </c>
      <c r="M63" s="290"/>
      <c r="N63" s="416">
        <f t="shared" si="1"/>
        <v>30000</v>
      </c>
      <c r="O63" s="164">
        <f t="shared" si="2"/>
        <v>0</v>
      </c>
      <c r="P63" s="174"/>
      <c r="Q63" s="604"/>
      <c r="R63" s="576"/>
      <c r="S63" s="401" t="s">
        <v>370</v>
      </c>
      <c r="T63" s="396" t="s">
        <v>132</v>
      </c>
      <c r="U63" s="221"/>
      <c r="V63" s="388"/>
      <c r="W63" s="726"/>
      <c r="X63" s="726"/>
      <c r="Y63" s="416"/>
      <c r="Z63" s="513">
        <f t="shared" si="3"/>
        <v>0</v>
      </c>
      <c r="AA63" s="747"/>
      <c r="AB63" s="79">
        <v>42604</v>
      </c>
      <c r="AC63" s="82"/>
      <c r="AD63" s="79">
        <v>42604</v>
      </c>
      <c r="AE63" s="79">
        <v>42205</v>
      </c>
      <c r="AG63" s="86"/>
    </row>
    <row r="64" spans="1:33" s="390" customFormat="1" ht="24" customHeight="1" thickBot="1">
      <c r="A64" s="791" t="s">
        <v>377</v>
      </c>
      <c r="B64" s="792"/>
      <c r="C64" s="580"/>
      <c r="D64" s="580"/>
      <c r="E64" s="581"/>
      <c r="F64" s="813">
        <f>SUM(F4:H63)</f>
        <v>10300000</v>
      </c>
      <c r="G64" s="814"/>
      <c r="H64" s="815"/>
      <c r="I64" s="690"/>
      <c r="J64" s="761">
        <f>SUM(J4:J63)</f>
        <v>988</v>
      </c>
      <c r="K64" s="762">
        <f>SUM(K4:K63)</f>
        <v>988</v>
      </c>
      <c r="L64" s="763"/>
      <c r="M64" s="763"/>
      <c r="N64" s="764"/>
      <c r="O64" s="762">
        <f>SUM(O4:O63)</f>
        <v>31825000</v>
      </c>
      <c r="P64" s="764"/>
      <c r="Q64" s="765"/>
      <c r="S64" s="793" t="s">
        <v>377</v>
      </c>
      <c r="T64" s="794"/>
      <c r="U64" s="628">
        <f>SUM(U4:U63)</f>
        <v>157</v>
      </c>
      <c r="V64" s="629">
        <f>SUM(V4:V63)</f>
        <v>156</v>
      </c>
      <c r="W64" s="630"/>
      <c r="X64" s="630"/>
      <c r="Y64" s="631"/>
      <c r="Z64" s="629">
        <f>SUM(Z4:Z63)</f>
        <v>490000</v>
      </c>
      <c r="AA64" s="757"/>
      <c r="AB64" s="627"/>
    </row>
  </sheetData>
  <mergeCells count="10">
    <mergeCell ref="AG2:AG3"/>
    <mergeCell ref="A64:B64"/>
    <mergeCell ref="F64:H64"/>
    <mergeCell ref="S64:T64"/>
    <mergeCell ref="A2:B3"/>
    <mergeCell ref="C2:I2"/>
    <mergeCell ref="J2:Q2"/>
    <mergeCell ref="S2:T3"/>
    <mergeCell ref="U2:AA2"/>
    <mergeCell ref="AB2:AE2"/>
  </mergeCells>
  <phoneticPr fontId="2" type="noConversion"/>
  <printOptions horizontalCentered="1"/>
  <pageMargins left="0.23622047244094491" right="0.23622047244094491" top="0.39370078740157483" bottom="0.39370078740157483" header="0" footer="0"/>
  <pageSetup paperSize="9" scale="4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보고용</vt:lpstr>
      <vt:lpstr>보고용 (1월)</vt:lpstr>
      <vt:lpstr>보고용 (2월)</vt:lpstr>
      <vt:lpstr>보고용 (3월)</vt:lpstr>
      <vt:lpstr>보고용 (4월)</vt:lpstr>
      <vt:lpstr>보고용 (5월)</vt:lpstr>
      <vt:lpstr>보고용 (6월)</vt:lpstr>
      <vt:lpstr>보고용 (7월)</vt:lpstr>
      <vt:lpstr>보고용 (8월)</vt:lpstr>
      <vt:lpstr>Sheet1</vt:lpstr>
      <vt:lpstr>12월</vt:lpstr>
      <vt:lpstr>회원사_전자세금계산서</vt:lpstr>
      <vt:lpstr>월</vt:lpstr>
      <vt:lpstr>코드정리</vt:lpstr>
    </vt:vector>
  </TitlesOfParts>
  <Company>Gimaek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2018-11-19T02:47:05Z</cp:lastPrinted>
  <dcterms:created xsi:type="dcterms:W3CDTF">2017-04-19T08:55:25Z</dcterms:created>
  <dcterms:modified xsi:type="dcterms:W3CDTF">2018-11-19T05:29:28Z</dcterms:modified>
</cp:coreProperties>
</file>