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oject dashboard" sheetId="1" r:id="rId4"/>
    <sheet state="visible" name="Project plan" sheetId="2" r:id="rId5"/>
    <sheet state="visible" name="Effort estimate" sheetId="3" r:id="rId6"/>
    <sheet state="hidden" name="Data" sheetId="4" r:id="rId7"/>
    <sheet state="visible" name="Wireframes" sheetId="5" r:id="rId8"/>
    <sheet state="visible" name="Use Case Diagram" sheetId="6" r:id="rId9"/>
  </sheets>
  <definedNames/>
  <calcPr/>
  <extLst>
    <ext uri="GoogleSheetsCustomDataVersion2">
      <go:sheetsCustomData xmlns:go="http://customooxmlschemas.google.com/" r:id="rId10" roundtripDataChecksum="Udu6XSVhBPLSsZBGEij+S8C2j9DsCcNJBAK3g58hw0A="/>
    </ext>
  </extLst>
</workbook>
</file>

<file path=xl/sharedStrings.xml><?xml version="1.0" encoding="utf-8"?>
<sst xmlns="http://schemas.openxmlformats.org/spreadsheetml/2006/main" count="173" uniqueCount="61">
  <si>
    <t>MAIN</t>
  </si>
  <si>
    <t>TASK/ACTION</t>
  </si>
  <si>
    <t>STATUS</t>
  </si>
  <si>
    <t>Planned Start</t>
  </si>
  <si>
    <t>Planned End</t>
  </si>
  <si>
    <t>Actual Start</t>
  </si>
  <si>
    <t>Actual End</t>
  </si>
  <si>
    <t>REMARKS</t>
  </si>
  <si>
    <t>Understand Requirements</t>
  </si>
  <si>
    <t>Gather requirements from HR and finance teams.</t>
  </si>
  <si>
    <t>Completed</t>
  </si>
  <si>
    <t>Document what the payroll system needs to do.</t>
  </si>
  <si>
    <t>Break down work into manageable tasks.</t>
  </si>
  <si>
    <t>In progress</t>
  </si>
  <si>
    <t>Estimate time needed for each task.</t>
  </si>
  <si>
    <t>Assign tasks to team members.</t>
  </si>
  <si>
    <t>Build the Payroll System</t>
  </si>
  <si>
    <t>Develop user authentication and authorization.</t>
  </si>
  <si>
    <t>Create algorithms for salary calculations.</t>
  </si>
  <si>
    <t>Build an easy-to-use data input interface.</t>
  </si>
  <si>
    <t>Not started</t>
  </si>
  <si>
    <t>Add reporting features.</t>
  </si>
  <si>
    <t>Test the System</t>
  </si>
  <si>
    <t>Check each part of the system individually.</t>
  </si>
  <si>
    <t>Test how everything works together.</t>
  </si>
  <si>
    <t>Let users try the system and get feedback.</t>
  </si>
  <si>
    <t>Document and Train</t>
  </si>
  <si>
    <t>Document how the system works.</t>
  </si>
  <si>
    <t>Create user manuals.</t>
  </si>
  <si>
    <t>Train HR and finance staff.</t>
  </si>
  <si>
    <t>Deploy the System</t>
  </si>
  <si>
    <t>Put the system into the live (production) environment.</t>
  </si>
  <si>
    <t>Tasks</t>
  </si>
  <si>
    <t>Rate</t>
  </si>
  <si>
    <t>Hours</t>
  </si>
  <si>
    <t>Contigency Factor (%)</t>
  </si>
  <si>
    <t>Total Estimated Cost 
(Without Contingency)</t>
  </si>
  <si>
    <t>Total Estimated Cost 
(With Contingency)</t>
  </si>
  <si>
    <t>Understand Requirements:</t>
  </si>
  <si>
    <t>Employee data</t>
  </si>
  <si>
    <t>SSS deduction</t>
  </si>
  <si>
    <t>Pag-Ibig deduction</t>
  </si>
  <si>
    <t>Philhealth deduction</t>
  </si>
  <si>
    <t>Witholding tax</t>
  </si>
  <si>
    <t>Build the Payroll System:</t>
  </si>
  <si>
    <t>Number of hours an employee has worked in a week.</t>
  </si>
  <si>
    <t>Gross weekly salary of an employee based on hours worked.</t>
  </si>
  <si>
    <t>Net weekly salary of an employee after applying generic deductions.</t>
  </si>
  <si>
    <t>Test the System:</t>
  </si>
  <si>
    <t>Document and Train:</t>
  </si>
  <si>
    <t>Post-Implementation Support:</t>
  </si>
  <si>
    <t>Address any issues reported by users post-implementation.</t>
  </si>
  <si>
    <t xml:space="preserve">Total: </t>
  </si>
  <si>
    <t>Assumptions</t>
  </si>
  <si>
    <t>TARGET</t>
  </si>
  <si>
    <t>Cost w/o</t>
  </si>
  <si>
    <t>Cost w/</t>
  </si>
  <si>
    <t>Delayed</t>
  </si>
  <si>
    <t>target</t>
  </si>
  <si>
    <t>actual</t>
  </si>
  <si>
    <t>Overall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</si>
</sst>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3409]* #,##0.00_-;\-[$₱-3409]* #,##0.00_-;_-[$₱-3409]* &quot;-&quot;??_-;_-@"/>
    <numFmt numFmtId="165" formatCode="_-[$₱-3409]* #,##0_-;\-[$₱-3409]* #,##0_-;_-[$₱-3409]* &quot;-&quot;_-;_-@"/>
    <numFmt numFmtId="166" formatCode="[$₱-3409]#.0,\K"/>
  </numFmts>
  <fonts count="14">
    <font>
      <sz val="11.0"/>
      <color theme="1"/>
      <name val="Aptos narrow"/>
      <scheme val="minor"/>
    </font>
    <font>
      <sz val="11.0"/>
      <color theme="1"/>
      <name val="Aptos narrow"/>
    </font>
    <font>
      <b/>
      <sz val="10.0"/>
      <color rgb="FFFFFFFF"/>
      <name val="Nunito"/>
    </font>
    <font>
      <b/>
      <sz val="10.0"/>
      <color theme="1"/>
      <name val="Nunito"/>
    </font>
    <font>
      <sz val="10.0"/>
      <color theme="1"/>
      <name val="Nunito"/>
    </font>
    <font>
      <sz val="10.0"/>
      <color theme="1"/>
      <name val="Arial"/>
    </font>
    <font/>
    <font>
      <b/>
      <sz val="11.0"/>
      <color theme="1"/>
      <name val="Aptos narrow"/>
    </font>
    <font>
      <b/>
      <i/>
      <sz val="10.0"/>
      <color theme="1"/>
      <name val="Aptos narrow"/>
    </font>
    <font>
      <sz val="10.0"/>
      <color theme="1"/>
      <name val="Aptos narrow"/>
    </font>
    <font>
      <sz val="10.0"/>
      <color rgb="FFFF0000"/>
      <name val="Aptos narrow"/>
    </font>
    <font>
      <i/>
      <sz val="10.0"/>
      <color theme="1"/>
      <name val="Aptos narrow"/>
    </font>
    <font>
      <color theme="1"/>
      <name val="Aptos narrow"/>
      <scheme val="minor"/>
    </font>
    <font>
      <b/>
      <i/>
      <sz val="11.0"/>
      <color theme="1"/>
      <name val="Aptos narrow"/>
    </font>
  </fonts>
  <fills count="9">
    <fill>
      <patternFill patternType="none"/>
    </fill>
    <fill>
      <patternFill patternType="lightGray"/>
    </fill>
    <fill>
      <patternFill patternType="solid">
        <fgColor theme="1"/>
        <bgColor theme="1"/>
      </patternFill>
    </fill>
    <fill>
      <patternFill patternType="solid">
        <fgColor rgb="FF434343"/>
        <bgColor rgb="FF434343"/>
      </patternFill>
    </fill>
    <fill>
      <patternFill patternType="solid">
        <fgColor rgb="FFF2F2F2"/>
        <bgColor rgb="FFF2F2F2"/>
      </patternFill>
    </fill>
    <fill>
      <patternFill patternType="solid">
        <fgColor rgb="FFF3F3F3"/>
        <bgColor rgb="FFF3F3F3"/>
      </patternFill>
    </fill>
    <fill>
      <patternFill patternType="solid">
        <fgColor rgb="FF4D94D8"/>
        <bgColor rgb="FF4D94D8"/>
      </patternFill>
    </fill>
    <fill>
      <patternFill patternType="solid">
        <fgColor rgb="FF95DCF7"/>
        <bgColor rgb="FF95DCF7"/>
      </patternFill>
    </fill>
    <fill>
      <patternFill patternType="solid">
        <fgColor theme="0"/>
        <bgColor theme="0"/>
      </patternFill>
    </fill>
  </fills>
  <borders count="28">
    <border/>
    <border>
      <left/>
      <right/>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top/>
      <bottom style="hair">
        <color rgb="FF000000"/>
      </bottom>
    </border>
    <border>
      <left style="medium">
        <color rgb="FF000000"/>
      </left>
      <right style="medium">
        <color rgb="FF000000"/>
      </right>
      <top/>
      <bottom style="hair">
        <color rgb="FF000000"/>
      </bottom>
    </border>
    <border>
      <left style="medium">
        <color rgb="FF000000"/>
      </left>
      <right style="medium">
        <color rgb="FF000000"/>
      </right>
    </border>
    <border>
      <left style="medium">
        <color rgb="FF000000"/>
      </left>
      <right/>
      <top style="hair">
        <color rgb="FF000000"/>
      </top>
      <bottom style="hair">
        <color rgb="FF000000"/>
      </bottom>
    </border>
    <border>
      <left style="medium">
        <color rgb="FF000000"/>
      </left>
      <right style="medium">
        <color rgb="FF000000"/>
      </right>
      <top style="hair">
        <color rgb="FF000000"/>
      </top>
      <bottom style="hair">
        <color rgb="FF000000"/>
      </bottom>
    </border>
    <border>
      <left style="medium">
        <color rgb="FF000000"/>
      </left>
      <right style="medium">
        <color rgb="FF000000"/>
      </right>
      <bottom style="medium">
        <color rgb="FF000000"/>
      </bottom>
    </border>
    <border>
      <left style="medium">
        <color rgb="FF000000"/>
      </left>
      <right/>
      <top style="hair">
        <color rgb="FF000000"/>
      </top>
      <bottom style="medium">
        <color rgb="FF000000"/>
      </bottom>
    </border>
    <border>
      <left style="medium">
        <color rgb="FF000000"/>
      </left>
      <right style="medium">
        <color rgb="FF000000"/>
      </right>
      <top style="hair">
        <color rgb="FF000000"/>
      </top>
      <bottom style="medium">
        <color rgb="FF000000"/>
      </bottom>
    </border>
    <border>
      <left style="medium">
        <color rgb="FF000000"/>
      </left>
      <right/>
      <top style="medium">
        <color rgb="FF000000"/>
      </top>
      <bottom style="hair">
        <color rgb="FF000000"/>
      </bottom>
    </border>
    <border>
      <left style="medium">
        <color rgb="FF000000"/>
      </left>
      <right style="medium">
        <color rgb="FF000000"/>
      </right>
      <top style="medium">
        <color rgb="FF000000"/>
      </top>
      <bottom style="hair">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border>
    <border>
      <right style="medium">
        <color rgb="FF000000"/>
      </right>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shrinkToFit="0" vertical="center" wrapText="1"/>
    </xf>
    <xf borderId="3" fillId="3" fontId="2" numFmtId="0" xfId="0" applyAlignment="1" applyBorder="1" applyFont="1">
      <alignment horizontal="center" shrinkToFit="0" vertical="center" wrapText="1"/>
    </xf>
    <xf borderId="4" fillId="4" fontId="3" numFmtId="0" xfId="0" applyAlignment="1" applyBorder="1" applyFill="1" applyFont="1">
      <alignment horizontal="center" shrinkToFit="0" vertical="center" wrapText="1"/>
    </xf>
    <xf borderId="5" fillId="4" fontId="4" numFmtId="0" xfId="0" applyAlignment="1" applyBorder="1" applyFont="1">
      <alignment vertical="center"/>
    </xf>
    <xf borderId="6" fillId="5" fontId="5" numFmtId="0" xfId="0" applyAlignment="1" applyBorder="1" applyFill="1" applyFont="1">
      <alignment horizontal="center" shrinkToFit="0" vertical="center" wrapText="1"/>
    </xf>
    <xf borderId="6" fillId="5" fontId="5" numFmtId="0" xfId="0" applyAlignment="1" applyBorder="1" applyFont="1">
      <alignment shrinkToFit="0" vertical="center" wrapText="1"/>
    </xf>
    <xf borderId="7" fillId="0" fontId="6" numFmtId="0" xfId="0" applyBorder="1" applyFont="1"/>
    <xf borderId="8" fillId="4" fontId="4" numFmtId="0" xfId="0" applyAlignment="1" applyBorder="1" applyFont="1">
      <alignment vertical="center"/>
    </xf>
    <xf borderId="9" fillId="5" fontId="5" numFmtId="0" xfId="0" applyAlignment="1" applyBorder="1" applyFont="1">
      <alignment horizontal="center" shrinkToFit="0" vertical="center" wrapText="1"/>
    </xf>
    <xf borderId="9" fillId="5" fontId="5" numFmtId="0" xfId="0" applyAlignment="1" applyBorder="1" applyFont="1">
      <alignment shrinkToFit="0" vertical="center" wrapText="1"/>
    </xf>
    <xf borderId="8" fillId="4" fontId="4" numFmtId="0" xfId="0" applyAlignment="1" applyBorder="1" applyFont="1">
      <alignment shrinkToFit="0" vertical="center" wrapText="1"/>
    </xf>
    <xf borderId="10" fillId="0" fontId="6" numFmtId="0" xfId="0" applyBorder="1" applyFont="1"/>
    <xf borderId="11" fillId="4" fontId="4" numFmtId="0" xfId="0" applyAlignment="1" applyBorder="1" applyFont="1">
      <alignment vertical="center"/>
    </xf>
    <xf borderId="12" fillId="5" fontId="5" numFmtId="0" xfId="0" applyAlignment="1" applyBorder="1" applyFont="1">
      <alignment horizontal="center" shrinkToFit="0" vertical="center" wrapText="1"/>
    </xf>
    <xf borderId="12" fillId="5" fontId="5" numFmtId="0" xfId="0" applyAlignment="1" applyBorder="1" applyFont="1">
      <alignment shrinkToFit="0" vertical="center" wrapText="1"/>
    </xf>
    <xf borderId="4" fillId="4" fontId="3" numFmtId="0" xfId="0" applyAlignment="1" applyBorder="1" applyFont="1">
      <alignment horizontal="center" vertical="center"/>
    </xf>
    <xf borderId="13" fillId="4" fontId="4" numFmtId="0" xfId="0" applyAlignment="1" applyBorder="1" applyFont="1">
      <alignment shrinkToFit="0" vertical="center" wrapText="1"/>
    </xf>
    <xf borderId="14" fillId="5" fontId="5" numFmtId="0" xfId="0" applyAlignment="1" applyBorder="1" applyFont="1">
      <alignment horizontal="center" shrinkToFit="0" vertical="center" wrapText="1"/>
    </xf>
    <xf borderId="14" fillId="5" fontId="5" numFmtId="0" xfId="0" applyAlignment="1" applyBorder="1" applyFont="1">
      <alignment shrinkToFit="0" vertical="center" wrapText="1"/>
    </xf>
    <xf borderId="11" fillId="4" fontId="4" numFmtId="0" xfId="0" applyAlignment="1" applyBorder="1" applyFont="1">
      <alignment shrinkToFit="0" vertical="center" wrapText="1"/>
    </xf>
    <xf borderId="14" fillId="4" fontId="5" numFmtId="0" xfId="0" applyAlignment="1" applyBorder="1" applyFont="1">
      <alignment shrinkToFit="0" vertical="center" wrapText="1"/>
    </xf>
    <xf borderId="9" fillId="4" fontId="5" numFmtId="0" xfId="0" applyAlignment="1" applyBorder="1" applyFont="1">
      <alignment shrinkToFit="0" vertical="center" wrapText="1"/>
    </xf>
    <xf borderId="12" fillId="4" fontId="5" numFmtId="0" xfId="0" applyAlignment="1" applyBorder="1" applyFont="1">
      <alignment shrinkToFit="0" vertical="center" wrapText="1"/>
    </xf>
    <xf borderId="15" fillId="4" fontId="3" numFmtId="0" xfId="0" applyAlignment="1" applyBorder="1" applyFont="1">
      <alignment horizontal="center" vertical="center"/>
    </xf>
    <xf borderId="2" fillId="4" fontId="4" numFmtId="0" xfId="0" applyAlignment="1" applyBorder="1" applyFont="1">
      <alignment shrinkToFit="0" vertical="center" wrapText="1"/>
    </xf>
    <xf borderId="15" fillId="5" fontId="5" numFmtId="0" xfId="0" applyAlignment="1" applyBorder="1" applyFont="1">
      <alignment horizontal="center" shrinkToFit="0" vertical="center" wrapText="1"/>
    </xf>
    <xf borderId="16" fillId="5" fontId="5" numFmtId="0" xfId="0" applyAlignment="1" applyBorder="1" applyFont="1">
      <alignment shrinkToFit="0" vertical="center" wrapText="1"/>
    </xf>
    <xf borderId="16" fillId="4" fontId="5" numFmtId="0" xfId="0" applyAlignment="1" applyBorder="1" applyFont="1">
      <alignment shrinkToFit="0" vertical="center" wrapText="1"/>
    </xf>
    <xf borderId="17" fillId="6" fontId="7" numFmtId="0" xfId="0" applyAlignment="1" applyBorder="1" applyFill="1" applyFont="1">
      <alignment horizontal="center" vertical="center"/>
    </xf>
    <xf borderId="18" fillId="6" fontId="7" numFmtId="0" xfId="0" applyAlignment="1" applyBorder="1" applyFont="1">
      <alignment horizontal="center" vertical="center"/>
    </xf>
    <xf borderId="18" fillId="6" fontId="7" numFmtId="0" xfId="0" applyAlignment="1" applyBorder="1" applyFont="1">
      <alignment horizontal="center" shrinkToFit="0" vertical="center" wrapText="1"/>
    </xf>
    <xf borderId="19" fillId="6" fontId="7" numFmtId="0" xfId="0" applyAlignment="1" applyBorder="1" applyFont="1">
      <alignment horizontal="center" shrinkToFit="0" vertical="center" wrapText="1"/>
    </xf>
    <xf borderId="20" fillId="7" fontId="8" numFmtId="0" xfId="0" applyBorder="1" applyFill="1" applyFont="1"/>
    <xf borderId="1" fillId="7" fontId="9" numFmtId="0" xfId="0" applyAlignment="1" applyBorder="1" applyFont="1">
      <alignment horizontal="center" vertical="center"/>
    </xf>
    <xf borderId="1" fillId="7" fontId="9" numFmtId="0" xfId="0" applyAlignment="1" applyBorder="1" applyFont="1">
      <alignment horizontal="right" vertical="center"/>
    </xf>
    <xf borderId="1" fillId="7" fontId="10" numFmtId="9" xfId="0" applyBorder="1" applyFont="1" applyNumberFormat="1"/>
    <xf borderId="1" fillId="7" fontId="11" numFmtId="164" xfId="0" applyAlignment="1" applyBorder="1" applyFont="1" applyNumberFormat="1">
      <alignment horizontal="right"/>
    </xf>
    <xf borderId="21" fillId="7" fontId="11" numFmtId="164" xfId="0" applyAlignment="1" applyBorder="1" applyFont="1" applyNumberFormat="1">
      <alignment horizontal="center" vertical="center"/>
    </xf>
    <xf borderId="22" fillId="0" fontId="9" numFmtId="0" xfId="0" applyAlignment="1" applyBorder="1" applyFont="1">
      <alignment horizontal="left"/>
    </xf>
    <xf borderId="0" fillId="0" fontId="9" numFmtId="0" xfId="0" applyAlignment="1" applyFont="1">
      <alignment horizontal="center" vertical="center"/>
    </xf>
    <xf borderId="0" fillId="0" fontId="10" numFmtId="9" xfId="0" applyFont="1" applyNumberFormat="1"/>
    <xf borderId="0" fillId="0" fontId="11" numFmtId="164" xfId="0" applyAlignment="1" applyFont="1" applyNumberFormat="1">
      <alignment horizontal="right"/>
    </xf>
    <xf borderId="23" fillId="0" fontId="11" numFmtId="164" xfId="0" applyAlignment="1" applyBorder="1" applyFont="1" applyNumberFormat="1">
      <alignment horizontal="center" vertical="center"/>
    </xf>
    <xf borderId="0" fillId="0" fontId="10" numFmtId="0" xfId="0" applyFont="1"/>
    <xf borderId="1" fillId="7" fontId="9" numFmtId="0" xfId="0" applyAlignment="1" applyBorder="1" applyFont="1">
      <alignment horizontal="right"/>
    </xf>
    <xf borderId="1" fillId="7" fontId="11" numFmtId="164" xfId="0" applyBorder="1" applyFont="1" applyNumberFormat="1"/>
    <xf borderId="21" fillId="7" fontId="11" numFmtId="164" xfId="0" applyBorder="1" applyFont="1" applyNumberFormat="1"/>
    <xf borderId="0" fillId="0" fontId="9" numFmtId="0" xfId="0" applyAlignment="1" applyFont="1">
      <alignment horizontal="center"/>
    </xf>
    <xf borderId="0" fillId="0" fontId="11" numFmtId="164" xfId="0" applyFont="1" applyNumberFormat="1"/>
    <xf borderId="23" fillId="0" fontId="11" numFmtId="164" xfId="0" applyBorder="1" applyFont="1" applyNumberFormat="1"/>
    <xf borderId="0" fillId="0" fontId="12" numFmtId="0" xfId="0" applyFont="1"/>
    <xf borderId="1" fillId="7" fontId="10" numFmtId="0" xfId="0" applyBorder="1" applyFont="1"/>
    <xf borderId="20" fillId="7" fontId="8" numFmtId="0" xfId="0" applyAlignment="1" applyBorder="1" applyFont="1">
      <alignment horizontal="left"/>
    </xf>
    <xf borderId="24" fillId="6" fontId="7" numFmtId="0" xfId="0" applyAlignment="1" applyBorder="1" applyFont="1">
      <alignment horizontal="right" vertical="center"/>
    </xf>
    <xf borderId="25" fillId="6" fontId="1" numFmtId="0" xfId="0" applyBorder="1" applyFont="1"/>
    <xf borderId="25" fillId="6" fontId="13" numFmtId="164" xfId="0" applyBorder="1" applyFont="1" applyNumberFormat="1"/>
    <xf borderId="26" fillId="6" fontId="13" numFmtId="164" xfId="0" applyBorder="1" applyFont="1" applyNumberFormat="1"/>
    <xf borderId="0" fillId="0" fontId="1"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right" shrinkToFit="0" wrapText="1"/>
    </xf>
    <xf borderId="0" fillId="0" fontId="1" numFmtId="0" xfId="0" applyAlignment="1" applyFont="1">
      <alignment vertical="center"/>
    </xf>
    <xf borderId="0" fillId="0" fontId="1" numFmtId="165" xfId="0" applyFont="1" applyNumberFormat="1"/>
    <xf borderId="0" fillId="0" fontId="1" numFmtId="166" xfId="0" applyAlignment="1" applyFont="1" applyNumberFormat="1">
      <alignment horizontal="center"/>
    </xf>
    <xf borderId="0" fillId="0" fontId="1" numFmtId="0" xfId="0" applyAlignment="1" applyFont="1">
      <alignment shrinkToFit="0" wrapText="1"/>
    </xf>
    <xf borderId="27" fillId="8" fontId="1" numFmtId="0" xfId="0" applyAlignment="1" applyBorder="1" applyFill="1" applyFont="1">
      <alignment horizontal="left" vertical="center"/>
    </xf>
    <xf borderId="27" fillId="8" fontId="1" numFmtId="0" xfId="0" applyBorder="1" applyFont="1"/>
    <xf borderId="27" fillId="8" fontId="1" numFmtId="0" xfId="0" applyAlignment="1" applyBorder="1" applyFont="1">
      <alignment vertical="center"/>
    </xf>
    <xf borderId="27" fillId="0" fontId="1" numFmtId="0" xfId="0" applyBorder="1" applyFont="1"/>
    <xf borderId="27" fillId="8" fontId="1" numFmtId="9" xfId="0" applyBorder="1" applyFont="1" applyNumberFormat="1"/>
    <xf borderId="27" fillId="0" fontId="1" numFmtId="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38100">
              <a:solidFill>
                <a:srgbClr val="756B5F">
                  <a:alpha val="100000"/>
                </a:srgbClr>
              </a:solidFill>
            </a:ln>
          </c:spPr>
          <c:marker>
            <c:symbol val="none"/>
          </c:marker>
          <c:val>
            <c:numRef>
              <c:f>Data!$D$2:$D$17</c:f>
              <c:numCache/>
            </c:numRef>
          </c:val>
          <c:smooth val="0"/>
        </c:ser>
        <c:axId val="609916143"/>
        <c:axId val="1304335316"/>
      </c:lineChart>
      <c:catAx>
        <c:axId val="6099161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4335316"/>
      </c:catAx>
      <c:valAx>
        <c:axId val="130433531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991614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38100">
              <a:solidFill>
                <a:srgbClr val="FFD8C5">
                  <a:alpha val="100000"/>
                </a:srgbClr>
              </a:solidFill>
            </a:ln>
          </c:spPr>
          <c:marker>
            <c:symbol val="circle"/>
            <c:size val="5"/>
            <c:spPr>
              <a:solidFill>
                <a:srgbClr val="FFD8C5">
                  <a:alpha val="100000"/>
                </a:srgbClr>
              </a:solidFill>
              <a:ln cmpd="sng">
                <a:solidFill>
                  <a:srgbClr val="FFD8C5">
                    <a:alpha val="100000"/>
                  </a:srgbClr>
                </a:solidFill>
              </a:ln>
            </c:spPr>
          </c:marker>
          <c:dLbls>
            <c:numFmt formatCode="General" sourceLinked="1"/>
            <c:txPr>
              <a:bodyPr/>
              <a:lstStyle/>
              <a:p>
                <a:pPr lvl="0">
                  <a:defRPr b="0" i="0" sz="900">
                    <a:solidFill>
                      <a:srgbClr val="FEECEC"/>
                    </a:solidFill>
                    <a:latin typeface="+mn-lt"/>
                  </a:defRPr>
                </a:pPr>
              </a:p>
            </c:txPr>
            <c:showLegendKey val="0"/>
            <c:showVal val="1"/>
            <c:showCatName val="0"/>
            <c:showSerName val="0"/>
            <c:showPercent val="0"/>
            <c:showBubbleSize val="0"/>
          </c:dLbls>
          <c:cat>
            <c:strRef>
              <c:f>Data!$K$3:$K$8</c:f>
            </c:strRef>
          </c:cat>
          <c:val>
            <c:numRef>
              <c:f>Data!$M$3:$M$7</c:f>
              <c:numCache/>
            </c:numRef>
          </c:val>
          <c:smooth val="0"/>
        </c:ser>
        <c:axId val="1347571617"/>
        <c:axId val="1804280846"/>
      </c:lineChart>
      <c:catAx>
        <c:axId val="13475716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804280846"/>
      </c:catAx>
      <c:valAx>
        <c:axId val="180428084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7571617"/>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5086336742785343"/>
          <c:y val="0.06481476655446715"/>
          <c:w val="0.5388888888888889"/>
          <c:h val="0.8981481481481481"/>
        </c:manualLayout>
      </c:layout>
      <c:doughnutChart>
        <c:varyColors val="1"/>
        <c:ser>
          <c:idx val="0"/>
          <c:order val="0"/>
          <c:dPt>
            <c:idx val="0"/>
            <c:spPr>
              <a:solidFill>
                <a:srgbClr val="F7F3B4"/>
              </a:solidFill>
            </c:spPr>
          </c:dPt>
          <c:dPt>
            <c:idx val="1"/>
            <c:spPr>
              <a:solidFill>
                <a:srgbClr val="A57C2C"/>
              </a:solidFill>
            </c:spPr>
          </c:dPt>
          <c:dPt>
            <c:idx val="2"/>
            <c:spPr>
              <a:solidFill>
                <a:srgbClr val="BF9934"/>
              </a:solidFill>
            </c:spPr>
          </c:dPt>
          <c:dPt>
            <c:idx val="3"/>
            <c:spPr>
              <a:solidFill>
                <a:srgbClr val="FCBD16"/>
              </a:solidFill>
            </c:spPr>
          </c:dPt>
          <c:dPt>
            <c:idx val="4"/>
            <c:spPr>
              <a:solidFill>
                <a:srgbClr val="FECF43"/>
              </a:solidFill>
            </c:spPr>
          </c:dPt>
          <c:dPt>
            <c:idx val="5"/>
            <c:spPr>
              <a:solidFill>
                <a:srgbClr val="FDDA76"/>
              </a:solidFill>
            </c:spPr>
          </c:dPt>
          <c:dLbls>
            <c:showLegendKey val="0"/>
            <c:showVal val="0"/>
            <c:showCatName val="0"/>
            <c:showSerName val="0"/>
            <c:showPercent val="0"/>
            <c:showBubbleSize val="0"/>
            <c:showLeaderLines val="1"/>
          </c:dLbls>
          <c:cat>
            <c:strRef>
              <c:f>Data!$K$3:$K$8</c:f>
            </c:strRef>
          </c:cat>
          <c:val>
            <c:numRef>
              <c:f>Data!$L$3:$L$8</c:f>
              <c:numCache/>
            </c:numRef>
          </c:val>
        </c:ser>
        <c:dLbls>
          <c:showLegendKey val="0"/>
          <c:showVal val="0"/>
          <c:showCatName val="0"/>
          <c:showSerName val="0"/>
          <c:showPercent val="0"/>
          <c:showBubbleSize val="0"/>
        </c:dLbls>
        <c:holeSize val="61"/>
      </c:doughnutChart>
    </c:plotArea>
    <c:legend>
      <c:legendPos val="l"/>
      <c:layout>
        <c:manualLayout>
          <c:xMode val="edge"/>
          <c:yMode val="edge"/>
          <c:x val="0.026857325053828"/>
          <c:y val="0.3885039450517719"/>
        </c:manualLayout>
      </c:layout>
      <c:overlay val="0"/>
      <c:txPr>
        <a:bodyPr/>
        <a:lstStyle/>
        <a:p>
          <a:pPr lvl="0">
            <a:defRPr b="0" i="0" sz="1000">
              <a:solidFill>
                <a:srgbClr val="FEECEC"/>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actual</c:v>
          </c:tx>
          <c:spPr>
            <a:solidFill>
              <a:schemeClr val="accent2"/>
            </a:solidFill>
            <a:ln cmpd="sng">
              <a:solidFill>
                <a:srgbClr val="000000"/>
              </a:solidFill>
            </a:ln>
          </c:spPr>
          <c:cat>
            <c:strRef>
              <c:f>Data!$K$12:$K$27</c:f>
            </c:strRef>
          </c:cat>
          <c:val>
            <c:numRef>
              <c:f>Data!$L$12:$L$27</c:f>
              <c:numCache/>
            </c:numRef>
          </c:val>
        </c:ser>
        <c:axId val="1876815209"/>
        <c:axId val="1290318740"/>
      </c:barChart>
      <c:lineChart>
        <c:varyColors val="0"/>
        <c:ser>
          <c:idx val="1"/>
          <c:order val="1"/>
          <c:tx>
            <c:v>target</c:v>
          </c:tx>
          <c:spPr>
            <a:ln cmpd="sng" w="38100">
              <a:solidFill>
                <a:srgbClr val="E97132"/>
              </a:solidFill>
            </a:ln>
          </c:spPr>
          <c:marker>
            <c:symbol val="none"/>
          </c:marker>
          <c:cat>
            <c:strRef>
              <c:f>Data!$K$12:$K$27</c:f>
            </c:strRef>
          </c:cat>
          <c:val>
            <c:numRef>
              <c:f>Data!$N$12:$N$27</c:f>
              <c:numCache/>
            </c:numRef>
          </c:val>
          <c:smooth val="0"/>
        </c:ser>
        <c:axId val="1876815209"/>
        <c:axId val="1290318740"/>
      </c:lineChart>
      <c:catAx>
        <c:axId val="1876815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0318740"/>
      </c:catAx>
      <c:valAx>
        <c:axId val="12903187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6815209"/>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3</xdr:row>
      <xdr:rowOff>142875</xdr:rowOff>
    </xdr:from>
    <xdr:ext cx="9467850" cy="9077325"/>
    <xdr:graphicFrame>
      <xdr:nvGraphicFramePr>
        <xdr:cNvPr id="169335960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32</xdr:col>
      <xdr:colOff>66675</xdr:colOff>
      <xdr:row>18</xdr:row>
      <xdr:rowOff>95250</xdr:rowOff>
    </xdr:from>
    <xdr:ext cx="4133850" cy="2000250"/>
    <xdr:graphicFrame>
      <xdr:nvGraphicFramePr>
        <xdr:cNvPr id="111937028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32</xdr:col>
      <xdr:colOff>561975</xdr:colOff>
      <xdr:row>2</xdr:row>
      <xdr:rowOff>171450</xdr:rowOff>
    </xdr:from>
    <xdr:ext cx="4972050" cy="2190750"/>
    <xdr:graphicFrame>
      <xdr:nvGraphicFramePr>
        <xdr:cNvPr id="60601023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95250</xdr:colOff>
      <xdr:row>2</xdr:row>
      <xdr:rowOff>171450</xdr:rowOff>
    </xdr:from>
    <xdr:ext cx="4905375" cy="2190750"/>
    <xdr:graphicFrame>
      <xdr:nvGraphicFramePr>
        <xdr:cNvPr id="198556816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390525</xdr:colOff>
      <xdr:row>3</xdr:row>
      <xdr:rowOff>142875</xdr:rowOff>
    </xdr:from>
    <xdr:ext cx="9467850" cy="9077325"/>
    <xdr:grpSp>
      <xdr:nvGrpSpPr>
        <xdr:cNvPr id="2" name="Shape 2"/>
        <xdr:cNvGrpSpPr/>
      </xdr:nvGrpSpPr>
      <xdr:grpSpPr>
        <a:xfrm>
          <a:off x="612075" y="0"/>
          <a:ext cx="9467850" cy="7559982"/>
          <a:chOff x="612075" y="0"/>
          <a:chExt cx="9467850" cy="7559982"/>
        </a:xfrm>
      </xdr:grpSpPr>
      <xdr:grpSp>
        <xdr:nvGrpSpPr>
          <xdr:cNvPr id="3" name="Shape 3"/>
          <xdr:cNvGrpSpPr/>
        </xdr:nvGrpSpPr>
        <xdr:grpSpPr>
          <a:xfrm>
            <a:off x="612075" y="0"/>
            <a:ext cx="9467850" cy="7559982"/>
            <a:chOff x="2568461" y="853236"/>
            <a:chExt cx="8541146" cy="8636025"/>
          </a:xfrm>
        </xdr:grpSpPr>
        <xdr:sp>
          <xdr:nvSpPr>
            <xdr:cNvPr id="4" name="Shape 4"/>
            <xdr:cNvSpPr/>
          </xdr:nvSpPr>
          <xdr:spPr>
            <a:xfrm>
              <a:off x="2568461" y="853236"/>
              <a:ext cx="8541125" cy="8636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2568461" y="853236"/>
              <a:ext cx="8541146" cy="7018322"/>
            </a:xfrm>
            <a:prstGeom prst="roundRect">
              <a:avLst>
                <a:gd fmla="val 7568" name="adj"/>
              </a:avLst>
            </a:prstGeom>
            <a:solidFill>
              <a:srgbClr val="F5F5F5"/>
            </a:solidFill>
            <a:ln>
              <a:noFill/>
            </a:ln>
            <a:effectLst>
              <a:outerShdw blurRad="393700" rotWithShape="0" algn="ctr" dir="8100000" dist="190500">
                <a:srgbClr val="000000">
                  <a:alpha val="46666"/>
                </a:srgbClr>
              </a:outerShdw>
            </a:effectLst>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6" name="Shape 6"/>
            <xdr:cNvSpPr/>
          </xdr:nvSpPr>
          <xdr:spPr>
            <a:xfrm>
              <a:off x="7616711" y="2585535"/>
              <a:ext cx="3285924" cy="4101224"/>
            </a:xfrm>
            <a:prstGeom prst="roundRect">
              <a:avLst>
                <a:gd fmla="val 7568" name="adj"/>
              </a:avLst>
            </a:prstGeom>
            <a:solidFill>
              <a:srgbClr val="FFFBF7"/>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7" name="Shape 7"/>
            <xdr:cNvSpPr/>
          </xdr:nvSpPr>
          <xdr:spPr>
            <a:xfrm>
              <a:off x="7731431" y="2726533"/>
              <a:ext cx="2996104" cy="4104389"/>
            </a:xfrm>
            <a:prstGeom prst="roundRect">
              <a:avLst>
                <a:gd fmla="val 7568" name="adj"/>
              </a:avLst>
            </a:prstGeom>
            <a:solidFill>
              <a:srgbClr val="F5F5F5"/>
            </a:solidFill>
            <a:ln>
              <a:noFill/>
            </a:ln>
            <a:effectLst>
              <a:outerShdw blurRad="101600" rotWithShape="0" algn="ctr" dir="8100000" dist="152400">
                <a:srgbClr val="000000">
                  <a:alpha val="9803"/>
                </a:srgbClr>
              </a:outerShdw>
            </a:effectLst>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8" name="Shape 8"/>
            <xdr:cNvSpPr txBox="1"/>
          </xdr:nvSpPr>
          <xdr:spPr>
            <a:xfrm>
              <a:off x="7878650" y="2959261"/>
              <a:ext cx="1614979" cy="75549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1400">
                  <a:solidFill>
                    <a:srgbClr val="A58AD0"/>
                  </a:solidFill>
                  <a:latin typeface="Arial Black"/>
                  <a:ea typeface="Arial Black"/>
                  <a:cs typeface="Arial Black"/>
                  <a:sym typeface="Arial Black"/>
                </a:rPr>
                <a:t>Understand Requirements</a:t>
              </a:r>
              <a:endParaRPr sz="1400"/>
            </a:p>
          </xdr:txBody>
        </xdr:sp>
        <xdr:sp>
          <xdr:nvSpPr>
            <xdr:cNvPr id="9" name="Shape 9"/>
            <xdr:cNvSpPr txBox="1"/>
          </xdr:nvSpPr>
          <xdr:spPr>
            <a:xfrm>
              <a:off x="7878650" y="3854951"/>
              <a:ext cx="1682070" cy="801732"/>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1400">
                  <a:solidFill>
                    <a:srgbClr val="D785B4"/>
                  </a:solidFill>
                  <a:latin typeface="Arial Black"/>
                  <a:ea typeface="Arial Black"/>
                  <a:cs typeface="Arial Black"/>
                  <a:sym typeface="Arial Black"/>
                </a:rPr>
                <a:t>Build the Payroll System</a:t>
              </a:r>
              <a:endParaRPr sz="1400"/>
            </a:p>
          </xdr:txBody>
        </xdr:sp>
        <xdr:sp>
          <xdr:nvSpPr>
            <xdr:cNvPr id="10" name="Shape 10"/>
            <xdr:cNvSpPr txBox="1"/>
          </xdr:nvSpPr>
          <xdr:spPr>
            <a:xfrm>
              <a:off x="7878650" y="4796883"/>
              <a:ext cx="1217726" cy="77792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1400">
                  <a:solidFill>
                    <a:srgbClr val="FF8B8B"/>
                  </a:solidFill>
                  <a:latin typeface="Arial Black"/>
                  <a:ea typeface="Arial Black"/>
                  <a:cs typeface="Arial Black"/>
                  <a:sym typeface="Arial Black"/>
                </a:rPr>
                <a:t>Test the System</a:t>
              </a:r>
              <a:endParaRPr sz="1400"/>
            </a:p>
          </xdr:txBody>
        </xdr:sp>
        <xdr:sp>
          <xdr:nvSpPr>
            <xdr:cNvPr id="11" name="Shape 11"/>
            <xdr:cNvSpPr txBox="1"/>
          </xdr:nvSpPr>
          <xdr:spPr>
            <a:xfrm>
              <a:off x="7878650" y="5715002"/>
              <a:ext cx="1400667" cy="74220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1400">
                  <a:solidFill>
                    <a:srgbClr val="FFBA97"/>
                  </a:solidFill>
                  <a:latin typeface="Arial Black"/>
                  <a:ea typeface="Arial Black"/>
                  <a:cs typeface="Arial Black"/>
                  <a:sym typeface="Arial Black"/>
                </a:rPr>
                <a:t>Document and Train</a:t>
              </a:r>
              <a:endParaRPr sz="1400"/>
            </a:p>
          </xdr:txBody>
        </xdr:sp>
        <xdr:sp>
          <xdr:nvSpPr>
            <xdr:cNvPr id="12" name="Shape 12"/>
            <xdr:cNvSpPr txBox="1"/>
          </xdr:nvSpPr>
          <xdr:spPr>
            <a:xfrm>
              <a:off x="9517368" y="3108089"/>
              <a:ext cx="912509" cy="457834"/>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400"/>
                <a:t> </a:t>
              </a:r>
              <a:endParaRPr b="1" sz="2400">
                <a:solidFill>
                  <a:srgbClr val="A58AD0"/>
                </a:solidFill>
                <a:latin typeface="Arial Black"/>
                <a:ea typeface="Arial Black"/>
                <a:cs typeface="Arial Black"/>
                <a:sym typeface="Arial Black"/>
              </a:endParaRPr>
            </a:p>
          </xdr:txBody>
        </xdr:sp>
        <xdr:sp>
          <xdr:nvSpPr>
            <xdr:cNvPr id="13" name="Shape 13"/>
            <xdr:cNvSpPr txBox="1"/>
          </xdr:nvSpPr>
          <xdr:spPr>
            <a:xfrm>
              <a:off x="9517368" y="3985229"/>
              <a:ext cx="912509" cy="541177"/>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400"/>
                <a:t> </a:t>
              </a:r>
              <a:endParaRPr b="1" sz="2400">
                <a:solidFill>
                  <a:srgbClr val="D785B4"/>
                </a:solidFill>
                <a:latin typeface="Arial Black"/>
                <a:ea typeface="Arial Black"/>
                <a:cs typeface="Arial Black"/>
                <a:sym typeface="Arial Black"/>
              </a:endParaRPr>
            </a:p>
          </xdr:txBody>
        </xdr:sp>
        <xdr:sp>
          <xdr:nvSpPr>
            <xdr:cNvPr id="14" name="Shape 14"/>
            <xdr:cNvSpPr txBox="1"/>
          </xdr:nvSpPr>
          <xdr:spPr>
            <a:xfrm>
              <a:off x="9517368" y="4915255"/>
              <a:ext cx="912509" cy="541177"/>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400"/>
                <a:t> </a:t>
              </a:r>
              <a:endParaRPr b="1" sz="2400">
                <a:solidFill>
                  <a:srgbClr val="FF8B8B"/>
                </a:solidFill>
                <a:latin typeface="Arial Black"/>
                <a:ea typeface="Arial Black"/>
                <a:cs typeface="Arial Black"/>
                <a:sym typeface="Arial Black"/>
              </a:endParaRPr>
            </a:p>
          </xdr:txBody>
        </xdr:sp>
        <xdr:sp>
          <xdr:nvSpPr>
            <xdr:cNvPr id="15" name="Shape 15"/>
            <xdr:cNvSpPr txBox="1"/>
          </xdr:nvSpPr>
          <xdr:spPr>
            <a:xfrm>
              <a:off x="9517368" y="5815514"/>
              <a:ext cx="912509" cy="541177"/>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lang="en-US" sz="1400"/>
                <a:t> </a:t>
              </a:r>
              <a:endParaRPr b="1" sz="2400">
                <a:solidFill>
                  <a:srgbClr val="FFBA97"/>
                </a:solidFill>
                <a:latin typeface="Arial Black"/>
                <a:ea typeface="Arial Black"/>
                <a:cs typeface="Arial Black"/>
                <a:sym typeface="Arial Black"/>
              </a:endParaRPr>
            </a:p>
          </xdr:txBody>
        </xdr:sp>
        <xdr:sp>
          <xdr:nvSpPr>
            <xdr:cNvPr id="16" name="Shape 16"/>
            <xdr:cNvSpPr/>
          </xdr:nvSpPr>
          <xdr:spPr>
            <a:xfrm>
              <a:off x="3131345" y="1430302"/>
              <a:ext cx="2643187" cy="2248729"/>
            </a:xfrm>
            <a:prstGeom prst="roundRect">
              <a:avLst>
                <a:gd fmla="val 7568" name="adj"/>
              </a:avLst>
            </a:prstGeom>
            <a:solidFill>
              <a:srgbClr val="FFFBF7"/>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17" name="Shape 17"/>
            <xdr:cNvSpPr/>
          </xdr:nvSpPr>
          <xdr:spPr>
            <a:xfrm>
              <a:off x="3147523" y="1565732"/>
              <a:ext cx="2462820" cy="2172829"/>
            </a:xfrm>
            <a:prstGeom prst="roundRect">
              <a:avLst>
                <a:gd fmla="val 7568" name="adj"/>
              </a:avLst>
            </a:prstGeom>
            <a:solidFill>
              <a:srgbClr val="F5F5F5"/>
            </a:solidFill>
            <a:ln>
              <a:noFill/>
            </a:ln>
            <a:effectLst>
              <a:outerShdw blurRad="101600" rotWithShape="0" algn="ctr" dir="8100000" dist="152400">
                <a:srgbClr val="000000">
                  <a:alpha val="9803"/>
                </a:srgbClr>
              </a:outerShdw>
            </a:effectLst>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18" name="Shape 18"/>
            <xdr:cNvSpPr txBox="1"/>
          </xdr:nvSpPr>
          <xdr:spPr>
            <a:xfrm>
              <a:off x="3338022" y="1654968"/>
              <a:ext cx="1888821" cy="511969"/>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1100">
                  <a:solidFill>
                    <a:srgbClr val="756B5F"/>
                  </a:solidFill>
                  <a:latin typeface="Arial Black"/>
                  <a:ea typeface="Arial Black"/>
                  <a:cs typeface="Arial Black"/>
                  <a:sym typeface="Arial Black"/>
                </a:rPr>
                <a:t>OVERALL PROGRESS</a:t>
              </a:r>
              <a:endParaRPr sz="1400"/>
            </a:p>
          </xdr:txBody>
        </xdr:sp>
        <xdr:sp>
          <xdr:nvSpPr>
            <xdr:cNvPr id="19" name="Shape 19"/>
            <xdr:cNvSpPr txBox="1"/>
          </xdr:nvSpPr>
          <xdr:spPr>
            <a:xfrm>
              <a:off x="3355883" y="1869281"/>
              <a:ext cx="1870963" cy="1309688"/>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400"/>
                <a:t> </a:t>
              </a:r>
              <a:endParaRPr b="1" sz="5400">
                <a:solidFill>
                  <a:srgbClr val="FFFF00"/>
                </a:solidFill>
                <a:latin typeface="Arial Black"/>
                <a:ea typeface="Arial Black"/>
                <a:cs typeface="Arial Black"/>
                <a:sym typeface="Arial Black"/>
              </a:endParaRPr>
            </a:p>
          </xdr:txBody>
        </xdr:sp>
        <xdr:sp>
          <xdr:nvSpPr>
            <xdr:cNvPr id="20" name="Shape 20"/>
            <xdr:cNvSpPr txBox="1"/>
          </xdr:nvSpPr>
          <xdr:spPr>
            <a:xfrm>
              <a:off x="6140334" y="1559718"/>
              <a:ext cx="4182384" cy="1166811"/>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400">
                  <a:solidFill>
                    <a:srgbClr val="756B5F"/>
                  </a:solidFill>
                  <a:latin typeface="Arial"/>
                  <a:ea typeface="Arial"/>
                  <a:cs typeface="Arial"/>
                  <a:sym typeface="Arial"/>
                </a:rPr>
                <a:t>Project</a:t>
              </a:r>
              <a:r>
                <a:rPr b="0" lang="en-US" sz="1400">
                  <a:solidFill>
                    <a:srgbClr val="756B5F"/>
                  </a:solidFill>
                  <a:latin typeface="Arial"/>
                  <a:ea typeface="Arial"/>
                  <a:cs typeface="Arial"/>
                  <a:sym typeface="Arial"/>
                </a:rPr>
                <a:t> plan's </a:t>
              </a:r>
              <a:r>
                <a:rPr b="0" lang="en-US" sz="1400">
                  <a:solidFill>
                    <a:srgbClr val="756B5F"/>
                  </a:solidFill>
                  <a:latin typeface="Arial"/>
                  <a:ea typeface="Arial"/>
                  <a:cs typeface="Arial"/>
                  <a:sym typeface="Arial"/>
                </a:rPr>
                <a:t>progress for</a:t>
              </a:r>
              <a:r>
                <a:rPr b="0" lang="en-US" sz="1400">
                  <a:solidFill>
                    <a:srgbClr val="756B5F"/>
                  </a:solidFill>
                  <a:latin typeface="Arial"/>
                  <a:ea typeface="Arial"/>
                  <a:cs typeface="Arial"/>
                  <a:sym typeface="Arial"/>
                </a:rPr>
                <a:t> </a:t>
              </a:r>
              <a:r>
                <a:rPr b="0" lang="en-US" sz="1400">
                  <a:solidFill>
                    <a:srgbClr val="756B5F"/>
                  </a:solidFill>
                  <a:latin typeface="Arial"/>
                  <a:ea typeface="Arial"/>
                  <a:cs typeface="Arial"/>
                  <a:sym typeface="Arial"/>
                </a:rPr>
                <a:t>an end-to-end inventory and payroll system to manage MotorPH products, employee details, and salary.</a:t>
              </a:r>
              <a:endParaRPr sz="1400"/>
            </a:p>
          </xdr:txBody>
        </xdr:sp>
      </xdr:grpSp>
    </xdr:grpSp>
    <xdr:clientData fLocksWithSheet="0"/>
  </xdr:oneCellAnchor>
  <xdr:oneCellAnchor>
    <xdr:from>
      <xdr:col>25</xdr:col>
      <xdr:colOff>142875</xdr:colOff>
      <xdr:row>15</xdr:row>
      <xdr:rowOff>28575</xdr:rowOff>
    </xdr:from>
    <xdr:ext cx="9953625" cy="5267325"/>
    <xdr:sp>
      <xdr:nvSpPr>
        <xdr:cNvPr id="21" name="Shape 21"/>
        <xdr:cNvSpPr/>
      </xdr:nvSpPr>
      <xdr:spPr>
        <a:xfrm>
          <a:off x="373950" y="1151100"/>
          <a:ext cx="9944100" cy="5257800"/>
        </a:xfrm>
        <a:prstGeom prst="roundRect">
          <a:avLst>
            <a:gd fmla="val 13502" name="adj"/>
          </a:avLst>
        </a:prstGeom>
        <a:gradFill>
          <a:gsLst>
            <a:gs pos="0">
              <a:srgbClr val="B295D4"/>
            </a:gs>
            <a:gs pos="4000">
              <a:srgbClr val="B295D4"/>
            </a:gs>
            <a:gs pos="65000">
              <a:srgbClr val="ECA9C2"/>
            </a:gs>
            <a:gs pos="100000">
              <a:srgbClr val="ECA9C2"/>
            </a:gs>
          </a:gsLst>
          <a:lin ang="6900000" scaled="0"/>
        </a:gra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25</xdr:col>
      <xdr:colOff>504825</xdr:colOff>
      <xdr:row>16</xdr:row>
      <xdr:rowOff>114300</xdr:rowOff>
    </xdr:from>
    <xdr:ext cx="9182100" cy="4705350"/>
    <xdr:sp>
      <xdr:nvSpPr>
        <xdr:cNvPr id="22" name="Shape 22"/>
        <xdr:cNvSpPr/>
      </xdr:nvSpPr>
      <xdr:spPr>
        <a:xfrm>
          <a:off x="764475" y="1441613"/>
          <a:ext cx="9163050" cy="4676775"/>
        </a:xfrm>
        <a:prstGeom prst="roundRect">
          <a:avLst>
            <a:gd fmla="val 13502" name="adj"/>
          </a:avLst>
        </a:prstGeom>
        <a:noFill/>
        <a:ln cap="flat" cmpd="sng" w="25400">
          <a:solidFill>
            <a:srgbClr val="756B5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25</xdr:col>
      <xdr:colOff>581025</xdr:colOff>
      <xdr:row>19</xdr:row>
      <xdr:rowOff>171450</xdr:rowOff>
    </xdr:from>
    <xdr:ext cx="4057650" cy="1600200"/>
    <xdr:sp>
      <xdr:nvSpPr>
        <xdr:cNvPr id="23" name="Shape 23"/>
        <xdr:cNvSpPr txBox="1"/>
      </xdr:nvSpPr>
      <xdr:spPr>
        <a:xfrm>
          <a:off x="3321938" y="2979900"/>
          <a:ext cx="4048125" cy="160020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400"/>
            <a:t> </a:t>
          </a:r>
          <a:endParaRPr b="1" sz="6000">
            <a:solidFill>
              <a:srgbClr val="FEECEC"/>
            </a:solidFill>
            <a:latin typeface="Arial Black"/>
            <a:ea typeface="Arial Black"/>
            <a:cs typeface="Arial Black"/>
            <a:sym typeface="Arial Black"/>
          </a:endParaRPr>
        </a:p>
      </xdr:txBody>
    </xdr:sp>
    <xdr:clientData fLocksWithSheet="0"/>
  </xdr:oneCellAnchor>
  <xdr:oneCellAnchor>
    <xdr:from>
      <xdr:col>25</xdr:col>
      <xdr:colOff>581025</xdr:colOff>
      <xdr:row>18</xdr:row>
      <xdr:rowOff>38100</xdr:rowOff>
    </xdr:from>
    <xdr:ext cx="2886075" cy="638175"/>
    <xdr:sp>
      <xdr:nvSpPr>
        <xdr:cNvPr id="24" name="Shape 24"/>
        <xdr:cNvSpPr txBox="1"/>
      </xdr:nvSpPr>
      <xdr:spPr>
        <a:xfrm>
          <a:off x="3907725" y="3465675"/>
          <a:ext cx="2876550" cy="62865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400">
              <a:solidFill>
                <a:srgbClr val="FEECEC"/>
              </a:solidFill>
              <a:latin typeface="Arial Black"/>
              <a:ea typeface="Arial Black"/>
              <a:cs typeface="Arial Black"/>
              <a:sym typeface="Arial Black"/>
            </a:rPr>
            <a:t>Total cost</a:t>
          </a:r>
          <a:endParaRPr sz="1400"/>
        </a:p>
      </xdr:txBody>
    </xdr:sp>
    <xdr:clientData fLocksWithSheet="0"/>
  </xdr:oneCellAnchor>
  <xdr:oneCellAnchor>
    <xdr:from>
      <xdr:col>28</xdr:col>
      <xdr:colOff>285750</xdr:colOff>
      <xdr:row>28</xdr:row>
      <xdr:rowOff>28575</xdr:rowOff>
    </xdr:from>
    <xdr:ext cx="1352550" cy="581025"/>
    <xdr:sp>
      <xdr:nvSpPr>
        <xdr:cNvPr id="25" name="Shape 25"/>
        <xdr:cNvSpPr txBox="1"/>
      </xdr:nvSpPr>
      <xdr:spPr>
        <a:xfrm>
          <a:off x="4674488" y="3494250"/>
          <a:ext cx="1343025" cy="57150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400"/>
            <a:t> </a:t>
          </a:r>
          <a:endParaRPr b="1" sz="1400">
            <a:solidFill>
              <a:srgbClr val="FEECEC"/>
            </a:solidFill>
            <a:latin typeface="Arial Black"/>
            <a:ea typeface="Arial Black"/>
            <a:cs typeface="Arial Black"/>
            <a:sym typeface="Arial Black"/>
          </a:endParaRPr>
        </a:p>
      </xdr:txBody>
    </xdr:sp>
    <xdr:clientData fLocksWithSheet="0"/>
  </xdr:oneCellAnchor>
  <xdr:oneCellAnchor>
    <xdr:from>
      <xdr:col>26</xdr:col>
      <xdr:colOff>104775</xdr:colOff>
      <xdr:row>27</xdr:row>
      <xdr:rowOff>0</xdr:rowOff>
    </xdr:from>
    <xdr:ext cx="2667000" cy="742950"/>
    <xdr:sp>
      <xdr:nvSpPr>
        <xdr:cNvPr id="26" name="Shape 26"/>
        <xdr:cNvSpPr txBox="1"/>
      </xdr:nvSpPr>
      <xdr:spPr>
        <a:xfrm>
          <a:off x="4017263" y="3408525"/>
          <a:ext cx="2657475" cy="74295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i="0" lang="en-US" sz="1400" u="none" strike="noStrike">
              <a:solidFill>
                <a:srgbClr val="FEECEC"/>
              </a:solidFill>
              <a:latin typeface="Arial Black"/>
              <a:ea typeface="Arial Black"/>
              <a:cs typeface="Arial Black"/>
              <a:sym typeface="Arial Black"/>
            </a:rPr>
            <a:t>Estimated</a:t>
          </a:r>
          <a:r>
            <a:rPr b="1" i="0" lang="en-US" sz="1400" u="none" strike="noStrike">
              <a:solidFill>
                <a:srgbClr val="FEECEC"/>
              </a:solidFill>
              <a:latin typeface="Arial Black"/>
              <a:ea typeface="Arial Black"/>
              <a:cs typeface="Arial Black"/>
              <a:sym typeface="Arial Black"/>
            </a:rPr>
            <a:t> cost with</a:t>
          </a:r>
          <a:endParaRPr sz="1400"/>
        </a:p>
        <a:p>
          <a:pPr indent="0" lvl="0" marL="0" rtl="0" algn="l">
            <a:spcBef>
              <a:spcPts val="0"/>
            </a:spcBef>
            <a:spcAft>
              <a:spcPts val="0"/>
            </a:spcAft>
            <a:buNone/>
          </a:pPr>
          <a:r>
            <a:rPr b="1" i="0" lang="en-US" sz="1400" u="none" strike="noStrike">
              <a:solidFill>
                <a:srgbClr val="FEECEC"/>
              </a:solidFill>
              <a:latin typeface="Arial Black"/>
              <a:ea typeface="Arial Black"/>
              <a:cs typeface="Arial Black"/>
              <a:sym typeface="Arial Black"/>
            </a:rPr>
            <a:t>contingency is</a:t>
          </a:r>
          <a:endParaRPr b="1" i="0" sz="1400" u="none" strike="noStrike">
            <a:solidFill>
              <a:srgbClr val="FEECEC"/>
            </a:solidFill>
            <a:latin typeface="Arial Black"/>
            <a:ea typeface="Arial Black"/>
            <a:cs typeface="Arial Black"/>
            <a:sym typeface="Arial Black"/>
          </a:endParaRPr>
        </a:p>
      </xdr:txBody>
    </xdr:sp>
    <xdr:clientData fLocksWithSheet="0"/>
  </xdr:oneCellAnchor>
  <xdr:oneCellAnchor>
    <xdr:from>
      <xdr:col>32</xdr:col>
      <xdr:colOff>561975</xdr:colOff>
      <xdr:row>2</xdr:row>
      <xdr:rowOff>171450</xdr:rowOff>
    </xdr:from>
    <xdr:ext cx="4972050" cy="2190750"/>
    <xdr:grpSp>
      <xdr:nvGrpSpPr>
        <xdr:cNvPr id="2" name="Shape 2"/>
        <xdr:cNvGrpSpPr/>
      </xdr:nvGrpSpPr>
      <xdr:grpSpPr>
        <a:xfrm>
          <a:off x="2859975" y="2684625"/>
          <a:ext cx="4972050" cy="2190750"/>
          <a:chOff x="2859975" y="2684625"/>
          <a:chExt cx="4972050" cy="2190750"/>
        </a:xfrm>
      </xdr:grpSpPr>
      <xdr:grpSp>
        <xdr:nvGrpSpPr>
          <xdr:cNvPr id="27" name="Shape 27"/>
          <xdr:cNvGrpSpPr/>
        </xdr:nvGrpSpPr>
        <xdr:grpSpPr>
          <a:xfrm>
            <a:off x="2859975" y="2684625"/>
            <a:ext cx="4972050" cy="2190750"/>
            <a:chOff x="20165784" y="568833"/>
            <a:chExt cx="4606418" cy="2079625"/>
          </a:xfrm>
        </xdr:grpSpPr>
        <xdr:sp>
          <xdr:nvSpPr>
            <xdr:cNvPr id="4" name="Shape 4"/>
            <xdr:cNvSpPr/>
          </xdr:nvSpPr>
          <xdr:spPr>
            <a:xfrm>
              <a:off x="20165784" y="568833"/>
              <a:ext cx="4606400" cy="2079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a:off x="20165784" y="568833"/>
              <a:ext cx="4606418" cy="2079625"/>
            </a:xfrm>
            <a:prstGeom prst="roundRect">
              <a:avLst>
                <a:gd fmla="val 16667" name="adj"/>
              </a:avLst>
            </a:prstGeom>
            <a:gradFill>
              <a:gsLst>
                <a:gs pos="0">
                  <a:srgbClr val="FF7979"/>
                </a:gs>
                <a:gs pos="21000">
                  <a:srgbClr val="FF7979"/>
                </a:gs>
                <a:gs pos="99000">
                  <a:srgbClr val="FFC5C5"/>
                </a:gs>
                <a:gs pos="100000">
                  <a:srgbClr val="FFC5C5"/>
                </a:gs>
              </a:gsLst>
              <a:lin ang="0" scaled="0"/>
            </a:gra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29" name="Shape 29"/>
            <xdr:cNvSpPr txBox="1"/>
          </xdr:nvSpPr>
          <xdr:spPr>
            <a:xfrm>
              <a:off x="20230439" y="579417"/>
              <a:ext cx="2056192" cy="60325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000">
                  <a:solidFill>
                    <a:srgbClr val="FEECEC"/>
                  </a:solidFill>
                  <a:latin typeface="Arial Black"/>
                  <a:ea typeface="Arial Black"/>
                  <a:cs typeface="Arial Black"/>
                  <a:sym typeface="Arial Black"/>
                </a:rPr>
                <a:t>Total hours</a:t>
              </a:r>
              <a:endParaRPr sz="1400"/>
            </a:p>
          </xdr:txBody>
        </xdr:sp>
        <xdr:sp>
          <xdr:nvSpPr>
            <xdr:cNvPr id="30" name="Shape 30"/>
            <xdr:cNvSpPr txBox="1"/>
          </xdr:nvSpPr>
          <xdr:spPr>
            <a:xfrm>
              <a:off x="20230439" y="943785"/>
              <a:ext cx="1111606" cy="60325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400"/>
                <a:t> </a:t>
              </a:r>
              <a:endParaRPr b="1" sz="2400">
                <a:solidFill>
                  <a:srgbClr val="FEECEC"/>
                </a:solidFill>
                <a:latin typeface="Arial Black"/>
                <a:ea typeface="Arial Black"/>
                <a:cs typeface="Arial Black"/>
                <a:sym typeface="Arial Black"/>
              </a:endParaRPr>
            </a:p>
          </xdr:txBody>
        </xdr:sp>
      </xdr:grpSp>
    </xdr:grpSp>
    <xdr:clientData fLocksWithSheet="0"/>
  </xdr:oneCellAnchor>
  <xdr:oneCellAnchor>
    <xdr:from>
      <xdr:col>25</xdr:col>
      <xdr:colOff>95250</xdr:colOff>
      <xdr:row>2</xdr:row>
      <xdr:rowOff>171450</xdr:rowOff>
    </xdr:from>
    <xdr:ext cx="4905375" cy="2190750"/>
    <xdr:grpSp>
      <xdr:nvGrpSpPr>
        <xdr:cNvPr id="2" name="Shape 2"/>
        <xdr:cNvGrpSpPr/>
      </xdr:nvGrpSpPr>
      <xdr:grpSpPr>
        <a:xfrm>
          <a:off x="2893313" y="2684625"/>
          <a:ext cx="4905375" cy="2190750"/>
          <a:chOff x="2893313" y="2684625"/>
          <a:chExt cx="4905375" cy="2190750"/>
        </a:xfrm>
      </xdr:grpSpPr>
      <xdr:grpSp>
        <xdr:nvGrpSpPr>
          <xdr:cNvPr id="31" name="Shape 31"/>
          <xdr:cNvGrpSpPr/>
        </xdr:nvGrpSpPr>
        <xdr:grpSpPr>
          <a:xfrm>
            <a:off x="2893313" y="2684625"/>
            <a:ext cx="4905375" cy="2190750"/>
            <a:chOff x="14866201" y="537082"/>
            <a:chExt cx="4592011" cy="2079625"/>
          </a:xfrm>
        </xdr:grpSpPr>
        <xdr:sp>
          <xdr:nvSpPr>
            <xdr:cNvPr id="4" name="Shape 4"/>
            <xdr:cNvSpPr/>
          </xdr:nvSpPr>
          <xdr:spPr>
            <a:xfrm>
              <a:off x="14866201" y="537082"/>
              <a:ext cx="4592000" cy="2079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2" name="Shape 32"/>
            <xdr:cNvSpPr/>
          </xdr:nvSpPr>
          <xdr:spPr>
            <a:xfrm>
              <a:off x="14866202" y="537082"/>
              <a:ext cx="4592010" cy="2079625"/>
            </a:xfrm>
            <a:prstGeom prst="roundRect">
              <a:avLst>
                <a:gd fmla="val 16667" name="adj"/>
              </a:avLst>
            </a:prstGeom>
            <a:gradFill>
              <a:gsLst>
                <a:gs pos="0">
                  <a:srgbClr val="ADCDED"/>
                </a:gs>
                <a:gs pos="29000">
                  <a:srgbClr val="ADCDED"/>
                </a:gs>
                <a:gs pos="81000">
                  <a:srgbClr val="85ECF7"/>
                </a:gs>
                <a:gs pos="100000">
                  <a:srgbClr val="85ECF7"/>
                </a:gs>
              </a:gsLst>
              <a:lin ang="2400000" scaled="0"/>
            </a:gra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33" name="Shape 33"/>
            <xdr:cNvSpPr txBox="1"/>
          </xdr:nvSpPr>
          <xdr:spPr>
            <a:xfrm>
              <a:off x="14866201" y="537082"/>
              <a:ext cx="3857227" cy="603250"/>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000">
                  <a:solidFill>
                    <a:srgbClr val="FEECEC"/>
                  </a:solidFill>
                  <a:latin typeface="Arial Black"/>
                  <a:ea typeface="Arial Black"/>
                  <a:cs typeface="Arial Black"/>
                  <a:sym typeface="Arial Black"/>
                </a:rPr>
                <a:t>Actual vs. Target Hours</a:t>
              </a:r>
              <a:endParaRPr sz="1400"/>
            </a:p>
          </xdr:txBody>
        </xdr:sp>
      </xdr:grpSp>
    </xdr:grpSp>
    <xdr:clientData fLocksWithSheet="0"/>
  </xdr:oneCellAnchor>
  <xdr:oneCellAnchor>
    <xdr:from>
      <xdr:col>15</xdr:col>
      <xdr:colOff>85725</xdr:colOff>
      <xdr:row>8</xdr:row>
      <xdr:rowOff>123825</xdr:rowOff>
    </xdr:from>
    <xdr:ext cx="5962650" cy="6191250"/>
    <xdr:sp>
      <xdr:nvSpPr>
        <xdr:cNvPr id="34" name="Shape 34"/>
        <xdr:cNvSpPr txBox="1"/>
      </xdr:nvSpPr>
      <xdr:spPr>
        <a:xfrm>
          <a:off x="2369438" y="689138"/>
          <a:ext cx="5953125" cy="6181725"/>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2400">
              <a:solidFill>
                <a:srgbClr val="BCB5AC"/>
              </a:solidFill>
              <a:latin typeface="Arial Black"/>
              <a:ea typeface="Arial Black"/>
              <a:cs typeface="Arial Black"/>
              <a:sym typeface="Arial Black"/>
            </a:rPr>
            <a:t>The MotorPh Payroll System Implementation project intends to streamline and automate payroll operations at MotorPh. The system is intended to improve productivity, accuracy, and compliance in employee compensation management while also providing a user-friendly interface for both administrators and employees.</a:t>
          </a:r>
          <a:endParaRPr sz="1400"/>
        </a:p>
      </xdr:txBody>
    </xdr:sp>
    <xdr:clientData fLocksWithSheet="0"/>
  </xdr:oneCellAnchor>
  <xdr:oneCellAnchor>
    <xdr:from>
      <xdr:col>29</xdr:col>
      <xdr:colOff>323850</xdr:colOff>
      <xdr:row>26</xdr:row>
      <xdr:rowOff>123825</xdr:rowOff>
    </xdr:from>
    <xdr:ext cx="6115050" cy="255270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945100" cy="61626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915775" cy="8572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6" width="9.13"/>
    <col customWidth="1" min="7" max="41" width="8.6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63"/>
    <col customWidth="1" min="2" max="2" width="28.88"/>
    <col customWidth="1" min="3" max="3" width="43.63"/>
    <col customWidth="1" min="4" max="9" width="24.38"/>
    <col customWidth="1" min="10" max="26" width="8.63"/>
  </cols>
  <sheetData>
    <row r="3">
      <c r="B3" s="2" t="s">
        <v>0</v>
      </c>
      <c r="C3" s="3" t="s">
        <v>1</v>
      </c>
      <c r="D3" s="3" t="s">
        <v>2</v>
      </c>
      <c r="E3" s="3" t="s">
        <v>3</v>
      </c>
      <c r="F3" s="3" t="s">
        <v>4</v>
      </c>
      <c r="G3" s="3" t="s">
        <v>5</v>
      </c>
      <c r="H3" s="3" t="s">
        <v>6</v>
      </c>
      <c r="I3" s="3" t="s">
        <v>7</v>
      </c>
    </row>
    <row r="4">
      <c r="B4" s="4" t="s">
        <v>8</v>
      </c>
      <c r="C4" s="5" t="s">
        <v>9</v>
      </c>
      <c r="D4" s="6" t="s">
        <v>10</v>
      </c>
      <c r="E4" s="7"/>
      <c r="F4" s="7"/>
      <c r="G4" s="7"/>
      <c r="H4" s="7"/>
      <c r="I4" s="7"/>
    </row>
    <row r="5">
      <c r="B5" s="8"/>
      <c r="C5" s="9" t="s">
        <v>11</v>
      </c>
      <c r="D5" s="10" t="s">
        <v>10</v>
      </c>
      <c r="E5" s="11"/>
      <c r="F5" s="11"/>
      <c r="G5" s="11"/>
      <c r="H5" s="11"/>
      <c r="I5" s="11"/>
    </row>
    <row r="6">
      <c r="B6" s="8"/>
      <c r="C6" s="9" t="s">
        <v>12</v>
      </c>
      <c r="D6" s="10" t="s">
        <v>13</v>
      </c>
      <c r="E6" s="11"/>
      <c r="F6" s="11"/>
      <c r="G6" s="11"/>
      <c r="H6" s="11"/>
      <c r="I6" s="11"/>
    </row>
    <row r="7">
      <c r="B7" s="8"/>
      <c r="C7" s="12" t="s">
        <v>14</v>
      </c>
      <c r="D7" s="10" t="s">
        <v>13</v>
      </c>
      <c r="E7" s="11"/>
      <c r="F7" s="11"/>
      <c r="G7" s="11"/>
      <c r="H7" s="11"/>
      <c r="I7" s="11"/>
    </row>
    <row r="8">
      <c r="B8" s="13"/>
      <c r="C8" s="14" t="s">
        <v>15</v>
      </c>
      <c r="D8" s="15" t="s">
        <v>10</v>
      </c>
      <c r="E8" s="16"/>
      <c r="F8" s="16"/>
      <c r="G8" s="16"/>
      <c r="H8" s="16"/>
      <c r="I8" s="16"/>
    </row>
    <row r="9">
      <c r="B9" s="17" t="s">
        <v>16</v>
      </c>
      <c r="C9" s="18" t="s">
        <v>17</v>
      </c>
      <c r="D9" s="19" t="s">
        <v>13</v>
      </c>
      <c r="E9" s="20"/>
      <c r="F9" s="20"/>
      <c r="G9" s="20"/>
      <c r="H9" s="20"/>
      <c r="I9" s="20"/>
    </row>
    <row r="10">
      <c r="B10" s="8"/>
      <c r="C10" s="12" t="s">
        <v>18</v>
      </c>
      <c r="D10" s="10" t="s">
        <v>13</v>
      </c>
      <c r="E10" s="11"/>
      <c r="F10" s="11"/>
      <c r="G10" s="11"/>
      <c r="H10" s="11"/>
      <c r="I10" s="11"/>
    </row>
    <row r="11">
      <c r="B11" s="8"/>
      <c r="C11" s="9" t="s">
        <v>19</v>
      </c>
      <c r="D11" s="10" t="s">
        <v>20</v>
      </c>
      <c r="E11" s="11"/>
      <c r="F11" s="11"/>
      <c r="G11" s="11"/>
      <c r="H11" s="11"/>
      <c r="I11" s="11"/>
    </row>
    <row r="12">
      <c r="B12" s="13"/>
      <c r="C12" s="14" t="s">
        <v>21</v>
      </c>
      <c r="D12" s="15" t="s">
        <v>13</v>
      </c>
      <c r="E12" s="16"/>
      <c r="F12" s="16"/>
      <c r="G12" s="16"/>
      <c r="H12" s="16"/>
      <c r="I12" s="16"/>
    </row>
    <row r="13">
      <c r="B13" s="4" t="s">
        <v>22</v>
      </c>
      <c r="C13" s="18" t="s">
        <v>23</v>
      </c>
      <c r="D13" s="19" t="s">
        <v>13</v>
      </c>
      <c r="E13" s="20"/>
      <c r="F13" s="20"/>
      <c r="G13" s="20"/>
      <c r="H13" s="20"/>
      <c r="I13" s="20"/>
    </row>
    <row r="14">
      <c r="B14" s="8"/>
      <c r="C14" s="9" t="s">
        <v>24</v>
      </c>
      <c r="D14" s="10" t="s">
        <v>20</v>
      </c>
      <c r="E14" s="11"/>
      <c r="F14" s="11"/>
      <c r="G14" s="11"/>
      <c r="H14" s="11"/>
      <c r="I14" s="11"/>
    </row>
    <row r="15">
      <c r="B15" s="13"/>
      <c r="C15" s="21" t="s">
        <v>25</v>
      </c>
      <c r="D15" s="15" t="s">
        <v>13</v>
      </c>
      <c r="E15" s="16"/>
      <c r="F15" s="16"/>
      <c r="G15" s="16"/>
      <c r="H15" s="16"/>
      <c r="I15" s="16"/>
    </row>
    <row r="16">
      <c r="B16" s="4" t="s">
        <v>26</v>
      </c>
      <c r="C16" s="18" t="s">
        <v>27</v>
      </c>
      <c r="D16" s="19" t="s">
        <v>20</v>
      </c>
      <c r="E16" s="20"/>
      <c r="F16" s="22"/>
      <c r="G16" s="20"/>
      <c r="H16" s="20"/>
      <c r="I16" s="20"/>
    </row>
    <row r="17">
      <c r="B17" s="8"/>
      <c r="C17" s="9" t="s">
        <v>28</v>
      </c>
      <c r="D17" s="10" t="s">
        <v>13</v>
      </c>
      <c r="E17" s="11"/>
      <c r="F17" s="23"/>
      <c r="G17" s="11"/>
      <c r="H17" s="11"/>
      <c r="I17" s="11"/>
    </row>
    <row r="18">
      <c r="B18" s="13"/>
      <c r="C18" s="14" t="s">
        <v>29</v>
      </c>
      <c r="D18" s="15" t="s">
        <v>13</v>
      </c>
      <c r="E18" s="16"/>
      <c r="F18" s="24"/>
      <c r="G18" s="16"/>
      <c r="H18" s="16"/>
      <c r="I18" s="16"/>
    </row>
    <row r="19">
      <c r="B19" s="25" t="s">
        <v>30</v>
      </c>
      <c r="C19" s="26" t="s">
        <v>31</v>
      </c>
      <c r="D19" s="27" t="s">
        <v>20</v>
      </c>
      <c r="E19" s="28"/>
      <c r="F19" s="29"/>
      <c r="G19" s="28"/>
      <c r="H19" s="28"/>
      <c r="I19" s="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4:B8"/>
    <mergeCell ref="B9:B12"/>
    <mergeCell ref="B13:B15"/>
    <mergeCell ref="B16:B18"/>
  </mergeCells>
  <dataValidations>
    <dataValidation type="list" allowBlank="1" showErrorMessage="1" sqref="D4:D19">
      <formula1>Data!$G$2:$G$5</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3.63"/>
    <col customWidth="1" min="3" max="3" width="59.63"/>
    <col customWidth="1" min="4" max="4" width="8.88"/>
    <col customWidth="1" min="5" max="5" width="8.63"/>
    <col customWidth="1" min="6" max="6" width="15.63"/>
    <col customWidth="1" min="7" max="8" width="34.38"/>
    <col customWidth="1" min="9" max="10" width="41.75"/>
    <col customWidth="1" min="11" max="11" width="38.75"/>
    <col customWidth="1" min="12" max="12" width="22.88"/>
    <col customWidth="1" min="13" max="13" width="41.75"/>
    <col customWidth="1" min="14" max="26" width="8.63"/>
  </cols>
  <sheetData>
    <row r="2">
      <c r="C2" s="30" t="s">
        <v>32</v>
      </c>
      <c r="D2" s="31" t="s">
        <v>33</v>
      </c>
      <c r="E2" s="31" t="s">
        <v>34</v>
      </c>
      <c r="F2" s="32" t="s">
        <v>35</v>
      </c>
      <c r="G2" s="32" t="s">
        <v>36</v>
      </c>
      <c r="H2" s="33" t="s">
        <v>37</v>
      </c>
    </row>
    <row r="3">
      <c r="C3" s="34" t="s">
        <v>38</v>
      </c>
      <c r="D3" s="35"/>
      <c r="E3" s="36">
        <f>SUM(E4:E10)</f>
        <v>11</v>
      </c>
      <c r="F3" s="37">
        <v>0.1</v>
      </c>
      <c r="G3" s="38">
        <f>SUM(G4:G10)</f>
        <v>210</v>
      </c>
      <c r="H3" s="39">
        <f>('Effort estimate'!$F3*'Effort estimate'!$G3) +'Effort estimate'!$G3</f>
        <v>231</v>
      </c>
    </row>
    <row r="4">
      <c r="C4" s="40" t="s">
        <v>9</v>
      </c>
      <c r="D4" s="41"/>
      <c r="E4" s="41"/>
      <c r="F4" s="42"/>
      <c r="G4" s="43"/>
      <c r="H4" s="44"/>
    </row>
    <row r="5">
      <c r="C5" s="40" t="s">
        <v>39</v>
      </c>
      <c r="D5" s="41">
        <v>20.0</v>
      </c>
      <c r="E5" s="41">
        <v>2.0</v>
      </c>
      <c r="F5" s="45"/>
      <c r="G5" s="43">
        <f>'Effort estimate'!$D5*'Effort estimate'!$E5</f>
        <v>40</v>
      </c>
      <c r="H5" s="44"/>
    </row>
    <row r="6">
      <c r="C6" s="40" t="s">
        <v>40</v>
      </c>
      <c r="D6" s="41">
        <v>20.0</v>
      </c>
      <c r="E6" s="41">
        <v>2.0</v>
      </c>
      <c r="F6" s="45"/>
      <c r="G6" s="43">
        <f>'Effort estimate'!$D6*'Effort estimate'!$E6</f>
        <v>40</v>
      </c>
      <c r="H6" s="44"/>
    </row>
    <row r="7">
      <c r="C7" s="40" t="s">
        <v>41</v>
      </c>
      <c r="D7" s="41">
        <v>20.0</v>
      </c>
      <c r="E7" s="41">
        <v>2.0</v>
      </c>
      <c r="F7" s="45"/>
      <c r="G7" s="43">
        <f>'Effort estimate'!$D7*'Effort estimate'!$E7</f>
        <v>40</v>
      </c>
      <c r="H7" s="44"/>
    </row>
    <row r="8">
      <c r="C8" s="40" t="s">
        <v>42</v>
      </c>
      <c r="D8" s="41">
        <v>20.0</v>
      </c>
      <c r="E8" s="41">
        <v>2.0</v>
      </c>
      <c r="F8" s="45"/>
      <c r="G8" s="43">
        <f>'Effort estimate'!$D8*'Effort estimate'!$E8</f>
        <v>40</v>
      </c>
      <c r="H8" s="44"/>
    </row>
    <row r="9">
      <c r="C9" s="40" t="s">
        <v>43</v>
      </c>
      <c r="D9" s="41">
        <v>20.0</v>
      </c>
      <c r="E9" s="41">
        <v>2.0</v>
      </c>
      <c r="F9" s="45"/>
      <c r="G9" s="43">
        <f>'Effort estimate'!$D9*'Effort estimate'!$E9</f>
        <v>40</v>
      </c>
      <c r="H9" s="44"/>
    </row>
    <row r="10">
      <c r="C10" s="40" t="s">
        <v>11</v>
      </c>
      <c r="D10" s="41">
        <v>10.0</v>
      </c>
      <c r="E10" s="41">
        <v>1.0</v>
      </c>
      <c r="F10" s="45"/>
      <c r="G10" s="43">
        <f>'Effort estimate'!$D10*'Effort estimate'!$E10</f>
        <v>10</v>
      </c>
      <c r="H10" s="44"/>
    </row>
    <row r="11">
      <c r="C11" s="34" t="s">
        <v>44</v>
      </c>
      <c r="D11" s="35"/>
      <c r="E11" s="46">
        <f t="shared" ref="E11:G11" si="1">SUM(E12:E18)</f>
        <v>30</v>
      </c>
      <c r="F11" s="37">
        <f t="shared" si="1"/>
        <v>0.25</v>
      </c>
      <c r="G11" s="47">
        <f t="shared" si="1"/>
        <v>1500</v>
      </c>
      <c r="H11" s="48">
        <f>(F11*G11) +G11</f>
        <v>1875</v>
      </c>
    </row>
    <row r="12">
      <c r="C12" s="40" t="s">
        <v>17</v>
      </c>
      <c r="D12" s="41">
        <v>50.0</v>
      </c>
      <c r="E12" s="49">
        <v>5.0</v>
      </c>
      <c r="F12" s="42">
        <v>0.05</v>
      </c>
      <c r="G12" s="50">
        <f t="shared" ref="G12:G18" si="2">D12*E12</f>
        <v>250</v>
      </c>
      <c r="H12" s="51"/>
    </row>
    <row r="13">
      <c r="C13" s="40" t="s">
        <v>18</v>
      </c>
      <c r="D13" s="41"/>
      <c r="E13" s="49"/>
      <c r="F13" s="45"/>
      <c r="G13" s="50">
        <f t="shared" si="2"/>
        <v>0</v>
      </c>
      <c r="H13" s="51"/>
      <c r="N13" s="52">
        <f>10/5%</f>
        <v>200</v>
      </c>
    </row>
    <row r="14">
      <c r="C14" s="40" t="s">
        <v>45</v>
      </c>
      <c r="D14" s="41">
        <v>50.0</v>
      </c>
      <c r="E14" s="49">
        <v>5.0</v>
      </c>
      <c r="F14" s="42">
        <v>0.05</v>
      </c>
      <c r="G14" s="50">
        <f t="shared" si="2"/>
        <v>250</v>
      </c>
      <c r="H14" s="51"/>
    </row>
    <row r="15">
      <c r="C15" s="40" t="s">
        <v>46</v>
      </c>
      <c r="D15" s="41">
        <v>50.0</v>
      </c>
      <c r="E15" s="49">
        <v>5.0</v>
      </c>
      <c r="F15" s="42">
        <v>0.05</v>
      </c>
      <c r="G15" s="50">
        <f t="shared" si="2"/>
        <v>250</v>
      </c>
      <c r="H15" s="51"/>
    </row>
    <row r="16">
      <c r="C16" s="40" t="s">
        <v>47</v>
      </c>
      <c r="D16" s="41">
        <v>50.0</v>
      </c>
      <c r="E16" s="49">
        <v>5.0</v>
      </c>
      <c r="F16" s="42">
        <v>0.05</v>
      </c>
      <c r="G16" s="50">
        <f t="shared" si="2"/>
        <v>250</v>
      </c>
      <c r="H16" s="51"/>
    </row>
    <row r="17">
      <c r="C17" s="40" t="s">
        <v>19</v>
      </c>
      <c r="D17" s="41">
        <v>50.0</v>
      </c>
      <c r="E17" s="49">
        <v>5.0</v>
      </c>
      <c r="F17" s="45"/>
      <c r="G17" s="50">
        <f t="shared" si="2"/>
        <v>250</v>
      </c>
      <c r="H17" s="51"/>
    </row>
    <row r="18">
      <c r="C18" s="40" t="s">
        <v>21</v>
      </c>
      <c r="D18" s="41">
        <v>50.0</v>
      </c>
      <c r="E18" s="49">
        <v>5.0</v>
      </c>
      <c r="F18" s="42">
        <v>0.05</v>
      </c>
      <c r="G18" s="50">
        <f t="shared" si="2"/>
        <v>250</v>
      </c>
      <c r="H18" s="51"/>
    </row>
    <row r="19">
      <c r="C19" s="34" t="s">
        <v>48</v>
      </c>
      <c r="D19" s="35"/>
      <c r="E19" s="46">
        <f>SUM(E20:E22)</f>
        <v>15</v>
      </c>
      <c r="F19" s="37">
        <v>0.15</v>
      </c>
      <c r="G19" s="47">
        <f>SUM(G20:G22)</f>
        <v>300</v>
      </c>
      <c r="H19" s="48">
        <f>(F19*G19)+G19</f>
        <v>345</v>
      </c>
    </row>
    <row r="20">
      <c r="C20" s="40" t="s">
        <v>23</v>
      </c>
      <c r="D20" s="41">
        <v>20.0</v>
      </c>
      <c r="E20" s="49">
        <v>5.0</v>
      </c>
      <c r="F20" s="45"/>
      <c r="G20" s="50">
        <f t="shared" ref="G20:G22" si="3">D20*E20</f>
        <v>100</v>
      </c>
      <c r="H20" s="51"/>
    </row>
    <row r="21" ht="15.75" customHeight="1">
      <c r="C21" s="40" t="s">
        <v>24</v>
      </c>
      <c r="D21" s="41">
        <v>20.0</v>
      </c>
      <c r="E21" s="49">
        <v>5.0</v>
      </c>
      <c r="F21" s="45"/>
      <c r="G21" s="50">
        <f t="shared" si="3"/>
        <v>100</v>
      </c>
      <c r="H21" s="51"/>
    </row>
    <row r="22" ht="15.75" customHeight="1">
      <c r="C22" s="40" t="s">
        <v>25</v>
      </c>
      <c r="D22" s="41">
        <v>20.0</v>
      </c>
      <c r="E22" s="49">
        <v>5.0</v>
      </c>
      <c r="F22" s="45"/>
      <c r="G22" s="50">
        <f t="shared" si="3"/>
        <v>100</v>
      </c>
      <c r="H22" s="51"/>
    </row>
    <row r="23" ht="15.75" customHeight="1">
      <c r="C23" s="34" t="s">
        <v>49</v>
      </c>
      <c r="D23" s="35"/>
      <c r="E23" s="46">
        <f t="shared" ref="E23:G23" si="4">SUM(E24:E26)</f>
        <v>11</v>
      </c>
      <c r="F23" s="37">
        <f t="shared" si="4"/>
        <v>0.1</v>
      </c>
      <c r="G23" s="47">
        <f t="shared" si="4"/>
        <v>670</v>
      </c>
      <c r="H23" s="48">
        <f>(F23*G23)+G23</f>
        <v>737</v>
      </c>
    </row>
    <row r="24" ht="15.75" customHeight="1">
      <c r="C24" s="40" t="s">
        <v>27</v>
      </c>
      <c r="D24" s="41">
        <v>40.0</v>
      </c>
      <c r="E24" s="49">
        <v>3.0</v>
      </c>
      <c r="F24" s="45"/>
      <c r="G24" s="50">
        <f t="shared" ref="G24:G26" si="5">D24*E24</f>
        <v>120</v>
      </c>
      <c r="H24" s="51"/>
    </row>
    <row r="25" ht="15.75" customHeight="1">
      <c r="C25" s="40" t="s">
        <v>28</v>
      </c>
      <c r="D25" s="41">
        <v>50.0</v>
      </c>
      <c r="E25" s="49">
        <v>5.0</v>
      </c>
      <c r="F25" s="45"/>
      <c r="G25" s="50">
        <f t="shared" si="5"/>
        <v>250</v>
      </c>
      <c r="H25" s="51"/>
    </row>
    <row r="26" ht="15.75" customHeight="1">
      <c r="C26" s="40" t="s">
        <v>29</v>
      </c>
      <c r="D26" s="41">
        <v>100.0</v>
      </c>
      <c r="E26" s="49">
        <v>3.0</v>
      </c>
      <c r="F26" s="42">
        <v>0.1</v>
      </c>
      <c r="G26" s="50">
        <f t="shared" si="5"/>
        <v>300</v>
      </c>
      <c r="H26" s="51"/>
    </row>
    <row r="27" ht="15.75" customHeight="1">
      <c r="C27" s="34" t="s">
        <v>30</v>
      </c>
      <c r="D27" s="35"/>
      <c r="E27" s="46">
        <f>SUM(E28)</f>
        <v>1</v>
      </c>
      <c r="F27" s="53"/>
      <c r="G27" s="47">
        <f>SUM(G28)</f>
        <v>500</v>
      </c>
      <c r="H27" s="48">
        <f>(F27*G27) +G27</f>
        <v>500</v>
      </c>
    </row>
    <row r="28" ht="15.75" customHeight="1">
      <c r="C28" s="40" t="s">
        <v>31</v>
      </c>
      <c r="D28" s="41">
        <v>500.0</v>
      </c>
      <c r="E28" s="49">
        <v>1.0</v>
      </c>
      <c r="F28" s="45"/>
      <c r="G28" s="50">
        <f>D28*E28</f>
        <v>500</v>
      </c>
      <c r="H28" s="51"/>
    </row>
    <row r="29" ht="15.75" customHeight="1">
      <c r="C29" s="54" t="s">
        <v>50</v>
      </c>
      <c r="D29" s="35"/>
      <c r="E29" s="46">
        <f>SUM(E30)</f>
        <v>3</v>
      </c>
      <c r="F29" s="53"/>
      <c r="G29" s="47"/>
      <c r="H29" s="48"/>
    </row>
    <row r="30" ht="15.75" customHeight="1">
      <c r="C30" s="40" t="s">
        <v>51</v>
      </c>
      <c r="D30" s="41"/>
      <c r="E30" s="49">
        <v>3.0</v>
      </c>
      <c r="F30" s="45"/>
      <c r="G30" s="50"/>
      <c r="H30" s="51"/>
    </row>
    <row r="31" ht="15.75" customHeight="1">
      <c r="C31" s="55" t="s">
        <v>52</v>
      </c>
      <c r="D31" s="56"/>
      <c r="E31" s="56">
        <f>SUM(E3,E11,E19,E23,E27,E29)</f>
        <v>71</v>
      </c>
      <c r="F31" s="56"/>
      <c r="G31" s="57">
        <f>SUM(G3,G11,G19,G23,G27,G29)</f>
        <v>3180</v>
      </c>
      <c r="H31" s="58">
        <f>SUM(H3:H30)</f>
        <v>3688</v>
      </c>
    </row>
    <row r="32" ht="15.75" customHeight="1"/>
    <row r="33" ht="15.75" customHeight="1">
      <c r="C33" s="52" t="s">
        <v>53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25"/>
    <col customWidth="1" min="2" max="2" width="25.88"/>
    <col customWidth="1" min="3" max="4" width="12.0"/>
    <col customWidth="1" min="5" max="5" width="11.25"/>
    <col customWidth="1" min="6" max="6" width="8.63"/>
    <col customWidth="1" min="7" max="7" width="10.88"/>
    <col customWidth="1" min="8" max="8" width="8.63"/>
    <col customWidth="1" min="9" max="9" width="2.25"/>
    <col customWidth="1" min="10" max="10" width="8.63"/>
    <col customWidth="1" min="11" max="11" width="28.38"/>
    <col customWidth="1" min="12" max="12" width="8.63"/>
    <col customWidth="1" min="13" max="14" width="10.63"/>
    <col customWidth="1" min="15" max="26" width="8.63"/>
  </cols>
  <sheetData>
    <row r="1">
      <c r="A1" s="52" t="s">
        <v>0</v>
      </c>
      <c r="B1" s="52" t="s">
        <v>1</v>
      </c>
      <c r="C1" s="52" t="s">
        <v>54</v>
      </c>
      <c r="D1" s="52" t="s">
        <v>2</v>
      </c>
      <c r="I1" s="1"/>
    </row>
    <row r="2">
      <c r="A2" s="59" t="s">
        <v>8</v>
      </c>
      <c r="B2" s="60" t="s">
        <v>9</v>
      </c>
      <c r="C2" s="61">
        <v>2.0</v>
      </c>
      <c r="D2" s="52">
        <f>IF('Project plan'!D4=Data!$G$2, 0, IF('Project plan'!D4 = Data!$G$3, 1, IF('Project plan'!D4 = Data!$G$4, 2, IF('Project plan'!D4 = Data!$G$5, -1))))</f>
        <v>2</v>
      </c>
      <c r="F2" s="52">
        <v>0.0</v>
      </c>
      <c r="G2" s="52" t="s">
        <v>20</v>
      </c>
      <c r="I2" s="1"/>
      <c r="L2" s="52" t="s">
        <v>34</v>
      </c>
      <c r="M2" s="52" t="s">
        <v>55</v>
      </c>
      <c r="N2" s="52" t="s">
        <v>56</v>
      </c>
    </row>
    <row r="3">
      <c r="A3" s="62" t="s">
        <v>8</v>
      </c>
      <c r="B3" s="60" t="s">
        <v>11</v>
      </c>
      <c r="C3" s="61">
        <v>2.0</v>
      </c>
      <c r="D3" s="52">
        <f>IF('Project plan'!D5=Data!$G$2, 0, IF('Project plan'!D5 = Data!$G$3, 1, IF('Project plan'!D5 = Data!$G$4, 2, IF('Project plan'!D5 = Data!$G$5, -1))))</f>
        <v>2</v>
      </c>
      <c r="F3" s="52">
        <v>1.0</v>
      </c>
      <c r="G3" s="52" t="s">
        <v>13</v>
      </c>
      <c r="I3" s="1"/>
      <c r="K3" s="52" t="s">
        <v>38</v>
      </c>
      <c r="L3" s="52">
        <f>'Effort estimate'!E3</f>
        <v>11</v>
      </c>
      <c r="M3" s="63">
        <f>'Effort estimate'!G3</f>
        <v>210</v>
      </c>
      <c r="N3" s="63">
        <f>'Effort estimate'!H3</f>
        <v>231</v>
      </c>
    </row>
    <row r="4">
      <c r="A4" s="62" t="s">
        <v>8</v>
      </c>
      <c r="B4" s="60" t="s">
        <v>12</v>
      </c>
      <c r="C4" s="61">
        <v>2.0</v>
      </c>
      <c r="D4" s="52">
        <f>IF('Project plan'!D6=Data!$G$2, 0, IF('Project plan'!D6 = Data!$G$3, 1, IF('Project plan'!D6 = Data!$G$4, 2, IF('Project plan'!D6 = Data!$G$5, -1))))</f>
        <v>1</v>
      </c>
      <c r="F4" s="52">
        <v>2.0</v>
      </c>
      <c r="G4" s="52" t="s">
        <v>10</v>
      </c>
      <c r="I4" s="1"/>
      <c r="K4" s="52" t="s">
        <v>44</v>
      </c>
      <c r="L4" s="52">
        <f>'Effort estimate'!E11</f>
        <v>30</v>
      </c>
      <c r="M4" s="63">
        <f>'Effort estimate'!G11</f>
        <v>1500</v>
      </c>
      <c r="N4" s="63">
        <f>'Effort estimate'!H11</f>
        <v>1875</v>
      </c>
    </row>
    <row r="5">
      <c r="A5" s="62" t="s">
        <v>8</v>
      </c>
      <c r="B5" s="60" t="s">
        <v>14</v>
      </c>
      <c r="C5" s="61">
        <v>2.0</v>
      </c>
      <c r="D5" s="52">
        <f>IF('Project plan'!D7=Data!$G$2, 0, IF('Project plan'!D7 = Data!$G$3, 1, IF('Project plan'!D7 = Data!$G$4, 2, IF('Project plan'!D7 = Data!$G$5, -1))))</f>
        <v>1</v>
      </c>
      <c r="F5" s="52">
        <v>-1.0</v>
      </c>
      <c r="G5" s="52" t="s">
        <v>57</v>
      </c>
      <c r="I5" s="1"/>
      <c r="K5" s="52" t="s">
        <v>48</v>
      </c>
      <c r="L5" s="52">
        <f>'Effort estimate'!E19</f>
        <v>15</v>
      </c>
      <c r="M5" s="63">
        <f>'Effort estimate'!G19</f>
        <v>300</v>
      </c>
      <c r="N5" s="63">
        <f>'Effort estimate'!H19</f>
        <v>345</v>
      </c>
    </row>
    <row r="6">
      <c r="A6" s="62" t="s">
        <v>8</v>
      </c>
      <c r="B6" s="60" t="s">
        <v>15</v>
      </c>
      <c r="C6" s="61">
        <v>2.0</v>
      </c>
      <c r="D6" s="52">
        <f>IF('Project plan'!D8=Data!$G$2, 0, IF('Project plan'!D8 = Data!$G$3, 1, IF('Project plan'!D8 = Data!$G$4, 2, IF('Project plan'!D8 = Data!$G$5, -1))))</f>
        <v>2</v>
      </c>
      <c r="I6" s="1"/>
      <c r="K6" s="52" t="s">
        <v>49</v>
      </c>
      <c r="L6" s="52">
        <f>'Effort estimate'!E23</f>
        <v>11</v>
      </c>
      <c r="M6" s="63">
        <f>'Effort estimate'!G23</f>
        <v>670</v>
      </c>
      <c r="N6" s="63">
        <f>'Effort estimate'!H23</f>
        <v>737</v>
      </c>
    </row>
    <row r="7">
      <c r="A7" s="62" t="s">
        <v>16</v>
      </c>
      <c r="B7" s="60" t="s">
        <v>17</v>
      </c>
      <c r="C7" s="61">
        <v>2.0</v>
      </c>
      <c r="D7" s="52">
        <f>IF('Project plan'!D9=Data!$G$2, 0, IF('Project plan'!D9 = Data!$G$3, 1, IF('Project plan'!D9 = Data!$G$4, 2, IF('Project plan'!D9 = Data!$G$5, -1))))</f>
        <v>1</v>
      </c>
      <c r="I7" s="1"/>
      <c r="K7" s="52" t="s">
        <v>30</v>
      </c>
      <c r="L7" s="52">
        <f>'Effort estimate'!E27</f>
        <v>1</v>
      </c>
      <c r="M7" s="63">
        <f>'Effort estimate'!G27</f>
        <v>500</v>
      </c>
      <c r="N7" s="63">
        <f>'Effort estimate'!H27</f>
        <v>500</v>
      </c>
    </row>
    <row r="8">
      <c r="A8" s="62" t="s">
        <v>16</v>
      </c>
      <c r="B8" s="60" t="s">
        <v>18</v>
      </c>
      <c r="C8" s="61">
        <v>2.0</v>
      </c>
      <c r="D8" s="52">
        <f>IF('Project plan'!D10=Data!$G$2, 0, IF('Project plan'!D10 = Data!$G$3, 1, IF('Project plan'!D10 = Data!$G$4, 2, IF('Project plan'!D10 = Data!$G$5, -1))))</f>
        <v>1</v>
      </c>
      <c r="I8" s="1"/>
      <c r="K8" s="52" t="s">
        <v>50</v>
      </c>
      <c r="L8" s="52">
        <f>'Effort estimate'!E29</f>
        <v>3</v>
      </c>
      <c r="M8" s="63" t="str">
        <f>'Effort estimate'!G29</f>
        <v/>
      </c>
      <c r="N8" s="63" t="str">
        <f>'Effort estimate'!H29</f>
        <v/>
      </c>
    </row>
    <row r="9">
      <c r="A9" s="62" t="s">
        <v>16</v>
      </c>
      <c r="B9" s="60" t="s">
        <v>19</v>
      </c>
      <c r="C9" s="61">
        <v>2.0</v>
      </c>
      <c r="D9" s="52">
        <f>IF('Project plan'!D11=Data!$G$2, 0, IF('Project plan'!D11 = Data!$G$3, 1, IF('Project plan'!D11 = Data!$G$4, 2, IF('Project plan'!D11 = Data!$G$5, -1))))</f>
        <v>0</v>
      </c>
      <c r="I9" s="1"/>
      <c r="L9" s="52">
        <f t="shared" ref="L9:N9" si="1">SUM(L3:L8)</f>
        <v>71</v>
      </c>
      <c r="M9" s="64">
        <f t="shared" si="1"/>
        <v>3180</v>
      </c>
      <c r="N9" s="64">
        <f t="shared" si="1"/>
        <v>3688</v>
      </c>
    </row>
    <row r="10">
      <c r="A10" s="62" t="s">
        <v>16</v>
      </c>
      <c r="B10" s="60" t="s">
        <v>21</v>
      </c>
      <c r="C10" s="61">
        <v>2.0</v>
      </c>
      <c r="D10" s="52">
        <f>IF('Project plan'!D12=Data!$G$2, 0, IF('Project plan'!D12 = Data!$G$3, 1, IF('Project plan'!D12 = Data!$G$4, 2, IF('Project plan'!D12 = Data!$G$5, -1))))</f>
        <v>1</v>
      </c>
      <c r="I10" s="1"/>
    </row>
    <row r="11">
      <c r="A11" s="62" t="s">
        <v>22</v>
      </c>
      <c r="B11" s="60" t="s">
        <v>23</v>
      </c>
      <c r="C11" s="61">
        <v>2.0</v>
      </c>
      <c r="D11" s="52">
        <f>IF('Project plan'!D13=Data!$G$2, 0, IF('Project plan'!D13 = Data!$G$3, 1, IF('Project plan'!D13 = Data!$G$4, 2, IF('Project plan'!D13 = Data!$G$5, -1))))</f>
        <v>1</v>
      </c>
      <c r="I11" s="1"/>
      <c r="M11" s="52" t="s">
        <v>58</v>
      </c>
      <c r="N11" s="52" t="s">
        <v>59</v>
      </c>
    </row>
    <row r="12">
      <c r="A12" s="62" t="s">
        <v>22</v>
      </c>
      <c r="B12" s="60" t="s">
        <v>24</v>
      </c>
      <c r="C12" s="61">
        <v>2.0</v>
      </c>
      <c r="D12" s="52">
        <f>IF('Project plan'!D14=Data!$G$2, 0, IF('Project plan'!D14 = Data!$G$3, 1, IF('Project plan'!D14 = Data!$G$4, 2, IF('Project plan'!D14 = Data!$G$5, -1))))</f>
        <v>0</v>
      </c>
      <c r="I12" s="1"/>
      <c r="K12" s="52" t="s">
        <v>8</v>
      </c>
      <c r="L12" s="65" t="s">
        <v>9</v>
      </c>
      <c r="M12" s="52">
        <v>3.0</v>
      </c>
      <c r="N12" s="52">
        <v>2.0</v>
      </c>
    </row>
    <row r="13">
      <c r="A13" s="62" t="s">
        <v>22</v>
      </c>
      <c r="B13" s="60" t="s">
        <v>25</v>
      </c>
      <c r="C13" s="61">
        <v>2.0</v>
      </c>
      <c r="D13" s="52">
        <f>IF('Project plan'!D15=Data!$G$2, 0, IF('Project plan'!D15 = Data!$G$3, 1, IF('Project plan'!D15 = Data!$G$4, 2, IF('Project plan'!D15 = Data!$G$5, -1))))</f>
        <v>1</v>
      </c>
      <c r="I13" s="1"/>
      <c r="K13" s="52" t="s">
        <v>8</v>
      </c>
      <c r="L13" s="65" t="s">
        <v>11</v>
      </c>
      <c r="M13" s="65">
        <v>3.0</v>
      </c>
      <c r="N13" s="65">
        <v>3.0</v>
      </c>
      <c r="O13" s="65"/>
      <c r="P13" s="65"/>
      <c r="Q13" s="65"/>
    </row>
    <row r="14">
      <c r="A14" s="62" t="s">
        <v>26</v>
      </c>
      <c r="B14" s="60" t="s">
        <v>27</v>
      </c>
      <c r="C14" s="61">
        <v>2.0</v>
      </c>
      <c r="D14" s="52">
        <f>IF('Project plan'!D16=Data!$G$2, 0, IF('Project plan'!D16 = Data!$G$3, 1, IF('Project plan'!D16 = Data!$G$4, 2, IF('Project plan'!D16 = Data!$G$5, -1))))</f>
        <v>0</v>
      </c>
      <c r="I14" s="1"/>
      <c r="K14" s="52" t="s">
        <v>8</v>
      </c>
      <c r="L14" s="65" t="s">
        <v>12</v>
      </c>
      <c r="M14" s="52">
        <v>3.0</v>
      </c>
      <c r="N14" s="52">
        <v>1.0</v>
      </c>
    </row>
    <row r="15">
      <c r="A15" s="62" t="s">
        <v>26</v>
      </c>
      <c r="B15" s="60" t="s">
        <v>28</v>
      </c>
      <c r="C15" s="61">
        <v>2.0</v>
      </c>
      <c r="D15" s="52">
        <f>IF('Project plan'!D17=Data!$G$2, 0, IF('Project plan'!D17 = Data!$G$3, 1, IF('Project plan'!D17 = Data!$G$4, 2, IF('Project plan'!D17 = Data!$G$5, -1))))</f>
        <v>1</v>
      </c>
      <c r="I15" s="1"/>
      <c r="K15" s="52" t="s">
        <v>8</v>
      </c>
      <c r="L15" s="65" t="s">
        <v>14</v>
      </c>
      <c r="M15" s="52">
        <v>3.0</v>
      </c>
      <c r="N15" s="52">
        <v>2.0</v>
      </c>
    </row>
    <row r="16">
      <c r="A16" s="62" t="s">
        <v>26</v>
      </c>
      <c r="B16" s="60" t="s">
        <v>29</v>
      </c>
      <c r="C16" s="61">
        <v>2.0</v>
      </c>
      <c r="D16" s="52">
        <f>IF('Project plan'!D18=Data!$G$2, 0, IF('Project plan'!D18 = Data!$G$3, 1, IF('Project plan'!D18 = Data!$G$4, 2, IF('Project plan'!D18 = Data!$G$5, -1))))</f>
        <v>1</v>
      </c>
      <c r="I16" s="1"/>
      <c r="K16" s="52" t="s">
        <v>8</v>
      </c>
      <c r="L16" s="65" t="s">
        <v>15</v>
      </c>
      <c r="M16" s="52">
        <v>3.0</v>
      </c>
      <c r="N16" s="52">
        <v>2.0</v>
      </c>
    </row>
    <row r="17">
      <c r="A17" s="62" t="s">
        <v>30</v>
      </c>
      <c r="B17" s="60" t="s">
        <v>31</v>
      </c>
      <c r="C17" s="61">
        <v>2.0</v>
      </c>
      <c r="D17" s="52">
        <f>IF('Project plan'!D19=Data!$G$2, 0, IF('Project plan'!D19 = Data!$G$3, 1, IF('Project plan'!D19 = Data!$G$4, 2, IF('Project plan'!D19 = Data!$G$5, -1))))</f>
        <v>0</v>
      </c>
      <c r="I17" s="1"/>
      <c r="K17" s="52" t="s">
        <v>16</v>
      </c>
      <c r="L17" s="65" t="s">
        <v>17</v>
      </c>
      <c r="M17" s="52">
        <v>5.0</v>
      </c>
      <c r="N17" s="52">
        <v>3.0</v>
      </c>
    </row>
    <row r="18">
      <c r="A18" s="62"/>
      <c r="B18" s="60"/>
      <c r="C18" s="61"/>
      <c r="I18" s="1"/>
      <c r="K18" s="52" t="s">
        <v>16</v>
      </c>
      <c r="L18" s="65" t="s">
        <v>18</v>
      </c>
      <c r="M18" s="52">
        <v>5.0</v>
      </c>
      <c r="N18" s="52">
        <v>4.0</v>
      </c>
    </row>
    <row r="19">
      <c r="I19" s="1"/>
      <c r="K19" s="52" t="s">
        <v>16</v>
      </c>
      <c r="L19" s="65" t="s">
        <v>19</v>
      </c>
      <c r="M19" s="52">
        <v>5.0</v>
      </c>
      <c r="N19" s="52">
        <v>4.0</v>
      </c>
    </row>
    <row r="20">
      <c r="A20" s="66" t="s">
        <v>8</v>
      </c>
      <c r="B20" s="67">
        <f>SUMIFS(Data!$D$2:$D$17, Data!$A$2:$A$17, A20,Data!$D$2:$D$17,$F$3)</f>
        <v>2</v>
      </c>
      <c r="C20" s="67">
        <f>SUMIFS(Data!$D$2:$D$17, Data!$A$2:$A$17, A20,Data!$D$2:$D$17,$F$4)</f>
        <v>6</v>
      </c>
      <c r="D20" s="67">
        <f t="shared" ref="D20:D23" si="2">SUM(B20:C20)</f>
        <v>8</v>
      </c>
      <c r="E20" s="67">
        <f>COUNTIF(Data!$A$2:$A$17,A20)*2</f>
        <v>10</v>
      </c>
      <c r="I20" s="1"/>
      <c r="K20" s="52" t="s">
        <v>16</v>
      </c>
      <c r="L20" s="65" t="s">
        <v>21</v>
      </c>
      <c r="M20" s="52">
        <v>5.0</v>
      </c>
      <c r="N20" s="52">
        <v>5.0</v>
      </c>
    </row>
    <row r="21" ht="15.75" customHeight="1">
      <c r="A21" s="68" t="s">
        <v>16</v>
      </c>
      <c r="B21" s="67">
        <f>SUMIFS(Data!$D$2:$D$17, Data!$A$2:$A$17, A21,Data!$D$2:$D$17,$F$3)</f>
        <v>3</v>
      </c>
      <c r="C21" s="67">
        <f>SUMIFS(Data!$D$2:$D$17, Data!$A$2:$A$17, A21,Data!$D$2:$D$17,$F$4)</f>
        <v>0</v>
      </c>
      <c r="D21" s="67">
        <f t="shared" si="2"/>
        <v>3</v>
      </c>
      <c r="E21" s="67">
        <f>COUNTIF(Data!$A$2:$A$17,A21)*2</f>
        <v>8</v>
      </c>
      <c r="I21" s="1"/>
      <c r="K21" s="52" t="s">
        <v>22</v>
      </c>
      <c r="L21" s="65" t="s">
        <v>23</v>
      </c>
      <c r="M21" s="52">
        <v>4.0</v>
      </c>
      <c r="N21" s="52">
        <v>1.0</v>
      </c>
    </row>
    <row r="22" ht="15.75" customHeight="1">
      <c r="A22" s="68" t="s">
        <v>22</v>
      </c>
      <c r="B22" s="67">
        <f>SUMIFS(Data!$D$2:$D$17, Data!$A$2:$A$17, A22,Data!$D$2:$D$17,$F$3)</f>
        <v>2</v>
      </c>
      <c r="C22" s="67">
        <f>SUMIFS(Data!$D$2:$D$17, Data!$A$2:$A$17, A22,Data!$D$2:$D$17,$F$4)</f>
        <v>0</v>
      </c>
      <c r="D22" s="67">
        <f t="shared" si="2"/>
        <v>2</v>
      </c>
      <c r="E22" s="67">
        <f>COUNTIF(Data!$A$2:$A$17,A22)*2</f>
        <v>6</v>
      </c>
      <c r="I22" s="1"/>
      <c r="K22" s="52" t="s">
        <v>22</v>
      </c>
      <c r="L22" s="65" t="s">
        <v>24</v>
      </c>
      <c r="M22" s="52">
        <v>4.0</v>
      </c>
      <c r="N22" s="52">
        <v>1.0</v>
      </c>
    </row>
    <row r="23" ht="15.75" customHeight="1">
      <c r="A23" s="68" t="s">
        <v>26</v>
      </c>
      <c r="B23" s="67">
        <f>SUMIFS(Data!$D$2:$D$17, Data!$A$2:$A$17, A23,Data!$D$2:$D$17,$F$3)</f>
        <v>2</v>
      </c>
      <c r="C23" s="67">
        <f>SUMIFS(Data!$D$2:$D$17, Data!$A$2:$A$17, A23,Data!$D$2:$D$17,$F$4)</f>
        <v>0</v>
      </c>
      <c r="D23" s="67">
        <f t="shared" si="2"/>
        <v>2</v>
      </c>
      <c r="E23" s="67">
        <f>COUNTIF(Data!$A$2:$A$17,A23)*2</f>
        <v>6</v>
      </c>
      <c r="I23" s="1"/>
      <c r="K23" s="52" t="s">
        <v>22</v>
      </c>
      <c r="L23" s="65" t="s">
        <v>25</v>
      </c>
      <c r="M23" s="52">
        <v>4.0</v>
      </c>
      <c r="N23" s="52">
        <v>2.0</v>
      </c>
    </row>
    <row r="24" ht="15.75" customHeight="1">
      <c r="I24" s="1"/>
      <c r="K24" s="52" t="s">
        <v>26</v>
      </c>
      <c r="L24" s="65" t="s">
        <v>27</v>
      </c>
      <c r="M24" s="52">
        <v>3.0</v>
      </c>
      <c r="N24" s="52">
        <v>2.0</v>
      </c>
    </row>
    <row r="25" ht="15.75" customHeight="1">
      <c r="A25" s="69" t="s">
        <v>8</v>
      </c>
      <c r="B25" s="70">
        <f t="shared" ref="B25:B28" si="3">D20/E20</f>
        <v>0.8</v>
      </c>
      <c r="C25" s="71">
        <f t="shared" ref="C25:C28" si="4">1-B25</f>
        <v>0.2</v>
      </c>
      <c r="D25" s="69">
        <v>1.0</v>
      </c>
      <c r="I25" s="1"/>
      <c r="K25" s="52" t="s">
        <v>26</v>
      </c>
      <c r="L25" s="65" t="s">
        <v>28</v>
      </c>
      <c r="M25" s="52">
        <v>3.0</v>
      </c>
      <c r="N25" s="52">
        <v>1.0</v>
      </c>
    </row>
    <row r="26" ht="15.75" customHeight="1">
      <c r="A26" s="69" t="s">
        <v>16</v>
      </c>
      <c r="B26" s="70">
        <f t="shared" si="3"/>
        <v>0.375</v>
      </c>
      <c r="C26" s="71">
        <f t="shared" si="4"/>
        <v>0.625</v>
      </c>
      <c r="D26" s="69">
        <v>1.0</v>
      </c>
      <c r="I26" s="1"/>
      <c r="K26" s="52" t="s">
        <v>26</v>
      </c>
      <c r="L26" s="65" t="s">
        <v>29</v>
      </c>
      <c r="M26" s="52">
        <v>3.0</v>
      </c>
      <c r="N26" s="52">
        <v>3.0</v>
      </c>
    </row>
    <row r="27" ht="15.75" customHeight="1">
      <c r="A27" s="69" t="s">
        <v>22</v>
      </c>
      <c r="B27" s="70">
        <f t="shared" si="3"/>
        <v>0.3333333333</v>
      </c>
      <c r="C27" s="71">
        <f t="shared" si="4"/>
        <v>0.6666666667</v>
      </c>
      <c r="D27" s="69">
        <v>1.0</v>
      </c>
      <c r="I27" s="1"/>
      <c r="K27" s="52" t="s">
        <v>30</v>
      </c>
      <c r="L27" s="65" t="s">
        <v>31</v>
      </c>
      <c r="M27" s="52">
        <v>1.0</v>
      </c>
      <c r="N27" s="52">
        <v>1.0</v>
      </c>
    </row>
    <row r="28" ht="15.75" customHeight="1">
      <c r="A28" s="69" t="s">
        <v>26</v>
      </c>
      <c r="B28" s="70">
        <f t="shared" si="3"/>
        <v>0.3333333333</v>
      </c>
      <c r="C28" s="71">
        <f t="shared" si="4"/>
        <v>0.6666666667</v>
      </c>
      <c r="D28" s="69">
        <v>1.0</v>
      </c>
      <c r="I28" s="1"/>
    </row>
    <row r="29" ht="15.75" customHeight="1">
      <c r="A29" s="69" t="s">
        <v>60</v>
      </c>
      <c r="B29" s="71">
        <f>SUM(B25:B28)/4</f>
        <v>0.4604166667</v>
      </c>
      <c r="C29" s="69"/>
      <c r="D29" s="69"/>
      <c r="I29" s="1"/>
    </row>
    <row r="30" ht="15.75" customHeight="1">
      <c r="I30" s="1"/>
    </row>
    <row r="31" ht="15.75" customHeight="1">
      <c r="I31" s="1"/>
    </row>
    <row r="32" ht="15.75" customHeight="1">
      <c r="I32" s="1"/>
    </row>
    <row r="33" ht="15.75" customHeight="1">
      <c r="I33" s="1"/>
    </row>
    <row r="34" ht="15.75" customHeight="1">
      <c r="I34" s="1"/>
    </row>
    <row r="35" ht="15.75" customHeight="1">
      <c r="I35" s="1"/>
    </row>
    <row r="36" ht="15.75" customHeight="1">
      <c r="I36" s="1"/>
    </row>
    <row r="37" ht="15.75" customHeight="1">
      <c r="I37" s="1"/>
    </row>
    <row r="38" ht="15.75" customHeight="1">
      <c r="I38" s="1"/>
    </row>
    <row r="39" ht="15.75" customHeight="1">
      <c r="I39" s="1"/>
    </row>
    <row r="40" ht="15.75" customHeight="1">
      <c r="I40" s="1"/>
    </row>
    <row r="41" ht="15.75" customHeight="1">
      <c r="I41" s="1"/>
    </row>
    <row r="42" ht="15.75" customHeight="1">
      <c r="I42" s="1"/>
    </row>
    <row r="43" ht="15.75" customHeight="1">
      <c r="I43" s="1"/>
    </row>
    <row r="44" ht="15.75" customHeight="1">
      <c r="I44" s="1"/>
    </row>
    <row r="45" ht="15.75" customHeight="1">
      <c r="I45" s="1"/>
    </row>
    <row r="46" ht="15.75" customHeight="1">
      <c r="I46" s="1"/>
    </row>
    <row r="47" ht="15.75" customHeight="1">
      <c r="I47" s="1"/>
    </row>
    <row r="48" ht="15.75" customHeight="1">
      <c r="I48" s="1"/>
    </row>
    <row r="49" ht="15.75" customHeight="1">
      <c r="I49" s="1"/>
    </row>
    <row r="50" ht="15.75" customHeight="1">
      <c r="I50" s="1"/>
    </row>
    <row r="51" ht="15.75" customHeight="1">
      <c r="I51" s="1"/>
    </row>
    <row r="52" ht="15.75" customHeight="1">
      <c r="I52" s="1"/>
    </row>
    <row r="53" ht="15.75" customHeight="1">
      <c r="I53" s="1"/>
    </row>
    <row r="54" ht="15.75" customHeight="1">
      <c r="I54" s="1"/>
    </row>
    <row r="55" ht="15.75" customHeight="1">
      <c r="I55" s="1"/>
    </row>
    <row r="56" ht="15.75" customHeight="1">
      <c r="I56" s="1"/>
    </row>
    <row r="57" ht="15.75" customHeight="1">
      <c r="I57" s="1"/>
    </row>
    <row r="58" ht="15.75" customHeight="1">
      <c r="I58" s="1"/>
    </row>
    <row r="59" ht="15.75" customHeight="1">
      <c r="I59" s="1"/>
    </row>
    <row r="60" ht="15.75" customHeight="1">
      <c r="I60" s="1"/>
    </row>
    <row r="61" ht="15.75" customHeight="1">
      <c r="I61" s="1"/>
    </row>
    <row r="62" ht="15.75" customHeight="1">
      <c r="I62" s="1"/>
    </row>
    <row r="63" ht="15.75" customHeight="1">
      <c r="I63" s="1"/>
    </row>
    <row r="64" ht="15.75" customHeight="1">
      <c r="I64" s="1"/>
    </row>
    <row r="65" ht="15.75" customHeight="1">
      <c r="I65" s="1"/>
    </row>
    <row r="66" ht="15.75" customHeight="1">
      <c r="I66" s="1"/>
    </row>
    <row r="67" ht="15.75" customHeight="1">
      <c r="I67" s="1"/>
    </row>
    <row r="68" ht="15.75" customHeight="1">
      <c r="I68" s="1"/>
    </row>
    <row r="69" ht="15.75" customHeight="1">
      <c r="I69" s="1"/>
    </row>
    <row r="70" ht="15.75" customHeight="1">
      <c r="I70" s="1"/>
    </row>
    <row r="71" ht="15.75" customHeight="1">
      <c r="I71" s="1"/>
    </row>
    <row r="72" ht="15.75" customHeight="1">
      <c r="I72" s="1"/>
    </row>
    <row r="73" ht="15.75" customHeight="1">
      <c r="I73" s="1"/>
    </row>
    <row r="74" ht="15.75" customHeight="1">
      <c r="I74" s="1"/>
    </row>
    <row r="75" ht="15.75" customHeight="1">
      <c r="I75" s="1"/>
    </row>
    <row r="76" ht="15.75" customHeight="1">
      <c r="I76" s="1"/>
    </row>
    <row r="77" ht="15.75" customHeight="1">
      <c r="I77" s="1"/>
    </row>
    <row r="78" ht="15.75" customHeight="1">
      <c r="I78" s="1"/>
    </row>
    <row r="79" ht="15.75" customHeight="1">
      <c r="I79" s="1"/>
    </row>
    <row r="80" ht="15.75" customHeight="1">
      <c r="I80" s="1"/>
    </row>
    <row r="81" ht="15.75" customHeight="1">
      <c r="I81" s="1"/>
    </row>
    <row r="82" ht="15.75" customHeight="1">
      <c r="I82" s="1"/>
    </row>
    <row r="83" ht="15.75" customHeight="1">
      <c r="I83" s="1"/>
    </row>
    <row r="84" ht="15.75" customHeight="1">
      <c r="I84" s="1"/>
    </row>
    <row r="85" ht="15.75" customHeight="1">
      <c r="I85" s="1"/>
    </row>
    <row r="86" ht="15.75" customHeight="1">
      <c r="I86" s="1"/>
    </row>
    <row r="87" ht="15.75" customHeight="1">
      <c r="I87" s="1"/>
    </row>
    <row r="88" ht="15.75" customHeight="1">
      <c r="I88" s="1"/>
    </row>
    <row r="89" ht="15.75" customHeight="1">
      <c r="I89" s="1"/>
    </row>
    <row r="90" ht="15.75" customHeight="1">
      <c r="I90" s="1"/>
    </row>
    <row r="91" ht="15.75" customHeight="1">
      <c r="I91" s="1"/>
    </row>
    <row r="92" ht="15.75" customHeight="1">
      <c r="I92" s="1"/>
    </row>
    <row r="93" ht="15.75" customHeight="1">
      <c r="I93" s="1"/>
    </row>
    <row r="94" ht="15.75" customHeight="1">
      <c r="I94" s="1"/>
    </row>
    <row r="95" ht="15.75" customHeight="1">
      <c r="I95" s="1"/>
    </row>
    <row r="96" ht="15.75" customHeight="1">
      <c r="I96" s="1"/>
    </row>
    <row r="97" ht="15.75" customHeight="1">
      <c r="I97" s="1"/>
    </row>
    <row r="98" ht="15.75" customHeight="1">
      <c r="I98" s="1"/>
    </row>
    <row r="99" ht="15.75" customHeight="1">
      <c r="I99" s="1"/>
    </row>
    <row r="100" ht="15.75" customHeight="1">
      <c r="I100" s="1"/>
    </row>
    <row r="101" ht="15.75" customHeight="1">
      <c r="I101" s="1"/>
    </row>
    <row r="102" ht="15.75" customHeight="1">
      <c r="I102" s="1"/>
    </row>
    <row r="103" ht="15.75" customHeight="1">
      <c r="I103" s="1"/>
    </row>
    <row r="104" ht="15.75" customHeight="1">
      <c r="I104" s="1"/>
    </row>
    <row r="105" ht="15.75" customHeight="1">
      <c r="I105" s="1"/>
    </row>
    <row r="106" ht="15.75" customHeight="1">
      <c r="I106" s="1"/>
    </row>
    <row r="107" ht="15.75" customHeight="1">
      <c r="I107" s="1"/>
    </row>
    <row r="108" ht="15.75" customHeight="1">
      <c r="I108" s="1"/>
    </row>
    <row r="109" ht="15.75" customHeight="1">
      <c r="I109" s="1"/>
    </row>
    <row r="110" ht="15.75" customHeight="1">
      <c r="I110" s="1"/>
    </row>
    <row r="111" ht="15.75" customHeight="1">
      <c r="I111" s="1"/>
    </row>
    <row r="112" ht="15.75" customHeight="1">
      <c r="I112" s="1"/>
    </row>
    <row r="113" ht="15.75" customHeight="1">
      <c r="I113" s="1"/>
    </row>
    <row r="114" ht="15.75" customHeight="1">
      <c r="I114" s="1"/>
    </row>
    <row r="115" ht="15.75" customHeight="1">
      <c r="I115" s="1"/>
    </row>
    <row r="116" ht="15.75" customHeight="1">
      <c r="I116" s="1"/>
    </row>
    <row r="117" ht="15.75" customHeight="1">
      <c r="I117" s="1"/>
    </row>
    <row r="118" ht="15.75" customHeight="1">
      <c r="I118" s="1"/>
    </row>
    <row r="119" ht="15.75" customHeight="1">
      <c r="I119" s="1"/>
    </row>
    <row r="120" ht="15.75" customHeight="1">
      <c r="I120" s="1"/>
    </row>
    <row r="121" ht="15.75" customHeight="1">
      <c r="I121" s="1"/>
    </row>
    <row r="122" ht="15.75" customHeight="1">
      <c r="I122" s="1"/>
    </row>
    <row r="123" ht="15.75" customHeight="1">
      <c r="I123" s="1"/>
    </row>
    <row r="124" ht="15.75" customHeight="1">
      <c r="I124" s="1"/>
    </row>
    <row r="125" ht="15.75" customHeight="1">
      <c r="I125" s="1"/>
    </row>
    <row r="126" ht="15.75" customHeight="1">
      <c r="I126" s="1"/>
    </row>
    <row r="127" ht="15.75" customHeight="1">
      <c r="I127" s="1"/>
    </row>
    <row r="128" ht="15.75" customHeight="1">
      <c r="I128" s="1"/>
    </row>
    <row r="129" ht="15.75" customHeight="1">
      <c r="I129" s="1"/>
    </row>
    <row r="130" ht="15.75" customHeight="1">
      <c r="I130" s="1"/>
    </row>
    <row r="131" ht="15.75" customHeight="1">
      <c r="I131" s="1"/>
    </row>
    <row r="132" ht="15.75" customHeight="1">
      <c r="I132" s="1"/>
    </row>
    <row r="133" ht="15.75" customHeight="1">
      <c r="I133" s="1"/>
    </row>
    <row r="134" ht="15.75" customHeight="1">
      <c r="I134" s="1"/>
    </row>
    <row r="135" ht="15.75" customHeight="1">
      <c r="I135" s="1"/>
    </row>
    <row r="136" ht="15.75" customHeight="1">
      <c r="I136" s="1"/>
    </row>
    <row r="137" ht="15.75" customHeight="1">
      <c r="I137" s="1"/>
    </row>
    <row r="138" ht="15.75" customHeight="1">
      <c r="I138" s="1"/>
    </row>
    <row r="139" ht="15.75" customHeight="1">
      <c r="I139" s="1"/>
    </row>
    <row r="140" ht="15.75" customHeight="1">
      <c r="I140" s="1"/>
    </row>
    <row r="141" ht="15.75" customHeight="1">
      <c r="I141" s="1"/>
    </row>
    <row r="142" ht="15.75" customHeight="1">
      <c r="I142" s="1"/>
    </row>
    <row r="143" ht="15.75" customHeight="1">
      <c r="I143" s="1"/>
    </row>
    <row r="144" ht="15.75" customHeight="1">
      <c r="I144" s="1"/>
    </row>
    <row r="145" ht="15.75" customHeight="1">
      <c r="I145" s="1"/>
    </row>
    <row r="146" ht="15.75" customHeight="1">
      <c r="I146" s="1"/>
    </row>
    <row r="147" ht="15.75" customHeight="1">
      <c r="I147" s="1"/>
    </row>
    <row r="148" ht="15.75" customHeight="1">
      <c r="I148" s="1"/>
    </row>
    <row r="149" ht="15.75" customHeight="1">
      <c r="I149" s="1"/>
    </row>
    <row r="150" ht="15.75" customHeight="1">
      <c r="I150" s="1"/>
    </row>
    <row r="151" ht="15.75" customHeight="1">
      <c r="I151" s="1"/>
    </row>
    <row r="152" ht="15.75" customHeight="1">
      <c r="I152" s="1"/>
    </row>
    <row r="153" ht="15.75" customHeight="1">
      <c r="I153" s="1"/>
    </row>
    <row r="154" ht="15.75" customHeight="1">
      <c r="I154" s="1"/>
    </row>
    <row r="155" ht="15.75" customHeight="1">
      <c r="I155" s="1"/>
    </row>
    <row r="156" ht="15.75" customHeight="1">
      <c r="I156" s="1"/>
    </row>
    <row r="157" ht="15.75" customHeight="1">
      <c r="I157" s="1"/>
    </row>
    <row r="158" ht="15.75" customHeight="1">
      <c r="I158" s="1"/>
    </row>
    <row r="159" ht="15.75" customHeight="1">
      <c r="I159" s="1"/>
    </row>
    <row r="160" ht="15.75" customHeight="1">
      <c r="I160" s="1"/>
    </row>
    <row r="161" ht="15.75" customHeight="1">
      <c r="I161" s="1"/>
    </row>
    <row r="162" ht="15.75" customHeight="1">
      <c r="I162" s="1"/>
    </row>
    <row r="163" ht="15.75" customHeight="1">
      <c r="I163" s="1"/>
    </row>
    <row r="164" ht="15.75" customHeight="1">
      <c r="I164" s="1"/>
    </row>
    <row r="165" ht="15.75" customHeight="1">
      <c r="I165" s="1"/>
    </row>
    <row r="166" ht="15.75" customHeight="1">
      <c r="I166" s="1"/>
    </row>
    <row r="167" ht="15.75" customHeight="1">
      <c r="I167" s="1"/>
    </row>
    <row r="168" ht="15.75" customHeight="1">
      <c r="I168" s="1"/>
    </row>
    <row r="169" ht="15.75" customHeight="1">
      <c r="I169" s="1"/>
    </row>
    <row r="170" ht="15.75" customHeight="1">
      <c r="I170" s="1"/>
    </row>
    <row r="171" ht="15.75" customHeight="1">
      <c r="I171" s="1"/>
    </row>
    <row r="172" ht="15.75" customHeight="1">
      <c r="I172" s="1"/>
    </row>
    <row r="173" ht="15.75" customHeight="1">
      <c r="I173" s="1"/>
    </row>
    <row r="174" ht="15.75" customHeight="1">
      <c r="I174" s="1"/>
    </row>
    <row r="175" ht="15.75" customHeight="1">
      <c r="I175" s="1"/>
    </row>
    <row r="176" ht="15.75" customHeight="1">
      <c r="I176" s="1"/>
    </row>
    <row r="177" ht="15.75" customHeight="1">
      <c r="I177" s="1"/>
    </row>
    <row r="178" ht="15.75" customHeight="1">
      <c r="I178" s="1"/>
    </row>
    <row r="179" ht="15.75" customHeight="1">
      <c r="I179" s="1"/>
    </row>
    <row r="180" ht="15.75" customHeight="1">
      <c r="I180" s="1"/>
    </row>
    <row r="181" ht="15.75" customHeight="1">
      <c r="I181" s="1"/>
    </row>
    <row r="182" ht="15.75" customHeight="1">
      <c r="I182" s="1"/>
    </row>
    <row r="183" ht="15.75" customHeight="1">
      <c r="I183" s="1"/>
    </row>
    <row r="184" ht="15.75" customHeight="1">
      <c r="I184" s="1"/>
    </row>
    <row r="185" ht="15.75" customHeight="1">
      <c r="I185" s="1"/>
    </row>
    <row r="186" ht="15.75" customHeight="1">
      <c r="I186" s="1"/>
    </row>
    <row r="187" ht="15.75" customHeight="1">
      <c r="I187" s="1"/>
    </row>
    <row r="188" ht="15.75" customHeight="1">
      <c r="I188" s="1"/>
    </row>
    <row r="189" ht="15.75" customHeight="1">
      <c r="I189" s="1"/>
    </row>
    <row r="190" ht="15.75" customHeight="1">
      <c r="I190" s="1"/>
    </row>
    <row r="191" ht="15.75" customHeight="1">
      <c r="I191" s="1"/>
    </row>
    <row r="192" ht="15.75" customHeight="1">
      <c r="I192" s="1"/>
    </row>
    <row r="193" ht="15.75" customHeight="1">
      <c r="I193" s="1"/>
    </row>
    <row r="194" ht="15.75" customHeight="1">
      <c r="I194" s="1"/>
    </row>
    <row r="195" ht="15.75" customHeight="1">
      <c r="I195" s="1"/>
    </row>
    <row r="196" ht="15.75" customHeight="1">
      <c r="I196" s="1"/>
    </row>
    <row r="197" ht="15.75" customHeight="1">
      <c r="I197" s="1"/>
    </row>
    <row r="198" ht="15.75" customHeight="1">
      <c r="I198" s="1"/>
    </row>
    <row r="199" ht="15.75" customHeight="1">
      <c r="I199" s="1"/>
    </row>
    <row r="200" ht="15.75" customHeight="1">
      <c r="I200" s="1"/>
    </row>
    <row r="201" ht="15.75" customHeight="1">
      <c r="I201" s="1"/>
    </row>
    <row r="202" ht="15.75" customHeight="1">
      <c r="I202" s="1"/>
    </row>
    <row r="203" ht="15.75" customHeight="1">
      <c r="I203" s="1"/>
    </row>
    <row r="204" ht="15.75" customHeight="1">
      <c r="I204" s="1"/>
    </row>
    <row r="205" ht="15.75" customHeight="1">
      <c r="I205" s="1"/>
    </row>
    <row r="206" ht="15.75" customHeight="1">
      <c r="I206" s="1"/>
    </row>
    <row r="207" ht="15.75" customHeight="1">
      <c r="I207" s="1"/>
    </row>
    <row r="208" ht="15.75" customHeight="1">
      <c r="I208" s="1"/>
    </row>
    <row r="209" ht="15.75" customHeight="1">
      <c r="I209" s="1"/>
    </row>
    <row r="210" ht="15.75" customHeight="1">
      <c r="I210" s="1"/>
    </row>
    <row r="211" ht="15.75" customHeight="1">
      <c r="I211" s="1"/>
    </row>
    <row r="212" ht="15.75" customHeight="1">
      <c r="I212" s="1"/>
    </row>
    <row r="213" ht="15.75" customHeight="1">
      <c r="I213" s="1"/>
    </row>
    <row r="214" ht="15.75" customHeight="1">
      <c r="I214" s="1"/>
    </row>
    <row r="215" ht="15.75" customHeight="1">
      <c r="I215" s="1"/>
    </row>
    <row r="216" ht="15.75" customHeight="1">
      <c r="I216" s="1"/>
    </row>
    <row r="217" ht="15.75" customHeight="1">
      <c r="I217" s="1"/>
    </row>
    <row r="218" ht="15.75" customHeight="1">
      <c r="I218" s="1"/>
    </row>
    <row r="219" ht="15.75" customHeight="1">
      <c r="I219" s="1"/>
    </row>
    <row r="220" ht="15.75" customHeight="1">
      <c r="I220" s="1"/>
    </row>
    <row r="221" ht="15.75" customHeight="1">
      <c r="I221" s="1"/>
    </row>
    <row r="222" ht="15.75" customHeight="1">
      <c r="I222" s="1"/>
    </row>
    <row r="223" ht="15.75" customHeight="1">
      <c r="I223" s="1"/>
    </row>
    <row r="224" ht="15.75" customHeight="1">
      <c r="I224" s="1"/>
    </row>
    <row r="225" ht="15.75" customHeight="1">
      <c r="I225" s="1"/>
    </row>
    <row r="226" ht="15.75" customHeight="1">
      <c r="I226" s="1"/>
    </row>
    <row r="227" ht="15.75" customHeight="1">
      <c r="I227" s="1"/>
    </row>
    <row r="228" ht="15.75" customHeight="1">
      <c r="I228" s="1"/>
    </row>
    <row r="229" ht="15.75" customHeight="1">
      <c r="I229" s="1"/>
    </row>
    <row r="230" ht="15.75" customHeight="1">
      <c r="I230" s="1"/>
    </row>
    <row r="231" ht="15.75" customHeight="1">
      <c r="I231" s="1"/>
    </row>
    <row r="232" ht="15.75" customHeight="1">
      <c r="I232" s="1"/>
    </row>
    <row r="233" ht="15.75" customHeight="1">
      <c r="I233" s="1"/>
    </row>
    <row r="234" ht="15.75" customHeight="1">
      <c r="I234" s="1"/>
    </row>
    <row r="235" ht="15.75" customHeight="1">
      <c r="I235" s="1"/>
    </row>
    <row r="236" ht="15.75" customHeight="1">
      <c r="I236" s="1"/>
    </row>
    <row r="237" ht="15.75" customHeight="1">
      <c r="I237" s="1"/>
    </row>
    <row r="238" ht="15.75" customHeight="1">
      <c r="I238" s="1"/>
    </row>
    <row r="239" ht="15.75" customHeight="1">
      <c r="I239" s="1"/>
    </row>
    <row r="240" ht="15.75" customHeight="1">
      <c r="I240" s="1"/>
    </row>
    <row r="241" ht="15.75" customHeight="1">
      <c r="I241" s="1"/>
    </row>
    <row r="242" ht="15.75" customHeight="1">
      <c r="I242" s="1"/>
    </row>
    <row r="243" ht="15.75" customHeight="1">
      <c r="I243" s="1"/>
    </row>
    <row r="244" ht="15.75" customHeight="1">
      <c r="I244" s="1"/>
    </row>
    <row r="245" ht="15.75" customHeight="1">
      <c r="I245" s="1"/>
    </row>
    <row r="246" ht="15.75" customHeight="1">
      <c r="I246" s="1"/>
    </row>
    <row r="247" ht="15.75" customHeight="1">
      <c r="I247" s="1"/>
    </row>
    <row r="248" ht="15.75" customHeight="1">
      <c r="I248" s="1"/>
    </row>
    <row r="249" ht="15.75" customHeight="1">
      <c r="I249" s="1"/>
    </row>
    <row r="250" ht="15.75" customHeight="1">
      <c r="I250" s="1"/>
    </row>
    <row r="251" ht="15.75" customHeight="1">
      <c r="I251" s="1"/>
    </row>
    <row r="252" ht="15.75" customHeight="1">
      <c r="I252" s="1"/>
    </row>
    <row r="253" ht="15.75" customHeight="1">
      <c r="I253" s="1"/>
    </row>
    <row r="254" ht="15.75" customHeight="1">
      <c r="I254" s="1"/>
    </row>
    <row r="255" ht="15.75" customHeight="1">
      <c r="I255" s="1"/>
    </row>
    <row r="256" ht="15.75" customHeight="1">
      <c r="I256" s="1"/>
    </row>
    <row r="257" ht="15.75" customHeight="1">
      <c r="I257" s="1"/>
    </row>
    <row r="258" ht="15.75" customHeight="1">
      <c r="I258" s="1"/>
    </row>
    <row r="259" ht="15.75" customHeight="1">
      <c r="I259" s="1"/>
    </row>
    <row r="260" ht="15.75" customHeight="1">
      <c r="I260" s="1"/>
    </row>
    <row r="261" ht="15.75" customHeight="1">
      <c r="I261" s="1"/>
    </row>
    <row r="262" ht="15.75" customHeight="1">
      <c r="I262" s="1"/>
    </row>
    <row r="263" ht="15.75" customHeight="1">
      <c r="I263" s="1"/>
    </row>
    <row r="264" ht="15.75" customHeight="1">
      <c r="I264" s="1"/>
    </row>
    <row r="265" ht="15.75" customHeight="1">
      <c r="I265" s="1"/>
    </row>
    <row r="266" ht="15.75" customHeight="1">
      <c r="I266" s="1"/>
    </row>
    <row r="267" ht="15.75" customHeight="1">
      <c r="I267" s="1"/>
    </row>
    <row r="268" ht="15.75" customHeight="1">
      <c r="I268" s="1"/>
    </row>
    <row r="269" ht="15.75" customHeight="1">
      <c r="I269" s="1"/>
    </row>
    <row r="270" ht="15.75" customHeight="1">
      <c r="I270" s="1"/>
    </row>
    <row r="271" ht="15.75" customHeight="1">
      <c r="I271" s="1"/>
    </row>
    <row r="272" ht="15.75" customHeight="1">
      <c r="I272" s="1"/>
    </row>
    <row r="273" ht="15.75" customHeight="1">
      <c r="I273" s="1"/>
    </row>
    <row r="274" ht="15.75" customHeight="1">
      <c r="I274" s="1"/>
    </row>
    <row r="275" ht="15.75" customHeight="1">
      <c r="I275" s="1"/>
    </row>
    <row r="276" ht="15.75" customHeight="1">
      <c r="I276" s="1"/>
    </row>
    <row r="277" ht="15.75" customHeight="1">
      <c r="I277" s="1"/>
    </row>
    <row r="278" ht="15.75" customHeight="1">
      <c r="I278" s="1"/>
    </row>
    <row r="279" ht="15.75" customHeight="1">
      <c r="I279" s="1"/>
    </row>
    <row r="280" ht="15.75" customHeight="1">
      <c r="I280" s="1"/>
    </row>
    <row r="281" ht="15.75" customHeight="1">
      <c r="I281" s="1"/>
    </row>
    <row r="282" ht="15.75" customHeight="1">
      <c r="I282" s="1"/>
    </row>
    <row r="283" ht="15.75" customHeight="1">
      <c r="I283" s="1"/>
    </row>
    <row r="284" ht="15.75" customHeight="1">
      <c r="I284" s="1"/>
    </row>
    <row r="285" ht="15.75" customHeight="1">
      <c r="I285" s="1"/>
    </row>
    <row r="286" ht="15.75" customHeight="1">
      <c r="I286" s="1"/>
    </row>
    <row r="287" ht="15.75" customHeight="1">
      <c r="I287" s="1"/>
    </row>
    <row r="288" ht="15.75" customHeight="1">
      <c r="I288" s="1"/>
    </row>
    <row r="289" ht="15.75" customHeight="1">
      <c r="I289" s="1"/>
    </row>
    <row r="290" ht="15.75" customHeight="1">
      <c r="I290" s="1"/>
    </row>
    <row r="291" ht="15.75" customHeight="1">
      <c r="I291" s="1"/>
    </row>
    <row r="292" ht="15.75" customHeight="1">
      <c r="I292" s="1"/>
    </row>
    <row r="293" ht="15.75" customHeight="1">
      <c r="I293" s="1"/>
    </row>
    <row r="294" ht="15.75" customHeight="1">
      <c r="I294" s="1"/>
    </row>
    <row r="295" ht="15.75" customHeight="1">
      <c r="I295" s="1"/>
    </row>
    <row r="296" ht="15.75" customHeight="1">
      <c r="I296" s="1"/>
    </row>
    <row r="297" ht="15.75" customHeight="1">
      <c r="I297" s="1"/>
    </row>
    <row r="298" ht="15.75" customHeight="1">
      <c r="I298" s="1"/>
    </row>
    <row r="299" ht="15.75" customHeight="1">
      <c r="I299" s="1"/>
    </row>
    <row r="300" ht="15.75" customHeight="1">
      <c r="I300" s="1"/>
    </row>
    <row r="301" ht="15.75" customHeight="1">
      <c r="I301" s="1"/>
    </row>
    <row r="302" ht="15.75" customHeight="1">
      <c r="I302" s="1"/>
    </row>
    <row r="303" ht="15.75" customHeight="1">
      <c r="I303" s="1"/>
    </row>
    <row r="304" ht="15.75" customHeight="1">
      <c r="I304" s="1"/>
    </row>
    <row r="305" ht="15.75" customHeight="1">
      <c r="I305" s="1"/>
    </row>
    <row r="306" ht="15.75" customHeight="1">
      <c r="I306" s="1"/>
    </row>
    <row r="307" ht="15.75" customHeight="1">
      <c r="I307" s="1"/>
    </row>
    <row r="308" ht="15.75" customHeight="1">
      <c r="I308" s="1"/>
    </row>
    <row r="309" ht="15.75" customHeight="1">
      <c r="I309" s="1"/>
    </row>
    <row r="310" ht="15.75" customHeight="1">
      <c r="I310" s="1"/>
    </row>
    <row r="311" ht="15.75" customHeight="1">
      <c r="I311" s="1"/>
    </row>
    <row r="312" ht="15.75" customHeight="1">
      <c r="I312" s="1"/>
    </row>
    <row r="313" ht="15.75" customHeight="1">
      <c r="I313" s="1"/>
    </row>
    <row r="314" ht="15.75" customHeight="1">
      <c r="I314" s="1"/>
    </row>
    <row r="315" ht="15.75" customHeight="1">
      <c r="I315" s="1"/>
    </row>
    <row r="316" ht="15.75" customHeight="1">
      <c r="I316" s="1"/>
    </row>
    <row r="317" ht="15.75" customHeight="1">
      <c r="I317" s="1"/>
    </row>
    <row r="318" ht="15.75" customHeight="1">
      <c r="I318" s="1"/>
    </row>
    <row r="319" ht="15.75" customHeight="1">
      <c r="I319" s="1"/>
    </row>
    <row r="320" ht="15.75" customHeight="1">
      <c r="I320" s="1"/>
    </row>
    <row r="321" ht="15.75" customHeight="1">
      <c r="I321" s="1"/>
    </row>
    <row r="322" ht="15.75" customHeight="1">
      <c r="I322" s="1"/>
    </row>
    <row r="323" ht="15.75" customHeight="1">
      <c r="I323" s="1"/>
    </row>
    <row r="324" ht="15.75" customHeight="1">
      <c r="I324" s="1"/>
    </row>
    <row r="325" ht="15.75" customHeight="1">
      <c r="I325" s="1"/>
    </row>
    <row r="326" ht="15.75" customHeight="1">
      <c r="I326" s="1"/>
    </row>
    <row r="327" ht="15.75" customHeight="1">
      <c r="I327" s="1"/>
    </row>
    <row r="328" ht="15.75" customHeight="1">
      <c r="I328" s="1"/>
    </row>
    <row r="329" ht="15.75" customHeight="1">
      <c r="I329" s="1"/>
    </row>
    <row r="330" ht="15.75" customHeight="1">
      <c r="I330" s="1"/>
    </row>
    <row r="331" ht="15.75" customHeight="1">
      <c r="I331" s="1"/>
    </row>
    <row r="332" ht="15.75" customHeight="1">
      <c r="I332" s="1"/>
    </row>
    <row r="333" ht="15.75" customHeight="1">
      <c r="I333" s="1"/>
    </row>
    <row r="334" ht="15.75" customHeight="1">
      <c r="I334" s="1"/>
    </row>
    <row r="335" ht="15.75" customHeight="1">
      <c r="I335" s="1"/>
    </row>
    <row r="336" ht="15.75" customHeight="1">
      <c r="I336" s="1"/>
    </row>
    <row r="337" ht="15.75" customHeight="1">
      <c r="I337" s="1"/>
    </row>
    <row r="338" ht="15.75" customHeight="1">
      <c r="I338" s="1"/>
    </row>
    <row r="339" ht="15.75" customHeight="1">
      <c r="I339" s="1"/>
    </row>
    <row r="340" ht="15.75" customHeight="1">
      <c r="I340" s="1"/>
    </row>
    <row r="341" ht="15.75" customHeight="1">
      <c r="I341" s="1"/>
    </row>
    <row r="342" ht="15.75" customHeight="1">
      <c r="I342" s="1"/>
    </row>
    <row r="343" ht="15.75" customHeight="1">
      <c r="I343" s="1"/>
    </row>
    <row r="344" ht="15.75" customHeight="1">
      <c r="I344" s="1"/>
    </row>
    <row r="345" ht="15.75" customHeight="1">
      <c r="I345" s="1"/>
    </row>
    <row r="346" ht="15.75" customHeight="1">
      <c r="I346" s="1"/>
    </row>
    <row r="347" ht="15.75" customHeight="1">
      <c r="I347" s="1"/>
    </row>
    <row r="348" ht="15.75" customHeight="1">
      <c r="I348" s="1"/>
    </row>
    <row r="349" ht="15.75" customHeight="1">
      <c r="I349" s="1"/>
    </row>
    <row r="350" ht="15.75" customHeight="1">
      <c r="I350" s="1"/>
    </row>
    <row r="351" ht="15.75" customHeight="1">
      <c r="I351" s="1"/>
    </row>
    <row r="352" ht="15.75" customHeight="1">
      <c r="I352" s="1"/>
    </row>
    <row r="353" ht="15.75" customHeight="1">
      <c r="I353" s="1"/>
    </row>
    <row r="354" ht="15.75" customHeight="1">
      <c r="I354" s="1"/>
    </row>
    <row r="355" ht="15.75" customHeight="1">
      <c r="I355" s="1"/>
    </row>
    <row r="356" ht="15.75" customHeight="1">
      <c r="I356" s="1"/>
    </row>
    <row r="357" ht="15.75" customHeight="1">
      <c r="I357" s="1"/>
    </row>
    <row r="358" ht="15.75" customHeight="1">
      <c r="I358" s="1"/>
    </row>
    <row r="359" ht="15.75" customHeight="1">
      <c r="I359" s="1"/>
    </row>
    <row r="360" ht="15.75" customHeight="1">
      <c r="I360" s="1"/>
    </row>
    <row r="361" ht="15.75" customHeight="1">
      <c r="I361" s="1"/>
    </row>
    <row r="362" ht="15.75" customHeight="1">
      <c r="I362" s="1"/>
    </row>
    <row r="363" ht="15.75" customHeight="1">
      <c r="I363" s="1"/>
    </row>
    <row r="364" ht="15.75" customHeight="1">
      <c r="I364" s="1"/>
    </row>
    <row r="365" ht="15.75" customHeight="1">
      <c r="I365" s="1"/>
    </row>
    <row r="366" ht="15.75" customHeight="1">
      <c r="I366" s="1"/>
    </row>
    <row r="367" ht="15.75" customHeight="1">
      <c r="I367" s="1"/>
    </row>
    <row r="368" ht="15.75" customHeight="1">
      <c r="I368" s="1"/>
    </row>
    <row r="369" ht="15.75" customHeight="1">
      <c r="I369" s="1"/>
    </row>
    <row r="370" ht="15.75" customHeight="1">
      <c r="I370" s="1"/>
    </row>
    <row r="371" ht="15.75" customHeight="1">
      <c r="I371" s="1"/>
    </row>
    <row r="372" ht="15.75" customHeight="1">
      <c r="I372" s="1"/>
    </row>
    <row r="373" ht="15.75" customHeight="1">
      <c r="I373" s="1"/>
    </row>
    <row r="374" ht="15.75" customHeight="1">
      <c r="I374" s="1"/>
    </row>
    <row r="375" ht="15.75" customHeight="1">
      <c r="I375" s="1"/>
    </row>
    <row r="376" ht="15.75" customHeight="1">
      <c r="I376" s="1"/>
    </row>
    <row r="377" ht="15.75" customHeight="1">
      <c r="I377" s="1"/>
    </row>
    <row r="378" ht="15.75" customHeight="1">
      <c r="I378" s="1"/>
    </row>
    <row r="379" ht="15.75" customHeight="1">
      <c r="I379" s="1"/>
    </row>
    <row r="380" ht="15.75" customHeight="1">
      <c r="I380" s="1"/>
    </row>
    <row r="381" ht="15.75" customHeight="1">
      <c r="I381" s="1"/>
    </row>
    <row r="382" ht="15.75" customHeight="1">
      <c r="I382" s="1"/>
    </row>
    <row r="383" ht="15.75" customHeight="1">
      <c r="I383" s="1"/>
    </row>
    <row r="384" ht="15.75" customHeight="1">
      <c r="I384" s="1"/>
    </row>
    <row r="385" ht="15.75" customHeight="1">
      <c r="I385" s="1"/>
    </row>
    <row r="386" ht="15.75" customHeight="1">
      <c r="I386" s="1"/>
    </row>
    <row r="387" ht="15.75" customHeight="1">
      <c r="I387" s="1"/>
    </row>
    <row r="388" ht="15.75" customHeight="1">
      <c r="I388" s="1"/>
    </row>
    <row r="389" ht="15.75" customHeight="1">
      <c r="I389" s="1"/>
    </row>
    <row r="390" ht="15.75" customHeight="1">
      <c r="I390" s="1"/>
    </row>
    <row r="391" ht="15.75" customHeight="1">
      <c r="I391" s="1"/>
    </row>
    <row r="392" ht="15.75" customHeight="1">
      <c r="I392" s="1"/>
    </row>
    <row r="393" ht="15.75" customHeight="1">
      <c r="I393" s="1"/>
    </row>
    <row r="394" ht="15.75" customHeight="1">
      <c r="I394" s="1"/>
    </row>
    <row r="395" ht="15.75" customHeight="1">
      <c r="I395" s="1"/>
    </row>
    <row r="396" ht="15.75" customHeight="1">
      <c r="I396" s="1"/>
    </row>
    <row r="397" ht="15.75" customHeight="1">
      <c r="I397" s="1"/>
    </row>
    <row r="398" ht="15.75" customHeight="1">
      <c r="I398" s="1"/>
    </row>
    <row r="399" ht="15.75" customHeight="1">
      <c r="I399" s="1"/>
    </row>
    <row r="400" ht="15.75" customHeight="1">
      <c r="I400" s="1"/>
    </row>
    <row r="401" ht="15.75" customHeight="1">
      <c r="I401" s="1"/>
    </row>
    <row r="402" ht="15.75" customHeight="1">
      <c r="I402" s="1"/>
    </row>
    <row r="403" ht="15.75" customHeight="1">
      <c r="I403" s="1"/>
    </row>
    <row r="404" ht="15.75" customHeight="1">
      <c r="I404" s="1"/>
    </row>
    <row r="405" ht="15.75" customHeight="1">
      <c r="I405" s="1"/>
    </row>
    <row r="406" ht="15.75" customHeight="1">
      <c r="I406" s="1"/>
    </row>
    <row r="407" ht="15.75" customHeight="1">
      <c r="I407" s="1"/>
    </row>
    <row r="408" ht="15.75" customHeight="1">
      <c r="I408" s="1"/>
    </row>
    <row r="409" ht="15.75" customHeight="1">
      <c r="I409" s="1"/>
    </row>
    <row r="410" ht="15.75" customHeight="1">
      <c r="I410" s="1"/>
    </row>
    <row r="411" ht="15.75" customHeight="1">
      <c r="I411" s="1"/>
    </row>
    <row r="412" ht="15.75" customHeight="1">
      <c r="I412" s="1"/>
    </row>
    <row r="413" ht="15.75" customHeight="1">
      <c r="I413" s="1"/>
    </row>
    <row r="414" ht="15.75" customHeight="1">
      <c r="I414" s="1"/>
    </row>
    <row r="415" ht="15.75" customHeight="1">
      <c r="I415" s="1"/>
    </row>
    <row r="416" ht="15.75" customHeight="1">
      <c r="I416" s="1"/>
    </row>
    <row r="417" ht="15.75" customHeight="1">
      <c r="I417" s="1"/>
    </row>
    <row r="418" ht="15.75" customHeight="1">
      <c r="I418" s="1"/>
    </row>
    <row r="419" ht="15.75" customHeight="1">
      <c r="I419" s="1"/>
    </row>
    <row r="420" ht="15.75" customHeight="1">
      <c r="I420" s="1"/>
    </row>
    <row r="421" ht="15.75" customHeight="1">
      <c r="I421" s="1"/>
    </row>
    <row r="422" ht="15.75" customHeight="1">
      <c r="I422" s="1"/>
    </row>
    <row r="423" ht="15.75" customHeight="1">
      <c r="I423" s="1"/>
    </row>
    <row r="424" ht="15.75" customHeight="1">
      <c r="I424" s="1"/>
    </row>
    <row r="425" ht="15.75" customHeight="1">
      <c r="I425" s="1"/>
    </row>
    <row r="426" ht="15.75" customHeight="1">
      <c r="I426" s="1"/>
    </row>
    <row r="427" ht="15.75" customHeight="1">
      <c r="I427" s="1"/>
    </row>
    <row r="428" ht="15.75" customHeight="1">
      <c r="I428" s="1"/>
    </row>
    <row r="429" ht="15.75" customHeight="1">
      <c r="I429" s="1"/>
    </row>
    <row r="430" ht="15.75" customHeight="1">
      <c r="I430" s="1"/>
    </row>
    <row r="431" ht="15.75" customHeight="1">
      <c r="I431" s="1"/>
    </row>
    <row r="432" ht="15.75" customHeight="1">
      <c r="I432" s="1"/>
    </row>
    <row r="433" ht="15.75" customHeight="1">
      <c r="I433" s="1"/>
    </row>
    <row r="434" ht="15.75" customHeight="1">
      <c r="I434" s="1"/>
    </row>
    <row r="435" ht="15.75" customHeight="1">
      <c r="I435" s="1"/>
    </row>
    <row r="436" ht="15.75" customHeight="1">
      <c r="I436" s="1"/>
    </row>
    <row r="437" ht="15.75" customHeight="1">
      <c r="I437" s="1"/>
    </row>
    <row r="438" ht="15.75" customHeight="1">
      <c r="I438" s="1"/>
    </row>
    <row r="439" ht="15.75" customHeight="1">
      <c r="I439" s="1"/>
    </row>
    <row r="440" ht="15.75" customHeight="1">
      <c r="I440" s="1"/>
    </row>
    <row r="441" ht="15.75" customHeight="1">
      <c r="I441" s="1"/>
    </row>
    <row r="442" ht="15.75" customHeight="1">
      <c r="I442" s="1"/>
    </row>
    <row r="443" ht="15.75" customHeight="1">
      <c r="I443" s="1"/>
    </row>
    <row r="444" ht="15.75" customHeight="1">
      <c r="I444" s="1"/>
    </row>
    <row r="445" ht="15.75" customHeight="1">
      <c r="I445" s="1"/>
    </row>
    <row r="446" ht="15.75" customHeight="1">
      <c r="I446" s="1"/>
    </row>
    <row r="447" ht="15.75" customHeight="1">
      <c r="I447" s="1"/>
    </row>
    <row r="448" ht="15.75" customHeight="1">
      <c r="I448" s="1"/>
    </row>
    <row r="449" ht="15.75" customHeight="1">
      <c r="I449" s="1"/>
    </row>
    <row r="450" ht="15.75" customHeight="1">
      <c r="I450" s="1"/>
    </row>
    <row r="451" ht="15.75" customHeight="1">
      <c r="I451" s="1"/>
    </row>
    <row r="452" ht="15.75" customHeight="1">
      <c r="I452" s="1"/>
    </row>
    <row r="453" ht="15.75" customHeight="1">
      <c r="I453" s="1"/>
    </row>
    <row r="454" ht="15.75" customHeight="1">
      <c r="I454" s="1"/>
    </row>
    <row r="455" ht="15.75" customHeight="1">
      <c r="I455" s="1"/>
    </row>
    <row r="456" ht="15.75" customHeight="1">
      <c r="I456" s="1"/>
    </row>
    <row r="457" ht="15.75" customHeight="1">
      <c r="I457" s="1"/>
    </row>
    <row r="458" ht="15.75" customHeight="1">
      <c r="I458" s="1"/>
    </row>
    <row r="459" ht="15.75" customHeight="1">
      <c r="I459" s="1"/>
    </row>
    <row r="460" ht="15.75" customHeight="1">
      <c r="I460" s="1"/>
    </row>
    <row r="461" ht="15.75" customHeight="1">
      <c r="I461" s="1"/>
    </row>
    <row r="462" ht="15.75" customHeight="1">
      <c r="I462" s="1"/>
    </row>
    <row r="463" ht="15.75" customHeight="1">
      <c r="I463" s="1"/>
    </row>
    <row r="464" ht="15.75" customHeight="1">
      <c r="I464" s="1"/>
    </row>
    <row r="465" ht="15.75" customHeight="1">
      <c r="I465" s="1"/>
    </row>
    <row r="466" ht="15.75" customHeight="1">
      <c r="I466" s="1"/>
    </row>
    <row r="467" ht="15.75" customHeight="1">
      <c r="I467" s="1"/>
    </row>
    <row r="468" ht="15.75" customHeight="1">
      <c r="I468" s="1"/>
    </row>
    <row r="469" ht="15.75" customHeight="1">
      <c r="I469" s="1"/>
    </row>
    <row r="470" ht="15.75" customHeight="1">
      <c r="I470" s="1"/>
    </row>
    <row r="471" ht="15.75" customHeight="1">
      <c r="I471" s="1"/>
    </row>
    <row r="472" ht="15.75" customHeight="1">
      <c r="I472" s="1"/>
    </row>
    <row r="473" ht="15.75" customHeight="1">
      <c r="I473" s="1"/>
    </row>
    <row r="474" ht="15.75" customHeight="1">
      <c r="I474" s="1"/>
    </row>
    <row r="475" ht="15.75" customHeight="1">
      <c r="I475" s="1"/>
    </row>
    <row r="476" ht="15.75" customHeight="1">
      <c r="I476" s="1"/>
    </row>
    <row r="477" ht="15.75" customHeight="1">
      <c r="I477" s="1"/>
    </row>
    <row r="478" ht="15.75" customHeight="1">
      <c r="I478" s="1"/>
    </row>
    <row r="479" ht="15.75" customHeight="1">
      <c r="I479" s="1"/>
    </row>
    <row r="480" ht="15.75" customHeight="1">
      <c r="I480" s="1"/>
    </row>
    <row r="481" ht="15.75" customHeight="1">
      <c r="I481" s="1"/>
    </row>
    <row r="482" ht="15.75" customHeight="1">
      <c r="I482" s="1"/>
    </row>
    <row r="483" ht="15.75" customHeight="1">
      <c r="I483" s="1"/>
    </row>
    <row r="484" ht="15.75" customHeight="1">
      <c r="I484" s="1"/>
    </row>
    <row r="485" ht="15.75" customHeight="1">
      <c r="I485" s="1"/>
    </row>
    <row r="486" ht="15.75" customHeight="1">
      <c r="I486" s="1"/>
    </row>
    <row r="487" ht="15.75" customHeight="1">
      <c r="I487" s="1"/>
    </row>
    <row r="488" ht="15.75" customHeight="1">
      <c r="I488" s="1"/>
    </row>
    <row r="489" ht="15.75" customHeight="1">
      <c r="I489" s="1"/>
    </row>
    <row r="490" ht="15.75" customHeight="1">
      <c r="I490" s="1"/>
    </row>
    <row r="491" ht="15.75" customHeight="1">
      <c r="I491" s="1"/>
    </row>
    <row r="492" ht="15.75" customHeight="1">
      <c r="I492" s="1"/>
    </row>
    <row r="493" ht="15.75" customHeight="1">
      <c r="I493" s="1"/>
    </row>
    <row r="494" ht="15.75" customHeight="1">
      <c r="I494" s="1"/>
    </row>
    <row r="495" ht="15.75" customHeight="1">
      <c r="I495" s="1"/>
    </row>
    <row r="496" ht="15.75" customHeight="1">
      <c r="I496" s="1"/>
    </row>
    <row r="497" ht="15.75" customHeight="1">
      <c r="I497" s="1"/>
    </row>
    <row r="498" ht="15.75" customHeight="1">
      <c r="I498" s="1"/>
    </row>
    <row r="499" ht="15.75" customHeight="1">
      <c r="I499" s="1"/>
    </row>
    <row r="500" ht="15.75" customHeight="1">
      <c r="I500" s="1"/>
    </row>
    <row r="501" ht="15.75" customHeight="1">
      <c r="I501" s="1"/>
    </row>
    <row r="502" ht="15.75" customHeight="1">
      <c r="I502" s="1"/>
    </row>
    <row r="503" ht="15.75" customHeight="1">
      <c r="I503" s="1"/>
    </row>
    <row r="504" ht="15.75" customHeight="1">
      <c r="I504" s="1"/>
    </row>
    <row r="505" ht="15.75" customHeight="1">
      <c r="I505" s="1"/>
    </row>
    <row r="506" ht="15.75" customHeight="1">
      <c r="I506" s="1"/>
    </row>
    <row r="507" ht="15.75" customHeight="1">
      <c r="I507" s="1"/>
    </row>
    <row r="508" ht="15.75" customHeight="1">
      <c r="I508" s="1"/>
    </row>
    <row r="509" ht="15.75" customHeight="1">
      <c r="I509" s="1"/>
    </row>
    <row r="510" ht="15.75" customHeight="1">
      <c r="I510" s="1"/>
    </row>
    <row r="511" ht="15.75" customHeight="1">
      <c r="I511" s="1"/>
    </row>
    <row r="512" ht="15.75" customHeight="1">
      <c r="I512" s="1"/>
    </row>
    <row r="513" ht="15.75" customHeight="1">
      <c r="I513" s="1"/>
    </row>
    <row r="514" ht="15.75" customHeight="1">
      <c r="I514" s="1"/>
    </row>
    <row r="515" ht="15.75" customHeight="1">
      <c r="I515" s="1"/>
    </row>
    <row r="516" ht="15.75" customHeight="1">
      <c r="I516" s="1"/>
    </row>
    <row r="517" ht="15.75" customHeight="1">
      <c r="I517" s="1"/>
    </row>
    <row r="518" ht="15.75" customHeight="1">
      <c r="I518" s="1"/>
    </row>
    <row r="519" ht="15.75" customHeight="1">
      <c r="I519" s="1"/>
    </row>
    <row r="520" ht="15.75" customHeight="1">
      <c r="I520" s="1"/>
    </row>
    <row r="521" ht="15.75" customHeight="1">
      <c r="I521" s="1"/>
    </row>
    <row r="522" ht="15.75" customHeight="1">
      <c r="I522" s="1"/>
    </row>
    <row r="523" ht="15.75" customHeight="1">
      <c r="I523" s="1"/>
    </row>
    <row r="524" ht="15.75" customHeight="1">
      <c r="I524" s="1"/>
    </row>
    <row r="525" ht="15.75" customHeight="1">
      <c r="I525" s="1"/>
    </row>
    <row r="526" ht="15.75" customHeight="1">
      <c r="I526" s="1"/>
    </row>
    <row r="527" ht="15.75" customHeight="1">
      <c r="I527" s="1"/>
    </row>
    <row r="528" ht="15.75" customHeight="1">
      <c r="I528" s="1"/>
    </row>
    <row r="529" ht="15.75" customHeight="1">
      <c r="I529" s="1"/>
    </row>
    <row r="530" ht="15.75" customHeight="1">
      <c r="I530" s="1"/>
    </row>
    <row r="531" ht="15.75" customHeight="1">
      <c r="I531" s="1"/>
    </row>
    <row r="532" ht="15.75" customHeight="1">
      <c r="I532" s="1"/>
    </row>
    <row r="533" ht="15.75" customHeight="1">
      <c r="I533" s="1"/>
    </row>
    <row r="534" ht="15.75" customHeight="1">
      <c r="I534" s="1"/>
    </row>
    <row r="535" ht="15.75" customHeight="1">
      <c r="I535" s="1"/>
    </row>
    <row r="536" ht="15.75" customHeight="1">
      <c r="I536" s="1"/>
    </row>
    <row r="537" ht="15.75" customHeight="1">
      <c r="I537" s="1"/>
    </row>
    <row r="538" ht="15.75" customHeight="1">
      <c r="I538" s="1"/>
    </row>
    <row r="539" ht="15.75" customHeight="1">
      <c r="I539" s="1"/>
    </row>
    <row r="540" ht="15.75" customHeight="1">
      <c r="I540" s="1"/>
    </row>
    <row r="541" ht="15.75" customHeight="1">
      <c r="I541" s="1"/>
    </row>
    <row r="542" ht="15.75" customHeight="1">
      <c r="I542" s="1"/>
    </row>
    <row r="543" ht="15.75" customHeight="1">
      <c r="I543" s="1"/>
    </row>
    <row r="544" ht="15.75" customHeight="1">
      <c r="I544" s="1"/>
    </row>
    <row r="545" ht="15.75" customHeight="1">
      <c r="I545" s="1"/>
    </row>
    <row r="546" ht="15.75" customHeight="1">
      <c r="I546" s="1"/>
    </row>
    <row r="547" ht="15.75" customHeight="1">
      <c r="I547" s="1"/>
    </row>
    <row r="548" ht="15.75" customHeight="1">
      <c r="I548" s="1"/>
    </row>
    <row r="549" ht="15.75" customHeight="1">
      <c r="I549" s="1"/>
    </row>
    <row r="550" ht="15.75" customHeight="1">
      <c r="I550" s="1"/>
    </row>
    <row r="551" ht="15.75" customHeight="1">
      <c r="I551" s="1"/>
    </row>
    <row r="552" ht="15.75" customHeight="1">
      <c r="I552" s="1"/>
    </row>
    <row r="553" ht="15.75" customHeight="1">
      <c r="I553" s="1"/>
    </row>
    <row r="554" ht="15.75" customHeight="1">
      <c r="I554" s="1"/>
    </row>
    <row r="555" ht="15.75" customHeight="1">
      <c r="I555" s="1"/>
    </row>
    <row r="556" ht="15.75" customHeight="1">
      <c r="I556" s="1"/>
    </row>
    <row r="557" ht="15.75" customHeight="1">
      <c r="I557" s="1"/>
    </row>
    <row r="558" ht="15.75" customHeight="1">
      <c r="I558" s="1"/>
    </row>
    <row r="559" ht="15.75" customHeight="1">
      <c r="I559" s="1"/>
    </row>
    <row r="560" ht="15.75" customHeight="1">
      <c r="I560" s="1"/>
    </row>
    <row r="561" ht="15.75" customHeight="1">
      <c r="I561" s="1"/>
    </row>
    <row r="562" ht="15.75" customHeight="1">
      <c r="I562" s="1"/>
    </row>
    <row r="563" ht="15.75" customHeight="1">
      <c r="I563" s="1"/>
    </row>
    <row r="564" ht="15.75" customHeight="1">
      <c r="I564" s="1"/>
    </row>
    <row r="565" ht="15.75" customHeight="1">
      <c r="I565" s="1"/>
    </row>
    <row r="566" ht="15.75" customHeight="1">
      <c r="I566" s="1"/>
    </row>
    <row r="567" ht="15.75" customHeight="1">
      <c r="I567" s="1"/>
    </row>
    <row r="568" ht="15.75" customHeight="1">
      <c r="I568" s="1"/>
    </row>
    <row r="569" ht="15.75" customHeight="1">
      <c r="I569" s="1"/>
    </row>
    <row r="570" ht="15.75" customHeight="1">
      <c r="I570" s="1"/>
    </row>
    <row r="571" ht="15.75" customHeight="1">
      <c r="I571" s="1"/>
    </row>
    <row r="572" ht="15.75" customHeight="1">
      <c r="I572" s="1"/>
    </row>
    <row r="573" ht="15.75" customHeight="1">
      <c r="I573" s="1"/>
    </row>
    <row r="574" ht="15.75" customHeight="1">
      <c r="I574" s="1"/>
    </row>
    <row r="575" ht="15.75" customHeight="1">
      <c r="I575" s="1"/>
    </row>
    <row r="576" ht="15.75" customHeight="1">
      <c r="I576" s="1"/>
    </row>
    <row r="577" ht="15.75" customHeight="1">
      <c r="I577" s="1"/>
    </row>
    <row r="578" ht="15.75" customHeight="1">
      <c r="I578" s="1"/>
    </row>
    <row r="579" ht="15.75" customHeight="1">
      <c r="I579" s="1"/>
    </row>
    <row r="580" ht="15.75" customHeight="1">
      <c r="I580" s="1"/>
    </row>
    <row r="581" ht="15.75" customHeight="1">
      <c r="I581" s="1"/>
    </row>
    <row r="582" ht="15.75" customHeight="1">
      <c r="I582" s="1"/>
    </row>
    <row r="583" ht="15.75" customHeight="1">
      <c r="I583" s="1"/>
    </row>
    <row r="584" ht="15.75" customHeight="1">
      <c r="I584" s="1"/>
    </row>
    <row r="585" ht="15.75" customHeight="1">
      <c r="I585" s="1"/>
    </row>
    <row r="586" ht="15.75" customHeight="1">
      <c r="I586" s="1"/>
    </row>
    <row r="587" ht="15.75" customHeight="1">
      <c r="I587" s="1"/>
    </row>
    <row r="588" ht="15.75" customHeight="1">
      <c r="I588" s="1"/>
    </row>
    <row r="589" ht="15.75" customHeight="1">
      <c r="I589" s="1"/>
    </row>
    <row r="590" ht="15.75" customHeight="1">
      <c r="I590" s="1"/>
    </row>
    <row r="591" ht="15.75" customHeight="1">
      <c r="I591" s="1"/>
    </row>
    <row r="592" ht="15.75" customHeight="1">
      <c r="I592" s="1"/>
    </row>
    <row r="593" ht="15.75" customHeight="1">
      <c r="I593" s="1"/>
    </row>
    <row r="594" ht="15.75" customHeight="1">
      <c r="I594" s="1"/>
    </row>
    <row r="595" ht="15.75" customHeight="1">
      <c r="I595" s="1"/>
    </row>
    <row r="596" ht="15.75" customHeight="1">
      <c r="I596" s="1"/>
    </row>
    <row r="597" ht="15.75" customHeight="1">
      <c r="I597" s="1"/>
    </row>
    <row r="598" ht="15.75" customHeight="1">
      <c r="I598" s="1"/>
    </row>
    <row r="599" ht="15.75" customHeight="1">
      <c r="I599" s="1"/>
    </row>
    <row r="600" ht="15.75" customHeight="1">
      <c r="I600" s="1"/>
    </row>
    <row r="601" ht="15.75" customHeight="1">
      <c r="I601" s="1"/>
    </row>
    <row r="602" ht="15.75" customHeight="1">
      <c r="I602" s="1"/>
    </row>
    <row r="603" ht="15.75" customHeight="1">
      <c r="I603" s="1"/>
    </row>
    <row r="604" ht="15.75" customHeight="1">
      <c r="I604" s="1"/>
    </row>
    <row r="605" ht="15.75" customHeight="1">
      <c r="I605" s="1"/>
    </row>
    <row r="606" ht="15.75" customHeight="1">
      <c r="I606" s="1"/>
    </row>
    <row r="607" ht="15.75" customHeight="1">
      <c r="I607" s="1"/>
    </row>
    <row r="608" ht="15.75" customHeight="1">
      <c r="I608" s="1"/>
    </row>
    <row r="609" ht="15.75" customHeight="1">
      <c r="I609" s="1"/>
    </row>
    <row r="610" ht="15.75" customHeight="1">
      <c r="I610" s="1"/>
    </row>
    <row r="611" ht="15.75" customHeight="1">
      <c r="I611" s="1"/>
    </row>
    <row r="612" ht="15.75" customHeight="1">
      <c r="I612" s="1"/>
    </row>
    <row r="613" ht="15.75" customHeight="1">
      <c r="I613" s="1"/>
    </row>
    <row r="614" ht="15.75" customHeight="1">
      <c r="I614" s="1"/>
    </row>
    <row r="615" ht="15.75" customHeight="1">
      <c r="I615" s="1"/>
    </row>
    <row r="616" ht="15.75" customHeight="1">
      <c r="I616" s="1"/>
    </row>
    <row r="617" ht="15.75" customHeight="1">
      <c r="I617" s="1"/>
    </row>
    <row r="618" ht="15.75" customHeight="1">
      <c r="I618" s="1"/>
    </row>
    <row r="619" ht="15.75" customHeight="1">
      <c r="I619" s="1"/>
    </row>
    <row r="620" ht="15.75" customHeight="1">
      <c r="I620" s="1"/>
    </row>
    <row r="621" ht="15.75" customHeight="1">
      <c r="I621" s="1"/>
    </row>
    <row r="622" ht="15.75" customHeight="1">
      <c r="I622" s="1"/>
    </row>
    <row r="623" ht="15.75" customHeight="1">
      <c r="I623" s="1"/>
    </row>
    <row r="624" ht="15.75" customHeight="1">
      <c r="I624" s="1"/>
    </row>
    <row r="625" ht="15.75" customHeight="1">
      <c r="I625" s="1"/>
    </row>
    <row r="626" ht="15.75" customHeight="1">
      <c r="I626" s="1"/>
    </row>
    <row r="627" ht="15.75" customHeight="1">
      <c r="I627" s="1"/>
    </row>
    <row r="628" ht="15.75" customHeight="1">
      <c r="I628" s="1"/>
    </row>
    <row r="629" ht="15.75" customHeight="1">
      <c r="I629" s="1"/>
    </row>
    <row r="630" ht="15.75" customHeight="1">
      <c r="I630" s="1"/>
    </row>
    <row r="631" ht="15.75" customHeight="1">
      <c r="I631" s="1"/>
    </row>
    <row r="632" ht="15.75" customHeight="1">
      <c r="I632" s="1"/>
    </row>
    <row r="633" ht="15.75" customHeight="1">
      <c r="I633" s="1"/>
    </row>
    <row r="634" ht="15.75" customHeight="1">
      <c r="I634" s="1"/>
    </row>
    <row r="635" ht="15.75" customHeight="1">
      <c r="I635" s="1"/>
    </row>
    <row r="636" ht="15.75" customHeight="1">
      <c r="I636" s="1"/>
    </row>
    <row r="637" ht="15.75" customHeight="1">
      <c r="I637" s="1"/>
    </row>
    <row r="638" ht="15.75" customHeight="1">
      <c r="I638" s="1"/>
    </row>
    <row r="639" ht="15.75" customHeight="1">
      <c r="I639" s="1"/>
    </row>
    <row r="640" ht="15.75" customHeight="1">
      <c r="I640" s="1"/>
    </row>
    <row r="641" ht="15.75" customHeight="1">
      <c r="I641" s="1"/>
    </row>
    <row r="642" ht="15.75" customHeight="1">
      <c r="I642" s="1"/>
    </row>
    <row r="643" ht="15.75" customHeight="1">
      <c r="I643" s="1"/>
    </row>
    <row r="644" ht="15.75" customHeight="1">
      <c r="I644" s="1"/>
    </row>
    <row r="645" ht="15.75" customHeight="1">
      <c r="I645" s="1"/>
    </row>
    <row r="646" ht="15.75" customHeight="1">
      <c r="I646" s="1"/>
    </row>
    <row r="647" ht="15.75" customHeight="1">
      <c r="I647" s="1"/>
    </row>
    <row r="648" ht="15.75" customHeight="1">
      <c r="I648" s="1"/>
    </row>
    <row r="649" ht="15.75" customHeight="1">
      <c r="I649" s="1"/>
    </row>
    <row r="650" ht="15.75" customHeight="1">
      <c r="I650" s="1"/>
    </row>
    <row r="651" ht="15.75" customHeight="1">
      <c r="I651" s="1"/>
    </row>
    <row r="652" ht="15.75" customHeight="1">
      <c r="I652" s="1"/>
    </row>
    <row r="653" ht="15.75" customHeight="1">
      <c r="I653" s="1"/>
    </row>
    <row r="654" ht="15.75" customHeight="1">
      <c r="I654" s="1"/>
    </row>
    <row r="655" ht="15.75" customHeight="1">
      <c r="I655" s="1"/>
    </row>
    <row r="656" ht="15.75" customHeight="1">
      <c r="I656" s="1"/>
    </row>
    <row r="657" ht="15.75" customHeight="1">
      <c r="I657" s="1"/>
    </row>
    <row r="658" ht="15.75" customHeight="1">
      <c r="I658" s="1"/>
    </row>
    <row r="659" ht="15.75" customHeight="1">
      <c r="I659" s="1"/>
    </row>
    <row r="660" ht="15.75" customHeight="1">
      <c r="I660" s="1"/>
    </row>
    <row r="661" ht="15.75" customHeight="1">
      <c r="I661" s="1"/>
    </row>
    <row r="662" ht="15.75" customHeight="1">
      <c r="I662" s="1"/>
    </row>
    <row r="663" ht="15.75" customHeight="1">
      <c r="I663" s="1"/>
    </row>
    <row r="664" ht="15.75" customHeight="1">
      <c r="I664" s="1"/>
    </row>
    <row r="665" ht="15.75" customHeight="1">
      <c r="I665" s="1"/>
    </row>
    <row r="666" ht="15.75" customHeight="1">
      <c r="I666" s="1"/>
    </row>
    <row r="667" ht="15.75" customHeight="1">
      <c r="I667" s="1"/>
    </row>
    <row r="668" ht="15.75" customHeight="1">
      <c r="I668" s="1"/>
    </row>
    <row r="669" ht="15.75" customHeight="1">
      <c r="I669" s="1"/>
    </row>
    <row r="670" ht="15.75" customHeight="1">
      <c r="I670" s="1"/>
    </row>
    <row r="671" ht="15.75" customHeight="1">
      <c r="I671" s="1"/>
    </row>
    <row r="672" ht="15.75" customHeight="1">
      <c r="I672" s="1"/>
    </row>
    <row r="673" ht="15.75" customHeight="1">
      <c r="I673" s="1"/>
    </row>
    <row r="674" ht="15.75" customHeight="1">
      <c r="I674" s="1"/>
    </row>
    <row r="675" ht="15.75" customHeight="1">
      <c r="I675" s="1"/>
    </row>
    <row r="676" ht="15.75" customHeight="1">
      <c r="I676" s="1"/>
    </row>
    <row r="677" ht="15.75" customHeight="1">
      <c r="I677" s="1"/>
    </row>
    <row r="678" ht="15.75" customHeight="1">
      <c r="I678" s="1"/>
    </row>
    <row r="679" ht="15.75" customHeight="1">
      <c r="I679" s="1"/>
    </row>
    <row r="680" ht="15.75" customHeight="1">
      <c r="I680" s="1"/>
    </row>
    <row r="681" ht="15.75" customHeight="1">
      <c r="I681" s="1"/>
    </row>
    <row r="682" ht="15.75" customHeight="1">
      <c r="I682" s="1"/>
    </row>
    <row r="683" ht="15.75" customHeight="1">
      <c r="I683" s="1"/>
    </row>
    <row r="684" ht="15.75" customHeight="1">
      <c r="I684" s="1"/>
    </row>
    <row r="685" ht="15.75" customHeight="1">
      <c r="I685" s="1"/>
    </row>
    <row r="686" ht="15.75" customHeight="1">
      <c r="I686" s="1"/>
    </row>
    <row r="687" ht="15.75" customHeight="1">
      <c r="I687" s="1"/>
    </row>
    <row r="688" ht="15.75" customHeight="1">
      <c r="I688" s="1"/>
    </row>
    <row r="689" ht="15.75" customHeight="1">
      <c r="I689" s="1"/>
    </row>
    <row r="690" ht="15.75" customHeight="1">
      <c r="I690" s="1"/>
    </row>
    <row r="691" ht="15.75" customHeight="1">
      <c r="I691" s="1"/>
    </row>
    <row r="692" ht="15.75" customHeight="1">
      <c r="I692" s="1"/>
    </row>
    <row r="693" ht="15.75" customHeight="1">
      <c r="I693" s="1"/>
    </row>
    <row r="694" ht="15.75" customHeight="1">
      <c r="I694" s="1"/>
    </row>
    <row r="695" ht="15.75" customHeight="1">
      <c r="I695" s="1"/>
    </row>
    <row r="696" ht="15.75" customHeight="1">
      <c r="I696" s="1"/>
    </row>
    <row r="697" ht="15.75" customHeight="1">
      <c r="I697" s="1"/>
    </row>
    <row r="698" ht="15.75" customHeight="1">
      <c r="I698" s="1"/>
    </row>
    <row r="699" ht="15.75" customHeight="1">
      <c r="I699" s="1"/>
    </row>
    <row r="700" ht="15.75" customHeight="1">
      <c r="I700" s="1"/>
    </row>
    <row r="701" ht="15.75" customHeight="1">
      <c r="I701" s="1"/>
    </row>
    <row r="702" ht="15.75" customHeight="1">
      <c r="I702" s="1"/>
    </row>
    <row r="703" ht="15.75" customHeight="1">
      <c r="I703" s="1"/>
    </row>
    <row r="704" ht="15.75" customHeight="1">
      <c r="I704" s="1"/>
    </row>
    <row r="705" ht="15.75" customHeight="1">
      <c r="I705" s="1"/>
    </row>
    <row r="706" ht="15.75" customHeight="1">
      <c r="I706" s="1"/>
    </row>
    <row r="707" ht="15.75" customHeight="1">
      <c r="I707" s="1"/>
    </row>
    <row r="708" ht="15.75" customHeight="1">
      <c r="I708" s="1"/>
    </row>
    <row r="709" ht="15.75" customHeight="1">
      <c r="I709" s="1"/>
    </row>
    <row r="710" ht="15.75" customHeight="1">
      <c r="I710" s="1"/>
    </row>
    <row r="711" ht="15.75" customHeight="1">
      <c r="I711" s="1"/>
    </row>
    <row r="712" ht="15.75" customHeight="1">
      <c r="I712" s="1"/>
    </row>
    <row r="713" ht="15.75" customHeight="1">
      <c r="I713" s="1"/>
    </row>
    <row r="714" ht="15.75" customHeight="1">
      <c r="I714" s="1"/>
    </row>
    <row r="715" ht="15.75" customHeight="1">
      <c r="I715" s="1"/>
    </row>
    <row r="716" ht="15.75" customHeight="1">
      <c r="I716" s="1"/>
    </row>
    <row r="717" ht="15.75" customHeight="1">
      <c r="I717" s="1"/>
    </row>
    <row r="718" ht="15.75" customHeight="1">
      <c r="I718" s="1"/>
    </row>
    <row r="719" ht="15.75" customHeight="1">
      <c r="I719" s="1"/>
    </row>
    <row r="720" ht="15.75" customHeight="1">
      <c r="I720" s="1"/>
    </row>
    <row r="721" ht="15.75" customHeight="1">
      <c r="I721" s="1"/>
    </row>
    <row r="722" ht="15.75" customHeight="1">
      <c r="I722" s="1"/>
    </row>
    <row r="723" ht="15.75" customHeight="1">
      <c r="I723" s="1"/>
    </row>
    <row r="724" ht="15.75" customHeight="1">
      <c r="I724" s="1"/>
    </row>
    <row r="725" ht="15.75" customHeight="1">
      <c r="I725" s="1"/>
    </row>
    <row r="726" ht="15.75" customHeight="1">
      <c r="I726" s="1"/>
    </row>
    <row r="727" ht="15.75" customHeight="1">
      <c r="I727" s="1"/>
    </row>
    <row r="728" ht="15.75" customHeight="1">
      <c r="I728" s="1"/>
    </row>
    <row r="729" ht="15.75" customHeight="1">
      <c r="I729" s="1"/>
    </row>
    <row r="730" ht="15.75" customHeight="1">
      <c r="I730" s="1"/>
    </row>
    <row r="731" ht="15.75" customHeight="1">
      <c r="I731" s="1"/>
    </row>
    <row r="732" ht="15.75" customHeight="1">
      <c r="I732" s="1"/>
    </row>
    <row r="733" ht="15.75" customHeight="1">
      <c r="I733" s="1"/>
    </row>
    <row r="734" ht="15.75" customHeight="1">
      <c r="I734" s="1"/>
    </row>
    <row r="735" ht="15.75" customHeight="1">
      <c r="I735" s="1"/>
    </row>
    <row r="736" ht="15.75" customHeight="1">
      <c r="I736" s="1"/>
    </row>
    <row r="737" ht="15.75" customHeight="1">
      <c r="I737" s="1"/>
    </row>
    <row r="738" ht="15.75" customHeight="1">
      <c r="I738" s="1"/>
    </row>
    <row r="739" ht="15.75" customHeight="1">
      <c r="I739" s="1"/>
    </row>
    <row r="740" ht="15.75" customHeight="1">
      <c r="I740" s="1"/>
    </row>
    <row r="741" ht="15.75" customHeight="1">
      <c r="I741" s="1"/>
    </row>
    <row r="742" ht="15.75" customHeight="1">
      <c r="I742" s="1"/>
    </row>
    <row r="743" ht="15.75" customHeight="1">
      <c r="I743" s="1"/>
    </row>
    <row r="744" ht="15.75" customHeight="1">
      <c r="I744" s="1"/>
    </row>
    <row r="745" ht="15.75" customHeight="1">
      <c r="I745" s="1"/>
    </row>
    <row r="746" ht="15.75" customHeight="1">
      <c r="I746" s="1"/>
    </row>
    <row r="747" ht="15.75" customHeight="1">
      <c r="I747" s="1"/>
    </row>
    <row r="748" ht="15.75" customHeight="1">
      <c r="I748" s="1"/>
    </row>
    <row r="749" ht="15.75" customHeight="1">
      <c r="I749" s="1"/>
    </row>
    <row r="750" ht="15.75" customHeight="1">
      <c r="I750" s="1"/>
    </row>
    <row r="751" ht="15.75" customHeight="1">
      <c r="I751" s="1"/>
    </row>
    <row r="752" ht="15.75" customHeight="1">
      <c r="I752" s="1"/>
    </row>
    <row r="753" ht="15.75" customHeight="1">
      <c r="I753" s="1"/>
    </row>
    <row r="754" ht="15.75" customHeight="1">
      <c r="I754" s="1"/>
    </row>
    <row r="755" ht="15.75" customHeight="1">
      <c r="I755" s="1"/>
    </row>
    <row r="756" ht="15.75" customHeight="1">
      <c r="I756" s="1"/>
    </row>
    <row r="757" ht="15.75" customHeight="1">
      <c r="I757" s="1"/>
    </row>
    <row r="758" ht="15.75" customHeight="1">
      <c r="I758" s="1"/>
    </row>
    <row r="759" ht="15.75" customHeight="1">
      <c r="I759" s="1"/>
    </row>
    <row r="760" ht="15.75" customHeight="1">
      <c r="I760" s="1"/>
    </row>
    <row r="761" ht="15.75" customHeight="1">
      <c r="I761" s="1"/>
    </row>
    <row r="762" ht="15.75" customHeight="1">
      <c r="I762" s="1"/>
    </row>
    <row r="763" ht="15.75" customHeight="1">
      <c r="I763" s="1"/>
    </row>
    <row r="764" ht="15.75" customHeight="1">
      <c r="I764" s="1"/>
    </row>
    <row r="765" ht="15.75" customHeight="1">
      <c r="I765" s="1"/>
    </row>
    <row r="766" ht="15.75" customHeight="1">
      <c r="I766" s="1"/>
    </row>
    <row r="767" ht="15.75" customHeight="1">
      <c r="I767" s="1"/>
    </row>
    <row r="768" ht="15.75" customHeight="1">
      <c r="I768" s="1"/>
    </row>
    <row r="769" ht="15.75" customHeight="1">
      <c r="I769" s="1"/>
    </row>
    <row r="770" ht="15.75" customHeight="1">
      <c r="I770" s="1"/>
    </row>
    <row r="771" ht="15.75" customHeight="1">
      <c r="I771" s="1"/>
    </row>
    <row r="772" ht="15.75" customHeight="1">
      <c r="I772" s="1"/>
    </row>
    <row r="773" ht="15.75" customHeight="1">
      <c r="I773" s="1"/>
    </row>
    <row r="774" ht="15.75" customHeight="1">
      <c r="I774" s="1"/>
    </row>
    <row r="775" ht="15.75" customHeight="1">
      <c r="I775" s="1"/>
    </row>
    <row r="776" ht="15.75" customHeight="1">
      <c r="I776" s="1"/>
    </row>
    <row r="777" ht="15.75" customHeight="1">
      <c r="I777" s="1"/>
    </row>
    <row r="778" ht="15.75" customHeight="1">
      <c r="I778" s="1"/>
    </row>
    <row r="779" ht="15.75" customHeight="1">
      <c r="I779" s="1"/>
    </row>
    <row r="780" ht="15.75" customHeight="1">
      <c r="I780" s="1"/>
    </row>
    <row r="781" ht="15.75" customHeight="1">
      <c r="I781" s="1"/>
    </row>
    <row r="782" ht="15.75" customHeight="1">
      <c r="I782" s="1"/>
    </row>
    <row r="783" ht="15.75" customHeight="1">
      <c r="I783" s="1"/>
    </row>
    <row r="784" ht="15.75" customHeight="1">
      <c r="I784" s="1"/>
    </row>
    <row r="785" ht="15.75" customHeight="1">
      <c r="I785" s="1"/>
    </row>
    <row r="786" ht="15.75" customHeight="1">
      <c r="I786" s="1"/>
    </row>
    <row r="787" ht="15.75" customHeight="1">
      <c r="I787" s="1"/>
    </row>
    <row r="788" ht="15.75" customHeight="1">
      <c r="I788" s="1"/>
    </row>
    <row r="789" ht="15.75" customHeight="1">
      <c r="I789" s="1"/>
    </row>
    <row r="790" ht="15.75" customHeight="1">
      <c r="I790" s="1"/>
    </row>
    <row r="791" ht="15.75" customHeight="1">
      <c r="I791" s="1"/>
    </row>
    <row r="792" ht="15.75" customHeight="1">
      <c r="I792" s="1"/>
    </row>
    <row r="793" ht="15.75" customHeight="1">
      <c r="I793" s="1"/>
    </row>
    <row r="794" ht="15.75" customHeight="1">
      <c r="I794" s="1"/>
    </row>
    <row r="795" ht="15.75" customHeight="1">
      <c r="I795" s="1"/>
    </row>
    <row r="796" ht="15.75" customHeight="1">
      <c r="I796" s="1"/>
    </row>
    <row r="797" ht="15.75" customHeight="1">
      <c r="I797" s="1"/>
    </row>
    <row r="798" ht="15.75" customHeight="1">
      <c r="I798" s="1"/>
    </row>
    <row r="799" ht="15.75" customHeight="1">
      <c r="I799" s="1"/>
    </row>
    <row r="800" ht="15.75" customHeight="1">
      <c r="I800" s="1"/>
    </row>
    <row r="801" ht="15.75" customHeight="1">
      <c r="I801" s="1"/>
    </row>
    <row r="802" ht="15.75" customHeight="1">
      <c r="I802" s="1"/>
    </row>
    <row r="803" ht="15.75" customHeight="1">
      <c r="I803" s="1"/>
    </row>
    <row r="804" ht="15.75" customHeight="1">
      <c r="I804" s="1"/>
    </row>
    <row r="805" ht="15.75" customHeight="1">
      <c r="I805" s="1"/>
    </row>
    <row r="806" ht="15.75" customHeight="1">
      <c r="I806" s="1"/>
    </row>
    <row r="807" ht="15.75" customHeight="1">
      <c r="I807" s="1"/>
    </row>
    <row r="808" ht="15.75" customHeight="1">
      <c r="I808" s="1"/>
    </row>
    <row r="809" ht="15.75" customHeight="1">
      <c r="I809" s="1"/>
    </row>
    <row r="810" ht="15.75" customHeight="1">
      <c r="I810" s="1"/>
    </row>
    <row r="811" ht="15.75" customHeight="1">
      <c r="I811" s="1"/>
    </row>
    <row r="812" ht="15.75" customHeight="1">
      <c r="I812" s="1"/>
    </row>
    <row r="813" ht="15.75" customHeight="1">
      <c r="I813" s="1"/>
    </row>
    <row r="814" ht="15.75" customHeight="1">
      <c r="I814" s="1"/>
    </row>
    <row r="815" ht="15.75" customHeight="1">
      <c r="I815" s="1"/>
    </row>
    <row r="816" ht="15.75" customHeight="1">
      <c r="I816" s="1"/>
    </row>
    <row r="817" ht="15.75" customHeight="1">
      <c r="I817" s="1"/>
    </row>
    <row r="818" ht="15.75" customHeight="1">
      <c r="I818" s="1"/>
    </row>
    <row r="819" ht="15.75" customHeight="1">
      <c r="I819" s="1"/>
    </row>
    <row r="820" ht="15.75" customHeight="1">
      <c r="I820" s="1"/>
    </row>
    <row r="821" ht="15.75" customHeight="1">
      <c r="I821" s="1"/>
    </row>
    <row r="822" ht="15.75" customHeight="1">
      <c r="I822" s="1"/>
    </row>
    <row r="823" ht="15.75" customHeight="1">
      <c r="I823" s="1"/>
    </row>
    <row r="824" ht="15.75" customHeight="1">
      <c r="I824" s="1"/>
    </row>
    <row r="825" ht="15.75" customHeight="1">
      <c r="I825" s="1"/>
    </row>
    <row r="826" ht="15.75" customHeight="1">
      <c r="I826" s="1"/>
    </row>
    <row r="827" ht="15.75" customHeight="1">
      <c r="I827" s="1"/>
    </row>
    <row r="828" ht="15.75" customHeight="1">
      <c r="I828" s="1"/>
    </row>
    <row r="829" ht="15.75" customHeight="1">
      <c r="I829" s="1"/>
    </row>
    <row r="830" ht="15.75" customHeight="1">
      <c r="I830" s="1"/>
    </row>
    <row r="831" ht="15.75" customHeight="1">
      <c r="I831" s="1"/>
    </row>
    <row r="832" ht="15.75" customHeight="1">
      <c r="I832" s="1"/>
    </row>
    <row r="833" ht="15.75" customHeight="1">
      <c r="I833" s="1"/>
    </row>
    <row r="834" ht="15.75" customHeight="1">
      <c r="I834" s="1"/>
    </row>
    <row r="835" ht="15.75" customHeight="1">
      <c r="I835" s="1"/>
    </row>
    <row r="836" ht="15.75" customHeight="1">
      <c r="I836" s="1"/>
    </row>
    <row r="837" ht="15.75" customHeight="1">
      <c r="I837" s="1"/>
    </row>
    <row r="838" ht="15.75" customHeight="1">
      <c r="I838" s="1"/>
    </row>
    <row r="839" ht="15.75" customHeight="1">
      <c r="I839" s="1"/>
    </row>
    <row r="840" ht="15.75" customHeight="1">
      <c r="I840" s="1"/>
    </row>
    <row r="841" ht="15.75" customHeight="1">
      <c r="I841" s="1"/>
    </row>
    <row r="842" ht="15.75" customHeight="1">
      <c r="I842" s="1"/>
    </row>
    <row r="843" ht="15.75" customHeight="1">
      <c r="I843" s="1"/>
    </row>
    <row r="844" ht="15.75" customHeight="1">
      <c r="I844" s="1"/>
    </row>
    <row r="845" ht="15.75" customHeight="1">
      <c r="I845" s="1"/>
    </row>
    <row r="846" ht="15.75" customHeight="1">
      <c r="I846" s="1"/>
    </row>
    <row r="847" ht="15.75" customHeight="1">
      <c r="I847" s="1"/>
    </row>
    <row r="848" ht="15.75" customHeight="1">
      <c r="I848" s="1"/>
    </row>
    <row r="849" ht="15.75" customHeight="1">
      <c r="I849" s="1"/>
    </row>
    <row r="850" ht="15.75" customHeight="1">
      <c r="I850" s="1"/>
    </row>
    <row r="851" ht="15.75" customHeight="1">
      <c r="I851" s="1"/>
    </row>
    <row r="852" ht="15.75" customHeight="1">
      <c r="I852" s="1"/>
    </row>
    <row r="853" ht="15.75" customHeight="1">
      <c r="I853" s="1"/>
    </row>
    <row r="854" ht="15.75" customHeight="1">
      <c r="I854" s="1"/>
    </row>
    <row r="855" ht="15.75" customHeight="1">
      <c r="I855" s="1"/>
    </row>
    <row r="856" ht="15.75" customHeight="1">
      <c r="I856" s="1"/>
    </row>
    <row r="857" ht="15.75" customHeight="1">
      <c r="I857" s="1"/>
    </row>
    <row r="858" ht="15.75" customHeight="1">
      <c r="I858" s="1"/>
    </row>
    <row r="859" ht="15.75" customHeight="1">
      <c r="I859" s="1"/>
    </row>
    <row r="860" ht="15.75" customHeight="1">
      <c r="I860" s="1"/>
    </row>
    <row r="861" ht="15.75" customHeight="1">
      <c r="I861" s="1"/>
    </row>
    <row r="862" ht="15.75" customHeight="1">
      <c r="I862" s="1"/>
    </row>
    <row r="863" ht="15.75" customHeight="1">
      <c r="I863" s="1"/>
    </row>
    <row r="864" ht="15.75" customHeight="1">
      <c r="I864" s="1"/>
    </row>
    <row r="865" ht="15.75" customHeight="1">
      <c r="I865" s="1"/>
    </row>
    <row r="866" ht="15.75" customHeight="1">
      <c r="I866" s="1"/>
    </row>
    <row r="867" ht="15.75" customHeight="1">
      <c r="I867" s="1"/>
    </row>
    <row r="868" ht="15.75" customHeight="1">
      <c r="I868" s="1"/>
    </row>
    <row r="869" ht="15.75" customHeight="1">
      <c r="I869" s="1"/>
    </row>
    <row r="870" ht="15.75" customHeight="1">
      <c r="I870" s="1"/>
    </row>
    <row r="871" ht="15.75" customHeight="1">
      <c r="I871" s="1"/>
    </row>
    <row r="872" ht="15.75" customHeight="1">
      <c r="I872" s="1"/>
    </row>
    <row r="873" ht="15.75" customHeight="1">
      <c r="I873" s="1"/>
    </row>
    <row r="874" ht="15.75" customHeight="1">
      <c r="I874" s="1"/>
    </row>
    <row r="875" ht="15.75" customHeight="1">
      <c r="I875" s="1"/>
    </row>
    <row r="876" ht="15.75" customHeight="1">
      <c r="I876" s="1"/>
    </row>
    <row r="877" ht="15.75" customHeight="1">
      <c r="I877" s="1"/>
    </row>
    <row r="878" ht="15.75" customHeight="1">
      <c r="I878" s="1"/>
    </row>
    <row r="879" ht="15.75" customHeight="1">
      <c r="I879" s="1"/>
    </row>
    <row r="880" ht="15.75" customHeight="1">
      <c r="I880" s="1"/>
    </row>
    <row r="881" ht="15.75" customHeight="1">
      <c r="I881" s="1"/>
    </row>
    <row r="882" ht="15.75" customHeight="1">
      <c r="I882" s="1"/>
    </row>
    <row r="883" ht="15.75" customHeight="1">
      <c r="I883" s="1"/>
    </row>
    <row r="884" ht="15.75" customHeight="1">
      <c r="I884" s="1"/>
    </row>
    <row r="885" ht="15.75" customHeight="1">
      <c r="I885" s="1"/>
    </row>
    <row r="886" ht="15.75" customHeight="1">
      <c r="I886" s="1"/>
    </row>
    <row r="887" ht="15.75" customHeight="1">
      <c r="I887" s="1"/>
    </row>
    <row r="888" ht="15.75" customHeight="1">
      <c r="I888" s="1"/>
    </row>
    <row r="889" ht="15.75" customHeight="1">
      <c r="I889" s="1"/>
    </row>
    <row r="890" ht="15.75" customHeight="1">
      <c r="I890" s="1"/>
    </row>
    <row r="891" ht="15.75" customHeight="1">
      <c r="I891" s="1"/>
    </row>
    <row r="892" ht="15.75" customHeight="1">
      <c r="I892" s="1"/>
    </row>
    <row r="893" ht="15.75" customHeight="1">
      <c r="I893" s="1"/>
    </row>
    <row r="894" ht="15.75" customHeight="1">
      <c r="I894" s="1"/>
    </row>
    <row r="895" ht="15.75" customHeight="1">
      <c r="I895" s="1"/>
    </row>
    <row r="896" ht="15.75" customHeight="1">
      <c r="I896" s="1"/>
    </row>
    <row r="897" ht="15.75" customHeight="1">
      <c r="I897" s="1"/>
    </row>
    <row r="898" ht="15.75" customHeight="1">
      <c r="I898" s="1"/>
    </row>
    <row r="899" ht="15.75" customHeight="1">
      <c r="I899" s="1"/>
    </row>
    <row r="900" ht="15.75" customHeight="1">
      <c r="I900" s="1"/>
    </row>
    <row r="901" ht="15.75" customHeight="1">
      <c r="I901" s="1"/>
    </row>
    <row r="902" ht="15.75" customHeight="1">
      <c r="I902" s="1"/>
    </row>
    <row r="903" ht="15.75" customHeight="1">
      <c r="I903" s="1"/>
    </row>
    <row r="904" ht="15.75" customHeight="1">
      <c r="I904" s="1"/>
    </row>
    <row r="905" ht="15.75" customHeight="1">
      <c r="I905" s="1"/>
    </row>
    <row r="906" ht="15.75" customHeight="1">
      <c r="I906" s="1"/>
    </row>
    <row r="907" ht="15.75" customHeight="1">
      <c r="I907" s="1"/>
    </row>
    <row r="908" ht="15.75" customHeight="1">
      <c r="I908" s="1"/>
    </row>
    <row r="909" ht="15.75" customHeight="1">
      <c r="I909" s="1"/>
    </row>
    <row r="910" ht="15.75" customHeight="1">
      <c r="I910" s="1"/>
    </row>
    <row r="911" ht="15.75" customHeight="1">
      <c r="I911" s="1"/>
    </row>
    <row r="912" ht="15.75" customHeight="1">
      <c r="I912" s="1"/>
    </row>
    <row r="913" ht="15.75" customHeight="1">
      <c r="I913" s="1"/>
    </row>
    <row r="914" ht="15.75" customHeight="1">
      <c r="I914" s="1"/>
    </row>
    <row r="915" ht="15.75" customHeight="1">
      <c r="I915" s="1"/>
    </row>
    <row r="916" ht="15.75" customHeight="1">
      <c r="I916" s="1"/>
    </row>
    <row r="917" ht="15.75" customHeight="1">
      <c r="I917" s="1"/>
    </row>
    <row r="918" ht="15.75" customHeight="1">
      <c r="I918" s="1"/>
    </row>
    <row r="919" ht="15.75" customHeight="1">
      <c r="I919" s="1"/>
    </row>
    <row r="920" ht="15.75" customHeight="1">
      <c r="I920" s="1"/>
    </row>
    <row r="921" ht="15.75" customHeight="1">
      <c r="I921" s="1"/>
    </row>
    <row r="922" ht="15.75" customHeight="1">
      <c r="I922" s="1"/>
    </row>
    <row r="923" ht="15.75" customHeight="1">
      <c r="I923" s="1"/>
    </row>
    <row r="924" ht="15.75" customHeight="1">
      <c r="I924" s="1"/>
    </row>
    <row r="925" ht="15.75" customHeight="1">
      <c r="I925" s="1"/>
    </row>
    <row r="926" ht="15.75" customHeight="1">
      <c r="I926" s="1"/>
    </row>
    <row r="927" ht="15.75" customHeight="1">
      <c r="I927" s="1"/>
    </row>
    <row r="928" ht="15.75" customHeight="1">
      <c r="I928" s="1"/>
    </row>
    <row r="929" ht="15.75" customHeight="1">
      <c r="I929" s="1"/>
    </row>
    <row r="930" ht="15.75" customHeight="1">
      <c r="I930" s="1"/>
    </row>
    <row r="931" ht="15.75" customHeight="1">
      <c r="I931" s="1"/>
    </row>
    <row r="932" ht="15.75" customHeight="1">
      <c r="I932" s="1"/>
    </row>
    <row r="933" ht="15.75" customHeight="1">
      <c r="I933" s="1"/>
    </row>
    <row r="934" ht="15.75" customHeight="1">
      <c r="I934" s="1"/>
    </row>
    <row r="935" ht="15.75" customHeight="1">
      <c r="I935" s="1"/>
    </row>
    <row r="936" ht="15.75" customHeight="1">
      <c r="I936" s="1"/>
    </row>
    <row r="937" ht="15.75" customHeight="1">
      <c r="I937" s="1"/>
    </row>
    <row r="938" ht="15.75" customHeight="1">
      <c r="I938" s="1"/>
    </row>
    <row r="939" ht="15.75" customHeight="1">
      <c r="I939" s="1"/>
    </row>
    <row r="940" ht="15.75" customHeight="1">
      <c r="I940" s="1"/>
    </row>
    <row r="941" ht="15.75" customHeight="1">
      <c r="I941" s="1"/>
    </row>
    <row r="942" ht="15.75" customHeight="1">
      <c r="I942" s="1"/>
    </row>
    <row r="943" ht="15.75" customHeight="1">
      <c r="I943" s="1"/>
    </row>
    <row r="944" ht="15.75" customHeight="1">
      <c r="I944" s="1"/>
    </row>
    <row r="945" ht="15.75" customHeight="1">
      <c r="I945" s="1"/>
    </row>
    <row r="946" ht="15.75" customHeight="1">
      <c r="I946" s="1"/>
    </row>
    <row r="947" ht="15.75" customHeight="1">
      <c r="I947" s="1"/>
    </row>
    <row r="948" ht="15.75" customHeight="1">
      <c r="I948" s="1"/>
    </row>
    <row r="949" ht="15.75" customHeight="1">
      <c r="I949" s="1"/>
    </row>
    <row r="950" ht="15.75" customHeight="1">
      <c r="I950" s="1"/>
    </row>
    <row r="951" ht="15.75" customHeight="1">
      <c r="I951" s="1"/>
    </row>
    <row r="952" ht="15.75" customHeight="1">
      <c r="I952" s="1"/>
    </row>
    <row r="953" ht="15.75" customHeight="1">
      <c r="I953" s="1"/>
    </row>
    <row r="954" ht="15.75" customHeight="1">
      <c r="I954" s="1"/>
    </row>
    <row r="955" ht="15.75" customHeight="1">
      <c r="I955" s="1"/>
    </row>
    <row r="956" ht="15.75" customHeight="1">
      <c r="I956" s="1"/>
    </row>
    <row r="957" ht="15.75" customHeight="1">
      <c r="I957" s="1"/>
    </row>
    <row r="958" ht="15.75" customHeight="1">
      <c r="I958" s="1"/>
    </row>
    <row r="959" ht="15.75" customHeight="1">
      <c r="I959" s="1"/>
    </row>
    <row r="960" ht="15.75" customHeight="1">
      <c r="I960" s="1"/>
    </row>
    <row r="961" ht="15.75" customHeight="1">
      <c r="I961" s="1"/>
    </row>
    <row r="962" ht="15.75" customHeight="1">
      <c r="I962" s="1"/>
    </row>
    <row r="963" ht="15.75" customHeight="1">
      <c r="I963" s="1"/>
    </row>
    <row r="964" ht="15.75" customHeight="1">
      <c r="I964" s="1"/>
    </row>
    <row r="965" ht="15.75" customHeight="1">
      <c r="I965" s="1"/>
    </row>
    <row r="966" ht="15.75" customHeight="1">
      <c r="I966" s="1"/>
    </row>
    <row r="967" ht="15.75" customHeight="1">
      <c r="I967" s="1"/>
    </row>
    <row r="968" ht="15.75" customHeight="1">
      <c r="I968" s="1"/>
    </row>
    <row r="969" ht="15.75" customHeight="1">
      <c r="I969" s="1"/>
    </row>
    <row r="970" ht="15.75" customHeight="1">
      <c r="I970" s="1"/>
    </row>
    <row r="971" ht="15.75" customHeight="1">
      <c r="I971" s="1"/>
    </row>
    <row r="972" ht="15.75" customHeight="1">
      <c r="I972" s="1"/>
    </row>
    <row r="973" ht="15.75" customHeight="1">
      <c r="I973" s="1"/>
    </row>
    <row r="974" ht="15.75" customHeight="1">
      <c r="I974" s="1"/>
    </row>
    <row r="975" ht="15.75" customHeight="1">
      <c r="I975" s="1"/>
    </row>
    <row r="976" ht="15.75" customHeight="1">
      <c r="I976" s="1"/>
    </row>
    <row r="977" ht="15.75" customHeight="1">
      <c r="I977" s="1"/>
    </row>
    <row r="978" ht="15.75" customHeight="1">
      <c r="I978" s="1"/>
    </row>
    <row r="979" ht="15.75" customHeight="1">
      <c r="I979" s="1"/>
    </row>
    <row r="980" ht="15.75" customHeight="1">
      <c r="I980" s="1"/>
    </row>
    <row r="981" ht="15.75" customHeight="1">
      <c r="I981" s="1"/>
    </row>
    <row r="982" ht="15.75" customHeight="1">
      <c r="I982" s="1"/>
    </row>
    <row r="983" ht="15.75" customHeight="1">
      <c r="I983" s="1"/>
    </row>
    <row r="984" ht="15.75" customHeight="1">
      <c r="I984" s="1"/>
    </row>
    <row r="985" ht="15.75" customHeight="1">
      <c r="I985" s="1"/>
    </row>
    <row r="986" ht="15.75" customHeight="1">
      <c r="I986" s="1"/>
    </row>
    <row r="987" ht="15.75" customHeight="1">
      <c r="I987" s="1"/>
    </row>
    <row r="988" ht="15.75" customHeight="1">
      <c r="I988" s="1"/>
    </row>
    <row r="989" ht="15.75" customHeight="1">
      <c r="I989" s="1"/>
    </row>
    <row r="990" ht="15.75" customHeight="1">
      <c r="I990" s="1"/>
    </row>
    <row r="991" ht="15.75" customHeight="1">
      <c r="I991" s="1"/>
    </row>
    <row r="992" ht="15.75" customHeight="1">
      <c r="I992" s="1"/>
    </row>
    <row r="993" ht="15.75" customHeight="1">
      <c r="I993" s="1"/>
    </row>
    <row r="994" ht="15.75" customHeight="1">
      <c r="I994" s="1"/>
    </row>
    <row r="995" ht="15.75" customHeight="1">
      <c r="I995" s="1"/>
    </row>
    <row r="996" ht="15.75" customHeight="1">
      <c r="I996" s="1"/>
    </row>
    <row r="997" ht="15.75" customHeight="1">
      <c r="I997" s="1"/>
    </row>
    <row r="998" ht="15.75" customHeight="1">
      <c r="I998" s="1"/>
    </row>
    <row r="999" ht="15.75" customHeight="1">
      <c r="I999" s="1"/>
    </row>
    <row r="1000" ht="15.75" customHeight="1">
      <c r="I1000" s="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8"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2024-02-02T07:34:46Z</dcterms:created>
  <dc:creator>Gerald Dollente</dc:creator>
</cp:coreProperties>
</file>