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2024\[집행대행]감천중학교\"/>
    </mc:Choice>
  </mc:AlternateContent>
  <bookViews>
    <workbookView xWindow="6855" yWindow="2385" windowWidth="28800" windowHeight="15375" activeTab="3"/>
  </bookViews>
  <sheets>
    <sheet name="갑지" sheetId="9" r:id="rId1"/>
    <sheet name="원가계산" sheetId="8" r:id="rId2"/>
    <sheet name="공종별집계표" sheetId="7" r:id="rId3"/>
    <sheet name="공종별내역서" sheetId="6" r:id="rId4"/>
  </sheets>
  <externalReferences>
    <externalReference r:id="rId5"/>
    <externalReference r:id="rId6"/>
  </externalReferences>
  <definedNames>
    <definedName name="_Fill" hidden="1">[1]날개벽수량표!#REF!</definedName>
    <definedName name="\a">#N/A</definedName>
    <definedName name="\z">#N/A</definedName>
    <definedName name="D" localSheetId="0">BlankMacro1</definedName>
    <definedName name="D">BlankMacro1</definedName>
    <definedName name="_xlnm.Database">#REF!</definedName>
    <definedName name="DDD" localSheetId="0">BlankMacro1</definedName>
    <definedName name="DDD">BlankMacro1</definedName>
    <definedName name="DDS" localSheetId="0">BlankMacro1</definedName>
    <definedName name="DDS">BlankMacro1</definedName>
    <definedName name="DDW" localSheetId="0">BlankMacro1</definedName>
    <definedName name="DDW">BlankMacro1</definedName>
    <definedName name="DKD" localSheetId="0">BlankMacro1</definedName>
    <definedName name="DKD">BlankMacro1</definedName>
    <definedName name="DKE" localSheetId="0">BlankMacro1</definedName>
    <definedName name="DKE">BlankMacro1</definedName>
    <definedName name="DS" localSheetId="0">BlankMacro1</definedName>
    <definedName name="DS">BlankMacro1</definedName>
    <definedName name="DWS" localSheetId="0">BlankMacro1</definedName>
    <definedName name="DWS">BlankMacro1</definedName>
    <definedName name="_xlnm.Print_Area" localSheetId="3">공종별내역서!$A$1:$M$51</definedName>
    <definedName name="_xlnm.Print_Area" localSheetId="2">공종별집계표!$A$1:$M$27</definedName>
    <definedName name="_xlnm.Print_Area" localSheetId="1">원가계산!$A$1:$H$33</definedName>
    <definedName name="Print_Area_MI">[2]물가시세!#REF!</definedName>
    <definedName name="_xlnm.Print_Titles" localSheetId="3">공종별내역서!$1:$3</definedName>
    <definedName name="_xlnm.Print_Titles" localSheetId="2">공종별집계표!$1:$4</definedName>
    <definedName name="Q" localSheetId="0">BlankMacro1</definedName>
    <definedName name="Q">BlankMacro1</definedName>
    <definedName name="S" localSheetId="0">BlankMacro1</definedName>
    <definedName name="S">BlankMacro1</definedName>
    <definedName name="X" localSheetId="0">BlankMacro1</definedName>
    <definedName name="X">BlankMacro1</definedName>
    <definedName name="Z" localSheetId="0">BlankMacro1</definedName>
    <definedName name="Z">BlankMacro1</definedName>
    <definedName name="가" localSheetId="0">BlankMacro1</definedName>
    <definedName name="가">BlankMacro1</definedName>
    <definedName name="강병창" localSheetId="0">BlankMacro1</definedName>
    <definedName name="강병창">BlankMacro1</definedName>
    <definedName name="나" localSheetId="0">BlankMacro1</definedName>
    <definedName name="나">BlankMacro1</definedName>
    <definedName name="남덕" localSheetId="0">BlankMacro1</definedName>
    <definedName name="남덕">BlankMacro1</definedName>
    <definedName name="다" localSheetId="0">BlankMacro1</definedName>
    <definedName name="다">BlankMacro1</definedName>
    <definedName name="라" localSheetId="0">BlankMacro1</definedName>
    <definedName name="라">BlankMacro1</definedName>
    <definedName name="ㅁ" localSheetId="0">BlankMacro1</definedName>
    <definedName name="ㅁ">BlankMacro1</definedName>
    <definedName name="마" localSheetId="0">BlankMacro1</definedName>
    <definedName name="마">BlankMacro1</definedName>
    <definedName name="말" localSheetId="0">BlankMacro1</definedName>
    <definedName name="말">BlankMacro1</definedName>
    <definedName name="바" localSheetId="0">BlankMacro1</definedName>
    <definedName name="바">BlankMacro1</definedName>
    <definedName name="방송" localSheetId="0">BlankMacro1</definedName>
    <definedName name="방송">BlankMacro1</definedName>
    <definedName name="분전반" localSheetId="0">BlankMacro1</definedName>
    <definedName name="분전반">BlankMacro1</definedName>
    <definedName name="사" localSheetId="0">BlankMacro1</definedName>
    <definedName name="사">BlankMacro1</definedName>
    <definedName name="소방내역" localSheetId="0">BlankMacro1</definedName>
    <definedName name="소방내역">BlankMacro1</definedName>
    <definedName name="소방내역서" localSheetId="0">BlankMacro1</definedName>
    <definedName name="소방내역서">BlankMacro1</definedName>
    <definedName name="시리" localSheetId="0">BlankMacro1</definedName>
    <definedName name="시리">BlankMacro1</definedName>
    <definedName name="ㅇㅇ" localSheetId="0">BlankMacro1</definedName>
    <definedName name="ㅇㅇ">BlankMacro1</definedName>
    <definedName name="아" localSheetId="0">BlankMacro1</definedName>
    <definedName name="아">BlankMacro1</definedName>
    <definedName name="아늘믿" localSheetId="0">BlankMacro1</definedName>
    <definedName name="아늘믿">BlankMacro1</definedName>
    <definedName name="아니" localSheetId="0">BlankMacro1</definedName>
    <definedName name="아니">BlankMacro1</definedName>
    <definedName name="아다" localSheetId="0">BlankMacro1</definedName>
    <definedName name="아다">BlankMacro1</definedName>
    <definedName name="아디" localSheetId="0">BlankMacro1</definedName>
    <definedName name="아디">BlankMacro1</definedName>
    <definedName name="아서" localSheetId="0">BlankMacro1</definedName>
    <definedName name="아서">BlankMacro1</definedName>
    <definedName name="압량" localSheetId="0">BlankMacro1</definedName>
    <definedName name="압량">BlankMacro1</definedName>
    <definedName name="압량1" localSheetId="0">BlankMacro1</definedName>
    <definedName name="압량1">BlankMacro1</definedName>
    <definedName name="압량초등" localSheetId="0">BlankMacro1</definedName>
    <definedName name="압량초등">BlankMacro1</definedName>
    <definedName name="영양고" localSheetId="0">BlankMacro1</definedName>
    <definedName name="영양고">BlankMacro1</definedName>
    <definedName name="왜" localSheetId="0">BlankMacro1</definedName>
    <definedName name="왜">BlankMacro1</definedName>
    <definedName name="왜관" localSheetId="0">BlankMacro1</definedName>
    <definedName name="왜관">BlankMacro1</definedName>
    <definedName name="왜관초등" localSheetId="0">BlankMacro1</definedName>
    <definedName name="왜관초등">BlankMacro1</definedName>
    <definedName name="원가" localSheetId="0">BlankMacro1</definedName>
    <definedName name="원가">BlankMacro1</definedName>
    <definedName name="원가계산">#N/A</definedName>
    <definedName name="인상익" localSheetId="0">BlankMacro1</definedName>
    <definedName name="인상익">BlankMacro1</definedName>
    <definedName name="자" localSheetId="0">BlankMacro1</definedName>
    <definedName name="자">BlankMacro1</definedName>
    <definedName name="자동제어1차공량산출" localSheetId="0">BlankMacro1</definedName>
    <definedName name="자동제어1차공량산출">BlankMacro1</definedName>
    <definedName name="조경공사">#N/A</definedName>
    <definedName name="진성" localSheetId="0">BlankMacro1</definedName>
    <definedName name="진성">BlankMacro1</definedName>
    <definedName name="진성초등" localSheetId="0">BlankMacro1</definedName>
    <definedName name="진성초등">BlankMacro1</definedName>
    <definedName name="집" localSheetId="0">갑지!집</definedName>
    <definedName name="집">집</definedName>
    <definedName name="집계표2" localSheetId="0">갑지!집</definedName>
    <definedName name="집계표2">집</definedName>
    <definedName name="차" localSheetId="0">BlankMacro1</definedName>
    <definedName name="차">BlankMacro1</definedName>
    <definedName name="템플리트모듈1" localSheetId="0">BlankMacro1</definedName>
    <definedName name="템플리트모듈1">BlankMacro1</definedName>
    <definedName name="템플리트모듈2" localSheetId="0">BlankMacro1</definedName>
    <definedName name="템플리트모듈2">BlankMacro1</definedName>
    <definedName name="템플리트모듈3" localSheetId="0">BlankMacro1</definedName>
    <definedName name="템플리트모듈3">BlankMacro1</definedName>
    <definedName name="템플리트모듈4" localSheetId="0">BlankMacro1</definedName>
    <definedName name="템플리트모듈4">BlankMacro1</definedName>
    <definedName name="템플리트모듈5" localSheetId="0">BlankMacro1</definedName>
    <definedName name="템플리트모듈5">BlankMacro1</definedName>
    <definedName name="템플리트모듈6" localSheetId="0">BlankMacro1</definedName>
    <definedName name="템플리트모듈6">BlankMacro1</definedName>
    <definedName name="폐기물내역서">#N/A</definedName>
    <definedName name="폐기물집계표" localSheetId="0">갑지!집</definedName>
    <definedName name="폐기물집계표">집</definedName>
    <definedName name="현흥" localSheetId="0">BlankMacro1</definedName>
    <definedName name="현흥">BlankMacro1</definedName>
    <definedName name="현흥초" localSheetId="0">BlankMacro1</definedName>
    <definedName name="현흥초">BlankMacro1</definedName>
    <definedName name="현흥초등" localSheetId="0">BlankMacro1</definedName>
    <definedName name="현흥초등">BlankMacro1</definedName>
    <definedName name="화단공사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H7" i="7" s="1"/>
  <c r="I7" i="7"/>
  <c r="J7" i="7" s="1"/>
  <c r="E7" i="7" l="1"/>
  <c r="F7" i="7" s="1"/>
  <c r="L7" i="7" s="1"/>
  <c r="I6" i="7"/>
  <c r="J6" i="7" s="1"/>
  <c r="I5" i="7" s="1"/>
  <c r="J5" i="7" s="1"/>
  <c r="J27" i="7" s="1"/>
  <c r="E12" i="8" s="1"/>
  <c r="G6" i="7"/>
  <c r="H6" i="7" s="1"/>
  <c r="G5" i="7" s="1"/>
  <c r="H5" i="7" s="1"/>
  <c r="H27" i="7" s="1"/>
  <c r="E9" i="8" s="1"/>
  <c r="E6" i="7"/>
  <c r="F6" i="7" s="1"/>
  <c r="E5" i="7" s="1"/>
  <c r="F5" i="7" s="1"/>
  <c r="F27" i="7" s="1"/>
  <c r="E5" i="8" s="1"/>
  <c r="E8" i="8" s="1"/>
  <c r="E16" i="8" l="1"/>
  <c r="E18" i="8" s="1"/>
  <c r="E15" i="8"/>
  <c r="E17" i="8"/>
  <c r="E10" i="8"/>
  <c r="E11" i="8" s="1"/>
  <c r="E20" i="8" s="1"/>
  <c r="T7" i="7"/>
  <c r="E28" i="8"/>
  <c r="E21" i="8"/>
  <c r="E19" i="8"/>
  <c r="E23" i="8"/>
  <c r="E22" i="8"/>
  <c r="K7" i="7"/>
  <c r="L6" i="7"/>
  <c r="K6" i="7"/>
  <c r="K5" i="7"/>
  <c r="L5" i="7"/>
  <c r="L27" i="7" s="1"/>
  <c r="E13" i="8" l="1"/>
  <c r="E14" i="8"/>
  <c r="E24" i="8" l="1"/>
  <c r="E25" i="8" s="1"/>
  <c r="E26" i="8" s="1"/>
  <c r="E27" i="8" s="1"/>
  <c r="E29" i="8" s="1"/>
  <c r="E30" i="8" s="1"/>
  <c r="E31" i="8" s="1"/>
  <c r="E33" i="8" l="1"/>
  <c r="I17" i="9"/>
  <c r="I24" i="9" s="1"/>
  <c r="K13" i="9" l="1"/>
  <c r="H13" i="9"/>
</calcChain>
</file>

<file path=xl/sharedStrings.xml><?xml version="1.0" encoding="utf-8"?>
<sst xmlns="http://schemas.openxmlformats.org/spreadsheetml/2006/main" count="317" uniqueCount="177">
  <si>
    <t>공 종 별 집 계 표</t>
  </si>
  <si>
    <t>[ 감천중학교 석면해체공사 ]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</si>
  <si>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</si>
  <si>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</si>
  <si>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</si>
  <si>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</si>
  <si>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</si>
  <si>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</si>
  <si>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</si>
  <si>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</si>
  <si>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</si>
  <si>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</si>
  <si>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</si>
  <si>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</si>
  <si>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</si>
  <si>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</si>
  <si>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</si>
  <si>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</si>
  <si>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</si>
  <si>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</si>
  <si>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</si>
  <si>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</si>
  <si>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</si>
  <si>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</si>
  <si>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</si>
  <si>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</si>
  <si>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</si>
  <si>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</si>
  <si>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</si>
  <si>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</si>
  <si>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</si>
  <si>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</si>
  <si>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</si>
  <si>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</si>
  <si>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</si>
  <si>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</si>
  <si>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</si>
  <si>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</si>
  <si>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</si>
  <si>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</si>
  <si>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</si>
  <si>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</si>
  <si>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</si>
  <si>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</si>
  <si>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</si>
  <si>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</si>
  <si>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</si>
  <si>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</si>
  <si>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</si>
  <si>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</si>
  <si>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</si>
  <si>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>01  감천중학교 석면해체공사</t>
  </si>
  <si>
    <t/>
  </si>
  <si>
    <t>01</t>
  </si>
  <si>
    <t>0101  철  거  공  사</t>
  </si>
  <si>
    <t>0101</t>
  </si>
  <si>
    <t>&lt;</t>
  </si>
  <si>
    <t>석면해체및제거</t>
  </si>
  <si>
    <t>내장재(천장재)</t>
  </si>
  <si>
    <t>M2</t>
  </si>
  <si>
    <t>호표 1</t>
  </si>
  <si>
    <t>59DB35FF906A3EE94FCC971A470874</t>
  </si>
  <si>
    <t>T</t>
  </si>
  <si>
    <t>F</t>
  </si>
  <si>
    <t>010159DB35FF906A3EE94FCC971A470874</t>
  </si>
  <si>
    <t>위생 설비 설치</t>
  </si>
  <si>
    <t>호표 2</t>
  </si>
  <si>
    <t>59DB35FF906A3EE94FCC971A471934</t>
  </si>
  <si>
    <t>010159DB35FF906A3EE94FCC971A471934</t>
  </si>
  <si>
    <t>사전청소및마무리청소</t>
  </si>
  <si>
    <t>호표 3</t>
  </si>
  <si>
    <t>59DB35FF906A3EE94FCC971A470FD4</t>
  </si>
  <si>
    <t>010159DB35FF906A3EE94FCC971A470FD4</t>
  </si>
  <si>
    <t>지정폐기물상차비</t>
  </si>
  <si>
    <t>지게차</t>
  </si>
  <si>
    <t>HR</t>
  </si>
  <si>
    <t>호표 4</t>
  </si>
  <si>
    <t>59DB35FF906A2C7F44C397FD054D64</t>
  </si>
  <si>
    <t>010159DB35FF906A2C7F44C397FD054D64</t>
  </si>
  <si>
    <t>경량천장철골틀철거</t>
  </si>
  <si>
    <t>호표 5</t>
  </si>
  <si>
    <t>59DB35FF9969E03047759BAF4B28D4</t>
  </si>
  <si>
    <t>010159DB35FF9969E03047759BAF4B28D4</t>
  </si>
  <si>
    <t>몰  딩  철  거</t>
  </si>
  <si>
    <t>M</t>
  </si>
  <si>
    <t>호표 6</t>
  </si>
  <si>
    <t>59DAD51C47603FE64B2791668EE464</t>
  </si>
  <si>
    <t>010159DAD51C47603FE64B2791668EE464</t>
  </si>
  <si>
    <t>철    강    설</t>
  </si>
  <si>
    <t>고철, 작업설부산물</t>
  </si>
  <si>
    <t>kg</t>
  </si>
  <si>
    <t>자재 2</t>
  </si>
  <si>
    <t>5EDCF5F2BA6A2F7F43C49C3820D86491C686B7</t>
  </si>
  <si>
    <t>01015EDCF5F2BA6A2F7F43C49C3820D86491C686B7</t>
  </si>
  <si>
    <t>[ 합           계 ]</t>
  </si>
  <si>
    <t>TOTAL</t>
  </si>
  <si>
    <t>0102  지정폐기물처리비</t>
  </si>
  <si>
    <t>0102</t>
  </si>
  <si>
    <t>6</t>
  </si>
  <si>
    <t>석면폐기물처리비</t>
  </si>
  <si>
    <t>매립지</t>
  </si>
  <si>
    <t>TON</t>
  </si>
  <si>
    <t>호표 7</t>
  </si>
  <si>
    <t>59DB35FF906A2C7F44C397FD054AD4</t>
  </si>
  <si>
    <t>010259DB35FF906A2C7F44C397FD054AD4</t>
  </si>
  <si>
    <t>석면폐기물운반비</t>
  </si>
  <si>
    <t>압롤트럭(5ton 기준)</t>
  </si>
  <si>
    <t>회</t>
  </si>
  <si>
    <t>호표 8</t>
  </si>
  <si>
    <t>59DB35FF906A2C7F44C397FD0554B4</t>
  </si>
  <si>
    <t>010259DB35FF906A2C7F44C397FD0554B4</t>
  </si>
  <si>
    <t>합계제외</t>
    <phoneticPr fontId="1" type="noConversion"/>
  </si>
  <si>
    <t>공  사  원  가  계  산  서</t>
    <phoneticPr fontId="8" type="noConversion"/>
  </si>
  <si>
    <t>비             목</t>
    <phoneticPr fontId="8" type="noConversion"/>
  </si>
  <si>
    <t>금       액</t>
    <phoneticPr fontId="8" type="noConversion"/>
  </si>
  <si>
    <t>구   성   비</t>
    <phoneticPr fontId="8" type="noConversion"/>
  </si>
  <si>
    <t>비      고</t>
    <phoneticPr fontId="8" type="noConversion"/>
  </si>
  <si>
    <t>순 공 사 원 가</t>
    <phoneticPr fontId="8" type="noConversion"/>
  </si>
  <si>
    <t>재료비</t>
    <phoneticPr fontId="8" type="noConversion"/>
  </si>
  <si>
    <t>직 접 재 료 비</t>
    <phoneticPr fontId="8" type="noConversion"/>
  </si>
  <si>
    <t>간 접 재 료 비</t>
    <phoneticPr fontId="8" type="noConversion"/>
  </si>
  <si>
    <t>작업실,부산물등(△)</t>
    <phoneticPr fontId="8" type="noConversion"/>
  </si>
  <si>
    <t>소          계</t>
    <phoneticPr fontId="8" type="noConversion"/>
  </si>
  <si>
    <t>노무비</t>
    <phoneticPr fontId="8" type="noConversion"/>
  </si>
  <si>
    <t>직 접 노 무 비</t>
    <phoneticPr fontId="8" type="noConversion"/>
  </si>
  <si>
    <t>간 접 노 무 비</t>
    <phoneticPr fontId="8" type="noConversion"/>
  </si>
  <si>
    <t>직접노무비의</t>
    <phoneticPr fontId="8" type="noConversion"/>
  </si>
  <si>
    <t>경   비</t>
    <phoneticPr fontId="8" type="noConversion"/>
  </si>
  <si>
    <t>산  출  경  비</t>
    <phoneticPr fontId="8" type="noConversion"/>
  </si>
  <si>
    <t>산 재 보 험 료</t>
    <phoneticPr fontId="8" type="noConversion"/>
  </si>
  <si>
    <t>노무비의</t>
    <phoneticPr fontId="8" type="noConversion"/>
  </si>
  <si>
    <t>고 용 보 험 료</t>
    <phoneticPr fontId="8" type="noConversion"/>
  </si>
  <si>
    <t>퇴직공제부금비</t>
    <phoneticPr fontId="8" type="noConversion"/>
  </si>
  <si>
    <t>건 강 보 험 료</t>
    <phoneticPr fontId="8" type="noConversion"/>
  </si>
  <si>
    <t>연 금 보 험 료</t>
    <phoneticPr fontId="8" type="noConversion"/>
  </si>
  <si>
    <t>노인장기요양보험료</t>
    <phoneticPr fontId="8" type="noConversion"/>
  </si>
  <si>
    <t>건강보험료의</t>
    <phoneticPr fontId="8" type="noConversion"/>
  </si>
  <si>
    <t>산업안전보건관리비</t>
    <phoneticPr fontId="8" type="noConversion"/>
  </si>
  <si>
    <t>(재료비+직접노무비)의</t>
    <phoneticPr fontId="8" type="noConversion"/>
  </si>
  <si>
    <t>기  타  경  비</t>
    <phoneticPr fontId="8" type="noConversion"/>
  </si>
  <si>
    <t>(재료비+노무비)의</t>
    <phoneticPr fontId="8" type="noConversion"/>
  </si>
  <si>
    <t>환 경 보 전 비</t>
    <phoneticPr fontId="8" type="noConversion"/>
  </si>
  <si>
    <t>(재료비+직노+기계경비)의</t>
    <phoneticPr fontId="8" type="noConversion"/>
  </si>
  <si>
    <t>건설하도급대금지급보증서발급수수료</t>
    <phoneticPr fontId="8" type="noConversion"/>
  </si>
  <si>
    <t>건설기계대여대금지급보증서발급수수료</t>
    <phoneticPr fontId="8" type="noConversion"/>
  </si>
  <si>
    <t>합   계</t>
    <phoneticPr fontId="8" type="noConversion"/>
  </si>
  <si>
    <t>일반관리비</t>
    <phoneticPr fontId="8" type="noConversion"/>
  </si>
  <si>
    <t>합계의</t>
    <phoneticPr fontId="8" type="noConversion"/>
  </si>
  <si>
    <t>이윤</t>
    <phoneticPr fontId="8" type="noConversion"/>
  </si>
  <si>
    <t>(노무비+경비+일반관리비)의</t>
    <phoneticPr fontId="8" type="noConversion"/>
  </si>
  <si>
    <t>총 원 가</t>
    <phoneticPr fontId="8" type="noConversion"/>
  </si>
  <si>
    <t>천단위 절사</t>
    <phoneticPr fontId="1" type="noConversion"/>
  </si>
  <si>
    <t>부가가치세</t>
    <phoneticPr fontId="8" type="noConversion"/>
  </si>
  <si>
    <t>총원가의</t>
    <phoneticPr fontId="8" type="noConversion"/>
  </si>
  <si>
    <t>도급액</t>
    <phoneticPr fontId="8" type="noConversion"/>
  </si>
  <si>
    <t>총 공 사 비</t>
    <phoneticPr fontId="8" type="noConversion"/>
  </si>
  <si>
    <t>설   계   서     용   지    ( 갑   지 )</t>
    <phoneticPr fontId="8" type="noConversion"/>
  </si>
  <si>
    <t>과 장</t>
    <phoneticPr fontId="8" type="noConversion"/>
  </si>
  <si>
    <t>심 사 자</t>
    <phoneticPr fontId="8" type="noConversion"/>
  </si>
  <si>
    <t>검 산 자</t>
    <phoneticPr fontId="8" type="noConversion"/>
  </si>
  <si>
    <t>설계자</t>
    <phoneticPr fontId="8" type="noConversion"/>
  </si>
  <si>
    <t>2  0  2  4</t>
    <phoneticPr fontId="8" type="noConversion"/>
  </si>
  <si>
    <t xml:space="preserve"> 년 도</t>
    <phoneticPr fontId="8" type="noConversion"/>
  </si>
  <si>
    <t>공  사  설  계  예  산  서</t>
    <phoneticPr fontId="19" type="noConversion"/>
  </si>
  <si>
    <t xml:space="preserve">  총   공   사   비</t>
    <phoneticPr fontId="8" type="noConversion"/>
  </si>
  <si>
    <t>도  급  예  산  액</t>
    <phoneticPr fontId="8" type="noConversion"/>
  </si>
  <si>
    <t>원</t>
    <phoneticPr fontId="8" type="noConversion"/>
  </si>
  <si>
    <t>내 역</t>
    <phoneticPr fontId="8" type="noConversion"/>
  </si>
  <si>
    <t>관  급  자  재  비</t>
    <phoneticPr fontId="8" type="noConversion"/>
  </si>
  <si>
    <t>계</t>
    <phoneticPr fontId="8" type="noConversion"/>
  </si>
  <si>
    <t>원</t>
  </si>
  <si>
    <t xml:space="preserve">  공   사   개   요  :    석면해체공사 1식</t>
    <phoneticPr fontId="8" type="noConversion"/>
  </si>
  <si>
    <t xml:space="preserve">  감 천 중 학 교  석 면 해 체 공 사</t>
    <phoneticPr fontId="8" type="noConversion"/>
  </si>
  <si>
    <t>[공사명] 감천중학교 석면해체공사</t>
    <phoneticPr fontId="8" type="noConversion"/>
  </si>
  <si>
    <t>지정폐기물처리비</t>
    <phoneticPr fontId="8" type="noConversion"/>
  </si>
  <si>
    <t>관급자재비</t>
    <phoneticPr fontId="8" type="noConversion"/>
  </si>
  <si>
    <t>2 0 2 4    년   5   월      일       설   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</si>
</sst>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#"/>
    <numFmt numFmtId="177" formatCode="_ * #,##0_ ;_ * \-#,##0_ ;_ * &quot;-&quot;_ ;_ @_ "/>
    <numFmt numFmtId="178" formatCode="0.0%"/>
    <numFmt numFmtId="179" formatCode="0.000%"/>
    <numFmt numFmtId="180" formatCode="&quot;₩&quot;#,##0_);[Red]\(&quot;₩&quot;#,##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2"/>
      <name val="굴림체"/>
      <family val="3"/>
      <charset val="129"/>
    </font>
    <font>
      <sz val="9"/>
      <name val="굴림체"/>
      <family val="3"/>
      <charset val="129"/>
    </font>
    <font>
      <sz val="11"/>
      <name val="돋움"/>
      <family val="3"/>
      <charset val="129"/>
    </font>
    <font>
      <sz val="8"/>
      <name val="굴림체"/>
      <family val="3"/>
      <charset val="129"/>
    </font>
    <font>
      <b/>
      <sz val="20"/>
      <name val="굴림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b/>
      <sz val="11"/>
      <name val="굴림"/>
      <family val="3"/>
      <charset val="129"/>
    </font>
    <font>
      <sz val="12"/>
      <name val="굴림"/>
      <family val="3"/>
      <charset val="129"/>
    </font>
    <font>
      <b/>
      <sz val="14"/>
      <name val="굴림"/>
      <family val="3"/>
      <charset val="129"/>
    </font>
    <font>
      <sz val="8"/>
      <name val="맑은 고딕"/>
      <family val="3"/>
      <charset val="129"/>
    </font>
    <font>
      <sz val="12.5"/>
      <name val="굴림"/>
      <family val="3"/>
      <charset val="129"/>
    </font>
    <font>
      <b/>
      <sz val="12"/>
      <name val="굴림"/>
      <family val="3"/>
      <charset val="129"/>
    </font>
    <font>
      <b/>
      <sz val="13"/>
      <name val="굴림"/>
      <family val="3"/>
      <charset val="129"/>
    </font>
    <font>
      <sz val="9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6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/>
    <xf numFmtId="177" fontId="6" fillId="0" borderId="0" applyFont="0" applyFill="0" applyBorder="0" applyAlignment="0" applyProtection="0"/>
    <xf numFmtId="41" fontId="11" fillId="0" borderId="0" applyFont="0" applyFill="0" applyBorder="0" applyAlignment="0" applyProtection="0"/>
    <xf numFmtId="42" fontId="11" fillId="0" borderId="0" applyFont="0" applyFill="0" applyBorder="0" applyAlignment="0" applyProtection="0">
      <alignment vertical="center"/>
    </xf>
    <xf numFmtId="0" fontId="11" fillId="0" borderId="0"/>
  </cellStyleXfs>
  <cellXfs count="14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quotePrefix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quotePrefix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4" fillId="0" borderId="4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4" xfId="0" quotePrefix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 applyAlignment="1">
      <alignment vertical="center" wrapText="1"/>
    </xf>
    <xf numFmtId="0" fontId="0" fillId="0" borderId="4" xfId="0" quotePrefix="1" applyBorder="1" applyAlignment="1">
      <alignment vertical="center" wrapText="1"/>
    </xf>
    <xf numFmtId="0" fontId="6" fillId="0" borderId="0" xfId="2" applyAlignment="1">
      <alignment horizontal="center" vertical="center"/>
    </xf>
    <xf numFmtId="0" fontId="7" fillId="0" borderId="0" xfId="2" applyFont="1" applyAlignment="1">
      <alignment horizontal="centerContinuous" vertical="center"/>
    </xf>
    <xf numFmtId="0" fontId="6" fillId="0" borderId="0" xfId="2" applyAlignment="1">
      <alignment horizontal="centerContinuous" vertical="center"/>
    </xf>
    <xf numFmtId="0" fontId="9" fillId="0" borderId="0" xfId="2" applyFont="1" applyAlignment="1">
      <alignment horizontal="center" vertical="center"/>
    </xf>
    <xf numFmtId="0" fontId="9" fillId="0" borderId="6" xfId="2" applyFont="1" applyBorder="1" applyAlignment="1">
      <alignment vertical="center"/>
    </xf>
    <xf numFmtId="0" fontId="9" fillId="0" borderId="10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0" xfId="2" quotePrefix="1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177" fontId="9" fillId="0" borderId="16" xfId="3" applyFont="1" applyBorder="1" applyAlignment="1">
      <alignment horizontal="center" vertical="center"/>
    </xf>
    <xf numFmtId="0" fontId="9" fillId="0" borderId="17" xfId="2" applyFont="1" applyBorder="1" applyAlignment="1">
      <alignment horizontal="right" vertical="center"/>
    </xf>
    <xf numFmtId="0" fontId="9" fillId="0" borderId="18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177" fontId="9" fillId="0" borderId="23" xfId="3" applyFont="1" applyBorder="1" applyAlignment="1">
      <alignment horizontal="center" vertical="center"/>
    </xf>
    <xf numFmtId="0" fontId="9" fillId="0" borderId="24" xfId="2" applyFont="1" applyBorder="1" applyAlignment="1">
      <alignment horizontal="right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177" fontId="9" fillId="0" borderId="29" xfId="3" applyFont="1" applyBorder="1" applyAlignment="1">
      <alignment horizontal="center" vertical="center"/>
    </xf>
    <xf numFmtId="0" fontId="9" fillId="0" borderId="30" xfId="2" applyFont="1" applyBorder="1" applyAlignment="1">
      <alignment horizontal="right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177" fontId="9" fillId="0" borderId="35" xfId="3" applyFont="1" applyBorder="1" applyAlignment="1">
      <alignment horizontal="center" vertical="center"/>
    </xf>
    <xf numFmtId="0" fontId="9" fillId="0" borderId="36" xfId="2" applyFont="1" applyBorder="1" applyAlignment="1">
      <alignment horizontal="right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178" fontId="9" fillId="0" borderId="25" xfId="2" applyNumberFormat="1" applyFont="1" applyBorder="1" applyAlignment="1">
      <alignment horizontal="center" vertical="center"/>
    </xf>
    <xf numFmtId="10" fontId="9" fillId="0" borderId="25" xfId="2" applyNumberFormat="1" applyFont="1" applyBorder="1" applyAlignment="1">
      <alignment horizontal="center" vertical="center"/>
    </xf>
    <xf numFmtId="179" fontId="9" fillId="0" borderId="39" xfId="2" applyNumberFormat="1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177" fontId="9" fillId="0" borderId="41" xfId="3" applyFont="1" applyBorder="1" applyAlignment="1">
      <alignment horizontal="center" vertical="center"/>
    </xf>
    <xf numFmtId="0" fontId="9" fillId="0" borderId="42" xfId="2" applyFont="1" applyBorder="1" applyAlignment="1">
      <alignment horizontal="right" vertical="center"/>
    </xf>
    <xf numFmtId="10" fontId="9" fillId="0" borderId="39" xfId="2" applyNumberFormat="1" applyFont="1" applyBorder="1" applyAlignment="1">
      <alignment horizontal="center" vertical="center"/>
    </xf>
    <xf numFmtId="0" fontId="9" fillId="0" borderId="43" xfId="2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3" fontId="9" fillId="0" borderId="26" xfId="2" applyNumberFormat="1" applyFont="1" applyBorder="1" applyAlignment="1">
      <alignment horizontal="center" vertical="center"/>
    </xf>
    <xf numFmtId="10" fontId="9" fillId="0" borderId="31" xfId="2" applyNumberFormat="1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177" fontId="9" fillId="0" borderId="45" xfId="3" applyFont="1" applyBorder="1" applyAlignment="1">
      <alignment horizontal="center" vertical="center"/>
    </xf>
    <xf numFmtId="0" fontId="9" fillId="0" borderId="46" xfId="2" applyFont="1" applyBorder="1" applyAlignment="1">
      <alignment horizontal="right" vertical="center"/>
    </xf>
    <xf numFmtId="0" fontId="9" fillId="0" borderId="47" xfId="2" applyFont="1" applyBorder="1" applyAlignment="1">
      <alignment horizontal="center" vertical="center"/>
    </xf>
    <xf numFmtId="0" fontId="12" fillId="0" borderId="22" xfId="2" applyFont="1" applyBorder="1" applyAlignment="1">
      <alignment horizontal="center" vertical="center"/>
    </xf>
    <xf numFmtId="179" fontId="9" fillId="0" borderId="25" xfId="2" applyNumberFormat="1" applyFont="1" applyBorder="1" applyAlignment="1">
      <alignment horizontal="center" vertical="center"/>
    </xf>
    <xf numFmtId="177" fontId="9" fillId="0" borderId="35" xfId="2" applyNumberFormat="1" applyFont="1" applyBorder="1" applyAlignment="1">
      <alignment horizontal="center" vertical="center"/>
    </xf>
    <xf numFmtId="177" fontId="9" fillId="2" borderId="23" xfId="3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horizontal="right" vertical="center"/>
    </xf>
    <xf numFmtId="10" fontId="9" fillId="2" borderId="25" xfId="2" applyNumberFormat="1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9" fillId="0" borderId="0" xfId="2" applyFont="1" applyAlignment="1">
      <alignment horizontal="distributed" vertical="center"/>
    </xf>
    <xf numFmtId="177" fontId="9" fillId="0" borderId="0" xfId="3" applyFont="1" applyBorder="1" applyAlignment="1">
      <alignment horizontal="center" vertical="center"/>
    </xf>
    <xf numFmtId="0" fontId="9" fillId="0" borderId="0" xfId="2" applyFont="1" applyAlignment="1">
      <alignment horizontal="right" vertical="center"/>
    </xf>
    <xf numFmtId="0" fontId="9" fillId="0" borderId="0" xfId="2" applyFont="1" applyAlignment="1">
      <alignment horizontal="left" vertical="center"/>
    </xf>
    <xf numFmtId="42" fontId="6" fillId="0" borderId="0" xfId="5" applyFont="1" applyAlignment="1">
      <alignment horizontal="center" vertical="center"/>
    </xf>
    <xf numFmtId="0" fontId="6" fillId="0" borderId="0" xfId="2" applyAlignment="1">
      <alignment horizontal="left" vertical="center"/>
    </xf>
    <xf numFmtId="177" fontId="6" fillId="0" borderId="0" xfId="2" applyNumberFormat="1" applyAlignment="1">
      <alignment horizontal="center" vertical="center"/>
    </xf>
    <xf numFmtId="0" fontId="14" fillId="0" borderId="0" xfId="6" applyFont="1"/>
    <xf numFmtId="0" fontId="14" fillId="0" borderId="5" xfId="6" applyFont="1" applyBorder="1" applyAlignment="1">
      <alignment horizontal="center" vertical="center" textRotation="255"/>
    </xf>
    <xf numFmtId="0" fontId="14" fillId="0" borderId="5" xfId="6" applyFont="1" applyBorder="1"/>
    <xf numFmtId="0" fontId="14" fillId="0" borderId="57" xfId="6" applyFont="1" applyBorder="1" applyAlignment="1">
      <alignment horizontal="center" vertical="center" wrapText="1"/>
    </xf>
    <xf numFmtId="0" fontId="14" fillId="0" borderId="21" xfId="6" applyFont="1" applyBorder="1"/>
    <xf numFmtId="0" fontId="14" fillId="0" borderId="58" xfId="6" applyFont="1" applyBorder="1"/>
    <xf numFmtId="0" fontId="14" fillId="0" borderId="0" xfId="6" applyFont="1" applyAlignment="1">
      <alignment shrinkToFit="1"/>
    </xf>
    <xf numFmtId="0" fontId="17" fillId="0" borderId="0" xfId="6" applyFont="1"/>
    <xf numFmtId="0" fontId="18" fillId="0" borderId="6" xfId="6" applyFont="1" applyBorder="1"/>
    <xf numFmtId="0" fontId="20" fillId="0" borderId="0" xfId="6" applyFont="1"/>
    <xf numFmtId="0" fontId="18" fillId="0" borderId="6" xfId="6" applyFont="1" applyBorder="1" applyAlignment="1">
      <alignment shrinkToFit="1"/>
    </xf>
    <xf numFmtId="0" fontId="18" fillId="0" borderId="0" xfId="6" applyFont="1"/>
    <xf numFmtId="0" fontId="23" fillId="0" borderId="0" xfId="6" applyFont="1"/>
    <xf numFmtId="0" fontId="18" fillId="0" borderId="0" xfId="6" applyFont="1" applyAlignment="1">
      <alignment shrinkToFit="1"/>
    </xf>
    <xf numFmtId="0" fontId="14" fillId="0" borderId="59" xfId="6" applyFont="1" applyBorder="1"/>
    <xf numFmtId="0" fontId="15" fillId="0" borderId="0" xfId="6" applyFont="1"/>
    <xf numFmtId="0" fontId="14" fillId="0" borderId="0" xfId="6" applyFont="1" applyAlignment="1">
      <alignment horizontal="center" vertical="center"/>
    </xf>
    <xf numFmtId="0" fontId="14" fillId="0" borderId="60" xfId="6" applyFont="1" applyBorder="1"/>
    <xf numFmtId="0" fontId="14" fillId="0" borderId="61" xfId="6" applyFont="1" applyBorder="1"/>
    <xf numFmtId="0" fontId="14" fillId="0" borderId="6" xfId="6" applyFont="1" applyBorder="1"/>
    <xf numFmtId="0" fontId="15" fillId="0" borderId="0" xfId="6" applyFont="1" applyAlignment="1">
      <alignment horizontal="center"/>
    </xf>
    <xf numFmtId="41" fontId="15" fillId="0" borderId="0" xfId="1" applyFont="1" applyBorder="1" applyAlignment="1"/>
    <xf numFmtId="0" fontId="14" fillId="0" borderId="62" xfId="6" applyFont="1" applyBorder="1"/>
    <xf numFmtId="0" fontId="14" fillId="0" borderId="27" xfId="6" applyFont="1" applyBorder="1"/>
    <xf numFmtId="0" fontId="14" fillId="0" borderId="63" xfId="6" applyFont="1" applyBorder="1"/>
    <xf numFmtId="0" fontId="6" fillId="0" borderId="22" xfId="2" applyBorder="1" applyAlignment="1">
      <alignment horizontal="center" vertical="center"/>
    </xf>
    <xf numFmtId="0" fontId="13" fillId="0" borderId="6" xfId="6" applyFont="1" applyBorder="1" applyAlignment="1">
      <alignment horizontal="center" vertical="top"/>
    </xf>
    <xf numFmtId="0" fontId="14" fillId="0" borderId="5" xfId="6" applyFont="1" applyBorder="1" applyAlignment="1">
      <alignment wrapText="1"/>
    </xf>
    <xf numFmtId="0" fontId="14" fillId="0" borderId="5" xfId="6" applyFont="1" applyBorder="1"/>
    <xf numFmtId="0" fontId="14" fillId="0" borderId="5" xfId="6" applyFont="1" applyBorder="1" applyAlignment="1">
      <alignment horizontal="center" vertical="center" wrapText="1"/>
    </xf>
    <xf numFmtId="0" fontId="14" fillId="0" borderId="56" xfId="6" applyFont="1" applyBorder="1" applyAlignment="1">
      <alignment wrapText="1"/>
    </xf>
    <xf numFmtId="0" fontId="14" fillId="0" borderId="57" xfId="6" applyFont="1" applyBorder="1"/>
    <xf numFmtId="0" fontId="15" fillId="0" borderId="5" xfId="6" applyFont="1" applyBorder="1" applyAlignment="1">
      <alignment horizontal="center" vertical="center"/>
    </xf>
    <xf numFmtId="0" fontId="16" fillId="0" borderId="6" xfId="6" applyFont="1" applyBorder="1" applyAlignment="1">
      <alignment horizontal="center"/>
    </xf>
    <xf numFmtId="0" fontId="16" fillId="0" borderId="6" xfId="6" applyFont="1" applyBorder="1"/>
    <xf numFmtId="0" fontId="16" fillId="0" borderId="0" xfId="6" applyFont="1" applyAlignment="1">
      <alignment horizontal="left"/>
    </xf>
    <xf numFmtId="0" fontId="18" fillId="0" borderId="6" xfId="6" applyFont="1" applyBorder="1" applyAlignment="1">
      <alignment horizontal="center"/>
    </xf>
    <xf numFmtId="0" fontId="21" fillId="0" borderId="6" xfId="6" applyFont="1" applyBorder="1"/>
    <xf numFmtId="0" fontId="22" fillId="0" borderId="6" xfId="6" applyFont="1" applyBorder="1"/>
    <xf numFmtId="0" fontId="15" fillId="0" borderId="6" xfId="6" applyFont="1" applyBorder="1" applyAlignment="1">
      <alignment horizontal="center"/>
    </xf>
    <xf numFmtId="180" fontId="16" fillId="0" borderId="6" xfId="6" applyNumberFormat="1" applyFont="1" applyBorder="1" applyAlignment="1">
      <alignment horizontal="center"/>
    </xf>
    <xf numFmtId="0" fontId="15" fillId="0" borderId="0" xfId="6" applyFont="1"/>
    <xf numFmtId="0" fontId="14" fillId="0" borderId="0" xfId="6" applyFont="1"/>
    <xf numFmtId="41" fontId="15" fillId="0" borderId="60" xfId="1" applyFont="1" applyBorder="1" applyAlignment="1">
      <alignment horizontal="right"/>
    </xf>
    <xf numFmtId="0" fontId="15" fillId="0" borderId="0" xfId="6" applyFont="1" applyAlignment="1">
      <alignment horizontal="center" vertical="center"/>
    </xf>
    <xf numFmtId="41" fontId="15" fillId="0" borderId="0" xfId="1" applyFont="1" applyBorder="1" applyAlignment="1">
      <alignment horizontal="right"/>
    </xf>
    <xf numFmtId="0" fontId="14" fillId="0" borderId="0" xfId="6" applyFont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 textRotation="255"/>
    </xf>
    <xf numFmtId="0" fontId="9" fillId="0" borderId="20" xfId="2" applyFont="1" applyBorder="1" applyAlignment="1">
      <alignment horizontal="center" vertical="center" textRotation="255"/>
    </xf>
    <xf numFmtId="0" fontId="9" fillId="0" borderId="48" xfId="2" applyFont="1" applyBorder="1" applyAlignment="1">
      <alignment horizontal="center" vertical="center" textRotation="255"/>
    </xf>
    <xf numFmtId="0" fontId="9" fillId="0" borderId="14" xfId="2" applyFont="1" applyBorder="1" applyAlignment="1">
      <alignment horizontal="center" vertical="center" textRotation="255"/>
    </xf>
    <xf numFmtId="0" fontId="9" fillId="0" borderId="21" xfId="2" applyFont="1" applyBorder="1" applyAlignment="1">
      <alignment horizontal="center" vertical="center" textRotation="255"/>
    </xf>
    <xf numFmtId="0" fontId="9" fillId="0" borderId="27" xfId="2" applyFont="1" applyBorder="1" applyAlignment="1">
      <alignment horizontal="center" vertical="center" textRotation="255"/>
    </xf>
    <xf numFmtId="0" fontId="9" fillId="0" borderId="33" xfId="2" applyFont="1" applyBorder="1" applyAlignment="1">
      <alignment horizontal="center" vertical="center" textRotation="255"/>
    </xf>
    <xf numFmtId="0" fontId="9" fillId="0" borderId="51" xfId="2" applyFont="1" applyBorder="1" applyAlignment="1">
      <alignment horizontal="distributed" vertical="center"/>
    </xf>
    <xf numFmtId="0" fontId="9" fillId="0" borderId="52" xfId="2" applyFont="1" applyBorder="1" applyAlignment="1">
      <alignment horizontal="distributed" vertical="center"/>
    </xf>
    <xf numFmtId="0" fontId="9" fillId="0" borderId="25" xfId="2" applyFont="1" applyBorder="1" applyAlignment="1">
      <alignment horizontal="distributed" vertical="center"/>
    </xf>
    <xf numFmtId="0" fontId="9" fillId="0" borderId="53" xfId="2" applyFont="1" applyBorder="1" applyAlignment="1">
      <alignment horizontal="distributed" vertical="center"/>
    </xf>
    <xf numFmtId="0" fontId="9" fillId="0" borderId="54" xfId="2" applyFont="1" applyBorder="1" applyAlignment="1">
      <alignment horizontal="distributed" vertical="center"/>
    </xf>
    <xf numFmtId="0" fontId="9" fillId="0" borderId="55" xfId="2" applyFont="1" applyBorder="1" applyAlignment="1">
      <alignment horizontal="distributed" vertical="center"/>
    </xf>
    <xf numFmtId="0" fontId="9" fillId="0" borderId="49" xfId="2" applyFont="1" applyBorder="1" applyAlignment="1">
      <alignment horizontal="distributed" vertical="center"/>
    </xf>
    <xf numFmtId="0" fontId="9" fillId="0" borderId="50" xfId="2" applyFont="1" applyBorder="1" applyAlignment="1">
      <alignment horizontal="distributed" vertical="center"/>
    </xf>
    <xf numFmtId="0" fontId="9" fillId="0" borderId="37" xfId="2" applyFont="1" applyBorder="1" applyAlignment="1">
      <alignment horizontal="distributed" vertical="center"/>
    </xf>
    <xf numFmtId="0" fontId="9" fillId="2" borderId="51" xfId="2" applyFont="1" applyFill="1" applyBorder="1" applyAlignment="1">
      <alignment horizontal="distributed" vertical="center"/>
    </xf>
    <xf numFmtId="0" fontId="9" fillId="2" borderId="52" xfId="2" applyFont="1" applyFill="1" applyBorder="1" applyAlignment="1">
      <alignment horizontal="distributed" vertical="center"/>
    </xf>
    <xf numFmtId="0" fontId="9" fillId="2" borderId="25" xfId="2" applyFont="1" applyFill="1" applyBorder="1" applyAlignment="1">
      <alignment horizontal="distributed" vertical="center"/>
    </xf>
    <xf numFmtId="0" fontId="0" fillId="0" borderId="0" xfId="0" quotePrefix="1">
      <alignment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</cellXfs>
  <cellStyles count="7">
    <cellStyle name="쉼표 [0]" xfId="1" builtinId="6"/>
    <cellStyle name="쉼표 [0] 2" xfId="4"/>
    <cellStyle name="쉼표 [0]_원가계산서" xfId="3"/>
    <cellStyle name="통화 [0] 2" xfId="5"/>
    <cellStyle name="표준" xfId="0" builtinId="0"/>
    <cellStyle name="표준_미래건축(안동)" xfId="6"/>
    <cellStyle name="표준_원가계산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DATAPCS\DD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SHCOOL\&#44221;&#49328;1\&#50745;&#4831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날개벽수량표"/>
      <sheetName val="수리계산(5년)1유역"/>
      <sheetName val="수리계산(5년)2유역"/>
      <sheetName val="수리계산(5년)3유역"/>
      <sheetName val="수리계산(10년)4유역"/>
      <sheetName val="수리계산(10년)5유역"/>
      <sheetName val="표지(목차)"/>
      <sheetName val="표지(자재집계표)"/>
      <sheetName val="표지(토공)"/>
      <sheetName val="표지(배수공)"/>
      <sheetName val="표지(포장공)"/>
      <sheetName val="표지(부대공)"/>
      <sheetName val="공사원가계산서"/>
      <sheetName val="공사원가계산서(전기)"/>
      <sheetName val="총괄재료집계표"/>
      <sheetName val="골재량산출"/>
      <sheetName val="토공집계표"/>
      <sheetName val="토적계산"/>
      <sheetName val="P,E이중관Φ400"/>
      <sheetName val="P,E이중관Φ800"/>
      <sheetName val="P.E이중관보호공800(터파기)"/>
      <sheetName val="우수집수정터파기(A-TYPE)"/>
      <sheetName val="우수집수정터파기(B-TYPE)"/>
      <sheetName val="콘크리트포장깨기"/>
      <sheetName val="배수공수량집계표"/>
      <sheetName val="배수공재료집계표"/>
      <sheetName val="배수몰탈수량"/>
      <sheetName val="L형측구(화강암)A&quot;"/>
      <sheetName val="L형측구(화강암)B&quot;"/>
      <sheetName val="P.E이중관보호공800"/>
      <sheetName val="우수집수정(A-TYPE)"/>
      <sheetName val="우수집수정(B-TYPE)"/>
      <sheetName val="횡배수관날개벽"/>
      <sheetName val="단가 (2)"/>
      <sheetName val="포장공"/>
      <sheetName val="내역표지"/>
      <sheetName val="원가계산서(총괄)"/>
      <sheetName val="산출내역집계"/>
      <sheetName val="건축집계"/>
      <sheetName val="건축내역"/>
      <sheetName val="토목집계"/>
      <sheetName val="토목내역"/>
      <sheetName val="설비집계"/>
      <sheetName val="설비내역"/>
      <sheetName val="일위대가"/>
      <sheetName val="중기일위대가"/>
      <sheetName val="에너지요금"/>
      <sheetName val="방송(체육관)"/>
      <sheetName val="금액내역서"/>
      <sheetName val="G.R300경비"/>
      <sheetName val="예정(3)"/>
      <sheetName val="구역화물"/>
      <sheetName val="APT"/>
      <sheetName val="일반교실"/>
      <sheetName val="우,오수"/>
      <sheetName val="덕전리"/>
      <sheetName val="조명시설"/>
      <sheetName val="TOTAL_BOQ"/>
      <sheetName val="단위수량"/>
      <sheetName val="sw1"/>
      <sheetName val="DDD"/>
      <sheetName val="말뚝지지력산정"/>
      <sheetName val="교각(P1)수량"/>
      <sheetName val="맨홀토공산출"/>
      <sheetName val="용소리교"/>
      <sheetName val="전선관"/>
      <sheetName val="조건표"/>
      <sheetName val="연결임시"/>
      <sheetName val="토공(우물통,기타) "/>
      <sheetName val="설계내역서"/>
      <sheetName val="DATE"/>
      <sheetName val="물가시세"/>
      <sheetName val="배수공"/>
      <sheetName val="토사(PE)"/>
      <sheetName val="골막이(야매)"/>
      <sheetName val="Sheet1"/>
      <sheetName val="천방교접속"/>
      <sheetName val="실행철강하도"/>
      <sheetName val="ABUT수량-A1"/>
      <sheetName val="P_E이중관보호공800(터파기)"/>
      <sheetName val="P_E이중관보호공800"/>
      <sheetName val="Excel"/>
      <sheetName val="3BL공동구 수량"/>
      <sheetName val="빌딩 안내"/>
      <sheetName val="내역서1"/>
      <sheetName val="대로근거"/>
      <sheetName val="6동"/>
      <sheetName val="산근"/>
      <sheetName val="교육종류"/>
      <sheetName val="파일의이용"/>
      <sheetName val="차액보증"/>
      <sheetName val="C-직노1"/>
      <sheetName val="수량3"/>
      <sheetName val="품셈TABLE"/>
      <sheetName val="현장관리비"/>
      <sheetName val="TEST1"/>
      <sheetName val="총괄"/>
      <sheetName val="내역"/>
      <sheetName val="2000년1차"/>
      <sheetName val="2공구산출내역"/>
      <sheetName val="식재가격"/>
      <sheetName val="식재총괄"/>
      <sheetName val="토목주소"/>
      <sheetName val="프랜트면허"/>
      <sheetName val="Sheet2"/>
      <sheetName val="cal"/>
      <sheetName val="계정"/>
      <sheetName val="아스팔트 포장총괄집계표"/>
      <sheetName val="2@ BOX"/>
      <sheetName val="구천"/>
      <sheetName val="암거"/>
      <sheetName val="집수정"/>
      <sheetName val="본체"/>
      <sheetName val="교각1"/>
      <sheetName val="내역서"/>
      <sheetName val="가도공"/>
      <sheetName val="포장수량"/>
      <sheetName val="input"/>
      <sheetName val="갑지"/>
      <sheetName val="집계표"/>
      <sheetName val="수량산출"/>
      <sheetName val="노무비계"/>
      <sheetName val="wall"/>
      <sheetName val="산출근거"/>
      <sheetName val="기계경비"/>
      <sheetName val="#REF"/>
      <sheetName val="신우"/>
      <sheetName val="2000년 공정표"/>
      <sheetName val="공통가설공사"/>
      <sheetName val="6PILE  (돌출)"/>
      <sheetName val="SLAB"/>
      <sheetName val="슬래브"/>
      <sheetName val="1공구(입찰내역)"/>
      <sheetName val="2000전체분"/>
      <sheetName val="흥양2교토공집계표"/>
      <sheetName val="설계명세서"/>
      <sheetName val="예산명세서"/>
      <sheetName val="자료입력"/>
      <sheetName val="취수탑"/>
      <sheetName val="토목품셈"/>
      <sheetName val="공종"/>
      <sheetName val="수량집계"/>
      <sheetName val="단면검토"/>
      <sheetName val="설계조건"/>
      <sheetName val="대포2교접속"/>
      <sheetName val="우수공"/>
      <sheetName val="EP0618"/>
      <sheetName val="설비"/>
      <sheetName val="적용단가"/>
      <sheetName val="시중노임단가"/>
      <sheetName val="인건비 "/>
      <sheetName val="Total"/>
      <sheetName val="토공"/>
      <sheetName val="사통"/>
      <sheetName val="자재단가"/>
      <sheetName val="기계경비일람"/>
      <sheetName val="2001계약현황"/>
      <sheetName val="터파기및재료"/>
      <sheetName val="구조물철거타공정이월"/>
      <sheetName val="구조물공"/>
      <sheetName val="부대공"/>
      <sheetName val="설계설명서"/>
      <sheetName val="입찰안"/>
      <sheetName val="약품설비"/>
      <sheetName val="기초목"/>
      <sheetName val="일반문틀 설치"/>
      <sheetName val="샌딩 에폭시 도장"/>
      <sheetName val="스텐문틀설치"/>
      <sheetName val="열린교실"/>
      <sheetName val="관급"/>
      <sheetName val="교사기준면적(초등)"/>
      <sheetName val="동해title"/>
      <sheetName val="1호인버트수량"/>
      <sheetName val="2호맨홀공제수량"/>
      <sheetName val="JUCKEYK"/>
      <sheetName val="CTEMCOST"/>
      <sheetName val="주방환기"/>
      <sheetName val="현장식당(1)"/>
      <sheetName val="날개벽"/>
      <sheetName val="총괄표"/>
      <sheetName val="9811"/>
      <sheetName val="일위대가목차"/>
      <sheetName val="자재비"/>
      <sheetName val="DNT OSBL"/>
      <sheetName val="1.설계조건"/>
      <sheetName val="온도 데이터"/>
      <sheetName val="골조시행"/>
      <sheetName val="내역서(증축)"/>
      <sheetName val="견"/>
      <sheetName val="원가계산"/>
      <sheetName val="내역(한신APT)"/>
      <sheetName val="기초자료입력"/>
      <sheetName val="원가계산서"/>
      <sheetName val="배관(TDI ISBL)"/>
      <sheetName val="자재 집계표"/>
      <sheetName val="H-pile(298x299)"/>
      <sheetName val="H-pile(250x250)"/>
      <sheetName val="기계경비목록"/>
      <sheetName val="unitpric"/>
      <sheetName val="noyim"/>
      <sheetName val="수량BOQ"/>
      <sheetName val="Preface"/>
      <sheetName val="Source"/>
      <sheetName val="부대공자재집계표"/>
      <sheetName val="단면"/>
      <sheetName val="을"/>
      <sheetName val="직공비"/>
      <sheetName val="INPUT(덕도방향-시점)"/>
      <sheetName val="시험비"/>
      <sheetName val="일위대가목록"/>
      <sheetName val="중로근거"/>
      <sheetName val="유효성검사"/>
      <sheetName val="노임단가"/>
      <sheetName val="1,2공구원가계산서"/>
      <sheetName val="1공구산출내역서"/>
      <sheetName val="일위대가(가설)"/>
      <sheetName val="직노"/>
      <sheetName val="견적조건"/>
      <sheetName val="단가일람"/>
      <sheetName val="접속도로1"/>
      <sheetName val="개요"/>
      <sheetName val="참고자료"/>
      <sheetName val="대장"/>
      <sheetName val="기술자관리"/>
      <sheetName val="공동업체"/>
      <sheetName val="공사진행현황"/>
      <sheetName val="하도계약"/>
      <sheetName val="보증 및 분담"/>
      <sheetName val="01"/>
      <sheetName val="시화점실행"/>
      <sheetName val="토공총괄표"/>
      <sheetName val="입찰보고"/>
      <sheetName val="금광1터널"/>
      <sheetName val="실행간접비용"/>
      <sheetName val="상 부"/>
      <sheetName val="Sheet17"/>
      <sheetName val="일위"/>
      <sheetName val="세원견적서"/>
      <sheetName val="시설일위"/>
      <sheetName val="설계기준 및 하중계산"/>
      <sheetName val="우수"/>
      <sheetName val="내역서적용수량"/>
      <sheetName val="MOTOR"/>
      <sheetName val="횡배위치"/>
      <sheetName val="단면 (2)"/>
      <sheetName val="측구공"/>
      <sheetName val="tggwan(mac)"/>
      <sheetName val="1.취수장"/>
      <sheetName val="배수통관(좌)"/>
      <sheetName val="평택분"/>
      <sheetName val="9509"/>
      <sheetName val="제진기"/>
      <sheetName val="현장경상비"/>
      <sheetName val="데리네이타현황"/>
      <sheetName val="단가산출서"/>
      <sheetName val="공량산출서"/>
      <sheetName val="재료"/>
      <sheetName val="기초산출"/>
      <sheetName val="마감사양"/>
      <sheetName val="구간별"/>
      <sheetName val="마산방향철근집계"/>
      <sheetName val="진주방향"/>
      <sheetName val="마산방향"/>
      <sheetName val="조명일위"/>
      <sheetName val="기초일위"/>
      <sheetName val="단위집계표"/>
      <sheetName val="절대건들지마시오"/>
      <sheetName val="수로단위수량"/>
      <sheetName val="장비비"/>
      <sheetName val="대비"/>
      <sheetName val="CODE"/>
      <sheetName val="원형맨홀수량"/>
      <sheetName val="조도계산"/>
      <sheetName val="CC16-내역서"/>
      <sheetName val="상반기손익차2총괄"/>
      <sheetName val="96.12"/>
      <sheetName val="부대tu"/>
      <sheetName val="PIPE내역(FCN)"/>
      <sheetName val="4.본실행통합내역서"/>
      <sheetName val="1호토공"/>
      <sheetName val="1.설계기준"/>
      <sheetName val="6호기"/>
      <sheetName val="약품공급2"/>
      <sheetName val="순성토"/>
      <sheetName val="로라게이트 문틀설치"/>
      <sheetName val="단면가정"/>
      <sheetName val="우배수"/>
      <sheetName val="제직재"/>
      <sheetName val="설직재-1"/>
      <sheetName val="제-노임"/>
      <sheetName val="기둥(원형)"/>
      <sheetName val="설계예시"/>
      <sheetName val="수안보-MBR1"/>
      <sheetName val="3.하중산정4.지지력"/>
      <sheetName val="대창(함평)"/>
      <sheetName val="대창(장성)"/>
      <sheetName val="대창(함평)-창열"/>
      <sheetName val="WORK"/>
      <sheetName val="252K444"/>
      <sheetName val="DATA"/>
      <sheetName val="하도급품의서(갑지)"/>
      <sheetName val="01.가성울타리공사원가"/>
      <sheetName val="01.가설울타리공사내역서"/>
      <sheetName val="02.토공사원가"/>
      <sheetName val="02.토공사내역서"/>
      <sheetName val="03.설비공사원가"/>
      <sheetName val="03.설비공사내역서"/>
      <sheetName val="04.전기공사원가"/>
      <sheetName val="04.전기공사내역서"/>
      <sheetName val="05.창호공사원가"/>
      <sheetName val="05.창호공사내역서"/>
      <sheetName val="06.석공사원가"/>
      <sheetName val="06.석공사내역서"/>
      <sheetName val="07.외벽단열재 설치공사원가"/>
      <sheetName val="07.외벽단열재 설치공사내역서"/>
      <sheetName val="08.습식공사원가"/>
      <sheetName val="08.습식공사내역서"/>
      <sheetName val="09.철골공사원가"/>
      <sheetName val="09.철골공사내역서"/>
      <sheetName val="10.외단열토탈시스템공사원가"/>
      <sheetName val="10.외단열토탈시스템공사내역서"/>
      <sheetName val="11.금속공사원가"/>
      <sheetName val="11.금속공사내역서"/>
      <sheetName val="12.수장공사원가"/>
      <sheetName val="12.수장공사내역서"/>
      <sheetName val="13.유리공사원가"/>
      <sheetName val="13.유리공사내역서"/>
      <sheetName val="14.도장공사원가"/>
      <sheetName val="14.도장공사내역서"/>
      <sheetName val="15.조경공사원가"/>
      <sheetName val="15.조경공사내역서"/>
      <sheetName val="16.전열교환기공사원가"/>
      <sheetName val="16.전열교환기공사내역서"/>
      <sheetName val="17.철근콘크리트공사원가"/>
      <sheetName val="17.철근콘크리트공사내역서"/>
      <sheetName val="단중표"/>
      <sheetName val="3연box"/>
      <sheetName val="단 box"/>
      <sheetName val="노임"/>
      <sheetName val="수량산출(1)"/>
      <sheetName val="노무비단가"/>
      <sheetName val="I一般比"/>
      <sheetName val="다곡2교"/>
      <sheetName val="금액"/>
      <sheetName val="본댐설계"/>
      <sheetName val="별표 "/>
      <sheetName val="설계명세"/>
      <sheetName val="2-1.실별부하계산"/>
      <sheetName val="단가"/>
      <sheetName val="Option"/>
      <sheetName val="(10) 단가산출결과"/>
      <sheetName val="기계공사"/>
      <sheetName val="인부신상자료"/>
      <sheetName val="교각계산"/>
      <sheetName val="EQT-ESTN"/>
      <sheetName val="기성내역"/>
      <sheetName val="견적대비 견적서"/>
      <sheetName val="손익분석"/>
      <sheetName val="보차도경계석"/>
      <sheetName val="경산"/>
      <sheetName val="Sheet1 (2)"/>
      <sheetName val="TIE-IN"/>
      <sheetName val="P_E이중관보호공800(터파기)1"/>
      <sheetName val="P_E이중관보호공8001"/>
      <sheetName val="단가_(2)"/>
      <sheetName val="G_R300경비"/>
      <sheetName val="토공(우물통,기타)_"/>
      <sheetName val="3BL공동구_수량"/>
      <sheetName val="빌딩_안내"/>
      <sheetName val="RangeObject"/>
      <sheetName val="건축"/>
      <sheetName val="계수시트"/>
      <sheetName val="DATA 입력란"/>
      <sheetName val="1. 설계조건 2.단면가정 3. 하중계산"/>
      <sheetName val="오억미만"/>
      <sheetName val="ENE-CAL 1"/>
      <sheetName val="단양 00 아파트-세부내역"/>
      <sheetName val="표층포설및다짐"/>
      <sheetName val="횡배수관토공수량"/>
      <sheetName val="합천내역"/>
      <sheetName val="DI-EST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가시세"/>
      <sheetName val="빌딩 안내"/>
      <sheetName val="옹벽수량집계표"/>
      <sheetName val="Sheet6"/>
      <sheetName val="내역서"/>
      <sheetName val="설계명세서 (장비)"/>
      <sheetName val="노무비명세서"/>
      <sheetName val="소요자재명세서"/>
      <sheetName val="옹벽"/>
      <sheetName val="정부노임단가"/>
      <sheetName val="JUCKEYK"/>
      <sheetName val="3BL공동구 수량"/>
      <sheetName val="Sheet2"/>
      <sheetName val="시험장S자로가로등공사"/>
      <sheetName val="신우"/>
      <sheetName val="문학터널-9255(관보고-실)"/>
      <sheetName val="주형"/>
      <sheetName val="부대내역"/>
      <sheetName val="단가 (2)"/>
      <sheetName val="본체"/>
      <sheetName val="복통토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view="pageBreakPreview" zoomScaleNormal="100" zoomScaleSheetLayoutView="100" workbookViewId="0">
      <selection sqref="A1:R1"/>
    </sheetView>
  </sheetViews>
  <sheetFormatPr defaultRowHeight="13.5" x14ac:dyDescent="0.15"/>
  <cols>
    <col min="1" max="1" width="5.125" style="71" customWidth="1"/>
    <col min="2" max="2" width="5.25" style="71" customWidth="1"/>
    <col min="3" max="3" width="7.625" style="71" customWidth="1"/>
    <col min="4" max="4" width="1.5" style="71" customWidth="1"/>
    <col min="5" max="5" width="1.625" style="71" customWidth="1"/>
    <col min="6" max="6" width="2.875" style="71" customWidth="1"/>
    <col min="7" max="7" width="13.875" style="71" customWidth="1"/>
    <col min="8" max="8" width="3.375" style="71" customWidth="1"/>
    <col min="9" max="9" width="4.5" style="71" customWidth="1"/>
    <col min="10" max="10" width="19" style="71" customWidth="1"/>
    <col min="11" max="11" width="5.125" style="71" customWidth="1"/>
    <col min="12" max="13" width="4.875" style="71" customWidth="1"/>
    <col min="14" max="14" width="9.125" style="71" customWidth="1"/>
    <col min="15" max="15" width="9" style="71"/>
    <col min="16" max="16" width="14.375" style="71" customWidth="1"/>
    <col min="17" max="17" width="3.75" style="71" customWidth="1"/>
    <col min="18" max="18" width="8.5" style="71" customWidth="1"/>
    <col min="19" max="256" width="9" style="71"/>
    <col min="257" max="257" width="5.125" style="71" customWidth="1"/>
    <col min="258" max="258" width="5.25" style="71" customWidth="1"/>
    <col min="259" max="259" width="7.625" style="71" customWidth="1"/>
    <col min="260" max="260" width="1.5" style="71" customWidth="1"/>
    <col min="261" max="261" width="1.625" style="71" customWidth="1"/>
    <col min="262" max="262" width="2.875" style="71" customWidth="1"/>
    <col min="263" max="263" width="13.875" style="71" customWidth="1"/>
    <col min="264" max="264" width="3.375" style="71" customWidth="1"/>
    <col min="265" max="265" width="4.5" style="71" customWidth="1"/>
    <col min="266" max="266" width="19" style="71" customWidth="1"/>
    <col min="267" max="267" width="5.125" style="71" customWidth="1"/>
    <col min="268" max="269" width="4.875" style="71" customWidth="1"/>
    <col min="270" max="270" width="9.125" style="71" customWidth="1"/>
    <col min="271" max="271" width="9" style="71"/>
    <col min="272" max="272" width="14.375" style="71" customWidth="1"/>
    <col min="273" max="273" width="3.75" style="71" customWidth="1"/>
    <col min="274" max="274" width="9.375" style="71" customWidth="1"/>
    <col min="275" max="512" width="9" style="71"/>
    <col min="513" max="513" width="5.125" style="71" customWidth="1"/>
    <col min="514" max="514" width="5.25" style="71" customWidth="1"/>
    <col min="515" max="515" width="7.625" style="71" customWidth="1"/>
    <col min="516" max="516" width="1.5" style="71" customWidth="1"/>
    <col min="517" max="517" width="1.625" style="71" customWidth="1"/>
    <col min="518" max="518" width="2.875" style="71" customWidth="1"/>
    <col min="519" max="519" width="13.875" style="71" customWidth="1"/>
    <col min="520" max="520" width="3.375" style="71" customWidth="1"/>
    <col min="521" max="521" width="4.5" style="71" customWidth="1"/>
    <col min="522" max="522" width="19" style="71" customWidth="1"/>
    <col min="523" max="523" width="5.125" style="71" customWidth="1"/>
    <col min="524" max="525" width="4.875" style="71" customWidth="1"/>
    <col min="526" max="526" width="9.125" style="71" customWidth="1"/>
    <col min="527" max="527" width="9" style="71"/>
    <col min="528" max="528" width="14.375" style="71" customWidth="1"/>
    <col min="529" max="529" width="3.75" style="71" customWidth="1"/>
    <col min="530" max="530" width="9.375" style="71" customWidth="1"/>
    <col min="531" max="768" width="9" style="71"/>
    <col min="769" max="769" width="5.125" style="71" customWidth="1"/>
    <col min="770" max="770" width="5.25" style="71" customWidth="1"/>
    <col min="771" max="771" width="7.625" style="71" customWidth="1"/>
    <col min="772" max="772" width="1.5" style="71" customWidth="1"/>
    <col min="773" max="773" width="1.625" style="71" customWidth="1"/>
    <col min="774" max="774" width="2.875" style="71" customWidth="1"/>
    <col min="775" max="775" width="13.875" style="71" customWidth="1"/>
    <col min="776" max="776" width="3.375" style="71" customWidth="1"/>
    <col min="777" max="777" width="4.5" style="71" customWidth="1"/>
    <col min="778" max="778" width="19" style="71" customWidth="1"/>
    <col min="779" max="779" width="5.125" style="71" customWidth="1"/>
    <col min="780" max="781" width="4.875" style="71" customWidth="1"/>
    <col min="782" max="782" width="9.125" style="71" customWidth="1"/>
    <col min="783" max="783" width="9" style="71"/>
    <col min="784" max="784" width="14.375" style="71" customWidth="1"/>
    <col min="785" max="785" width="3.75" style="71" customWidth="1"/>
    <col min="786" max="786" width="9.375" style="71" customWidth="1"/>
    <col min="787" max="1024" width="9" style="71"/>
    <col min="1025" max="1025" width="5.125" style="71" customWidth="1"/>
    <col min="1026" max="1026" width="5.25" style="71" customWidth="1"/>
    <col min="1027" max="1027" width="7.625" style="71" customWidth="1"/>
    <col min="1028" max="1028" width="1.5" style="71" customWidth="1"/>
    <col min="1029" max="1029" width="1.625" style="71" customWidth="1"/>
    <col min="1030" max="1030" width="2.875" style="71" customWidth="1"/>
    <col min="1031" max="1031" width="13.875" style="71" customWidth="1"/>
    <col min="1032" max="1032" width="3.375" style="71" customWidth="1"/>
    <col min="1033" max="1033" width="4.5" style="71" customWidth="1"/>
    <col min="1034" max="1034" width="19" style="71" customWidth="1"/>
    <col min="1035" max="1035" width="5.125" style="71" customWidth="1"/>
    <col min="1036" max="1037" width="4.875" style="71" customWidth="1"/>
    <col min="1038" max="1038" width="9.125" style="71" customWidth="1"/>
    <col min="1039" max="1039" width="9" style="71"/>
    <col min="1040" max="1040" width="14.375" style="71" customWidth="1"/>
    <col min="1041" max="1041" width="3.75" style="71" customWidth="1"/>
    <col min="1042" max="1042" width="9.375" style="71" customWidth="1"/>
    <col min="1043" max="1280" width="9" style="71"/>
    <col min="1281" max="1281" width="5.125" style="71" customWidth="1"/>
    <col min="1282" max="1282" width="5.25" style="71" customWidth="1"/>
    <col min="1283" max="1283" width="7.625" style="71" customWidth="1"/>
    <col min="1284" max="1284" width="1.5" style="71" customWidth="1"/>
    <col min="1285" max="1285" width="1.625" style="71" customWidth="1"/>
    <col min="1286" max="1286" width="2.875" style="71" customWidth="1"/>
    <col min="1287" max="1287" width="13.875" style="71" customWidth="1"/>
    <col min="1288" max="1288" width="3.375" style="71" customWidth="1"/>
    <col min="1289" max="1289" width="4.5" style="71" customWidth="1"/>
    <col min="1290" max="1290" width="19" style="71" customWidth="1"/>
    <col min="1291" max="1291" width="5.125" style="71" customWidth="1"/>
    <col min="1292" max="1293" width="4.875" style="71" customWidth="1"/>
    <col min="1294" max="1294" width="9.125" style="71" customWidth="1"/>
    <col min="1295" max="1295" width="9" style="71"/>
    <col min="1296" max="1296" width="14.375" style="71" customWidth="1"/>
    <col min="1297" max="1297" width="3.75" style="71" customWidth="1"/>
    <col min="1298" max="1298" width="9.375" style="71" customWidth="1"/>
    <col min="1299" max="1536" width="9" style="71"/>
    <col min="1537" max="1537" width="5.125" style="71" customWidth="1"/>
    <col min="1538" max="1538" width="5.25" style="71" customWidth="1"/>
    <col min="1539" max="1539" width="7.625" style="71" customWidth="1"/>
    <col min="1540" max="1540" width="1.5" style="71" customWidth="1"/>
    <col min="1541" max="1541" width="1.625" style="71" customWidth="1"/>
    <col min="1542" max="1542" width="2.875" style="71" customWidth="1"/>
    <col min="1543" max="1543" width="13.875" style="71" customWidth="1"/>
    <col min="1544" max="1544" width="3.375" style="71" customWidth="1"/>
    <col min="1545" max="1545" width="4.5" style="71" customWidth="1"/>
    <col min="1546" max="1546" width="19" style="71" customWidth="1"/>
    <col min="1547" max="1547" width="5.125" style="71" customWidth="1"/>
    <col min="1548" max="1549" width="4.875" style="71" customWidth="1"/>
    <col min="1550" max="1550" width="9.125" style="71" customWidth="1"/>
    <col min="1551" max="1551" width="9" style="71"/>
    <col min="1552" max="1552" width="14.375" style="71" customWidth="1"/>
    <col min="1553" max="1553" width="3.75" style="71" customWidth="1"/>
    <col min="1554" max="1554" width="9.375" style="71" customWidth="1"/>
    <col min="1555" max="1792" width="9" style="71"/>
    <col min="1793" max="1793" width="5.125" style="71" customWidth="1"/>
    <col min="1794" max="1794" width="5.25" style="71" customWidth="1"/>
    <col min="1795" max="1795" width="7.625" style="71" customWidth="1"/>
    <col min="1796" max="1796" width="1.5" style="71" customWidth="1"/>
    <col min="1797" max="1797" width="1.625" style="71" customWidth="1"/>
    <col min="1798" max="1798" width="2.875" style="71" customWidth="1"/>
    <col min="1799" max="1799" width="13.875" style="71" customWidth="1"/>
    <col min="1800" max="1800" width="3.375" style="71" customWidth="1"/>
    <col min="1801" max="1801" width="4.5" style="71" customWidth="1"/>
    <col min="1802" max="1802" width="19" style="71" customWidth="1"/>
    <col min="1803" max="1803" width="5.125" style="71" customWidth="1"/>
    <col min="1804" max="1805" width="4.875" style="71" customWidth="1"/>
    <col min="1806" max="1806" width="9.125" style="71" customWidth="1"/>
    <col min="1807" max="1807" width="9" style="71"/>
    <col min="1808" max="1808" width="14.375" style="71" customWidth="1"/>
    <col min="1809" max="1809" width="3.75" style="71" customWidth="1"/>
    <col min="1810" max="1810" width="9.375" style="71" customWidth="1"/>
    <col min="1811" max="2048" width="9" style="71"/>
    <col min="2049" max="2049" width="5.125" style="71" customWidth="1"/>
    <col min="2050" max="2050" width="5.25" style="71" customWidth="1"/>
    <col min="2051" max="2051" width="7.625" style="71" customWidth="1"/>
    <col min="2052" max="2052" width="1.5" style="71" customWidth="1"/>
    <col min="2053" max="2053" width="1.625" style="71" customWidth="1"/>
    <col min="2054" max="2054" width="2.875" style="71" customWidth="1"/>
    <col min="2055" max="2055" width="13.875" style="71" customWidth="1"/>
    <col min="2056" max="2056" width="3.375" style="71" customWidth="1"/>
    <col min="2057" max="2057" width="4.5" style="71" customWidth="1"/>
    <col min="2058" max="2058" width="19" style="71" customWidth="1"/>
    <col min="2059" max="2059" width="5.125" style="71" customWidth="1"/>
    <col min="2060" max="2061" width="4.875" style="71" customWidth="1"/>
    <col min="2062" max="2062" width="9.125" style="71" customWidth="1"/>
    <col min="2063" max="2063" width="9" style="71"/>
    <col min="2064" max="2064" width="14.375" style="71" customWidth="1"/>
    <col min="2065" max="2065" width="3.75" style="71" customWidth="1"/>
    <col min="2066" max="2066" width="9.375" style="71" customWidth="1"/>
    <col min="2067" max="2304" width="9" style="71"/>
    <col min="2305" max="2305" width="5.125" style="71" customWidth="1"/>
    <col min="2306" max="2306" width="5.25" style="71" customWidth="1"/>
    <col min="2307" max="2307" width="7.625" style="71" customWidth="1"/>
    <col min="2308" max="2308" width="1.5" style="71" customWidth="1"/>
    <col min="2309" max="2309" width="1.625" style="71" customWidth="1"/>
    <col min="2310" max="2310" width="2.875" style="71" customWidth="1"/>
    <col min="2311" max="2311" width="13.875" style="71" customWidth="1"/>
    <col min="2312" max="2312" width="3.375" style="71" customWidth="1"/>
    <col min="2313" max="2313" width="4.5" style="71" customWidth="1"/>
    <col min="2314" max="2314" width="19" style="71" customWidth="1"/>
    <col min="2315" max="2315" width="5.125" style="71" customWidth="1"/>
    <col min="2316" max="2317" width="4.875" style="71" customWidth="1"/>
    <col min="2318" max="2318" width="9.125" style="71" customWidth="1"/>
    <col min="2319" max="2319" width="9" style="71"/>
    <col min="2320" max="2320" width="14.375" style="71" customWidth="1"/>
    <col min="2321" max="2321" width="3.75" style="71" customWidth="1"/>
    <col min="2322" max="2322" width="9.375" style="71" customWidth="1"/>
    <col min="2323" max="2560" width="9" style="71"/>
    <col min="2561" max="2561" width="5.125" style="71" customWidth="1"/>
    <col min="2562" max="2562" width="5.25" style="71" customWidth="1"/>
    <col min="2563" max="2563" width="7.625" style="71" customWidth="1"/>
    <col min="2564" max="2564" width="1.5" style="71" customWidth="1"/>
    <col min="2565" max="2565" width="1.625" style="71" customWidth="1"/>
    <col min="2566" max="2566" width="2.875" style="71" customWidth="1"/>
    <col min="2567" max="2567" width="13.875" style="71" customWidth="1"/>
    <col min="2568" max="2568" width="3.375" style="71" customWidth="1"/>
    <col min="2569" max="2569" width="4.5" style="71" customWidth="1"/>
    <col min="2570" max="2570" width="19" style="71" customWidth="1"/>
    <col min="2571" max="2571" width="5.125" style="71" customWidth="1"/>
    <col min="2572" max="2573" width="4.875" style="71" customWidth="1"/>
    <col min="2574" max="2574" width="9.125" style="71" customWidth="1"/>
    <col min="2575" max="2575" width="9" style="71"/>
    <col min="2576" max="2576" width="14.375" style="71" customWidth="1"/>
    <col min="2577" max="2577" width="3.75" style="71" customWidth="1"/>
    <col min="2578" max="2578" width="9.375" style="71" customWidth="1"/>
    <col min="2579" max="2816" width="9" style="71"/>
    <col min="2817" max="2817" width="5.125" style="71" customWidth="1"/>
    <col min="2818" max="2818" width="5.25" style="71" customWidth="1"/>
    <col min="2819" max="2819" width="7.625" style="71" customWidth="1"/>
    <col min="2820" max="2820" width="1.5" style="71" customWidth="1"/>
    <col min="2821" max="2821" width="1.625" style="71" customWidth="1"/>
    <col min="2822" max="2822" width="2.875" style="71" customWidth="1"/>
    <col min="2823" max="2823" width="13.875" style="71" customWidth="1"/>
    <col min="2824" max="2824" width="3.375" style="71" customWidth="1"/>
    <col min="2825" max="2825" width="4.5" style="71" customWidth="1"/>
    <col min="2826" max="2826" width="19" style="71" customWidth="1"/>
    <col min="2827" max="2827" width="5.125" style="71" customWidth="1"/>
    <col min="2828" max="2829" width="4.875" style="71" customWidth="1"/>
    <col min="2830" max="2830" width="9.125" style="71" customWidth="1"/>
    <col min="2831" max="2831" width="9" style="71"/>
    <col min="2832" max="2832" width="14.375" style="71" customWidth="1"/>
    <col min="2833" max="2833" width="3.75" style="71" customWidth="1"/>
    <col min="2834" max="2834" width="9.375" style="71" customWidth="1"/>
    <col min="2835" max="3072" width="9" style="71"/>
    <col min="3073" max="3073" width="5.125" style="71" customWidth="1"/>
    <col min="3074" max="3074" width="5.25" style="71" customWidth="1"/>
    <col min="3075" max="3075" width="7.625" style="71" customWidth="1"/>
    <col min="3076" max="3076" width="1.5" style="71" customWidth="1"/>
    <col min="3077" max="3077" width="1.625" style="71" customWidth="1"/>
    <col min="3078" max="3078" width="2.875" style="71" customWidth="1"/>
    <col min="3079" max="3079" width="13.875" style="71" customWidth="1"/>
    <col min="3080" max="3080" width="3.375" style="71" customWidth="1"/>
    <col min="3081" max="3081" width="4.5" style="71" customWidth="1"/>
    <col min="3082" max="3082" width="19" style="71" customWidth="1"/>
    <col min="3083" max="3083" width="5.125" style="71" customWidth="1"/>
    <col min="3084" max="3085" width="4.875" style="71" customWidth="1"/>
    <col min="3086" max="3086" width="9.125" style="71" customWidth="1"/>
    <col min="3087" max="3087" width="9" style="71"/>
    <col min="3088" max="3088" width="14.375" style="71" customWidth="1"/>
    <col min="3089" max="3089" width="3.75" style="71" customWidth="1"/>
    <col min="3090" max="3090" width="9.375" style="71" customWidth="1"/>
    <col min="3091" max="3328" width="9" style="71"/>
    <col min="3329" max="3329" width="5.125" style="71" customWidth="1"/>
    <col min="3330" max="3330" width="5.25" style="71" customWidth="1"/>
    <col min="3331" max="3331" width="7.625" style="71" customWidth="1"/>
    <col min="3332" max="3332" width="1.5" style="71" customWidth="1"/>
    <col min="3333" max="3333" width="1.625" style="71" customWidth="1"/>
    <col min="3334" max="3334" width="2.875" style="71" customWidth="1"/>
    <col min="3335" max="3335" width="13.875" style="71" customWidth="1"/>
    <col min="3336" max="3336" width="3.375" style="71" customWidth="1"/>
    <col min="3337" max="3337" width="4.5" style="71" customWidth="1"/>
    <col min="3338" max="3338" width="19" style="71" customWidth="1"/>
    <col min="3339" max="3339" width="5.125" style="71" customWidth="1"/>
    <col min="3340" max="3341" width="4.875" style="71" customWidth="1"/>
    <col min="3342" max="3342" width="9.125" style="71" customWidth="1"/>
    <col min="3343" max="3343" width="9" style="71"/>
    <col min="3344" max="3344" width="14.375" style="71" customWidth="1"/>
    <col min="3345" max="3345" width="3.75" style="71" customWidth="1"/>
    <col min="3346" max="3346" width="9.375" style="71" customWidth="1"/>
    <col min="3347" max="3584" width="9" style="71"/>
    <col min="3585" max="3585" width="5.125" style="71" customWidth="1"/>
    <col min="3586" max="3586" width="5.25" style="71" customWidth="1"/>
    <col min="3587" max="3587" width="7.625" style="71" customWidth="1"/>
    <col min="3588" max="3588" width="1.5" style="71" customWidth="1"/>
    <col min="3589" max="3589" width="1.625" style="71" customWidth="1"/>
    <col min="3590" max="3590" width="2.875" style="71" customWidth="1"/>
    <col min="3591" max="3591" width="13.875" style="71" customWidth="1"/>
    <col min="3592" max="3592" width="3.375" style="71" customWidth="1"/>
    <col min="3593" max="3593" width="4.5" style="71" customWidth="1"/>
    <col min="3594" max="3594" width="19" style="71" customWidth="1"/>
    <col min="3595" max="3595" width="5.125" style="71" customWidth="1"/>
    <col min="3596" max="3597" width="4.875" style="71" customWidth="1"/>
    <col min="3598" max="3598" width="9.125" style="71" customWidth="1"/>
    <col min="3599" max="3599" width="9" style="71"/>
    <col min="3600" max="3600" width="14.375" style="71" customWidth="1"/>
    <col min="3601" max="3601" width="3.75" style="71" customWidth="1"/>
    <col min="3602" max="3602" width="9.375" style="71" customWidth="1"/>
    <col min="3603" max="3840" width="9" style="71"/>
    <col min="3841" max="3841" width="5.125" style="71" customWidth="1"/>
    <col min="3842" max="3842" width="5.25" style="71" customWidth="1"/>
    <col min="3843" max="3843" width="7.625" style="71" customWidth="1"/>
    <col min="3844" max="3844" width="1.5" style="71" customWidth="1"/>
    <col min="3845" max="3845" width="1.625" style="71" customWidth="1"/>
    <col min="3846" max="3846" width="2.875" style="71" customWidth="1"/>
    <col min="3847" max="3847" width="13.875" style="71" customWidth="1"/>
    <col min="3848" max="3848" width="3.375" style="71" customWidth="1"/>
    <col min="3849" max="3849" width="4.5" style="71" customWidth="1"/>
    <col min="3850" max="3850" width="19" style="71" customWidth="1"/>
    <col min="3851" max="3851" width="5.125" style="71" customWidth="1"/>
    <col min="3852" max="3853" width="4.875" style="71" customWidth="1"/>
    <col min="3854" max="3854" width="9.125" style="71" customWidth="1"/>
    <col min="3855" max="3855" width="9" style="71"/>
    <col min="3856" max="3856" width="14.375" style="71" customWidth="1"/>
    <col min="3857" max="3857" width="3.75" style="71" customWidth="1"/>
    <col min="3858" max="3858" width="9.375" style="71" customWidth="1"/>
    <col min="3859" max="4096" width="9" style="71"/>
    <col min="4097" max="4097" width="5.125" style="71" customWidth="1"/>
    <col min="4098" max="4098" width="5.25" style="71" customWidth="1"/>
    <col min="4099" max="4099" width="7.625" style="71" customWidth="1"/>
    <col min="4100" max="4100" width="1.5" style="71" customWidth="1"/>
    <col min="4101" max="4101" width="1.625" style="71" customWidth="1"/>
    <col min="4102" max="4102" width="2.875" style="71" customWidth="1"/>
    <col min="4103" max="4103" width="13.875" style="71" customWidth="1"/>
    <col min="4104" max="4104" width="3.375" style="71" customWidth="1"/>
    <col min="4105" max="4105" width="4.5" style="71" customWidth="1"/>
    <col min="4106" max="4106" width="19" style="71" customWidth="1"/>
    <col min="4107" max="4107" width="5.125" style="71" customWidth="1"/>
    <col min="4108" max="4109" width="4.875" style="71" customWidth="1"/>
    <col min="4110" max="4110" width="9.125" style="71" customWidth="1"/>
    <col min="4111" max="4111" width="9" style="71"/>
    <col min="4112" max="4112" width="14.375" style="71" customWidth="1"/>
    <col min="4113" max="4113" width="3.75" style="71" customWidth="1"/>
    <col min="4114" max="4114" width="9.375" style="71" customWidth="1"/>
    <col min="4115" max="4352" width="9" style="71"/>
    <col min="4353" max="4353" width="5.125" style="71" customWidth="1"/>
    <col min="4354" max="4354" width="5.25" style="71" customWidth="1"/>
    <col min="4355" max="4355" width="7.625" style="71" customWidth="1"/>
    <col min="4356" max="4356" width="1.5" style="71" customWidth="1"/>
    <col min="4357" max="4357" width="1.625" style="71" customWidth="1"/>
    <col min="4358" max="4358" width="2.875" style="71" customWidth="1"/>
    <col min="4359" max="4359" width="13.875" style="71" customWidth="1"/>
    <col min="4360" max="4360" width="3.375" style="71" customWidth="1"/>
    <col min="4361" max="4361" width="4.5" style="71" customWidth="1"/>
    <col min="4362" max="4362" width="19" style="71" customWidth="1"/>
    <col min="4363" max="4363" width="5.125" style="71" customWidth="1"/>
    <col min="4364" max="4365" width="4.875" style="71" customWidth="1"/>
    <col min="4366" max="4366" width="9.125" style="71" customWidth="1"/>
    <col min="4367" max="4367" width="9" style="71"/>
    <col min="4368" max="4368" width="14.375" style="71" customWidth="1"/>
    <col min="4369" max="4369" width="3.75" style="71" customWidth="1"/>
    <col min="4370" max="4370" width="9.375" style="71" customWidth="1"/>
    <col min="4371" max="4608" width="9" style="71"/>
    <col min="4609" max="4609" width="5.125" style="71" customWidth="1"/>
    <col min="4610" max="4610" width="5.25" style="71" customWidth="1"/>
    <col min="4611" max="4611" width="7.625" style="71" customWidth="1"/>
    <col min="4612" max="4612" width="1.5" style="71" customWidth="1"/>
    <col min="4613" max="4613" width="1.625" style="71" customWidth="1"/>
    <col min="4614" max="4614" width="2.875" style="71" customWidth="1"/>
    <col min="4615" max="4615" width="13.875" style="71" customWidth="1"/>
    <col min="4616" max="4616" width="3.375" style="71" customWidth="1"/>
    <col min="4617" max="4617" width="4.5" style="71" customWidth="1"/>
    <col min="4618" max="4618" width="19" style="71" customWidth="1"/>
    <col min="4619" max="4619" width="5.125" style="71" customWidth="1"/>
    <col min="4620" max="4621" width="4.875" style="71" customWidth="1"/>
    <col min="4622" max="4622" width="9.125" style="71" customWidth="1"/>
    <col min="4623" max="4623" width="9" style="71"/>
    <col min="4624" max="4624" width="14.375" style="71" customWidth="1"/>
    <col min="4625" max="4625" width="3.75" style="71" customWidth="1"/>
    <col min="4626" max="4626" width="9.375" style="71" customWidth="1"/>
    <col min="4627" max="4864" width="9" style="71"/>
    <col min="4865" max="4865" width="5.125" style="71" customWidth="1"/>
    <col min="4866" max="4866" width="5.25" style="71" customWidth="1"/>
    <col min="4867" max="4867" width="7.625" style="71" customWidth="1"/>
    <col min="4868" max="4868" width="1.5" style="71" customWidth="1"/>
    <col min="4869" max="4869" width="1.625" style="71" customWidth="1"/>
    <col min="4870" max="4870" width="2.875" style="71" customWidth="1"/>
    <col min="4871" max="4871" width="13.875" style="71" customWidth="1"/>
    <col min="4872" max="4872" width="3.375" style="71" customWidth="1"/>
    <col min="4873" max="4873" width="4.5" style="71" customWidth="1"/>
    <col min="4874" max="4874" width="19" style="71" customWidth="1"/>
    <col min="4875" max="4875" width="5.125" style="71" customWidth="1"/>
    <col min="4876" max="4877" width="4.875" style="71" customWidth="1"/>
    <col min="4878" max="4878" width="9.125" style="71" customWidth="1"/>
    <col min="4879" max="4879" width="9" style="71"/>
    <col min="4880" max="4880" width="14.375" style="71" customWidth="1"/>
    <col min="4881" max="4881" width="3.75" style="71" customWidth="1"/>
    <col min="4882" max="4882" width="9.375" style="71" customWidth="1"/>
    <col min="4883" max="5120" width="9" style="71"/>
    <col min="5121" max="5121" width="5.125" style="71" customWidth="1"/>
    <col min="5122" max="5122" width="5.25" style="71" customWidth="1"/>
    <col min="5123" max="5123" width="7.625" style="71" customWidth="1"/>
    <col min="5124" max="5124" width="1.5" style="71" customWidth="1"/>
    <col min="5125" max="5125" width="1.625" style="71" customWidth="1"/>
    <col min="5126" max="5126" width="2.875" style="71" customWidth="1"/>
    <col min="5127" max="5127" width="13.875" style="71" customWidth="1"/>
    <col min="5128" max="5128" width="3.375" style="71" customWidth="1"/>
    <col min="5129" max="5129" width="4.5" style="71" customWidth="1"/>
    <col min="5130" max="5130" width="19" style="71" customWidth="1"/>
    <col min="5131" max="5131" width="5.125" style="71" customWidth="1"/>
    <col min="5132" max="5133" width="4.875" style="71" customWidth="1"/>
    <col min="5134" max="5134" width="9.125" style="71" customWidth="1"/>
    <col min="5135" max="5135" width="9" style="71"/>
    <col min="5136" max="5136" width="14.375" style="71" customWidth="1"/>
    <col min="5137" max="5137" width="3.75" style="71" customWidth="1"/>
    <col min="5138" max="5138" width="9.375" style="71" customWidth="1"/>
    <col min="5139" max="5376" width="9" style="71"/>
    <col min="5377" max="5377" width="5.125" style="71" customWidth="1"/>
    <col min="5378" max="5378" width="5.25" style="71" customWidth="1"/>
    <col min="5379" max="5379" width="7.625" style="71" customWidth="1"/>
    <col min="5380" max="5380" width="1.5" style="71" customWidth="1"/>
    <col min="5381" max="5381" width="1.625" style="71" customWidth="1"/>
    <col min="5382" max="5382" width="2.875" style="71" customWidth="1"/>
    <col min="5383" max="5383" width="13.875" style="71" customWidth="1"/>
    <col min="5384" max="5384" width="3.375" style="71" customWidth="1"/>
    <col min="5385" max="5385" width="4.5" style="71" customWidth="1"/>
    <col min="5386" max="5386" width="19" style="71" customWidth="1"/>
    <col min="5387" max="5387" width="5.125" style="71" customWidth="1"/>
    <col min="5388" max="5389" width="4.875" style="71" customWidth="1"/>
    <col min="5390" max="5390" width="9.125" style="71" customWidth="1"/>
    <col min="5391" max="5391" width="9" style="71"/>
    <col min="5392" max="5392" width="14.375" style="71" customWidth="1"/>
    <col min="5393" max="5393" width="3.75" style="71" customWidth="1"/>
    <col min="5394" max="5394" width="9.375" style="71" customWidth="1"/>
    <col min="5395" max="5632" width="9" style="71"/>
    <col min="5633" max="5633" width="5.125" style="71" customWidth="1"/>
    <col min="5634" max="5634" width="5.25" style="71" customWidth="1"/>
    <col min="5635" max="5635" width="7.625" style="71" customWidth="1"/>
    <col min="5636" max="5636" width="1.5" style="71" customWidth="1"/>
    <col min="5637" max="5637" width="1.625" style="71" customWidth="1"/>
    <col min="5638" max="5638" width="2.875" style="71" customWidth="1"/>
    <col min="5639" max="5639" width="13.875" style="71" customWidth="1"/>
    <col min="5640" max="5640" width="3.375" style="71" customWidth="1"/>
    <col min="5641" max="5641" width="4.5" style="71" customWidth="1"/>
    <col min="5642" max="5642" width="19" style="71" customWidth="1"/>
    <col min="5643" max="5643" width="5.125" style="71" customWidth="1"/>
    <col min="5644" max="5645" width="4.875" style="71" customWidth="1"/>
    <col min="5646" max="5646" width="9.125" style="71" customWidth="1"/>
    <col min="5647" max="5647" width="9" style="71"/>
    <col min="5648" max="5648" width="14.375" style="71" customWidth="1"/>
    <col min="5649" max="5649" width="3.75" style="71" customWidth="1"/>
    <col min="5650" max="5650" width="9.375" style="71" customWidth="1"/>
    <col min="5651" max="5888" width="9" style="71"/>
    <col min="5889" max="5889" width="5.125" style="71" customWidth="1"/>
    <col min="5890" max="5890" width="5.25" style="71" customWidth="1"/>
    <col min="5891" max="5891" width="7.625" style="71" customWidth="1"/>
    <col min="5892" max="5892" width="1.5" style="71" customWidth="1"/>
    <col min="5893" max="5893" width="1.625" style="71" customWidth="1"/>
    <col min="5894" max="5894" width="2.875" style="71" customWidth="1"/>
    <col min="5895" max="5895" width="13.875" style="71" customWidth="1"/>
    <col min="5896" max="5896" width="3.375" style="71" customWidth="1"/>
    <col min="5897" max="5897" width="4.5" style="71" customWidth="1"/>
    <col min="5898" max="5898" width="19" style="71" customWidth="1"/>
    <col min="5899" max="5899" width="5.125" style="71" customWidth="1"/>
    <col min="5900" max="5901" width="4.875" style="71" customWidth="1"/>
    <col min="5902" max="5902" width="9.125" style="71" customWidth="1"/>
    <col min="5903" max="5903" width="9" style="71"/>
    <col min="5904" max="5904" width="14.375" style="71" customWidth="1"/>
    <col min="5905" max="5905" width="3.75" style="71" customWidth="1"/>
    <col min="5906" max="5906" width="9.375" style="71" customWidth="1"/>
    <col min="5907" max="6144" width="9" style="71"/>
    <col min="6145" max="6145" width="5.125" style="71" customWidth="1"/>
    <col min="6146" max="6146" width="5.25" style="71" customWidth="1"/>
    <col min="6147" max="6147" width="7.625" style="71" customWidth="1"/>
    <col min="6148" max="6148" width="1.5" style="71" customWidth="1"/>
    <col min="6149" max="6149" width="1.625" style="71" customWidth="1"/>
    <col min="6150" max="6150" width="2.875" style="71" customWidth="1"/>
    <col min="6151" max="6151" width="13.875" style="71" customWidth="1"/>
    <col min="6152" max="6152" width="3.375" style="71" customWidth="1"/>
    <col min="6153" max="6153" width="4.5" style="71" customWidth="1"/>
    <col min="6154" max="6154" width="19" style="71" customWidth="1"/>
    <col min="6155" max="6155" width="5.125" style="71" customWidth="1"/>
    <col min="6156" max="6157" width="4.875" style="71" customWidth="1"/>
    <col min="6158" max="6158" width="9.125" style="71" customWidth="1"/>
    <col min="6159" max="6159" width="9" style="71"/>
    <col min="6160" max="6160" width="14.375" style="71" customWidth="1"/>
    <col min="6161" max="6161" width="3.75" style="71" customWidth="1"/>
    <col min="6162" max="6162" width="9.375" style="71" customWidth="1"/>
    <col min="6163" max="6400" width="9" style="71"/>
    <col min="6401" max="6401" width="5.125" style="71" customWidth="1"/>
    <col min="6402" max="6402" width="5.25" style="71" customWidth="1"/>
    <col min="6403" max="6403" width="7.625" style="71" customWidth="1"/>
    <col min="6404" max="6404" width="1.5" style="71" customWidth="1"/>
    <col min="6405" max="6405" width="1.625" style="71" customWidth="1"/>
    <col min="6406" max="6406" width="2.875" style="71" customWidth="1"/>
    <col min="6407" max="6407" width="13.875" style="71" customWidth="1"/>
    <col min="6408" max="6408" width="3.375" style="71" customWidth="1"/>
    <col min="6409" max="6409" width="4.5" style="71" customWidth="1"/>
    <col min="6410" max="6410" width="19" style="71" customWidth="1"/>
    <col min="6411" max="6411" width="5.125" style="71" customWidth="1"/>
    <col min="6412" max="6413" width="4.875" style="71" customWidth="1"/>
    <col min="6414" max="6414" width="9.125" style="71" customWidth="1"/>
    <col min="6415" max="6415" width="9" style="71"/>
    <col min="6416" max="6416" width="14.375" style="71" customWidth="1"/>
    <col min="6417" max="6417" width="3.75" style="71" customWidth="1"/>
    <col min="6418" max="6418" width="9.375" style="71" customWidth="1"/>
    <col min="6419" max="6656" width="9" style="71"/>
    <col min="6657" max="6657" width="5.125" style="71" customWidth="1"/>
    <col min="6658" max="6658" width="5.25" style="71" customWidth="1"/>
    <col min="6659" max="6659" width="7.625" style="71" customWidth="1"/>
    <col min="6660" max="6660" width="1.5" style="71" customWidth="1"/>
    <col min="6661" max="6661" width="1.625" style="71" customWidth="1"/>
    <col min="6662" max="6662" width="2.875" style="71" customWidth="1"/>
    <col min="6663" max="6663" width="13.875" style="71" customWidth="1"/>
    <col min="6664" max="6664" width="3.375" style="71" customWidth="1"/>
    <col min="6665" max="6665" width="4.5" style="71" customWidth="1"/>
    <col min="6666" max="6666" width="19" style="71" customWidth="1"/>
    <col min="6667" max="6667" width="5.125" style="71" customWidth="1"/>
    <col min="6668" max="6669" width="4.875" style="71" customWidth="1"/>
    <col min="6670" max="6670" width="9.125" style="71" customWidth="1"/>
    <col min="6671" max="6671" width="9" style="71"/>
    <col min="6672" max="6672" width="14.375" style="71" customWidth="1"/>
    <col min="6673" max="6673" width="3.75" style="71" customWidth="1"/>
    <col min="6674" max="6674" width="9.375" style="71" customWidth="1"/>
    <col min="6675" max="6912" width="9" style="71"/>
    <col min="6913" max="6913" width="5.125" style="71" customWidth="1"/>
    <col min="6914" max="6914" width="5.25" style="71" customWidth="1"/>
    <col min="6915" max="6915" width="7.625" style="71" customWidth="1"/>
    <col min="6916" max="6916" width="1.5" style="71" customWidth="1"/>
    <col min="6917" max="6917" width="1.625" style="71" customWidth="1"/>
    <col min="6918" max="6918" width="2.875" style="71" customWidth="1"/>
    <col min="6919" max="6919" width="13.875" style="71" customWidth="1"/>
    <col min="6920" max="6920" width="3.375" style="71" customWidth="1"/>
    <col min="6921" max="6921" width="4.5" style="71" customWidth="1"/>
    <col min="6922" max="6922" width="19" style="71" customWidth="1"/>
    <col min="6923" max="6923" width="5.125" style="71" customWidth="1"/>
    <col min="6924" max="6925" width="4.875" style="71" customWidth="1"/>
    <col min="6926" max="6926" width="9.125" style="71" customWidth="1"/>
    <col min="6927" max="6927" width="9" style="71"/>
    <col min="6928" max="6928" width="14.375" style="71" customWidth="1"/>
    <col min="6929" max="6929" width="3.75" style="71" customWidth="1"/>
    <col min="6930" max="6930" width="9.375" style="71" customWidth="1"/>
    <col min="6931" max="7168" width="9" style="71"/>
    <col min="7169" max="7169" width="5.125" style="71" customWidth="1"/>
    <col min="7170" max="7170" width="5.25" style="71" customWidth="1"/>
    <col min="7171" max="7171" width="7.625" style="71" customWidth="1"/>
    <col min="7172" max="7172" width="1.5" style="71" customWidth="1"/>
    <col min="7173" max="7173" width="1.625" style="71" customWidth="1"/>
    <col min="7174" max="7174" width="2.875" style="71" customWidth="1"/>
    <col min="7175" max="7175" width="13.875" style="71" customWidth="1"/>
    <col min="7176" max="7176" width="3.375" style="71" customWidth="1"/>
    <col min="7177" max="7177" width="4.5" style="71" customWidth="1"/>
    <col min="7178" max="7178" width="19" style="71" customWidth="1"/>
    <col min="7179" max="7179" width="5.125" style="71" customWidth="1"/>
    <col min="7180" max="7181" width="4.875" style="71" customWidth="1"/>
    <col min="7182" max="7182" width="9.125" style="71" customWidth="1"/>
    <col min="7183" max="7183" width="9" style="71"/>
    <col min="7184" max="7184" width="14.375" style="71" customWidth="1"/>
    <col min="7185" max="7185" width="3.75" style="71" customWidth="1"/>
    <col min="7186" max="7186" width="9.375" style="71" customWidth="1"/>
    <col min="7187" max="7424" width="9" style="71"/>
    <col min="7425" max="7425" width="5.125" style="71" customWidth="1"/>
    <col min="7426" max="7426" width="5.25" style="71" customWidth="1"/>
    <col min="7427" max="7427" width="7.625" style="71" customWidth="1"/>
    <col min="7428" max="7428" width="1.5" style="71" customWidth="1"/>
    <col min="7429" max="7429" width="1.625" style="71" customWidth="1"/>
    <col min="7430" max="7430" width="2.875" style="71" customWidth="1"/>
    <col min="7431" max="7431" width="13.875" style="71" customWidth="1"/>
    <col min="7432" max="7432" width="3.375" style="71" customWidth="1"/>
    <col min="7433" max="7433" width="4.5" style="71" customWidth="1"/>
    <col min="7434" max="7434" width="19" style="71" customWidth="1"/>
    <col min="7435" max="7435" width="5.125" style="71" customWidth="1"/>
    <col min="7436" max="7437" width="4.875" style="71" customWidth="1"/>
    <col min="7438" max="7438" width="9.125" style="71" customWidth="1"/>
    <col min="7439" max="7439" width="9" style="71"/>
    <col min="7440" max="7440" width="14.375" style="71" customWidth="1"/>
    <col min="7441" max="7441" width="3.75" style="71" customWidth="1"/>
    <col min="7442" max="7442" width="9.375" style="71" customWidth="1"/>
    <col min="7443" max="7680" width="9" style="71"/>
    <col min="7681" max="7681" width="5.125" style="71" customWidth="1"/>
    <col min="7682" max="7682" width="5.25" style="71" customWidth="1"/>
    <col min="7683" max="7683" width="7.625" style="71" customWidth="1"/>
    <col min="7684" max="7684" width="1.5" style="71" customWidth="1"/>
    <col min="7685" max="7685" width="1.625" style="71" customWidth="1"/>
    <col min="7686" max="7686" width="2.875" style="71" customWidth="1"/>
    <col min="7687" max="7687" width="13.875" style="71" customWidth="1"/>
    <col min="7688" max="7688" width="3.375" style="71" customWidth="1"/>
    <col min="7689" max="7689" width="4.5" style="71" customWidth="1"/>
    <col min="7690" max="7690" width="19" style="71" customWidth="1"/>
    <col min="7691" max="7691" width="5.125" style="71" customWidth="1"/>
    <col min="7692" max="7693" width="4.875" style="71" customWidth="1"/>
    <col min="7694" max="7694" width="9.125" style="71" customWidth="1"/>
    <col min="7695" max="7695" width="9" style="71"/>
    <col min="7696" max="7696" width="14.375" style="71" customWidth="1"/>
    <col min="7697" max="7697" width="3.75" style="71" customWidth="1"/>
    <col min="7698" max="7698" width="9.375" style="71" customWidth="1"/>
    <col min="7699" max="7936" width="9" style="71"/>
    <col min="7937" max="7937" width="5.125" style="71" customWidth="1"/>
    <col min="7938" max="7938" width="5.25" style="71" customWidth="1"/>
    <col min="7939" max="7939" width="7.625" style="71" customWidth="1"/>
    <col min="7940" max="7940" width="1.5" style="71" customWidth="1"/>
    <col min="7941" max="7941" width="1.625" style="71" customWidth="1"/>
    <col min="7942" max="7942" width="2.875" style="71" customWidth="1"/>
    <col min="7943" max="7943" width="13.875" style="71" customWidth="1"/>
    <col min="7944" max="7944" width="3.375" style="71" customWidth="1"/>
    <col min="7945" max="7945" width="4.5" style="71" customWidth="1"/>
    <col min="7946" max="7946" width="19" style="71" customWidth="1"/>
    <col min="7947" max="7947" width="5.125" style="71" customWidth="1"/>
    <col min="7948" max="7949" width="4.875" style="71" customWidth="1"/>
    <col min="7950" max="7950" width="9.125" style="71" customWidth="1"/>
    <col min="7951" max="7951" width="9" style="71"/>
    <col min="7952" max="7952" width="14.375" style="71" customWidth="1"/>
    <col min="7953" max="7953" width="3.75" style="71" customWidth="1"/>
    <col min="7954" max="7954" width="9.375" style="71" customWidth="1"/>
    <col min="7955" max="8192" width="9" style="71"/>
    <col min="8193" max="8193" width="5.125" style="71" customWidth="1"/>
    <col min="8194" max="8194" width="5.25" style="71" customWidth="1"/>
    <col min="8195" max="8195" width="7.625" style="71" customWidth="1"/>
    <col min="8196" max="8196" width="1.5" style="71" customWidth="1"/>
    <col min="8197" max="8197" width="1.625" style="71" customWidth="1"/>
    <col min="8198" max="8198" width="2.875" style="71" customWidth="1"/>
    <col min="8199" max="8199" width="13.875" style="71" customWidth="1"/>
    <col min="8200" max="8200" width="3.375" style="71" customWidth="1"/>
    <col min="8201" max="8201" width="4.5" style="71" customWidth="1"/>
    <col min="8202" max="8202" width="19" style="71" customWidth="1"/>
    <col min="8203" max="8203" width="5.125" style="71" customWidth="1"/>
    <col min="8204" max="8205" width="4.875" style="71" customWidth="1"/>
    <col min="8206" max="8206" width="9.125" style="71" customWidth="1"/>
    <col min="8207" max="8207" width="9" style="71"/>
    <col min="8208" max="8208" width="14.375" style="71" customWidth="1"/>
    <col min="8209" max="8209" width="3.75" style="71" customWidth="1"/>
    <col min="8210" max="8210" width="9.375" style="71" customWidth="1"/>
    <col min="8211" max="8448" width="9" style="71"/>
    <col min="8449" max="8449" width="5.125" style="71" customWidth="1"/>
    <col min="8450" max="8450" width="5.25" style="71" customWidth="1"/>
    <col min="8451" max="8451" width="7.625" style="71" customWidth="1"/>
    <col min="8452" max="8452" width="1.5" style="71" customWidth="1"/>
    <col min="8453" max="8453" width="1.625" style="71" customWidth="1"/>
    <col min="8454" max="8454" width="2.875" style="71" customWidth="1"/>
    <col min="8455" max="8455" width="13.875" style="71" customWidth="1"/>
    <col min="8456" max="8456" width="3.375" style="71" customWidth="1"/>
    <col min="8457" max="8457" width="4.5" style="71" customWidth="1"/>
    <col min="8458" max="8458" width="19" style="71" customWidth="1"/>
    <col min="8459" max="8459" width="5.125" style="71" customWidth="1"/>
    <col min="8460" max="8461" width="4.875" style="71" customWidth="1"/>
    <col min="8462" max="8462" width="9.125" style="71" customWidth="1"/>
    <col min="8463" max="8463" width="9" style="71"/>
    <col min="8464" max="8464" width="14.375" style="71" customWidth="1"/>
    <col min="8465" max="8465" width="3.75" style="71" customWidth="1"/>
    <col min="8466" max="8466" width="9.375" style="71" customWidth="1"/>
    <col min="8467" max="8704" width="9" style="71"/>
    <col min="8705" max="8705" width="5.125" style="71" customWidth="1"/>
    <col min="8706" max="8706" width="5.25" style="71" customWidth="1"/>
    <col min="8707" max="8707" width="7.625" style="71" customWidth="1"/>
    <col min="8708" max="8708" width="1.5" style="71" customWidth="1"/>
    <col min="8709" max="8709" width="1.625" style="71" customWidth="1"/>
    <col min="8710" max="8710" width="2.875" style="71" customWidth="1"/>
    <col min="8711" max="8711" width="13.875" style="71" customWidth="1"/>
    <col min="8712" max="8712" width="3.375" style="71" customWidth="1"/>
    <col min="8713" max="8713" width="4.5" style="71" customWidth="1"/>
    <col min="8714" max="8714" width="19" style="71" customWidth="1"/>
    <col min="8715" max="8715" width="5.125" style="71" customWidth="1"/>
    <col min="8716" max="8717" width="4.875" style="71" customWidth="1"/>
    <col min="8718" max="8718" width="9.125" style="71" customWidth="1"/>
    <col min="8719" max="8719" width="9" style="71"/>
    <col min="8720" max="8720" width="14.375" style="71" customWidth="1"/>
    <col min="8721" max="8721" width="3.75" style="71" customWidth="1"/>
    <col min="8722" max="8722" width="9.375" style="71" customWidth="1"/>
    <col min="8723" max="8960" width="9" style="71"/>
    <col min="8961" max="8961" width="5.125" style="71" customWidth="1"/>
    <col min="8962" max="8962" width="5.25" style="71" customWidth="1"/>
    <col min="8963" max="8963" width="7.625" style="71" customWidth="1"/>
    <col min="8964" max="8964" width="1.5" style="71" customWidth="1"/>
    <col min="8965" max="8965" width="1.625" style="71" customWidth="1"/>
    <col min="8966" max="8966" width="2.875" style="71" customWidth="1"/>
    <col min="8967" max="8967" width="13.875" style="71" customWidth="1"/>
    <col min="8968" max="8968" width="3.375" style="71" customWidth="1"/>
    <col min="8969" max="8969" width="4.5" style="71" customWidth="1"/>
    <col min="8970" max="8970" width="19" style="71" customWidth="1"/>
    <col min="8971" max="8971" width="5.125" style="71" customWidth="1"/>
    <col min="8972" max="8973" width="4.875" style="71" customWidth="1"/>
    <col min="8974" max="8974" width="9.125" style="71" customWidth="1"/>
    <col min="8975" max="8975" width="9" style="71"/>
    <col min="8976" max="8976" width="14.375" style="71" customWidth="1"/>
    <col min="8977" max="8977" width="3.75" style="71" customWidth="1"/>
    <col min="8978" max="8978" width="9.375" style="71" customWidth="1"/>
    <col min="8979" max="9216" width="9" style="71"/>
    <col min="9217" max="9217" width="5.125" style="71" customWidth="1"/>
    <col min="9218" max="9218" width="5.25" style="71" customWidth="1"/>
    <col min="9219" max="9219" width="7.625" style="71" customWidth="1"/>
    <col min="9220" max="9220" width="1.5" style="71" customWidth="1"/>
    <col min="9221" max="9221" width="1.625" style="71" customWidth="1"/>
    <col min="9222" max="9222" width="2.875" style="71" customWidth="1"/>
    <col min="9223" max="9223" width="13.875" style="71" customWidth="1"/>
    <col min="9224" max="9224" width="3.375" style="71" customWidth="1"/>
    <col min="9225" max="9225" width="4.5" style="71" customWidth="1"/>
    <col min="9226" max="9226" width="19" style="71" customWidth="1"/>
    <col min="9227" max="9227" width="5.125" style="71" customWidth="1"/>
    <col min="9228" max="9229" width="4.875" style="71" customWidth="1"/>
    <col min="9230" max="9230" width="9.125" style="71" customWidth="1"/>
    <col min="9231" max="9231" width="9" style="71"/>
    <col min="9232" max="9232" width="14.375" style="71" customWidth="1"/>
    <col min="9233" max="9233" width="3.75" style="71" customWidth="1"/>
    <col min="9234" max="9234" width="9.375" style="71" customWidth="1"/>
    <col min="9235" max="9472" width="9" style="71"/>
    <col min="9473" max="9473" width="5.125" style="71" customWidth="1"/>
    <col min="9474" max="9474" width="5.25" style="71" customWidth="1"/>
    <col min="9475" max="9475" width="7.625" style="71" customWidth="1"/>
    <col min="9476" max="9476" width="1.5" style="71" customWidth="1"/>
    <col min="9477" max="9477" width="1.625" style="71" customWidth="1"/>
    <col min="9478" max="9478" width="2.875" style="71" customWidth="1"/>
    <col min="9479" max="9479" width="13.875" style="71" customWidth="1"/>
    <col min="9480" max="9480" width="3.375" style="71" customWidth="1"/>
    <col min="9481" max="9481" width="4.5" style="71" customWidth="1"/>
    <col min="9482" max="9482" width="19" style="71" customWidth="1"/>
    <col min="9483" max="9483" width="5.125" style="71" customWidth="1"/>
    <col min="9484" max="9485" width="4.875" style="71" customWidth="1"/>
    <col min="9486" max="9486" width="9.125" style="71" customWidth="1"/>
    <col min="9487" max="9487" width="9" style="71"/>
    <col min="9488" max="9488" width="14.375" style="71" customWidth="1"/>
    <col min="9489" max="9489" width="3.75" style="71" customWidth="1"/>
    <col min="9490" max="9490" width="9.375" style="71" customWidth="1"/>
    <col min="9491" max="9728" width="9" style="71"/>
    <col min="9729" max="9729" width="5.125" style="71" customWidth="1"/>
    <col min="9730" max="9730" width="5.25" style="71" customWidth="1"/>
    <col min="9731" max="9731" width="7.625" style="71" customWidth="1"/>
    <col min="9732" max="9732" width="1.5" style="71" customWidth="1"/>
    <col min="9733" max="9733" width="1.625" style="71" customWidth="1"/>
    <col min="9734" max="9734" width="2.875" style="71" customWidth="1"/>
    <col min="9735" max="9735" width="13.875" style="71" customWidth="1"/>
    <col min="9736" max="9736" width="3.375" style="71" customWidth="1"/>
    <col min="9737" max="9737" width="4.5" style="71" customWidth="1"/>
    <col min="9738" max="9738" width="19" style="71" customWidth="1"/>
    <col min="9739" max="9739" width="5.125" style="71" customWidth="1"/>
    <col min="9740" max="9741" width="4.875" style="71" customWidth="1"/>
    <col min="9742" max="9742" width="9.125" style="71" customWidth="1"/>
    <col min="9743" max="9743" width="9" style="71"/>
    <col min="9744" max="9744" width="14.375" style="71" customWidth="1"/>
    <col min="9745" max="9745" width="3.75" style="71" customWidth="1"/>
    <col min="9746" max="9746" width="9.375" style="71" customWidth="1"/>
    <col min="9747" max="9984" width="9" style="71"/>
    <col min="9985" max="9985" width="5.125" style="71" customWidth="1"/>
    <col min="9986" max="9986" width="5.25" style="71" customWidth="1"/>
    <col min="9987" max="9987" width="7.625" style="71" customWidth="1"/>
    <col min="9988" max="9988" width="1.5" style="71" customWidth="1"/>
    <col min="9989" max="9989" width="1.625" style="71" customWidth="1"/>
    <col min="9990" max="9990" width="2.875" style="71" customWidth="1"/>
    <col min="9991" max="9991" width="13.875" style="71" customWidth="1"/>
    <col min="9992" max="9992" width="3.375" style="71" customWidth="1"/>
    <col min="9993" max="9993" width="4.5" style="71" customWidth="1"/>
    <col min="9994" max="9994" width="19" style="71" customWidth="1"/>
    <col min="9995" max="9995" width="5.125" style="71" customWidth="1"/>
    <col min="9996" max="9997" width="4.875" style="71" customWidth="1"/>
    <col min="9998" max="9998" width="9.125" style="71" customWidth="1"/>
    <col min="9999" max="9999" width="9" style="71"/>
    <col min="10000" max="10000" width="14.375" style="71" customWidth="1"/>
    <col min="10001" max="10001" width="3.75" style="71" customWidth="1"/>
    <col min="10002" max="10002" width="9.375" style="71" customWidth="1"/>
    <col min="10003" max="10240" width="9" style="71"/>
    <col min="10241" max="10241" width="5.125" style="71" customWidth="1"/>
    <col min="10242" max="10242" width="5.25" style="71" customWidth="1"/>
    <col min="10243" max="10243" width="7.625" style="71" customWidth="1"/>
    <col min="10244" max="10244" width="1.5" style="71" customWidth="1"/>
    <col min="10245" max="10245" width="1.625" style="71" customWidth="1"/>
    <col min="10246" max="10246" width="2.875" style="71" customWidth="1"/>
    <col min="10247" max="10247" width="13.875" style="71" customWidth="1"/>
    <col min="10248" max="10248" width="3.375" style="71" customWidth="1"/>
    <col min="10249" max="10249" width="4.5" style="71" customWidth="1"/>
    <col min="10250" max="10250" width="19" style="71" customWidth="1"/>
    <col min="10251" max="10251" width="5.125" style="71" customWidth="1"/>
    <col min="10252" max="10253" width="4.875" style="71" customWidth="1"/>
    <col min="10254" max="10254" width="9.125" style="71" customWidth="1"/>
    <col min="10255" max="10255" width="9" style="71"/>
    <col min="10256" max="10256" width="14.375" style="71" customWidth="1"/>
    <col min="10257" max="10257" width="3.75" style="71" customWidth="1"/>
    <col min="10258" max="10258" width="9.375" style="71" customWidth="1"/>
    <col min="10259" max="10496" width="9" style="71"/>
    <col min="10497" max="10497" width="5.125" style="71" customWidth="1"/>
    <col min="10498" max="10498" width="5.25" style="71" customWidth="1"/>
    <col min="10499" max="10499" width="7.625" style="71" customWidth="1"/>
    <col min="10500" max="10500" width="1.5" style="71" customWidth="1"/>
    <col min="10501" max="10501" width="1.625" style="71" customWidth="1"/>
    <col min="10502" max="10502" width="2.875" style="71" customWidth="1"/>
    <col min="10503" max="10503" width="13.875" style="71" customWidth="1"/>
    <col min="10504" max="10504" width="3.375" style="71" customWidth="1"/>
    <col min="10505" max="10505" width="4.5" style="71" customWidth="1"/>
    <col min="10506" max="10506" width="19" style="71" customWidth="1"/>
    <col min="10507" max="10507" width="5.125" style="71" customWidth="1"/>
    <col min="10508" max="10509" width="4.875" style="71" customWidth="1"/>
    <col min="10510" max="10510" width="9.125" style="71" customWidth="1"/>
    <col min="10511" max="10511" width="9" style="71"/>
    <col min="10512" max="10512" width="14.375" style="71" customWidth="1"/>
    <col min="10513" max="10513" width="3.75" style="71" customWidth="1"/>
    <col min="10514" max="10514" width="9.375" style="71" customWidth="1"/>
    <col min="10515" max="10752" width="9" style="71"/>
    <col min="10753" max="10753" width="5.125" style="71" customWidth="1"/>
    <col min="10754" max="10754" width="5.25" style="71" customWidth="1"/>
    <col min="10755" max="10755" width="7.625" style="71" customWidth="1"/>
    <col min="10756" max="10756" width="1.5" style="71" customWidth="1"/>
    <col min="10757" max="10757" width="1.625" style="71" customWidth="1"/>
    <col min="10758" max="10758" width="2.875" style="71" customWidth="1"/>
    <col min="10759" max="10759" width="13.875" style="71" customWidth="1"/>
    <col min="10760" max="10760" width="3.375" style="71" customWidth="1"/>
    <col min="10761" max="10761" width="4.5" style="71" customWidth="1"/>
    <col min="10762" max="10762" width="19" style="71" customWidth="1"/>
    <col min="10763" max="10763" width="5.125" style="71" customWidth="1"/>
    <col min="10764" max="10765" width="4.875" style="71" customWidth="1"/>
    <col min="10766" max="10766" width="9.125" style="71" customWidth="1"/>
    <col min="10767" max="10767" width="9" style="71"/>
    <col min="10768" max="10768" width="14.375" style="71" customWidth="1"/>
    <col min="10769" max="10769" width="3.75" style="71" customWidth="1"/>
    <col min="10770" max="10770" width="9.375" style="71" customWidth="1"/>
    <col min="10771" max="11008" width="9" style="71"/>
    <col min="11009" max="11009" width="5.125" style="71" customWidth="1"/>
    <col min="11010" max="11010" width="5.25" style="71" customWidth="1"/>
    <col min="11011" max="11011" width="7.625" style="71" customWidth="1"/>
    <col min="11012" max="11012" width="1.5" style="71" customWidth="1"/>
    <col min="11013" max="11013" width="1.625" style="71" customWidth="1"/>
    <col min="11014" max="11014" width="2.875" style="71" customWidth="1"/>
    <col min="11015" max="11015" width="13.875" style="71" customWidth="1"/>
    <col min="11016" max="11016" width="3.375" style="71" customWidth="1"/>
    <col min="11017" max="11017" width="4.5" style="71" customWidth="1"/>
    <col min="11018" max="11018" width="19" style="71" customWidth="1"/>
    <col min="11019" max="11019" width="5.125" style="71" customWidth="1"/>
    <col min="11020" max="11021" width="4.875" style="71" customWidth="1"/>
    <col min="11022" max="11022" width="9.125" style="71" customWidth="1"/>
    <col min="11023" max="11023" width="9" style="71"/>
    <col min="11024" max="11024" width="14.375" style="71" customWidth="1"/>
    <col min="11025" max="11025" width="3.75" style="71" customWidth="1"/>
    <col min="11026" max="11026" width="9.375" style="71" customWidth="1"/>
    <col min="11027" max="11264" width="9" style="71"/>
    <col min="11265" max="11265" width="5.125" style="71" customWidth="1"/>
    <col min="11266" max="11266" width="5.25" style="71" customWidth="1"/>
    <col min="11267" max="11267" width="7.625" style="71" customWidth="1"/>
    <col min="11268" max="11268" width="1.5" style="71" customWidth="1"/>
    <col min="11269" max="11269" width="1.625" style="71" customWidth="1"/>
    <col min="11270" max="11270" width="2.875" style="71" customWidth="1"/>
    <col min="11271" max="11271" width="13.875" style="71" customWidth="1"/>
    <col min="11272" max="11272" width="3.375" style="71" customWidth="1"/>
    <col min="11273" max="11273" width="4.5" style="71" customWidth="1"/>
    <col min="11274" max="11274" width="19" style="71" customWidth="1"/>
    <col min="11275" max="11275" width="5.125" style="71" customWidth="1"/>
    <col min="11276" max="11277" width="4.875" style="71" customWidth="1"/>
    <col min="11278" max="11278" width="9.125" style="71" customWidth="1"/>
    <col min="11279" max="11279" width="9" style="71"/>
    <col min="11280" max="11280" width="14.375" style="71" customWidth="1"/>
    <col min="11281" max="11281" width="3.75" style="71" customWidth="1"/>
    <col min="11282" max="11282" width="9.375" style="71" customWidth="1"/>
    <col min="11283" max="11520" width="9" style="71"/>
    <col min="11521" max="11521" width="5.125" style="71" customWidth="1"/>
    <col min="11522" max="11522" width="5.25" style="71" customWidth="1"/>
    <col min="11523" max="11523" width="7.625" style="71" customWidth="1"/>
    <col min="11524" max="11524" width="1.5" style="71" customWidth="1"/>
    <col min="11525" max="11525" width="1.625" style="71" customWidth="1"/>
    <col min="11526" max="11526" width="2.875" style="71" customWidth="1"/>
    <col min="11527" max="11527" width="13.875" style="71" customWidth="1"/>
    <col min="11528" max="11528" width="3.375" style="71" customWidth="1"/>
    <col min="11529" max="11529" width="4.5" style="71" customWidth="1"/>
    <col min="11530" max="11530" width="19" style="71" customWidth="1"/>
    <col min="11531" max="11531" width="5.125" style="71" customWidth="1"/>
    <col min="11532" max="11533" width="4.875" style="71" customWidth="1"/>
    <col min="11534" max="11534" width="9.125" style="71" customWidth="1"/>
    <col min="11535" max="11535" width="9" style="71"/>
    <col min="11536" max="11536" width="14.375" style="71" customWidth="1"/>
    <col min="11537" max="11537" width="3.75" style="71" customWidth="1"/>
    <col min="11538" max="11538" width="9.375" style="71" customWidth="1"/>
    <col min="11539" max="11776" width="9" style="71"/>
    <col min="11777" max="11777" width="5.125" style="71" customWidth="1"/>
    <col min="11778" max="11778" width="5.25" style="71" customWidth="1"/>
    <col min="11779" max="11779" width="7.625" style="71" customWidth="1"/>
    <col min="11780" max="11780" width="1.5" style="71" customWidth="1"/>
    <col min="11781" max="11781" width="1.625" style="71" customWidth="1"/>
    <col min="11782" max="11782" width="2.875" style="71" customWidth="1"/>
    <col min="11783" max="11783" width="13.875" style="71" customWidth="1"/>
    <col min="11784" max="11784" width="3.375" style="71" customWidth="1"/>
    <col min="11785" max="11785" width="4.5" style="71" customWidth="1"/>
    <col min="11786" max="11786" width="19" style="71" customWidth="1"/>
    <col min="11787" max="11787" width="5.125" style="71" customWidth="1"/>
    <col min="11788" max="11789" width="4.875" style="71" customWidth="1"/>
    <col min="11790" max="11790" width="9.125" style="71" customWidth="1"/>
    <col min="11791" max="11791" width="9" style="71"/>
    <col min="11792" max="11792" width="14.375" style="71" customWidth="1"/>
    <col min="11793" max="11793" width="3.75" style="71" customWidth="1"/>
    <col min="11794" max="11794" width="9.375" style="71" customWidth="1"/>
    <col min="11795" max="12032" width="9" style="71"/>
    <col min="12033" max="12033" width="5.125" style="71" customWidth="1"/>
    <col min="12034" max="12034" width="5.25" style="71" customWidth="1"/>
    <col min="12035" max="12035" width="7.625" style="71" customWidth="1"/>
    <col min="12036" max="12036" width="1.5" style="71" customWidth="1"/>
    <col min="12037" max="12037" width="1.625" style="71" customWidth="1"/>
    <col min="12038" max="12038" width="2.875" style="71" customWidth="1"/>
    <col min="12039" max="12039" width="13.875" style="71" customWidth="1"/>
    <col min="12040" max="12040" width="3.375" style="71" customWidth="1"/>
    <col min="12041" max="12041" width="4.5" style="71" customWidth="1"/>
    <col min="12042" max="12042" width="19" style="71" customWidth="1"/>
    <col min="12043" max="12043" width="5.125" style="71" customWidth="1"/>
    <col min="12044" max="12045" width="4.875" style="71" customWidth="1"/>
    <col min="12046" max="12046" width="9.125" style="71" customWidth="1"/>
    <col min="12047" max="12047" width="9" style="71"/>
    <col min="12048" max="12048" width="14.375" style="71" customWidth="1"/>
    <col min="12049" max="12049" width="3.75" style="71" customWidth="1"/>
    <col min="12050" max="12050" width="9.375" style="71" customWidth="1"/>
    <col min="12051" max="12288" width="9" style="71"/>
    <col min="12289" max="12289" width="5.125" style="71" customWidth="1"/>
    <col min="12290" max="12290" width="5.25" style="71" customWidth="1"/>
    <col min="12291" max="12291" width="7.625" style="71" customWidth="1"/>
    <col min="12292" max="12292" width="1.5" style="71" customWidth="1"/>
    <col min="12293" max="12293" width="1.625" style="71" customWidth="1"/>
    <col min="12294" max="12294" width="2.875" style="71" customWidth="1"/>
    <col min="12295" max="12295" width="13.875" style="71" customWidth="1"/>
    <col min="12296" max="12296" width="3.375" style="71" customWidth="1"/>
    <col min="12297" max="12297" width="4.5" style="71" customWidth="1"/>
    <col min="12298" max="12298" width="19" style="71" customWidth="1"/>
    <col min="12299" max="12299" width="5.125" style="71" customWidth="1"/>
    <col min="12300" max="12301" width="4.875" style="71" customWidth="1"/>
    <col min="12302" max="12302" width="9.125" style="71" customWidth="1"/>
    <col min="12303" max="12303" width="9" style="71"/>
    <col min="12304" max="12304" width="14.375" style="71" customWidth="1"/>
    <col min="12305" max="12305" width="3.75" style="71" customWidth="1"/>
    <col min="12306" max="12306" width="9.375" style="71" customWidth="1"/>
    <col min="12307" max="12544" width="9" style="71"/>
    <col min="12545" max="12545" width="5.125" style="71" customWidth="1"/>
    <col min="12546" max="12546" width="5.25" style="71" customWidth="1"/>
    <col min="12547" max="12547" width="7.625" style="71" customWidth="1"/>
    <col min="12548" max="12548" width="1.5" style="71" customWidth="1"/>
    <col min="12549" max="12549" width="1.625" style="71" customWidth="1"/>
    <col min="12550" max="12550" width="2.875" style="71" customWidth="1"/>
    <col min="12551" max="12551" width="13.875" style="71" customWidth="1"/>
    <col min="12552" max="12552" width="3.375" style="71" customWidth="1"/>
    <col min="12553" max="12553" width="4.5" style="71" customWidth="1"/>
    <col min="12554" max="12554" width="19" style="71" customWidth="1"/>
    <col min="12555" max="12555" width="5.125" style="71" customWidth="1"/>
    <col min="12556" max="12557" width="4.875" style="71" customWidth="1"/>
    <col min="12558" max="12558" width="9.125" style="71" customWidth="1"/>
    <col min="12559" max="12559" width="9" style="71"/>
    <col min="12560" max="12560" width="14.375" style="71" customWidth="1"/>
    <col min="12561" max="12561" width="3.75" style="71" customWidth="1"/>
    <col min="12562" max="12562" width="9.375" style="71" customWidth="1"/>
    <col min="12563" max="12800" width="9" style="71"/>
    <col min="12801" max="12801" width="5.125" style="71" customWidth="1"/>
    <col min="12802" max="12802" width="5.25" style="71" customWidth="1"/>
    <col min="12803" max="12803" width="7.625" style="71" customWidth="1"/>
    <col min="12804" max="12804" width="1.5" style="71" customWidth="1"/>
    <col min="12805" max="12805" width="1.625" style="71" customWidth="1"/>
    <col min="12806" max="12806" width="2.875" style="71" customWidth="1"/>
    <col min="12807" max="12807" width="13.875" style="71" customWidth="1"/>
    <col min="12808" max="12808" width="3.375" style="71" customWidth="1"/>
    <col min="12809" max="12809" width="4.5" style="71" customWidth="1"/>
    <col min="12810" max="12810" width="19" style="71" customWidth="1"/>
    <col min="12811" max="12811" width="5.125" style="71" customWidth="1"/>
    <col min="12812" max="12813" width="4.875" style="71" customWidth="1"/>
    <col min="12814" max="12814" width="9.125" style="71" customWidth="1"/>
    <col min="12815" max="12815" width="9" style="71"/>
    <col min="12816" max="12816" width="14.375" style="71" customWidth="1"/>
    <col min="12817" max="12817" width="3.75" style="71" customWidth="1"/>
    <col min="12818" max="12818" width="9.375" style="71" customWidth="1"/>
    <col min="12819" max="13056" width="9" style="71"/>
    <col min="13057" max="13057" width="5.125" style="71" customWidth="1"/>
    <col min="13058" max="13058" width="5.25" style="71" customWidth="1"/>
    <col min="13059" max="13059" width="7.625" style="71" customWidth="1"/>
    <col min="13060" max="13060" width="1.5" style="71" customWidth="1"/>
    <col min="13061" max="13061" width="1.625" style="71" customWidth="1"/>
    <col min="13062" max="13062" width="2.875" style="71" customWidth="1"/>
    <col min="13063" max="13063" width="13.875" style="71" customWidth="1"/>
    <col min="13064" max="13064" width="3.375" style="71" customWidth="1"/>
    <col min="13065" max="13065" width="4.5" style="71" customWidth="1"/>
    <col min="13066" max="13066" width="19" style="71" customWidth="1"/>
    <col min="13067" max="13067" width="5.125" style="71" customWidth="1"/>
    <col min="13068" max="13069" width="4.875" style="71" customWidth="1"/>
    <col min="13070" max="13070" width="9.125" style="71" customWidth="1"/>
    <col min="13071" max="13071" width="9" style="71"/>
    <col min="13072" max="13072" width="14.375" style="71" customWidth="1"/>
    <col min="13073" max="13073" width="3.75" style="71" customWidth="1"/>
    <col min="13074" max="13074" width="9.375" style="71" customWidth="1"/>
    <col min="13075" max="13312" width="9" style="71"/>
    <col min="13313" max="13313" width="5.125" style="71" customWidth="1"/>
    <col min="13314" max="13314" width="5.25" style="71" customWidth="1"/>
    <col min="13315" max="13315" width="7.625" style="71" customWidth="1"/>
    <col min="13316" max="13316" width="1.5" style="71" customWidth="1"/>
    <col min="13317" max="13317" width="1.625" style="71" customWidth="1"/>
    <col min="13318" max="13318" width="2.875" style="71" customWidth="1"/>
    <col min="13319" max="13319" width="13.875" style="71" customWidth="1"/>
    <col min="13320" max="13320" width="3.375" style="71" customWidth="1"/>
    <col min="13321" max="13321" width="4.5" style="71" customWidth="1"/>
    <col min="13322" max="13322" width="19" style="71" customWidth="1"/>
    <col min="13323" max="13323" width="5.125" style="71" customWidth="1"/>
    <col min="13324" max="13325" width="4.875" style="71" customWidth="1"/>
    <col min="13326" max="13326" width="9.125" style="71" customWidth="1"/>
    <col min="13327" max="13327" width="9" style="71"/>
    <col min="13328" max="13328" width="14.375" style="71" customWidth="1"/>
    <col min="13329" max="13329" width="3.75" style="71" customWidth="1"/>
    <col min="13330" max="13330" width="9.375" style="71" customWidth="1"/>
    <col min="13331" max="13568" width="9" style="71"/>
    <col min="13569" max="13569" width="5.125" style="71" customWidth="1"/>
    <col min="13570" max="13570" width="5.25" style="71" customWidth="1"/>
    <col min="13571" max="13571" width="7.625" style="71" customWidth="1"/>
    <col min="13572" max="13572" width="1.5" style="71" customWidth="1"/>
    <col min="13573" max="13573" width="1.625" style="71" customWidth="1"/>
    <col min="13574" max="13574" width="2.875" style="71" customWidth="1"/>
    <col min="13575" max="13575" width="13.875" style="71" customWidth="1"/>
    <col min="13576" max="13576" width="3.375" style="71" customWidth="1"/>
    <col min="13577" max="13577" width="4.5" style="71" customWidth="1"/>
    <col min="13578" max="13578" width="19" style="71" customWidth="1"/>
    <col min="13579" max="13579" width="5.125" style="71" customWidth="1"/>
    <col min="13580" max="13581" width="4.875" style="71" customWidth="1"/>
    <col min="13582" max="13582" width="9.125" style="71" customWidth="1"/>
    <col min="13583" max="13583" width="9" style="71"/>
    <col min="13584" max="13584" width="14.375" style="71" customWidth="1"/>
    <col min="13585" max="13585" width="3.75" style="71" customWidth="1"/>
    <col min="13586" max="13586" width="9.375" style="71" customWidth="1"/>
    <col min="13587" max="13824" width="9" style="71"/>
    <col min="13825" max="13825" width="5.125" style="71" customWidth="1"/>
    <col min="13826" max="13826" width="5.25" style="71" customWidth="1"/>
    <col min="13827" max="13827" width="7.625" style="71" customWidth="1"/>
    <col min="13828" max="13828" width="1.5" style="71" customWidth="1"/>
    <col min="13829" max="13829" width="1.625" style="71" customWidth="1"/>
    <col min="13830" max="13830" width="2.875" style="71" customWidth="1"/>
    <col min="13831" max="13831" width="13.875" style="71" customWidth="1"/>
    <col min="13832" max="13832" width="3.375" style="71" customWidth="1"/>
    <col min="13833" max="13833" width="4.5" style="71" customWidth="1"/>
    <col min="13834" max="13834" width="19" style="71" customWidth="1"/>
    <col min="13835" max="13835" width="5.125" style="71" customWidth="1"/>
    <col min="13836" max="13837" width="4.875" style="71" customWidth="1"/>
    <col min="13838" max="13838" width="9.125" style="71" customWidth="1"/>
    <col min="13839" max="13839" width="9" style="71"/>
    <col min="13840" max="13840" width="14.375" style="71" customWidth="1"/>
    <col min="13841" max="13841" width="3.75" style="71" customWidth="1"/>
    <col min="13842" max="13842" width="9.375" style="71" customWidth="1"/>
    <col min="13843" max="14080" width="9" style="71"/>
    <col min="14081" max="14081" width="5.125" style="71" customWidth="1"/>
    <col min="14082" max="14082" width="5.25" style="71" customWidth="1"/>
    <col min="14083" max="14083" width="7.625" style="71" customWidth="1"/>
    <col min="14084" max="14084" width="1.5" style="71" customWidth="1"/>
    <col min="14085" max="14085" width="1.625" style="71" customWidth="1"/>
    <col min="14086" max="14086" width="2.875" style="71" customWidth="1"/>
    <col min="14087" max="14087" width="13.875" style="71" customWidth="1"/>
    <col min="14088" max="14088" width="3.375" style="71" customWidth="1"/>
    <col min="14089" max="14089" width="4.5" style="71" customWidth="1"/>
    <col min="14090" max="14090" width="19" style="71" customWidth="1"/>
    <col min="14091" max="14091" width="5.125" style="71" customWidth="1"/>
    <col min="14092" max="14093" width="4.875" style="71" customWidth="1"/>
    <col min="14094" max="14094" width="9.125" style="71" customWidth="1"/>
    <col min="14095" max="14095" width="9" style="71"/>
    <col min="14096" max="14096" width="14.375" style="71" customWidth="1"/>
    <col min="14097" max="14097" width="3.75" style="71" customWidth="1"/>
    <col min="14098" max="14098" width="9.375" style="71" customWidth="1"/>
    <col min="14099" max="14336" width="9" style="71"/>
    <col min="14337" max="14337" width="5.125" style="71" customWidth="1"/>
    <col min="14338" max="14338" width="5.25" style="71" customWidth="1"/>
    <col min="14339" max="14339" width="7.625" style="71" customWidth="1"/>
    <col min="14340" max="14340" width="1.5" style="71" customWidth="1"/>
    <col min="14341" max="14341" width="1.625" style="71" customWidth="1"/>
    <col min="14342" max="14342" width="2.875" style="71" customWidth="1"/>
    <col min="14343" max="14343" width="13.875" style="71" customWidth="1"/>
    <col min="14344" max="14344" width="3.375" style="71" customWidth="1"/>
    <col min="14345" max="14345" width="4.5" style="71" customWidth="1"/>
    <col min="14346" max="14346" width="19" style="71" customWidth="1"/>
    <col min="14347" max="14347" width="5.125" style="71" customWidth="1"/>
    <col min="14348" max="14349" width="4.875" style="71" customWidth="1"/>
    <col min="14350" max="14350" width="9.125" style="71" customWidth="1"/>
    <col min="14351" max="14351" width="9" style="71"/>
    <col min="14352" max="14352" width="14.375" style="71" customWidth="1"/>
    <col min="14353" max="14353" width="3.75" style="71" customWidth="1"/>
    <col min="14354" max="14354" width="9.375" style="71" customWidth="1"/>
    <col min="14355" max="14592" width="9" style="71"/>
    <col min="14593" max="14593" width="5.125" style="71" customWidth="1"/>
    <col min="14594" max="14594" width="5.25" style="71" customWidth="1"/>
    <col min="14595" max="14595" width="7.625" style="71" customWidth="1"/>
    <col min="14596" max="14596" width="1.5" style="71" customWidth="1"/>
    <col min="14597" max="14597" width="1.625" style="71" customWidth="1"/>
    <col min="14598" max="14598" width="2.875" style="71" customWidth="1"/>
    <col min="14599" max="14599" width="13.875" style="71" customWidth="1"/>
    <col min="14600" max="14600" width="3.375" style="71" customWidth="1"/>
    <col min="14601" max="14601" width="4.5" style="71" customWidth="1"/>
    <col min="14602" max="14602" width="19" style="71" customWidth="1"/>
    <col min="14603" max="14603" width="5.125" style="71" customWidth="1"/>
    <col min="14604" max="14605" width="4.875" style="71" customWidth="1"/>
    <col min="14606" max="14606" width="9.125" style="71" customWidth="1"/>
    <col min="14607" max="14607" width="9" style="71"/>
    <col min="14608" max="14608" width="14.375" style="71" customWidth="1"/>
    <col min="14609" max="14609" width="3.75" style="71" customWidth="1"/>
    <col min="14610" max="14610" width="9.375" style="71" customWidth="1"/>
    <col min="14611" max="14848" width="9" style="71"/>
    <col min="14849" max="14849" width="5.125" style="71" customWidth="1"/>
    <col min="14850" max="14850" width="5.25" style="71" customWidth="1"/>
    <col min="14851" max="14851" width="7.625" style="71" customWidth="1"/>
    <col min="14852" max="14852" width="1.5" style="71" customWidth="1"/>
    <col min="14853" max="14853" width="1.625" style="71" customWidth="1"/>
    <col min="14854" max="14854" width="2.875" style="71" customWidth="1"/>
    <col min="14855" max="14855" width="13.875" style="71" customWidth="1"/>
    <col min="14856" max="14856" width="3.375" style="71" customWidth="1"/>
    <col min="14857" max="14857" width="4.5" style="71" customWidth="1"/>
    <col min="14858" max="14858" width="19" style="71" customWidth="1"/>
    <col min="14859" max="14859" width="5.125" style="71" customWidth="1"/>
    <col min="14860" max="14861" width="4.875" style="71" customWidth="1"/>
    <col min="14862" max="14862" width="9.125" style="71" customWidth="1"/>
    <col min="14863" max="14863" width="9" style="71"/>
    <col min="14864" max="14864" width="14.375" style="71" customWidth="1"/>
    <col min="14865" max="14865" width="3.75" style="71" customWidth="1"/>
    <col min="14866" max="14866" width="9.375" style="71" customWidth="1"/>
    <col min="14867" max="15104" width="9" style="71"/>
    <col min="15105" max="15105" width="5.125" style="71" customWidth="1"/>
    <col min="15106" max="15106" width="5.25" style="71" customWidth="1"/>
    <col min="15107" max="15107" width="7.625" style="71" customWidth="1"/>
    <col min="15108" max="15108" width="1.5" style="71" customWidth="1"/>
    <col min="15109" max="15109" width="1.625" style="71" customWidth="1"/>
    <col min="15110" max="15110" width="2.875" style="71" customWidth="1"/>
    <col min="15111" max="15111" width="13.875" style="71" customWidth="1"/>
    <col min="15112" max="15112" width="3.375" style="71" customWidth="1"/>
    <col min="15113" max="15113" width="4.5" style="71" customWidth="1"/>
    <col min="15114" max="15114" width="19" style="71" customWidth="1"/>
    <col min="15115" max="15115" width="5.125" style="71" customWidth="1"/>
    <col min="15116" max="15117" width="4.875" style="71" customWidth="1"/>
    <col min="15118" max="15118" width="9.125" style="71" customWidth="1"/>
    <col min="15119" max="15119" width="9" style="71"/>
    <col min="15120" max="15120" width="14.375" style="71" customWidth="1"/>
    <col min="15121" max="15121" width="3.75" style="71" customWidth="1"/>
    <col min="15122" max="15122" width="9.375" style="71" customWidth="1"/>
    <col min="15123" max="15360" width="9" style="71"/>
    <col min="15361" max="15361" width="5.125" style="71" customWidth="1"/>
    <col min="15362" max="15362" width="5.25" style="71" customWidth="1"/>
    <col min="15363" max="15363" width="7.625" style="71" customWidth="1"/>
    <col min="15364" max="15364" width="1.5" style="71" customWidth="1"/>
    <col min="15365" max="15365" width="1.625" style="71" customWidth="1"/>
    <col min="15366" max="15366" width="2.875" style="71" customWidth="1"/>
    <col min="15367" max="15367" width="13.875" style="71" customWidth="1"/>
    <col min="15368" max="15368" width="3.375" style="71" customWidth="1"/>
    <col min="15369" max="15369" width="4.5" style="71" customWidth="1"/>
    <col min="15370" max="15370" width="19" style="71" customWidth="1"/>
    <col min="15371" max="15371" width="5.125" style="71" customWidth="1"/>
    <col min="15372" max="15373" width="4.875" style="71" customWidth="1"/>
    <col min="15374" max="15374" width="9.125" style="71" customWidth="1"/>
    <col min="15375" max="15375" width="9" style="71"/>
    <col min="15376" max="15376" width="14.375" style="71" customWidth="1"/>
    <col min="15377" max="15377" width="3.75" style="71" customWidth="1"/>
    <col min="15378" max="15378" width="9.375" style="71" customWidth="1"/>
    <col min="15379" max="15616" width="9" style="71"/>
    <col min="15617" max="15617" width="5.125" style="71" customWidth="1"/>
    <col min="15618" max="15618" width="5.25" style="71" customWidth="1"/>
    <col min="15619" max="15619" width="7.625" style="71" customWidth="1"/>
    <col min="15620" max="15620" width="1.5" style="71" customWidth="1"/>
    <col min="15621" max="15621" width="1.625" style="71" customWidth="1"/>
    <col min="15622" max="15622" width="2.875" style="71" customWidth="1"/>
    <col min="15623" max="15623" width="13.875" style="71" customWidth="1"/>
    <col min="15624" max="15624" width="3.375" style="71" customWidth="1"/>
    <col min="15625" max="15625" width="4.5" style="71" customWidth="1"/>
    <col min="15626" max="15626" width="19" style="71" customWidth="1"/>
    <col min="15627" max="15627" width="5.125" style="71" customWidth="1"/>
    <col min="15628" max="15629" width="4.875" style="71" customWidth="1"/>
    <col min="15630" max="15630" width="9.125" style="71" customWidth="1"/>
    <col min="15631" max="15631" width="9" style="71"/>
    <col min="15632" max="15632" width="14.375" style="71" customWidth="1"/>
    <col min="15633" max="15633" width="3.75" style="71" customWidth="1"/>
    <col min="15634" max="15634" width="9.375" style="71" customWidth="1"/>
    <col min="15635" max="15872" width="9" style="71"/>
    <col min="15873" max="15873" width="5.125" style="71" customWidth="1"/>
    <col min="15874" max="15874" width="5.25" style="71" customWidth="1"/>
    <col min="15875" max="15875" width="7.625" style="71" customWidth="1"/>
    <col min="15876" max="15876" width="1.5" style="71" customWidth="1"/>
    <col min="15877" max="15877" width="1.625" style="71" customWidth="1"/>
    <col min="15878" max="15878" width="2.875" style="71" customWidth="1"/>
    <col min="15879" max="15879" width="13.875" style="71" customWidth="1"/>
    <col min="15880" max="15880" width="3.375" style="71" customWidth="1"/>
    <col min="15881" max="15881" width="4.5" style="71" customWidth="1"/>
    <col min="15882" max="15882" width="19" style="71" customWidth="1"/>
    <col min="15883" max="15883" width="5.125" style="71" customWidth="1"/>
    <col min="15884" max="15885" width="4.875" style="71" customWidth="1"/>
    <col min="15886" max="15886" width="9.125" style="71" customWidth="1"/>
    <col min="15887" max="15887" width="9" style="71"/>
    <col min="15888" max="15888" width="14.375" style="71" customWidth="1"/>
    <col min="15889" max="15889" width="3.75" style="71" customWidth="1"/>
    <col min="15890" max="15890" width="9.375" style="71" customWidth="1"/>
    <col min="15891" max="16128" width="9" style="71"/>
    <col min="16129" max="16129" width="5.125" style="71" customWidth="1"/>
    <col min="16130" max="16130" width="5.25" style="71" customWidth="1"/>
    <col min="16131" max="16131" width="7.625" style="71" customWidth="1"/>
    <col min="16132" max="16132" width="1.5" style="71" customWidth="1"/>
    <col min="16133" max="16133" width="1.625" style="71" customWidth="1"/>
    <col min="16134" max="16134" width="2.875" style="71" customWidth="1"/>
    <col min="16135" max="16135" width="13.875" style="71" customWidth="1"/>
    <col min="16136" max="16136" width="3.375" style="71" customWidth="1"/>
    <col min="16137" max="16137" width="4.5" style="71" customWidth="1"/>
    <col min="16138" max="16138" width="19" style="71" customWidth="1"/>
    <col min="16139" max="16139" width="5.125" style="71" customWidth="1"/>
    <col min="16140" max="16141" width="4.875" style="71" customWidth="1"/>
    <col min="16142" max="16142" width="9.125" style="71" customWidth="1"/>
    <col min="16143" max="16143" width="9" style="71"/>
    <col min="16144" max="16144" width="14.375" style="71" customWidth="1"/>
    <col min="16145" max="16145" width="3.75" style="71" customWidth="1"/>
    <col min="16146" max="16146" width="9.375" style="71" customWidth="1"/>
    <col min="16147" max="16384" width="9" style="71"/>
  </cols>
  <sheetData>
    <row r="1" spans="1:18" ht="44.25" customHeight="1" x14ac:dyDescent="0.15">
      <c r="A1" s="97" t="s">
        <v>156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18" ht="45.75" customHeight="1" x14ac:dyDescent="0.15">
      <c r="A2" s="72" t="s">
        <v>157</v>
      </c>
      <c r="B2" s="98"/>
      <c r="C2" s="99"/>
      <c r="D2" s="99"/>
      <c r="E2" s="100" t="s">
        <v>158</v>
      </c>
      <c r="F2" s="101"/>
      <c r="G2" s="101"/>
      <c r="H2" s="102"/>
      <c r="I2" s="74" t="s">
        <v>159</v>
      </c>
      <c r="J2" s="73"/>
      <c r="K2" s="72" t="s">
        <v>160</v>
      </c>
      <c r="L2" s="99"/>
      <c r="M2" s="99"/>
      <c r="N2" s="99"/>
      <c r="O2" s="103" t="s">
        <v>176</v>
      </c>
      <c r="P2" s="103"/>
      <c r="Q2" s="103"/>
      <c r="R2" s="103"/>
    </row>
    <row r="3" spans="1:18" x14ac:dyDescent="0.15">
      <c r="A3" s="75"/>
      <c r="R3" s="76"/>
    </row>
    <row r="4" spans="1:18" ht="30" customHeight="1" x14ac:dyDescent="0.15">
      <c r="A4" s="75"/>
      <c r="C4" s="104" t="s">
        <v>161</v>
      </c>
      <c r="D4" s="105"/>
      <c r="E4" s="105"/>
      <c r="F4" s="106" t="s">
        <v>162</v>
      </c>
      <c r="G4" s="106"/>
      <c r="H4" s="106"/>
      <c r="R4" s="76"/>
    </row>
    <row r="5" spans="1:18" ht="3.75" customHeight="1" x14ac:dyDescent="0.15">
      <c r="A5" s="75"/>
      <c r="D5" s="77"/>
      <c r="F5" s="106"/>
      <c r="G5" s="106"/>
      <c r="H5" s="106"/>
      <c r="R5" s="76"/>
    </row>
    <row r="6" spans="1:18" ht="30" customHeight="1" x14ac:dyDescent="0.15">
      <c r="A6" s="75"/>
      <c r="R6" s="76"/>
    </row>
    <row r="7" spans="1:18" ht="23.25" customHeight="1" x14ac:dyDescent="0.15">
      <c r="A7" s="75"/>
      <c r="R7" s="76"/>
    </row>
    <row r="8" spans="1:18" ht="24.75" customHeight="1" x14ac:dyDescent="0.25">
      <c r="A8" s="75"/>
      <c r="C8" s="78"/>
      <c r="D8" s="79" t="s">
        <v>172</v>
      </c>
      <c r="E8" s="79"/>
      <c r="F8" s="79"/>
      <c r="G8" s="79"/>
      <c r="H8" s="79"/>
      <c r="I8" s="79"/>
      <c r="J8" s="79"/>
      <c r="K8" s="79"/>
      <c r="L8" s="79"/>
      <c r="M8" s="79"/>
      <c r="N8" s="107" t="s">
        <v>163</v>
      </c>
      <c r="O8" s="107"/>
      <c r="P8" s="107"/>
      <c r="Q8" s="80"/>
      <c r="R8" s="76"/>
    </row>
    <row r="9" spans="1:18" x14ac:dyDescent="0.15">
      <c r="A9" s="75"/>
      <c r="R9" s="76"/>
    </row>
    <row r="10" spans="1:18" ht="34.5" customHeight="1" x14ac:dyDescent="0.15">
      <c r="A10" s="75"/>
      <c r="D10" s="108" t="s">
        <v>171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R10" s="76"/>
    </row>
    <row r="11" spans="1:18" x14ac:dyDescent="0.15">
      <c r="A11" s="75"/>
      <c r="R11" s="76"/>
    </row>
    <row r="12" spans="1:18" x14ac:dyDescent="0.15">
      <c r="A12" s="75"/>
      <c r="R12" s="76"/>
    </row>
    <row r="13" spans="1:18" ht="21.75" customHeight="1" x14ac:dyDescent="0.25">
      <c r="A13" s="75"/>
      <c r="D13" s="109" t="s">
        <v>164</v>
      </c>
      <c r="E13" s="109"/>
      <c r="F13" s="109"/>
      <c r="G13" s="109"/>
      <c r="H13" s="110" t="str">
        <f>NUMBERSTRING(I24,1) &amp;"원정"</f>
        <v>영원정</v>
      </c>
      <c r="I13" s="110"/>
      <c r="J13" s="110"/>
      <c r="K13" s="111">
        <f>+I24</f>
        <v>0</v>
      </c>
      <c r="L13" s="111"/>
      <c r="M13" s="111"/>
      <c r="N13" s="111"/>
      <c r="O13" s="81"/>
      <c r="P13" s="81"/>
      <c r="R13" s="76"/>
    </row>
    <row r="14" spans="1:18" ht="26.25" customHeight="1" x14ac:dyDescent="0.25">
      <c r="A14" s="75"/>
      <c r="D14" s="82"/>
      <c r="E14" s="82"/>
      <c r="F14" s="82"/>
      <c r="G14" s="82"/>
      <c r="H14" s="83"/>
      <c r="K14" s="84"/>
      <c r="L14" s="84"/>
      <c r="M14" s="84"/>
      <c r="N14" s="84"/>
      <c r="O14" s="84"/>
      <c r="P14" s="84"/>
      <c r="R14" s="76"/>
    </row>
    <row r="15" spans="1:18" ht="18" customHeight="1" x14ac:dyDescent="0.15">
      <c r="A15" s="75"/>
      <c r="R15" s="76"/>
    </row>
    <row r="16" spans="1:18" x14ac:dyDescent="0.15">
      <c r="A16" s="75"/>
      <c r="R16" s="76"/>
    </row>
    <row r="17" spans="1:18" x14ac:dyDescent="0.15">
      <c r="A17" s="75"/>
      <c r="E17" s="85"/>
      <c r="G17" s="112" t="s">
        <v>165</v>
      </c>
      <c r="H17" s="113"/>
      <c r="I17" s="114">
        <f>+원가계산!E31</f>
        <v>0</v>
      </c>
      <c r="J17" s="114"/>
      <c r="K17" s="114"/>
      <c r="L17" s="115" t="s">
        <v>166</v>
      </c>
      <c r="M17" s="87"/>
      <c r="N17" s="88"/>
      <c r="O17" s="88"/>
      <c r="P17" s="88"/>
      <c r="Q17" s="88"/>
      <c r="R17" s="76"/>
    </row>
    <row r="18" spans="1:18" ht="3" customHeight="1" x14ac:dyDescent="0.15">
      <c r="A18" s="75"/>
      <c r="E18" s="89"/>
      <c r="G18" s="112"/>
      <c r="H18" s="113"/>
      <c r="L18" s="115"/>
      <c r="M18" s="87"/>
      <c r="R18" s="76"/>
    </row>
    <row r="19" spans="1:18" ht="7.5" customHeight="1" x14ac:dyDescent="0.15">
      <c r="A19" s="75"/>
      <c r="C19" s="115" t="s">
        <v>167</v>
      </c>
      <c r="D19" s="90"/>
      <c r="E19" s="89"/>
      <c r="G19" s="112"/>
      <c r="H19" s="113"/>
      <c r="I19" s="116"/>
      <c r="J19" s="116"/>
      <c r="K19" s="116"/>
      <c r="L19" s="115"/>
      <c r="M19" s="87"/>
      <c r="N19" s="113"/>
      <c r="O19" s="113"/>
      <c r="P19" s="113"/>
      <c r="Q19" s="113"/>
      <c r="R19" s="76"/>
    </row>
    <row r="20" spans="1:18" ht="3.75" customHeight="1" x14ac:dyDescent="0.15">
      <c r="A20" s="75"/>
      <c r="C20" s="115"/>
      <c r="E20" s="89"/>
      <c r="G20" s="112"/>
      <c r="H20" s="113"/>
      <c r="I20" s="116"/>
      <c r="J20" s="116"/>
      <c r="K20" s="116"/>
      <c r="L20" s="115"/>
      <c r="M20" s="87"/>
      <c r="N20" s="113"/>
      <c r="O20" s="113"/>
      <c r="P20" s="113"/>
      <c r="Q20" s="113"/>
      <c r="R20" s="76"/>
    </row>
    <row r="21" spans="1:18" ht="3.75" customHeight="1" x14ac:dyDescent="0.15">
      <c r="A21" s="75"/>
      <c r="E21" s="89"/>
      <c r="G21" s="112"/>
      <c r="H21" s="113"/>
      <c r="L21" s="115"/>
      <c r="M21" s="87"/>
      <c r="R21" s="76"/>
    </row>
    <row r="22" spans="1:18" ht="18" customHeight="1" x14ac:dyDescent="0.15">
      <c r="A22" s="75"/>
      <c r="E22" s="89"/>
      <c r="G22" s="112" t="s">
        <v>168</v>
      </c>
      <c r="H22" s="112"/>
      <c r="I22" s="114"/>
      <c r="J22" s="114"/>
      <c r="K22" s="114"/>
      <c r="L22" s="91" t="s">
        <v>166</v>
      </c>
      <c r="N22" s="88"/>
      <c r="O22" s="88"/>
      <c r="P22" s="88"/>
      <c r="Q22" s="88"/>
      <c r="R22" s="76"/>
    </row>
    <row r="23" spans="1:18" x14ac:dyDescent="0.15">
      <c r="A23" s="75"/>
      <c r="E23" s="89"/>
      <c r="G23" s="86"/>
      <c r="H23" s="86"/>
      <c r="I23" s="92"/>
      <c r="J23" s="92"/>
      <c r="K23" s="92"/>
      <c r="L23" s="91"/>
      <c r="R23" s="76"/>
    </row>
    <row r="24" spans="1:18" ht="16.5" customHeight="1" x14ac:dyDescent="0.15">
      <c r="A24" s="75"/>
      <c r="E24" s="89"/>
      <c r="G24" s="115" t="s">
        <v>169</v>
      </c>
      <c r="H24" s="117"/>
      <c r="I24" s="114">
        <f>+I17+I22</f>
        <v>0</v>
      </c>
      <c r="J24" s="114"/>
      <c r="K24" s="114"/>
      <c r="L24" s="115" t="s">
        <v>170</v>
      </c>
      <c r="M24" s="87"/>
      <c r="N24" s="88"/>
      <c r="O24" s="88"/>
      <c r="P24" s="88"/>
      <c r="Q24" s="88"/>
      <c r="R24" s="76"/>
    </row>
    <row r="25" spans="1:18" ht="4.5" customHeight="1" x14ac:dyDescent="0.15">
      <c r="A25" s="75"/>
      <c r="E25" s="93"/>
      <c r="G25" s="115"/>
      <c r="H25" s="117"/>
      <c r="L25" s="115"/>
      <c r="M25" s="87"/>
      <c r="R25" s="76"/>
    </row>
    <row r="26" spans="1:18" x14ac:dyDescent="0.15">
      <c r="A26" s="75"/>
      <c r="R26" s="76"/>
    </row>
    <row r="27" spans="1:18" ht="11.25" customHeight="1" x14ac:dyDescent="0.15">
      <c r="A27" s="75"/>
      <c r="R27" s="76"/>
    </row>
    <row r="28" spans="1:18" ht="9.75" customHeight="1" x14ac:dyDescent="0.15">
      <c r="A28" s="94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5"/>
    </row>
  </sheetData>
  <mergeCells count="28">
    <mergeCell ref="N19:P20"/>
    <mergeCell ref="Q19:Q20"/>
    <mergeCell ref="G22:H22"/>
    <mergeCell ref="I22:K22"/>
    <mergeCell ref="G24:G25"/>
    <mergeCell ref="H24:H25"/>
    <mergeCell ref="I24:K24"/>
    <mergeCell ref="L24:L25"/>
    <mergeCell ref="G17:H18"/>
    <mergeCell ref="I17:K17"/>
    <mergeCell ref="L17:L18"/>
    <mergeCell ref="C19:C20"/>
    <mergeCell ref="G19:H21"/>
    <mergeCell ref="I19:K20"/>
    <mergeCell ref="L19:L21"/>
    <mergeCell ref="C4:E4"/>
    <mergeCell ref="F4:H5"/>
    <mergeCell ref="N8:P8"/>
    <mergeCell ref="D10:P10"/>
    <mergeCell ref="D13:G13"/>
    <mergeCell ref="H13:J13"/>
    <mergeCell ref="K13:N13"/>
    <mergeCell ref="A1:R1"/>
    <mergeCell ref="B2:D2"/>
    <mergeCell ref="E2:F2"/>
    <mergeCell ref="G2:H2"/>
    <mergeCell ref="L2:N2"/>
    <mergeCell ref="O2:R2"/>
  </mergeCells>
  <phoneticPr fontId="1" type="noConversion"/>
  <pageMargins left="0.9055118110236221" right="0.51181102362204722" top="0.94488188976377963" bottom="0.55118110236220474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view="pageBreakPreview" zoomScale="85" zoomScaleNormal="100" zoomScaleSheetLayoutView="85" workbookViewId="0"/>
  </sheetViews>
  <sheetFormatPr defaultColWidth="8" defaultRowHeight="12" x14ac:dyDescent="0.3"/>
  <cols>
    <col min="1" max="1" width="1.625" style="14" customWidth="1"/>
    <col min="2" max="2" width="7.25" style="14" customWidth="1"/>
    <col min="3" max="3" width="6.75" style="14" customWidth="1"/>
    <col min="4" max="4" width="31" style="14" customWidth="1"/>
    <col min="5" max="5" width="29" style="14" customWidth="1"/>
    <col min="6" max="6" width="56.375" style="14" customWidth="1"/>
    <col min="7" max="7" width="8.5" style="14" customWidth="1"/>
    <col min="8" max="8" width="12.125" style="14" customWidth="1"/>
    <col min="9" max="256" width="8" style="14"/>
    <col min="257" max="257" width="1.625" style="14" customWidth="1"/>
    <col min="258" max="258" width="7.25" style="14" customWidth="1"/>
    <col min="259" max="259" width="6.75" style="14" customWidth="1"/>
    <col min="260" max="260" width="27.75" style="14" customWidth="1"/>
    <col min="261" max="261" width="29" style="14" customWidth="1"/>
    <col min="262" max="262" width="51.75" style="14" customWidth="1"/>
    <col min="263" max="263" width="8.5" style="14" customWidth="1"/>
    <col min="264" max="264" width="12.125" style="14" customWidth="1"/>
    <col min="265" max="512" width="8" style="14"/>
    <col min="513" max="513" width="1.625" style="14" customWidth="1"/>
    <col min="514" max="514" width="7.25" style="14" customWidth="1"/>
    <col min="515" max="515" width="6.75" style="14" customWidth="1"/>
    <col min="516" max="516" width="27.75" style="14" customWidth="1"/>
    <col min="517" max="517" width="29" style="14" customWidth="1"/>
    <col min="518" max="518" width="51.75" style="14" customWidth="1"/>
    <col min="519" max="519" width="8.5" style="14" customWidth="1"/>
    <col min="520" max="520" width="12.125" style="14" customWidth="1"/>
    <col min="521" max="768" width="8" style="14"/>
    <col min="769" max="769" width="1.625" style="14" customWidth="1"/>
    <col min="770" max="770" width="7.25" style="14" customWidth="1"/>
    <col min="771" max="771" width="6.75" style="14" customWidth="1"/>
    <col min="772" max="772" width="27.75" style="14" customWidth="1"/>
    <col min="773" max="773" width="29" style="14" customWidth="1"/>
    <col min="774" max="774" width="51.75" style="14" customWidth="1"/>
    <col min="775" max="775" width="8.5" style="14" customWidth="1"/>
    <col min="776" max="776" width="12.125" style="14" customWidth="1"/>
    <col min="777" max="1024" width="8" style="14"/>
    <col min="1025" max="1025" width="1.625" style="14" customWidth="1"/>
    <col min="1026" max="1026" width="7.25" style="14" customWidth="1"/>
    <col min="1027" max="1027" width="6.75" style="14" customWidth="1"/>
    <col min="1028" max="1028" width="27.75" style="14" customWidth="1"/>
    <col min="1029" max="1029" width="29" style="14" customWidth="1"/>
    <col min="1030" max="1030" width="51.75" style="14" customWidth="1"/>
    <col min="1031" max="1031" width="8.5" style="14" customWidth="1"/>
    <col min="1032" max="1032" width="12.125" style="14" customWidth="1"/>
    <col min="1033" max="1280" width="8" style="14"/>
    <col min="1281" max="1281" width="1.625" style="14" customWidth="1"/>
    <col min="1282" max="1282" width="7.25" style="14" customWidth="1"/>
    <col min="1283" max="1283" width="6.75" style="14" customWidth="1"/>
    <col min="1284" max="1284" width="27.75" style="14" customWidth="1"/>
    <col min="1285" max="1285" width="29" style="14" customWidth="1"/>
    <col min="1286" max="1286" width="51.75" style="14" customWidth="1"/>
    <col min="1287" max="1287" width="8.5" style="14" customWidth="1"/>
    <col min="1288" max="1288" width="12.125" style="14" customWidth="1"/>
    <col min="1289" max="1536" width="8" style="14"/>
    <col min="1537" max="1537" width="1.625" style="14" customWidth="1"/>
    <col min="1538" max="1538" width="7.25" style="14" customWidth="1"/>
    <col min="1539" max="1539" width="6.75" style="14" customWidth="1"/>
    <col min="1540" max="1540" width="27.75" style="14" customWidth="1"/>
    <col min="1541" max="1541" width="29" style="14" customWidth="1"/>
    <col min="1542" max="1542" width="51.75" style="14" customWidth="1"/>
    <col min="1543" max="1543" width="8.5" style="14" customWidth="1"/>
    <col min="1544" max="1544" width="12.125" style="14" customWidth="1"/>
    <col min="1545" max="1792" width="8" style="14"/>
    <col min="1793" max="1793" width="1.625" style="14" customWidth="1"/>
    <col min="1794" max="1794" width="7.25" style="14" customWidth="1"/>
    <col min="1795" max="1795" width="6.75" style="14" customWidth="1"/>
    <col min="1796" max="1796" width="27.75" style="14" customWidth="1"/>
    <col min="1797" max="1797" width="29" style="14" customWidth="1"/>
    <col min="1798" max="1798" width="51.75" style="14" customWidth="1"/>
    <col min="1799" max="1799" width="8.5" style="14" customWidth="1"/>
    <col min="1800" max="1800" width="12.125" style="14" customWidth="1"/>
    <col min="1801" max="2048" width="8" style="14"/>
    <col min="2049" max="2049" width="1.625" style="14" customWidth="1"/>
    <col min="2050" max="2050" width="7.25" style="14" customWidth="1"/>
    <col min="2051" max="2051" width="6.75" style="14" customWidth="1"/>
    <col min="2052" max="2052" width="27.75" style="14" customWidth="1"/>
    <col min="2053" max="2053" width="29" style="14" customWidth="1"/>
    <col min="2054" max="2054" width="51.75" style="14" customWidth="1"/>
    <col min="2055" max="2055" width="8.5" style="14" customWidth="1"/>
    <col min="2056" max="2056" width="12.125" style="14" customWidth="1"/>
    <col min="2057" max="2304" width="8" style="14"/>
    <col min="2305" max="2305" width="1.625" style="14" customWidth="1"/>
    <col min="2306" max="2306" width="7.25" style="14" customWidth="1"/>
    <col min="2307" max="2307" width="6.75" style="14" customWidth="1"/>
    <col min="2308" max="2308" width="27.75" style="14" customWidth="1"/>
    <col min="2309" max="2309" width="29" style="14" customWidth="1"/>
    <col min="2310" max="2310" width="51.75" style="14" customWidth="1"/>
    <col min="2311" max="2311" width="8.5" style="14" customWidth="1"/>
    <col min="2312" max="2312" width="12.125" style="14" customWidth="1"/>
    <col min="2313" max="2560" width="8" style="14"/>
    <col min="2561" max="2561" width="1.625" style="14" customWidth="1"/>
    <col min="2562" max="2562" width="7.25" style="14" customWidth="1"/>
    <col min="2563" max="2563" width="6.75" style="14" customWidth="1"/>
    <col min="2564" max="2564" width="27.75" style="14" customWidth="1"/>
    <col min="2565" max="2565" width="29" style="14" customWidth="1"/>
    <col min="2566" max="2566" width="51.75" style="14" customWidth="1"/>
    <col min="2567" max="2567" width="8.5" style="14" customWidth="1"/>
    <col min="2568" max="2568" width="12.125" style="14" customWidth="1"/>
    <col min="2569" max="2816" width="8" style="14"/>
    <col min="2817" max="2817" width="1.625" style="14" customWidth="1"/>
    <col min="2818" max="2818" width="7.25" style="14" customWidth="1"/>
    <col min="2819" max="2819" width="6.75" style="14" customWidth="1"/>
    <col min="2820" max="2820" width="27.75" style="14" customWidth="1"/>
    <col min="2821" max="2821" width="29" style="14" customWidth="1"/>
    <col min="2822" max="2822" width="51.75" style="14" customWidth="1"/>
    <col min="2823" max="2823" width="8.5" style="14" customWidth="1"/>
    <col min="2824" max="2824" width="12.125" style="14" customWidth="1"/>
    <col min="2825" max="3072" width="8" style="14"/>
    <col min="3073" max="3073" width="1.625" style="14" customWidth="1"/>
    <col min="3074" max="3074" width="7.25" style="14" customWidth="1"/>
    <col min="3075" max="3075" width="6.75" style="14" customWidth="1"/>
    <col min="3076" max="3076" width="27.75" style="14" customWidth="1"/>
    <col min="3077" max="3077" width="29" style="14" customWidth="1"/>
    <col min="3078" max="3078" width="51.75" style="14" customWidth="1"/>
    <col min="3079" max="3079" width="8.5" style="14" customWidth="1"/>
    <col min="3080" max="3080" width="12.125" style="14" customWidth="1"/>
    <col min="3081" max="3328" width="8" style="14"/>
    <col min="3329" max="3329" width="1.625" style="14" customWidth="1"/>
    <col min="3330" max="3330" width="7.25" style="14" customWidth="1"/>
    <col min="3331" max="3331" width="6.75" style="14" customWidth="1"/>
    <col min="3332" max="3332" width="27.75" style="14" customWidth="1"/>
    <col min="3333" max="3333" width="29" style="14" customWidth="1"/>
    <col min="3334" max="3334" width="51.75" style="14" customWidth="1"/>
    <col min="3335" max="3335" width="8.5" style="14" customWidth="1"/>
    <col min="3336" max="3336" width="12.125" style="14" customWidth="1"/>
    <col min="3337" max="3584" width="8" style="14"/>
    <col min="3585" max="3585" width="1.625" style="14" customWidth="1"/>
    <col min="3586" max="3586" width="7.25" style="14" customWidth="1"/>
    <col min="3587" max="3587" width="6.75" style="14" customWidth="1"/>
    <col min="3588" max="3588" width="27.75" style="14" customWidth="1"/>
    <col min="3589" max="3589" width="29" style="14" customWidth="1"/>
    <col min="3590" max="3590" width="51.75" style="14" customWidth="1"/>
    <col min="3591" max="3591" width="8.5" style="14" customWidth="1"/>
    <col min="3592" max="3592" width="12.125" style="14" customWidth="1"/>
    <col min="3593" max="3840" width="8" style="14"/>
    <col min="3841" max="3841" width="1.625" style="14" customWidth="1"/>
    <col min="3842" max="3842" width="7.25" style="14" customWidth="1"/>
    <col min="3843" max="3843" width="6.75" style="14" customWidth="1"/>
    <col min="3844" max="3844" width="27.75" style="14" customWidth="1"/>
    <col min="3845" max="3845" width="29" style="14" customWidth="1"/>
    <col min="3846" max="3846" width="51.75" style="14" customWidth="1"/>
    <col min="3847" max="3847" width="8.5" style="14" customWidth="1"/>
    <col min="3848" max="3848" width="12.125" style="14" customWidth="1"/>
    <col min="3849" max="4096" width="8" style="14"/>
    <col min="4097" max="4097" width="1.625" style="14" customWidth="1"/>
    <col min="4098" max="4098" width="7.25" style="14" customWidth="1"/>
    <col min="4099" max="4099" width="6.75" style="14" customWidth="1"/>
    <col min="4100" max="4100" width="27.75" style="14" customWidth="1"/>
    <col min="4101" max="4101" width="29" style="14" customWidth="1"/>
    <col min="4102" max="4102" width="51.75" style="14" customWidth="1"/>
    <col min="4103" max="4103" width="8.5" style="14" customWidth="1"/>
    <col min="4104" max="4104" width="12.125" style="14" customWidth="1"/>
    <col min="4105" max="4352" width="8" style="14"/>
    <col min="4353" max="4353" width="1.625" style="14" customWidth="1"/>
    <col min="4354" max="4354" width="7.25" style="14" customWidth="1"/>
    <col min="4355" max="4355" width="6.75" style="14" customWidth="1"/>
    <col min="4356" max="4356" width="27.75" style="14" customWidth="1"/>
    <col min="4357" max="4357" width="29" style="14" customWidth="1"/>
    <col min="4358" max="4358" width="51.75" style="14" customWidth="1"/>
    <col min="4359" max="4359" width="8.5" style="14" customWidth="1"/>
    <col min="4360" max="4360" width="12.125" style="14" customWidth="1"/>
    <col min="4361" max="4608" width="8" style="14"/>
    <col min="4609" max="4609" width="1.625" style="14" customWidth="1"/>
    <col min="4610" max="4610" width="7.25" style="14" customWidth="1"/>
    <col min="4611" max="4611" width="6.75" style="14" customWidth="1"/>
    <col min="4612" max="4612" width="27.75" style="14" customWidth="1"/>
    <col min="4613" max="4613" width="29" style="14" customWidth="1"/>
    <col min="4614" max="4614" width="51.75" style="14" customWidth="1"/>
    <col min="4615" max="4615" width="8.5" style="14" customWidth="1"/>
    <col min="4616" max="4616" width="12.125" style="14" customWidth="1"/>
    <col min="4617" max="4864" width="8" style="14"/>
    <col min="4865" max="4865" width="1.625" style="14" customWidth="1"/>
    <col min="4866" max="4866" width="7.25" style="14" customWidth="1"/>
    <col min="4867" max="4867" width="6.75" style="14" customWidth="1"/>
    <col min="4868" max="4868" width="27.75" style="14" customWidth="1"/>
    <col min="4869" max="4869" width="29" style="14" customWidth="1"/>
    <col min="4870" max="4870" width="51.75" style="14" customWidth="1"/>
    <col min="4871" max="4871" width="8.5" style="14" customWidth="1"/>
    <col min="4872" max="4872" width="12.125" style="14" customWidth="1"/>
    <col min="4873" max="5120" width="8" style="14"/>
    <col min="5121" max="5121" width="1.625" style="14" customWidth="1"/>
    <col min="5122" max="5122" width="7.25" style="14" customWidth="1"/>
    <col min="5123" max="5123" width="6.75" style="14" customWidth="1"/>
    <col min="5124" max="5124" width="27.75" style="14" customWidth="1"/>
    <col min="5125" max="5125" width="29" style="14" customWidth="1"/>
    <col min="5126" max="5126" width="51.75" style="14" customWidth="1"/>
    <col min="5127" max="5127" width="8.5" style="14" customWidth="1"/>
    <col min="5128" max="5128" width="12.125" style="14" customWidth="1"/>
    <col min="5129" max="5376" width="8" style="14"/>
    <col min="5377" max="5377" width="1.625" style="14" customWidth="1"/>
    <col min="5378" max="5378" width="7.25" style="14" customWidth="1"/>
    <col min="5379" max="5379" width="6.75" style="14" customWidth="1"/>
    <col min="5380" max="5380" width="27.75" style="14" customWidth="1"/>
    <col min="5381" max="5381" width="29" style="14" customWidth="1"/>
    <col min="5382" max="5382" width="51.75" style="14" customWidth="1"/>
    <col min="5383" max="5383" width="8.5" style="14" customWidth="1"/>
    <col min="5384" max="5384" width="12.125" style="14" customWidth="1"/>
    <col min="5385" max="5632" width="8" style="14"/>
    <col min="5633" max="5633" width="1.625" style="14" customWidth="1"/>
    <col min="5634" max="5634" width="7.25" style="14" customWidth="1"/>
    <col min="5635" max="5635" width="6.75" style="14" customWidth="1"/>
    <col min="5636" max="5636" width="27.75" style="14" customWidth="1"/>
    <col min="5637" max="5637" width="29" style="14" customWidth="1"/>
    <col min="5638" max="5638" width="51.75" style="14" customWidth="1"/>
    <col min="5639" max="5639" width="8.5" style="14" customWidth="1"/>
    <col min="5640" max="5640" width="12.125" style="14" customWidth="1"/>
    <col min="5641" max="5888" width="8" style="14"/>
    <col min="5889" max="5889" width="1.625" style="14" customWidth="1"/>
    <col min="5890" max="5890" width="7.25" style="14" customWidth="1"/>
    <col min="5891" max="5891" width="6.75" style="14" customWidth="1"/>
    <col min="5892" max="5892" width="27.75" style="14" customWidth="1"/>
    <col min="5893" max="5893" width="29" style="14" customWidth="1"/>
    <col min="5894" max="5894" width="51.75" style="14" customWidth="1"/>
    <col min="5895" max="5895" width="8.5" style="14" customWidth="1"/>
    <col min="5896" max="5896" width="12.125" style="14" customWidth="1"/>
    <col min="5897" max="6144" width="8" style="14"/>
    <col min="6145" max="6145" width="1.625" style="14" customWidth="1"/>
    <col min="6146" max="6146" width="7.25" style="14" customWidth="1"/>
    <col min="6147" max="6147" width="6.75" style="14" customWidth="1"/>
    <col min="6148" max="6148" width="27.75" style="14" customWidth="1"/>
    <col min="6149" max="6149" width="29" style="14" customWidth="1"/>
    <col min="6150" max="6150" width="51.75" style="14" customWidth="1"/>
    <col min="6151" max="6151" width="8.5" style="14" customWidth="1"/>
    <col min="6152" max="6152" width="12.125" style="14" customWidth="1"/>
    <col min="6153" max="6400" width="8" style="14"/>
    <col min="6401" max="6401" width="1.625" style="14" customWidth="1"/>
    <col min="6402" max="6402" width="7.25" style="14" customWidth="1"/>
    <col min="6403" max="6403" width="6.75" style="14" customWidth="1"/>
    <col min="6404" max="6404" width="27.75" style="14" customWidth="1"/>
    <col min="6405" max="6405" width="29" style="14" customWidth="1"/>
    <col min="6406" max="6406" width="51.75" style="14" customWidth="1"/>
    <col min="6407" max="6407" width="8.5" style="14" customWidth="1"/>
    <col min="6408" max="6408" width="12.125" style="14" customWidth="1"/>
    <col min="6409" max="6656" width="8" style="14"/>
    <col min="6657" max="6657" width="1.625" style="14" customWidth="1"/>
    <col min="6658" max="6658" width="7.25" style="14" customWidth="1"/>
    <col min="6659" max="6659" width="6.75" style="14" customWidth="1"/>
    <col min="6660" max="6660" width="27.75" style="14" customWidth="1"/>
    <col min="6661" max="6661" width="29" style="14" customWidth="1"/>
    <col min="6662" max="6662" width="51.75" style="14" customWidth="1"/>
    <col min="6663" max="6663" width="8.5" style="14" customWidth="1"/>
    <col min="6664" max="6664" width="12.125" style="14" customWidth="1"/>
    <col min="6665" max="6912" width="8" style="14"/>
    <col min="6913" max="6913" width="1.625" style="14" customWidth="1"/>
    <col min="6914" max="6914" width="7.25" style="14" customWidth="1"/>
    <col min="6915" max="6915" width="6.75" style="14" customWidth="1"/>
    <col min="6916" max="6916" width="27.75" style="14" customWidth="1"/>
    <col min="6917" max="6917" width="29" style="14" customWidth="1"/>
    <col min="6918" max="6918" width="51.75" style="14" customWidth="1"/>
    <col min="6919" max="6919" width="8.5" style="14" customWidth="1"/>
    <col min="6920" max="6920" width="12.125" style="14" customWidth="1"/>
    <col min="6921" max="7168" width="8" style="14"/>
    <col min="7169" max="7169" width="1.625" style="14" customWidth="1"/>
    <col min="7170" max="7170" width="7.25" style="14" customWidth="1"/>
    <col min="7171" max="7171" width="6.75" style="14" customWidth="1"/>
    <col min="7172" max="7172" width="27.75" style="14" customWidth="1"/>
    <col min="7173" max="7173" width="29" style="14" customWidth="1"/>
    <col min="7174" max="7174" width="51.75" style="14" customWidth="1"/>
    <col min="7175" max="7175" width="8.5" style="14" customWidth="1"/>
    <col min="7176" max="7176" width="12.125" style="14" customWidth="1"/>
    <col min="7177" max="7424" width="8" style="14"/>
    <col min="7425" max="7425" width="1.625" style="14" customWidth="1"/>
    <col min="7426" max="7426" width="7.25" style="14" customWidth="1"/>
    <col min="7427" max="7427" width="6.75" style="14" customWidth="1"/>
    <col min="7428" max="7428" width="27.75" style="14" customWidth="1"/>
    <col min="7429" max="7429" width="29" style="14" customWidth="1"/>
    <col min="7430" max="7430" width="51.75" style="14" customWidth="1"/>
    <col min="7431" max="7431" width="8.5" style="14" customWidth="1"/>
    <col min="7432" max="7432" width="12.125" style="14" customWidth="1"/>
    <col min="7433" max="7680" width="8" style="14"/>
    <col min="7681" max="7681" width="1.625" style="14" customWidth="1"/>
    <col min="7682" max="7682" width="7.25" style="14" customWidth="1"/>
    <col min="7683" max="7683" width="6.75" style="14" customWidth="1"/>
    <col min="7684" max="7684" width="27.75" style="14" customWidth="1"/>
    <col min="7685" max="7685" width="29" style="14" customWidth="1"/>
    <col min="7686" max="7686" width="51.75" style="14" customWidth="1"/>
    <col min="7687" max="7687" width="8.5" style="14" customWidth="1"/>
    <col min="7688" max="7688" width="12.125" style="14" customWidth="1"/>
    <col min="7689" max="7936" width="8" style="14"/>
    <col min="7937" max="7937" width="1.625" style="14" customWidth="1"/>
    <col min="7938" max="7938" width="7.25" style="14" customWidth="1"/>
    <col min="7939" max="7939" width="6.75" style="14" customWidth="1"/>
    <col min="7940" max="7940" width="27.75" style="14" customWidth="1"/>
    <col min="7941" max="7941" width="29" style="14" customWidth="1"/>
    <col min="7942" max="7942" width="51.75" style="14" customWidth="1"/>
    <col min="7943" max="7943" width="8.5" style="14" customWidth="1"/>
    <col min="7944" max="7944" width="12.125" style="14" customWidth="1"/>
    <col min="7945" max="8192" width="8" style="14"/>
    <col min="8193" max="8193" width="1.625" style="14" customWidth="1"/>
    <col min="8194" max="8194" width="7.25" style="14" customWidth="1"/>
    <col min="8195" max="8195" width="6.75" style="14" customWidth="1"/>
    <col min="8196" max="8196" width="27.75" style="14" customWidth="1"/>
    <col min="8197" max="8197" width="29" style="14" customWidth="1"/>
    <col min="8198" max="8198" width="51.75" style="14" customWidth="1"/>
    <col min="8199" max="8199" width="8.5" style="14" customWidth="1"/>
    <col min="8200" max="8200" width="12.125" style="14" customWidth="1"/>
    <col min="8201" max="8448" width="8" style="14"/>
    <col min="8449" max="8449" width="1.625" style="14" customWidth="1"/>
    <col min="8450" max="8450" width="7.25" style="14" customWidth="1"/>
    <col min="8451" max="8451" width="6.75" style="14" customWidth="1"/>
    <col min="8452" max="8452" width="27.75" style="14" customWidth="1"/>
    <col min="8453" max="8453" width="29" style="14" customWidth="1"/>
    <col min="8454" max="8454" width="51.75" style="14" customWidth="1"/>
    <col min="8455" max="8455" width="8.5" style="14" customWidth="1"/>
    <col min="8456" max="8456" width="12.125" style="14" customWidth="1"/>
    <col min="8457" max="8704" width="8" style="14"/>
    <col min="8705" max="8705" width="1.625" style="14" customWidth="1"/>
    <col min="8706" max="8706" width="7.25" style="14" customWidth="1"/>
    <col min="8707" max="8707" width="6.75" style="14" customWidth="1"/>
    <col min="8708" max="8708" width="27.75" style="14" customWidth="1"/>
    <col min="8709" max="8709" width="29" style="14" customWidth="1"/>
    <col min="8710" max="8710" width="51.75" style="14" customWidth="1"/>
    <col min="8711" max="8711" width="8.5" style="14" customWidth="1"/>
    <col min="8712" max="8712" width="12.125" style="14" customWidth="1"/>
    <col min="8713" max="8960" width="8" style="14"/>
    <col min="8961" max="8961" width="1.625" style="14" customWidth="1"/>
    <col min="8962" max="8962" width="7.25" style="14" customWidth="1"/>
    <col min="8963" max="8963" width="6.75" style="14" customWidth="1"/>
    <col min="8964" max="8964" width="27.75" style="14" customWidth="1"/>
    <col min="8965" max="8965" width="29" style="14" customWidth="1"/>
    <col min="8966" max="8966" width="51.75" style="14" customWidth="1"/>
    <col min="8967" max="8967" width="8.5" style="14" customWidth="1"/>
    <col min="8968" max="8968" width="12.125" style="14" customWidth="1"/>
    <col min="8969" max="9216" width="8" style="14"/>
    <col min="9217" max="9217" width="1.625" style="14" customWidth="1"/>
    <col min="9218" max="9218" width="7.25" style="14" customWidth="1"/>
    <col min="9219" max="9219" width="6.75" style="14" customWidth="1"/>
    <col min="9220" max="9220" width="27.75" style="14" customWidth="1"/>
    <col min="9221" max="9221" width="29" style="14" customWidth="1"/>
    <col min="9222" max="9222" width="51.75" style="14" customWidth="1"/>
    <col min="9223" max="9223" width="8.5" style="14" customWidth="1"/>
    <col min="9224" max="9224" width="12.125" style="14" customWidth="1"/>
    <col min="9225" max="9472" width="8" style="14"/>
    <col min="9473" max="9473" width="1.625" style="14" customWidth="1"/>
    <col min="9474" max="9474" width="7.25" style="14" customWidth="1"/>
    <col min="9475" max="9475" width="6.75" style="14" customWidth="1"/>
    <col min="9476" max="9476" width="27.75" style="14" customWidth="1"/>
    <col min="9477" max="9477" width="29" style="14" customWidth="1"/>
    <col min="9478" max="9478" width="51.75" style="14" customWidth="1"/>
    <col min="9479" max="9479" width="8.5" style="14" customWidth="1"/>
    <col min="9480" max="9480" width="12.125" style="14" customWidth="1"/>
    <col min="9481" max="9728" width="8" style="14"/>
    <col min="9729" max="9729" width="1.625" style="14" customWidth="1"/>
    <col min="9730" max="9730" width="7.25" style="14" customWidth="1"/>
    <col min="9731" max="9731" width="6.75" style="14" customWidth="1"/>
    <col min="9732" max="9732" width="27.75" style="14" customWidth="1"/>
    <col min="9733" max="9733" width="29" style="14" customWidth="1"/>
    <col min="9734" max="9734" width="51.75" style="14" customWidth="1"/>
    <col min="9735" max="9735" width="8.5" style="14" customWidth="1"/>
    <col min="9736" max="9736" width="12.125" style="14" customWidth="1"/>
    <col min="9737" max="9984" width="8" style="14"/>
    <col min="9985" max="9985" width="1.625" style="14" customWidth="1"/>
    <col min="9986" max="9986" width="7.25" style="14" customWidth="1"/>
    <col min="9987" max="9987" width="6.75" style="14" customWidth="1"/>
    <col min="9988" max="9988" width="27.75" style="14" customWidth="1"/>
    <col min="9989" max="9989" width="29" style="14" customWidth="1"/>
    <col min="9990" max="9990" width="51.75" style="14" customWidth="1"/>
    <col min="9991" max="9991" width="8.5" style="14" customWidth="1"/>
    <col min="9992" max="9992" width="12.125" style="14" customWidth="1"/>
    <col min="9993" max="10240" width="8" style="14"/>
    <col min="10241" max="10241" width="1.625" style="14" customWidth="1"/>
    <col min="10242" max="10242" width="7.25" style="14" customWidth="1"/>
    <col min="10243" max="10243" width="6.75" style="14" customWidth="1"/>
    <col min="10244" max="10244" width="27.75" style="14" customWidth="1"/>
    <col min="10245" max="10245" width="29" style="14" customWidth="1"/>
    <col min="10246" max="10246" width="51.75" style="14" customWidth="1"/>
    <col min="10247" max="10247" width="8.5" style="14" customWidth="1"/>
    <col min="10248" max="10248" width="12.125" style="14" customWidth="1"/>
    <col min="10249" max="10496" width="8" style="14"/>
    <col min="10497" max="10497" width="1.625" style="14" customWidth="1"/>
    <col min="10498" max="10498" width="7.25" style="14" customWidth="1"/>
    <col min="10499" max="10499" width="6.75" style="14" customWidth="1"/>
    <col min="10500" max="10500" width="27.75" style="14" customWidth="1"/>
    <col min="10501" max="10501" width="29" style="14" customWidth="1"/>
    <col min="10502" max="10502" width="51.75" style="14" customWidth="1"/>
    <col min="10503" max="10503" width="8.5" style="14" customWidth="1"/>
    <col min="10504" max="10504" width="12.125" style="14" customWidth="1"/>
    <col min="10505" max="10752" width="8" style="14"/>
    <col min="10753" max="10753" width="1.625" style="14" customWidth="1"/>
    <col min="10754" max="10754" width="7.25" style="14" customWidth="1"/>
    <col min="10755" max="10755" width="6.75" style="14" customWidth="1"/>
    <col min="10756" max="10756" width="27.75" style="14" customWidth="1"/>
    <col min="10757" max="10757" width="29" style="14" customWidth="1"/>
    <col min="10758" max="10758" width="51.75" style="14" customWidth="1"/>
    <col min="10759" max="10759" width="8.5" style="14" customWidth="1"/>
    <col min="10760" max="10760" width="12.125" style="14" customWidth="1"/>
    <col min="10761" max="11008" width="8" style="14"/>
    <col min="11009" max="11009" width="1.625" style="14" customWidth="1"/>
    <col min="11010" max="11010" width="7.25" style="14" customWidth="1"/>
    <col min="11011" max="11011" width="6.75" style="14" customWidth="1"/>
    <col min="11012" max="11012" width="27.75" style="14" customWidth="1"/>
    <col min="11013" max="11013" width="29" style="14" customWidth="1"/>
    <col min="11014" max="11014" width="51.75" style="14" customWidth="1"/>
    <col min="11015" max="11015" width="8.5" style="14" customWidth="1"/>
    <col min="11016" max="11016" width="12.125" style="14" customWidth="1"/>
    <col min="11017" max="11264" width="8" style="14"/>
    <col min="11265" max="11265" width="1.625" style="14" customWidth="1"/>
    <col min="11266" max="11266" width="7.25" style="14" customWidth="1"/>
    <col min="11267" max="11267" width="6.75" style="14" customWidth="1"/>
    <col min="11268" max="11268" width="27.75" style="14" customWidth="1"/>
    <col min="11269" max="11269" width="29" style="14" customWidth="1"/>
    <col min="11270" max="11270" width="51.75" style="14" customWidth="1"/>
    <col min="11271" max="11271" width="8.5" style="14" customWidth="1"/>
    <col min="11272" max="11272" width="12.125" style="14" customWidth="1"/>
    <col min="11273" max="11520" width="8" style="14"/>
    <col min="11521" max="11521" width="1.625" style="14" customWidth="1"/>
    <col min="11522" max="11522" width="7.25" style="14" customWidth="1"/>
    <col min="11523" max="11523" width="6.75" style="14" customWidth="1"/>
    <col min="11524" max="11524" width="27.75" style="14" customWidth="1"/>
    <col min="11525" max="11525" width="29" style="14" customWidth="1"/>
    <col min="11526" max="11526" width="51.75" style="14" customWidth="1"/>
    <col min="11527" max="11527" width="8.5" style="14" customWidth="1"/>
    <col min="11528" max="11528" width="12.125" style="14" customWidth="1"/>
    <col min="11529" max="11776" width="8" style="14"/>
    <col min="11777" max="11777" width="1.625" style="14" customWidth="1"/>
    <col min="11778" max="11778" width="7.25" style="14" customWidth="1"/>
    <col min="11779" max="11779" width="6.75" style="14" customWidth="1"/>
    <col min="11780" max="11780" width="27.75" style="14" customWidth="1"/>
    <col min="11781" max="11781" width="29" style="14" customWidth="1"/>
    <col min="11782" max="11782" width="51.75" style="14" customWidth="1"/>
    <col min="11783" max="11783" width="8.5" style="14" customWidth="1"/>
    <col min="11784" max="11784" width="12.125" style="14" customWidth="1"/>
    <col min="11785" max="12032" width="8" style="14"/>
    <col min="12033" max="12033" width="1.625" style="14" customWidth="1"/>
    <col min="12034" max="12034" width="7.25" style="14" customWidth="1"/>
    <col min="12035" max="12035" width="6.75" style="14" customWidth="1"/>
    <col min="12036" max="12036" width="27.75" style="14" customWidth="1"/>
    <col min="12037" max="12037" width="29" style="14" customWidth="1"/>
    <col min="12038" max="12038" width="51.75" style="14" customWidth="1"/>
    <col min="12039" max="12039" width="8.5" style="14" customWidth="1"/>
    <col min="12040" max="12040" width="12.125" style="14" customWidth="1"/>
    <col min="12041" max="12288" width="8" style="14"/>
    <col min="12289" max="12289" width="1.625" style="14" customWidth="1"/>
    <col min="12290" max="12290" width="7.25" style="14" customWidth="1"/>
    <col min="12291" max="12291" width="6.75" style="14" customWidth="1"/>
    <col min="12292" max="12292" width="27.75" style="14" customWidth="1"/>
    <col min="12293" max="12293" width="29" style="14" customWidth="1"/>
    <col min="12294" max="12294" width="51.75" style="14" customWidth="1"/>
    <col min="12295" max="12295" width="8.5" style="14" customWidth="1"/>
    <col min="12296" max="12296" width="12.125" style="14" customWidth="1"/>
    <col min="12297" max="12544" width="8" style="14"/>
    <col min="12545" max="12545" width="1.625" style="14" customWidth="1"/>
    <col min="12546" max="12546" width="7.25" style="14" customWidth="1"/>
    <col min="12547" max="12547" width="6.75" style="14" customWidth="1"/>
    <col min="12548" max="12548" width="27.75" style="14" customWidth="1"/>
    <col min="12549" max="12549" width="29" style="14" customWidth="1"/>
    <col min="12550" max="12550" width="51.75" style="14" customWidth="1"/>
    <col min="12551" max="12551" width="8.5" style="14" customWidth="1"/>
    <col min="12552" max="12552" width="12.125" style="14" customWidth="1"/>
    <col min="12553" max="12800" width="8" style="14"/>
    <col min="12801" max="12801" width="1.625" style="14" customWidth="1"/>
    <col min="12802" max="12802" width="7.25" style="14" customWidth="1"/>
    <col min="12803" max="12803" width="6.75" style="14" customWidth="1"/>
    <col min="12804" max="12804" width="27.75" style="14" customWidth="1"/>
    <col min="12805" max="12805" width="29" style="14" customWidth="1"/>
    <col min="12806" max="12806" width="51.75" style="14" customWidth="1"/>
    <col min="12807" max="12807" width="8.5" style="14" customWidth="1"/>
    <col min="12808" max="12808" width="12.125" style="14" customWidth="1"/>
    <col min="12809" max="13056" width="8" style="14"/>
    <col min="13057" max="13057" width="1.625" style="14" customWidth="1"/>
    <col min="13058" max="13058" width="7.25" style="14" customWidth="1"/>
    <col min="13059" max="13059" width="6.75" style="14" customWidth="1"/>
    <col min="13060" max="13060" width="27.75" style="14" customWidth="1"/>
    <col min="13061" max="13061" width="29" style="14" customWidth="1"/>
    <col min="13062" max="13062" width="51.75" style="14" customWidth="1"/>
    <col min="13063" max="13063" width="8.5" style="14" customWidth="1"/>
    <col min="13064" max="13064" width="12.125" style="14" customWidth="1"/>
    <col min="13065" max="13312" width="8" style="14"/>
    <col min="13313" max="13313" width="1.625" style="14" customWidth="1"/>
    <col min="13314" max="13314" width="7.25" style="14" customWidth="1"/>
    <col min="13315" max="13315" width="6.75" style="14" customWidth="1"/>
    <col min="13316" max="13316" width="27.75" style="14" customWidth="1"/>
    <col min="13317" max="13317" width="29" style="14" customWidth="1"/>
    <col min="13318" max="13318" width="51.75" style="14" customWidth="1"/>
    <col min="13319" max="13319" width="8.5" style="14" customWidth="1"/>
    <col min="13320" max="13320" width="12.125" style="14" customWidth="1"/>
    <col min="13321" max="13568" width="8" style="14"/>
    <col min="13569" max="13569" width="1.625" style="14" customWidth="1"/>
    <col min="13570" max="13570" width="7.25" style="14" customWidth="1"/>
    <col min="13571" max="13571" width="6.75" style="14" customWidth="1"/>
    <col min="13572" max="13572" width="27.75" style="14" customWidth="1"/>
    <col min="13573" max="13573" width="29" style="14" customWidth="1"/>
    <col min="13574" max="13574" width="51.75" style="14" customWidth="1"/>
    <col min="13575" max="13575" width="8.5" style="14" customWidth="1"/>
    <col min="13576" max="13576" width="12.125" style="14" customWidth="1"/>
    <col min="13577" max="13824" width="8" style="14"/>
    <col min="13825" max="13825" width="1.625" style="14" customWidth="1"/>
    <col min="13826" max="13826" width="7.25" style="14" customWidth="1"/>
    <col min="13827" max="13827" width="6.75" style="14" customWidth="1"/>
    <col min="13828" max="13828" width="27.75" style="14" customWidth="1"/>
    <col min="13829" max="13829" width="29" style="14" customWidth="1"/>
    <col min="13830" max="13830" width="51.75" style="14" customWidth="1"/>
    <col min="13831" max="13831" width="8.5" style="14" customWidth="1"/>
    <col min="13832" max="13832" width="12.125" style="14" customWidth="1"/>
    <col min="13833" max="14080" width="8" style="14"/>
    <col min="14081" max="14081" width="1.625" style="14" customWidth="1"/>
    <col min="14082" max="14082" width="7.25" style="14" customWidth="1"/>
    <col min="14083" max="14083" width="6.75" style="14" customWidth="1"/>
    <col min="14084" max="14084" width="27.75" style="14" customWidth="1"/>
    <col min="14085" max="14085" width="29" style="14" customWidth="1"/>
    <col min="14086" max="14086" width="51.75" style="14" customWidth="1"/>
    <col min="14087" max="14087" width="8.5" style="14" customWidth="1"/>
    <col min="14088" max="14088" width="12.125" style="14" customWidth="1"/>
    <col min="14089" max="14336" width="8" style="14"/>
    <col min="14337" max="14337" width="1.625" style="14" customWidth="1"/>
    <col min="14338" max="14338" width="7.25" style="14" customWidth="1"/>
    <col min="14339" max="14339" width="6.75" style="14" customWidth="1"/>
    <col min="14340" max="14340" width="27.75" style="14" customWidth="1"/>
    <col min="14341" max="14341" width="29" style="14" customWidth="1"/>
    <col min="14342" max="14342" width="51.75" style="14" customWidth="1"/>
    <col min="14343" max="14343" width="8.5" style="14" customWidth="1"/>
    <col min="14344" max="14344" width="12.125" style="14" customWidth="1"/>
    <col min="14345" max="14592" width="8" style="14"/>
    <col min="14593" max="14593" width="1.625" style="14" customWidth="1"/>
    <col min="14594" max="14594" width="7.25" style="14" customWidth="1"/>
    <col min="14595" max="14595" width="6.75" style="14" customWidth="1"/>
    <col min="14596" max="14596" width="27.75" style="14" customWidth="1"/>
    <col min="14597" max="14597" width="29" style="14" customWidth="1"/>
    <col min="14598" max="14598" width="51.75" style="14" customWidth="1"/>
    <col min="14599" max="14599" width="8.5" style="14" customWidth="1"/>
    <col min="14600" max="14600" width="12.125" style="14" customWidth="1"/>
    <col min="14601" max="14848" width="8" style="14"/>
    <col min="14849" max="14849" width="1.625" style="14" customWidth="1"/>
    <col min="14850" max="14850" width="7.25" style="14" customWidth="1"/>
    <col min="14851" max="14851" width="6.75" style="14" customWidth="1"/>
    <col min="14852" max="14852" width="27.75" style="14" customWidth="1"/>
    <col min="14853" max="14853" width="29" style="14" customWidth="1"/>
    <col min="14854" max="14854" width="51.75" style="14" customWidth="1"/>
    <col min="14855" max="14855" width="8.5" style="14" customWidth="1"/>
    <col min="14856" max="14856" width="12.125" style="14" customWidth="1"/>
    <col min="14857" max="15104" width="8" style="14"/>
    <col min="15105" max="15105" width="1.625" style="14" customWidth="1"/>
    <col min="15106" max="15106" width="7.25" style="14" customWidth="1"/>
    <col min="15107" max="15107" width="6.75" style="14" customWidth="1"/>
    <col min="15108" max="15108" width="27.75" style="14" customWidth="1"/>
    <col min="15109" max="15109" width="29" style="14" customWidth="1"/>
    <col min="15110" max="15110" width="51.75" style="14" customWidth="1"/>
    <col min="15111" max="15111" width="8.5" style="14" customWidth="1"/>
    <col min="15112" max="15112" width="12.125" style="14" customWidth="1"/>
    <col min="15113" max="15360" width="8" style="14"/>
    <col min="15361" max="15361" width="1.625" style="14" customWidth="1"/>
    <col min="15362" max="15362" width="7.25" style="14" customWidth="1"/>
    <col min="15363" max="15363" width="6.75" style="14" customWidth="1"/>
    <col min="15364" max="15364" width="27.75" style="14" customWidth="1"/>
    <col min="15365" max="15365" width="29" style="14" customWidth="1"/>
    <col min="15366" max="15366" width="51.75" style="14" customWidth="1"/>
    <col min="15367" max="15367" width="8.5" style="14" customWidth="1"/>
    <col min="15368" max="15368" width="12.125" style="14" customWidth="1"/>
    <col min="15369" max="15616" width="8" style="14"/>
    <col min="15617" max="15617" width="1.625" style="14" customWidth="1"/>
    <col min="15618" max="15618" width="7.25" style="14" customWidth="1"/>
    <col min="15619" max="15619" width="6.75" style="14" customWidth="1"/>
    <col min="15620" max="15620" width="27.75" style="14" customWidth="1"/>
    <col min="15621" max="15621" width="29" style="14" customWidth="1"/>
    <col min="15622" max="15622" width="51.75" style="14" customWidth="1"/>
    <col min="15623" max="15623" width="8.5" style="14" customWidth="1"/>
    <col min="15624" max="15624" width="12.125" style="14" customWidth="1"/>
    <col min="15625" max="15872" width="8" style="14"/>
    <col min="15873" max="15873" width="1.625" style="14" customWidth="1"/>
    <col min="15874" max="15874" width="7.25" style="14" customWidth="1"/>
    <col min="15875" max="15875" width="6.75" style="14" customWidth="1"/>
    <col min="15876" max="15876" width="27.75" style="14" customWidth="1"/>
    <col min="15877" max="15877" width="29" style="14" customWidth="1"/>
    <col min="15878" max="15878" width="51.75" style="14" customWidth="1"/>
    <col min="15879" max="15879" width="8.5" style="14" customWidth="1"/>
    <col min="15880" max="15880" width="12.125" style="14" customWidth="1"/>
    <col min="15881" max="16128" width="8" style="14"/>
    <col min="16129" max="16129" width="1.625" style="14" customWidth="1"/>
    <col min="16130" max="16130" width="7.25" style="14" customWidth="1"/>
    <col min="16131" max="16131" width="6.75" style="14" customWidth="1"/>
    <col min="16132" max="16132" width="27.75" style="14" customWidth="1"/>
    <col min="16133" max="16133" width="29" style="14" customWidth="1"/>
    <col min="16134" max="16134" width="51.75" style="14" customWidth="1"/>
    <col min="16135" max="16135" width="8.5" style="14" customWidth="1"/>
    <col min="16136" max="16136" width="12.125" style="14" customWidth="1"/>
    <col min="16137" max="16384" width="8" style="14"/>
  </cols>
  <sheetData>
    <row r="2" spans="1:8" ht="47.25" customHeight="1" x14ac:dyDescent="0.3">
      <c r="B2" s="15" t="s">
        <v>112</v>
      </c>
      <c r="C2" s="16"/>
      <c r="D2" s="16"/>
      <c r="E2" s="16"/>
      <c r="F2" s="16"/>
      <c r="G2" s="16"/>
      <c r="H2" s="16"/>
    </row>
    <row r="3" spans="1:8" s="17" customFormat="1" ht="33.75" customHeight="1" x14ac:dyDescent="0.3">
      <c r="B3" s="18" t="s">
        <v>173</v>
      </c>
      <c r="C3" s="18"/>
      <c r="D3" s="18"/>
      <c r="E3" s="18"/>
    </row>
    <row r="4" spans="1:8" s="17" customFormat="1" ht="19.5" customHeight="1" thickBot="1" x14ac:dyDescent="0.35">
      <c r="B4" s="118" t="s">
        <v>113</v>
      </c>
      <c r="C4" s="119"/>
      <c r="D4" s="120"/>
      <c r="E4" s="19" t="s">
        <v>114</v>
      </c>
      <c r="F4" s="121" t="s">
        <v>115</v>
      </c>
      <c r="G4" s="120"/>
      <c r="H4" s="20" t="s">
        <v>116</v>
      </c>
    </row>
    <row r="5" spans="1:8" s="17" customFormat="1" ht="18" customHeight="1" thickTop="1" x14ac:dyDescent="0.3">
      <c r="A5" s="21"/>
      <c r="B5" s="122" t="s">
        <v>117</v>
      </c>
      <c r="C5" s="125" t="s">
        <v>118</v>
      </c>
      <c r="D5" s="22" t="s">
        <v>119</v>
      </c>
      <c r="E5" s="23">
        <f>+공종별집계표!F27</f>
        <v>0</v>
      </c>
      <c r="F5" s="24"/>
      <c r="G5" s="25"/>
      <c r="H5" s="26"/>
    </row>
    <row r="6" spans="1:8" s="17" customFormat="1" ht="18" customHeight="1" x14ac:dyDescent="0.3">
      <c r="B6" s="123"/>
      <c r="C6" s="126"/>
      <c r="D6" s="27" t="s">
        <v>120</v>
      </c>
      <c r="E6" s="28"/>
      <c r="F6" s="29"/>
      <c r="G6" s="30"/>
      <c r="H6" s="31"/>
    </row>
    <row r="7" spans="1:8" s="17" customFormat="1" ht="18" customHeight="1" x14ac:dyDescent="0.3">
      <c r="B7" s="123"/>
      <c r="C7" s="126"/>
      <c r="D7" s="27" t="s">
        <v>121</v>
      </c>
      <c r="E7" s="28"/>
      <c r="F7" s="29"/>
      <c r="G7" s="30"/>
      <c r="H7" s="31"/>
    </row>
    <row r="8" spans="1:8" s="17" customFormat="1" ht="18" customHeight="1" x14ac:dyDescent="0.3">
      <c r="B8" s="123"/>
      <c r="C8" s="127"/>
      <c r="D8" s="32" t="s">
        <v>122</v>
      </c>
      <c r="E8" s="33">
        <f>ROUNDDOWN(SUM(E5-E7),0)</f>
        <v>0</v>
      </c>
      <c r="F8" s="34"/>
      <c r="G8" s="35"/>
      <c r="H8" s="36"/>
    </row>
    <row r="9" spans="1:8" s="17" customFormat="1" ht="18" customHeight="1" x14ac:dyDescent="0.3">
      <c r="B9" s="123"/>
      <c r="C9" s="128" t="s">
        <v>123</v>
      </c>
      <c r="D9" s="37" t="s">
        <v>124</v>
      </c>
      <c r="E9" s="38">
        <f>+공종별집계표!H27</f>
        <v>0</v>
      </c>
      <c r="F9" s="39"/>
      <c r="G9" s="40"/>
      <c r="H9" s="41"/>
    </row>
    <row r="10" spans="1:8" s="17" customFormat="1" ht="18" customHeight="1" x14ac:dyDescent="0.3">
      <c r="B10" s="123"/>
      <c r="C10" s="126"/>
      <c r="D10" s="27" t="s">
        <v>125</v>
      </c>
      <c r="E10" s="28">
        <f>ROUNDDOWN(E9*G10,0)</f>
        <v>0</v>
      </c>
      <c r="F10" s="29" t="s">
        <v>126</v>
      </c>
      <c r="G10" s="42">
        <v>0.126</v>
      </c>
      <c r="H10" s="31"/>
    </row>
    <row r="11" spans="1:8" s="17" customFormat="1" ht="18" customHeight="1" x14ac:dyDescent="0.3">
      <c r="B11" s="123"/>
      <c r="C11" s="127"/>
      <c r="D11" s="32" t="s">
        <v>122</v>
      </c>
      <c r="E11" s="33">
        <f>ROUNDDOWN(SUM(E9:E10),0)</f>
        <v>0</v>
      </c>
      <c r="F11" s="34"/>
      <c r="G11" s="35"/>
      <c r="H11" s="36"/>
    </row>
    <row r="12" spans="1:8" s="17" customFormat="1" ht="18" customHeight="1" x14ac:dyDescent="0.3">
      <c r="B12" s="123"/>
      <c r="C12" s="126" t="s">
        <v>127</v>
      </c>
      <c r="D12" s="27" t="s">
        <v>128</v>
      </c>
      <c r="E12" s="28">
        <f>+공종별집계표!J27</f>
        <v>0</v>
      </c>
      <c r="F12" s="29"/>
      <c r="G12" s="30"/>
      <c r="H12" s="31"/>
    </row>
    <row r="13" spans="1:8" s="17" customFormat="1" ht="18" customHeight="1" x14ac:dyDescent="0.3">
      <c r="B13" s="123"/>
      <c r="C13" s="126"/>
      <c r="D13" s="27" t="s">
        <v>129</v>
      </c>
      <c r="E13" s="28">
        <f>ROUNDDOWN(E11*G13,0)</f>
        <v>0</v>
      </c>
      <c r="F13" s="29" t="s">
        <v>130</v>
      </c>
      <c r="G13" s="43">
        <v>3.56E-2</v>
      </c>
      <c r="H13" s="31"/>
    </row>
    <row r="14" spans="1:8" s="17" customFormat="1" ht="18" customHeight="1" x14ac:dyDescent="0.3">
      <c r="B14" s="123"/>
      <c r="C14" s="126"/>
      <c r="D14" s="27" t="s">
        <v>131</v>
      </c>
      <c r="E14" s="28">
        <f>ROUNDDOWN(E11*G14,0)</f>
        <v>0</v>
      </c>
      <c r="F14" s="29" t="s">
        <v>130</v>
      </c>
      <c r="G14" s="43">
        <v>1.01E-2</v>
      </c>
      <c r="H14" s="31"/>
    </row>
    <row r="15" spans="1:8" s="17" customFormat="1" ht="18" customHeight="1" x14ac:dyDescent="0.3">
      <c r="B15" s="123"/>
      <c r="C15" s="126"/>
      <c r="D15" s="27" t="s">
        <v>132</v>
      </c>
      <c r="E15" s="28">
        <f>ROUNDDOWN(E9*G15,0)</f>
        <v>0</v>
      </c>
      <c r="F15" s="29" t="s">
        <v>126</v>
      </c>
      <c r="G15" s="42">
        <v>2.3E-2</v>
      </c>
      <c r="H15" s="31"/>
    </row>
    <row r="16" spans="1:8" s="17" customFormat="1" ht="18" customHeight="1" x14ac:dyDescent="0.3">
      <c r="B16" s="123"/>
      <c r="C16" s="126"/>
      <c r="D16" s="27" t="s">
        <v>133</v>
      </c>
      <c r="E16" s="28">
        <f>ROUNDDOWN(E9*G16,0)</f>
        <v>0</v>
      </c>
      <c r="F16" s="29" t="s">
        <v>126</v>
      </c>
      <c r="G16" s="44">
        <v>3.5450000000000002E-2</v>
      </c>
      <c r="H16" s="31"/>
    </row>
    <row r="17" spans="2:13" s="17" customFormat="1" ht="18" customHeight="1" x14ac:dyDescent="0.3">
      <c r="B17" s="123"/>
      <c r="C17" s="126"/>
      <c r="D17" s="27" t="s">
        <v>134</v>
      </c>
      <c r="E17" s="28">
        <f>ROUNDDOWN(E9*G17,0)</f>
        <v>0</v>
      </c>
      <c r="F17" s="29" t="s">
        <v>126</v>
      </c>
      <c r="G17" s="42">
        <v>4.4999999999999998E-2</v>
      </c>
      <c r="H17" s="31"/>
    </row>
    <row r="18" spans="2:13" s="17" customFormat="1" ht="18" customHeight="1" x14ac:dyDescent="0.3">
      <c r="B18" s="123"/>
      <c r="C18" s="126"/>
      <c r="D18" s="45" t="s">
        <v>135</v>
      </c>
      <c r="E18" s="46">
        <f>ROUNDDOWN(E16*G18,0)</f>
        <v>0</v>
      </c>
      <c r="F18" s="47" t="s">
        <v>136</v>
      </c>
      <c r="G18" s="48">
        <v>0.1295</v>
      </c>
      <c r="H18" s="49"/>
    </row>
    <row r="19" spans="2:13" s="17" customFormat="1" ht="18" customHeight="1" x14ac:dyDescent="0.3">
      <c r="B19" s="123"/>
      <c r="C19" s="126"/>
      <c r="D19" s="96" t="s">
        <v>137</v>
      </c>
      <c r="E19" s="28">
        <f>ROUNDDOWN((E8+E9)*G19,0)</f>
        <v>0</v>
      </c>
      <c r="F19" s="29" t="s">
        <v>138</v>
      </c>
      <c r="G19" s="43">
        <v>2.93E-2</v>
      </c>
      <c r="H19" s="51"/>
      <c r="K19" s="50"/>
      <c r="L19" s="50"/>
      <c r="M19" s="50"/>
    </row>
    <row r="20" spans="2:13" s="17" customFormat="1" ht="18" customHeight="1" x14ac:dyDescent="0.3">
      <c r="B20" s="123"/>
      <c r="C20" s="126"/>
      <c r="D20" s="53" t="s">
        <v>139</v>
      </c>
      <c r="E20" s="54">
        <f>ROUNDDOWN((E8+E11)*G20,0)</f>
        <v>0</v>
      </c>
      <c r="F20" s="55" t="s">
        <v>140</v>
      </c>
      <c r="G20" s="42">
        <v>5.1999999999999998E-2</v>
      </c>
      <c r="H20" s="56"/>
      <c r="K20" s="50"/>
      <c r="L20" s="50"/>
    </row>
    <row r="21" spans="2:13" s="17" customFormat="1" ht="18" customHeight="1" x14ac:dyDescent="0.3">
      <c r="B21" s="123"/>
      <c r="C21" s="126"/>
      <c r="D21" s="27" t="s">
        <v>141</v>
      </c>
      <c r="E21" s="28">
        <f>ROUNDDOWN((E8+E9+E12)*G21,0)</f>
        <v>0</v>
      </c>
      <c r="F21" s="29" t="s">
        <v>142</v>
      </c>
      <c r="G21" s="42">
        <v>3.0000000000000001E-3</v>
      </c>
      <c r="H21" s="31"/>
    </row>
    <row r="22" spans="2:13" s="17" customFormat="1" ht="18" customHeight="1" x14ac:dyDescent="0.3">
      <c r="B22" s="123"/>
      <c r="C22" s="126"/>
      <c r="D22" s="57" t="s">
        <v>143</v>
      </c>
      <c r="E22" s="28">
        <f>ROUNDDOWN((E8+E9+E12)*G22,0)</f>
        <v>0</v>
      </c>
      <c r="F22" s="29" t="s">
        <v>142</v>
      </c>
      <c r="G22" s="58">
        <v>0</v>
      </c>
      <c r="H22" s="31"/>
    </row>
    <row r="23" spans="2:13" s="17" customFormat="1" ht="18" customHeight="1" x14ac:dyDescent="0.3">
      <c r="B23" s="123"/>
      <c r="C23" s="126"/>
      <c r="D23" s="57" t="s">
        <v>144</v>
      </c>
      <c r="E23" s="28">
        <f>ROUNDDOWN((E8+E9+E12)*G23,0)</f>
        <v>0</v>
      </c>
      <c r="F23" s="29" t="s">
        <v>142</v>
      </c>
      <c r="G23" s="43">
        <v>0</v>
      </c>
      <c r="H23" s="31"/>
    </row>
    <row r="24" spans="2:13" s="17" customFormat="1" ht="18" customHeight="1" x14ac:dyDescent="0.3">
      <c r="B24" s="124"/>
      <c r="C24" s="127"/>
      <c r="D24" s="32" t="s">
        <v>122</v>
      </c>
      <c r="E24" s="33">
        <f>ROUNDDOWN(SUM(E12:E23),0)</f>
        <v>0</v>
      </c>
      <c r="F24" s="34"/>
      <c r="G24" s="35"/>
      <c r="H24" s="36"/>
    </row>
    <row r="25" spans="2:13" s="17" customFormat="1" ht="18" customHeight="1" x14ac:dyDescent="0.3">
      <c r="B25" s="135" t="s">
        <v>145</v>
      </c>
      <c r="C25" s="136"/>
      <c r="D25" s="137"/>
      <c r="E25" s="59">
        <f>ROUNDDOWN(E8+E11+E24,0)</f>
        <v>0</v>
      </c>
      <c r="F25" s="39"/>
      <c r="G25" s="40"/>
      <c r="H25" s="41"/>
    </row>
    <row r="26" spans="2:13" s="17" customFormat="1" ht="18" customHeight="1" x14ac:dyDescent="0.3">
      <c r="B26" s="129" t="s">
        <v>146</v>
      </c>
      <c r="C26" s="130"/>
      <c r="D26" s="131"/>
      <c r="E26" s="28">
        <f>ROUNDDOWN(E25*G26,0)</f>
        <v>0</v>
      </c>
      <c r="F26" s="29" t="s">
        <v>147</v>
      </c>
      <c r="G26" s="42">
        <v>0.06</v>
      </c>
      <c r="H26" s="31"/>
    </row>
    <row r="27" spans="2:13" s="17" customFormat="1" ht="18" customHeight="1" x14ac:dyDescent="0.3">
      <c r="B27" s="129" t="s">
        <v>148</v>
      </c>
      <c r="C27" s="130"/>
      <c r="D27" s="131"/>
      <c r="E27" s="28">
        <f>ROUNDDOWN((E11+E24+E26)*G27,0)</f>
        <v>0</v>
      </c>
      <c r="F27" s="29" t="s">
        <v>149</v>
      </c>
      <c r="G27" s="42">
        <v>0.15</v>
      </c>
      <c r="H27" s="31"/>
    </row>
    <row r="28" spans="2:13" s="17" customFormat="1" ht="18" customHeight="1" x14ac:dyDescent="0.3">
      <c r="B28" s="129" t="s">
        <v>174</v>
      </c>
      <c r="C28" s="130"/>
      <c r="D28" s="131"/>
      <c r="E28" s="28">
        <f>+공종별집계표!L7</f>
        <v>0</v>
      </c>
      <c r="F28" s="29"/>
      <c r="G28" s="43"/>
      <c r="H28" s="31"/>
    </row>
    <row r="29" spans="2:13" s="17" customFormat="1" ht="18" customHeight="1" x14ac:dyDescent="0.3">
      <c r="B29" s="129" t="s">
        <v>150</v>
      </c>
      <c r="C29" s="130"/>
      <c r="D29" s="131"/>
      <c r="E29" s="28">
        <f>ROUNDDOWN(SUM(E25:E28),-4)</f>
        <v>0</v>
      </c>
      <c r="F29" s="29" t="s">
        <v>151</v>
      </c>
      <c r="G29" s="43"/>
      <c r="H29" s="31"/>
    </row>
    <row r="30" spans="2:13" s="17" customFormat="1" ht="18" customHeight="1" x14ac:dyDescent="0.3">
      <c r="B30" s="129" t="s">
        <v>152</v>
      </c>
      <c r="C30" s="130"/>
      <c r="D30" s="131"/>
      <c r="E30" s="28">
        <f>ROUNDDOWN((E29)*G30,0)</f>
        <v>0</v>
      </c>
      <c r="F30" s="29" t="s">
        <v>153</v>
      </c>
      <c r="G30" s="42">
        <v>0.1</v>
      </c>
      <c r="H30" s="31"/>
    </row>
    <row r="31" spans="2:13" s="17" customFormat="1" ht="18" customHeight="1" x14ac:dyDescent="0.3">
      <c r="B31" s="138" t="s">
        <v>154</v>
      </c>
      <c r="C31" s="139"/>
      <c r="D31" s="140"/>
      <c r="E31" s="60">
        <f>+(E29+E30)</f>
        <v>0</v>
      </c>
      <c r="F31" s="61"/>
      <c r="G31" s="62"/>
      <c r="H31" s="63"/>
    </row>
    <row r="32" spans="2:13" s="17" customFormat="1" ht="18" customHeight="1" x14ac:dyDescent="0.3">
      <c r="B32" s="129" t="s">
        <v>175</v>
      </c>
      <c r="C32" s="130"/>
      <c r="D32" s="131"/>
      <c r="E32" s="28"/>
      <c r="F32" s="29"/>
      <c r="G32" s="43"/>
      <c r="H32" s="31"/>
    </row>
    <row r="33" spans="2:8" s="17" customFormat="1" ht="18" customHeight="1" x14ac:dyDescent="0.3">
      <c r="B33" s="132" t="s">
        <v>155</v>
      </c>
      <c r="C33" s="133"/>
      <c r="D33" s="134"/>
      <c r="E33" s="33">
        <f>SUM(E31:E32)</f>
        <v>0</v>
      </c>
      <c r="F33" s="34"/>
      <c r="G33" s="52"/>
      <c r="H33" s="36"/>
    </row>
    <row r="34" spans="2:8" s="17" customFormat="1" ht="18" customHeight="1" x14ac:dyDescent="0.3">
      <c r="B34" s="64"/>
      <c r="C34" s="64"/>
      <c r="D34" s="64"/>
      <c r="E34" s="65"/>
      <c r="F34" s="66"/>
      <c r="H34" s="67"/>
    </row>
    <row r="35" spans="2:8" s="17" customFormat="1" ht="18" customHeight="1" x14ac:dyDescent="0.3">
      <c r="B35" s="14"/>
      <c r="C35" s="14"/>
      <c r="D35" s="14"/>
      <c r="E35" s="68"/>
      <c r="F35" s="14"/>
      <c r="G35" s="14"/>
      <c r="H35" s="69"/>
    </row>
    <row r="36" spans="2:8" ht="19.5" customHeight="1" x14ac:dyDescent="0.3">
      <c r="E36" s="70"/>
    </row>
    <row r="37" spans="2:8" ht="19.5" customHeight="1" x14ac:dyDescent="0.3">
      <c r="E37" s="70"/>
    </row>
    <row r="38" spans="2:8" ht="19.5" customHeight="1" x14ac:dyDescent="0.3">
      <c r="E38" s="70"/>
    </row>
    <row r="39" spans="2:8" ht="19.5" customHeight="1" x14ac:dyDescent="0.3">
      <c r="E39" s="70"/>
    </row>
    <row r="40" spans="2:8" ht="19.5" customHeight="1" x14ac:dyDescent="0.3"/>
    <row r="41" spans="2:8" ht="19.5" customHeight="1" x14ac:dyDescent="0.3"/>
    <row r="42" spans="2:8" ht="19.5" customHeight="1" x14ac:dyDescent="0.3"/>
  </sheetData>
  <mergeCells count="15">
    <mergeCell ref="B32:D32"/>
    <mergeCell ref="B33:D33"/>
    <mergeCell ref="B28:D28"/>
    <mergeCell ref="B25:D25"/>
    <mergeCell ref="B26:D26"/>
    <mergeCell ref="B27:D27"/>
    <mergeCell ref="B29:D29"/>
    <mergeCell ref="B30:D30"/>
    <mergeCell ref="B31:D31"/>
    <mergeCell ref="B4:D4"/>
    <mergeCell ref="F4:G4"/>
    <mergeCell ref="B5:B24"/>
    <mergeCell ref="C5:C8"/>
    <mergeCell ref="C9:C11"/>
    <mergeCell ref="C12:C24"/>
  </mergeCells>
  <phoneticPr fontId="1" type="noConversion"/>
  <printOptions horizontalCentered="1"/>
  <pageMargins left="1.1811023622047245" right="0.59055118110236227" top="0.27559055118110237" bottom="0" header="0.51181102362204722" footer="0.51181102362204722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workbookViewId="0">
      <selection activeCell="F1" sqref="F1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0" ht="30" customHeight="1" x14ac:dyDescent="0.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20" ht="30" customHeight="1" x14ac:dyDescent="0.3">
      <c r="A3" s="142" t="s">
        <v>2</v>
      </c>
      <c r="B3" s="142" t="s">
        <v>3</v>
      </c>
      <c r="C3" s="142" t="s">
        <v>4</v>
      </c>
      <c r="D3" s="142" t="s">
        <v>5</v>
      </c>
      <c r="E3" s="142" t="s">
        <v>6</v>
      </c>
      <c r="F3" s="142"/>
      <c r="G3" s="142" t="s">
        <v>9</v>
      </c>
      <c r="H3" s="142"/>
      <c r="I3" s="142" t="s">
        <v>10</v>
      </c>
      <c r="J3" s="142"/>
      <c r="K3" s="142" t="s">
        <v>11</v>
      </c>
      <c r="L3" s="142"/>
      <c r="M3" s="142" t="s">
        <v>12</v>
      </c>
      <c r="N3" s="141" t="s">
        <v>13</v>
      </c>
      <c r="O3" s="141" t="s">
        <v>14</v>
      </c>
      <c r="P3" s="141" t="s">
        <v>15</v>
      </c>
      <c r="Q3" s="141" t="s">
        <v>16</v>
      </c>
      <c r="R3" s="141" t="s">
        <v>17</v>
      </c>
      <c r="S3" s="141" t="s">
        <v>18</v>
      </c>
      <c r="T3" s="141" t="s">
        <v>19</v>
      </c>
    </row>
    <row r="4" spans="1:20" ht="30" customHeight="1" x14ac:dyDescent="0.3">
      <c r="A4" s="143"/>
      <c r="B4" s="143"/>
      <c r="C4" s="143"/>
      <c r="D4" s="143"/>
      <c r="E4" s="9" t="s">
        <v>7</v>
      </c>
      <c r="F4" s="9" t="s">
        <v>8</v>
      </c>
      <c r="G4" s="9" t="s">
        <v>7</v>
      </c>
      <c r="H4" s="9" t="s">
        <v>8</v>
      </c>
      <c r="I4" s="9" t="s">
        <v>7</v>
      </c>
      <c r="J4" s="9" t="s">
        <v>8</v>
      </c>
      <c r="K4" s="9" t="s">
        <v>7</v>
      </c>
      <c r="L4" s="9" t="s">
        <v>8</v>
      </c>
      <c r="M4" s="143"/>
      <c r="N4" s="141"/>
      <c r="O4" s="141"/>
      <c r="P4" s="141"/>
      <c r="Q4" s="141"/>
      <c r="R4" s="141"/>
      <c r="S4" s="141"/>
      <c r="T4" s="141"/>
    </row>
    <row r="5" spans="1:20" ht="30" customHeight="1" x14ac:dyDescent="0.3">
      <c r="A5" s="10" t="s">
        <v>51</v>
      </c>
      <c r="B5" s="10" t="s">
        <v>52</v>
      </c>
      <c r="C5" s="10" t="s">
        <v>52</v>
      </c>
      <c r="D5" s="11">
        <v>1</v>
      </c>
      <c r="E5" s="12">
        <f>F6</f>
        <v>0</v>
      </c>
      <c r="F5" s="12">
        <f>E5*D5</f>
        <v>0</v>
      </c>
      <c r="G5" s="12">
        <f>H6</f>
        <v>0</v>
      </c>
      <c r="H5" s="12">
        <f>G5*D5</f>
        <v>0</v>
      </c>
      <c r="I5" s="12">
        <f>J6</f>
        <v>0</v>
      </c>
      <c r="J5" s="12">
        <f>I5*D5</f>
        <v>0</v>
      </c>
      <c r="K5" s="12">
        <f t="shared" ref="K5:L7" si="0">E5+G5+I5</f>
        <v>0</v>
      </c>
      <c r="L5" s="12">
        <f t="shared" si="0"/>
        <v>0</v>
      </c>
      <c r="M5" s="10" t="s">
        <v>52</v>
      </c>
      <c r="N5" s="1" t="s">
        <v>53</v>
      </c>
      <c r="O5" s="1" t="s">
        <v>52</v>
      </c>
      <c r="P5" s="1" t="s">
        <v>52</v>
      </c>
      <c r="Q5" s="1" t="s">
        <v>52</v>
      </c>
      <c r="R5">
        <v>1</v>
      </c>
      <c r="S5" s="1" t="s">
        <v>52</v>
      </c>
      <c r="T5" s="8"/>
    </row>
    <row r="6" spans="1:20" ht="30" customHeight="1" x14ac:dyDescent="0.3">
      <c r="A6" s="10" t="s">
        <v>54</v>
      </c>
      <c r="B6" s="10" t="s">
        <v>52</v>
      </c>
      <c r="C6" s="10" t="s">
        <v>52</v>
      </c>
      <c r="D6" s="11">
        <v>1</v>
      </c>
      <c r="E6" s="12">
        <f>공종별내역서!F27</f>
        <v>0</v>
      </c>
      <c r="F6" s="12">
        <f>E6*D6</f>
        <v>0</v>
      </c>
      <c r="G6" s="12">
        <f>공종별내역서!H27</f>
        <v>0</v>
      </c>
      <c r="H6" s="12">
        <f>G6*D6</f>
        <v>0</v>
      </c>
      <c r="I6" s="12">
        <f>공종별내역서!J27</f>
        <v>0</v>
      </c>
      <c r="J6" s="12">
        <f>I6*D6</f>
        <v>0</v>
      </c>
      <c r="K6" s="12">
        <f t="shared" si="0"/>
        <v>0</v>
      </c>
      <c r="L6" s="12">
        <f t="shared" si="0"/>
        <v>0</v>
      </c>
      <c r="M6" s="10" t="s">
        <v>52</v>
      </c>
      <c r="N6" s="1" t="s">
        <v>55</v>
      </c>
      <c r="O6" s="1" t="s">
        <v>52</v>
      </c>
      <c r="P6" s="1" t="s">
        <v>53</v>
      </c>
      <c r="Q6" s="1" t="s">
        <v>52</v>
      </c>
      <c r="R6">
        <v>2</v>
      </c>
      <c r="S6" s="1" t="s">
        <v>56</v>
      </c>
      <c r="T6" s="8"/>
    </row>
    <row r="7" spans="1:20" ht="30" customHeight="1" x14ac:dyDescent="0.3">
      <c r="A7" s="10" t="s">
        <v>96</v>
      </c>
      <c r="B7" s="10" t="s">
        <v>52</v>
      </c>
      <c r="C7" s="10" t="s">
        <v>52</v>
      </c>
      <c r="D7" s="11">
        <v>1</v>
      </c>
      <c r="E7" s="12">
        <f>공종별내역서!F51</f>
        <v>0</v>
      </c>
      <c r="F7" s="12">
        <f>E7*D7</f>
        <v>0</v>
      </c>
      <c r="G7" s="12">
        <f>공종별내역서!H51</f>
        <v>0</v>
      </c>
      <c r="H7" s="12">
        <f>G7*D7</f>
        <v>0</v>
      </c>
      <c r="I7" s="12">
        <f>공종별내역서!J51</f>
        <v>0</v>
      </c>
      <c r="J7" s="12">
        <f>I7*D7</f>
        <v>0</v>
      </c>
      <c r="K7" s="12">
        <f t="shared" si="0"/>
        <v>0</v>
      </c>
      <c r="L7" s="12">
        <f t="shared" si="0"/>
        <v>0</v>
      </c>
      <c r="M7" s="10" t="s">
        <v>111</v>
      </c>
      <c r="N7" s="1" t="s">
        <v>97</v>
      </c>
      <c r="O7" s="1" t="s">
        <v>52</v>
      </c>
      <c r="P7" s="1" t="s">
        <v>52</v>
      </c>
      <c r="Q7" s="1" t="s">
        <v>98</v>
      </c>
      <c r="R7">
        <v>2</v>
      </c>
      <c r="S7" s="1" t="s">
        <v>52</v>
      </c>
      <c r="T7" s="8">
        <f>L7*1</f>
        <v>0</v>
      </c>
    </row>
    <row r="8" spans="1:20" ht="30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T8" s="8"/>
    </row>
    <row r="9" spans="1:20" ht="30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T9" s="8"/>
    </row>
    <row r="10" spans="1:20" ht="30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T10" s="8"/>
    </row>
    <row r="11" spans="1:20" ht="30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T11" s="8"/>
    </row>
    <row r="12" spans="1:20" ht="30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T12" s="8"/>
    </row>
    <row r="13" spans="1:20" ht="30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T13" s="8"/>
    </row>
    <row r="14" spans="1:20" ht="30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T14" s="8"/>
    </row>
    <row r="15" spans="1:20" ht="30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T15" s="8"/>
    </row>
    <row r="16" spans="1:20" ht="30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T16" s="8"/>
    </row>
    <row r="17" spans="1:20" ht="30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T17" s="8"/>
    </row>
    <row r="18" spans="1:20" ht="30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T18" s="8"/>
    </row>
    <row r="19" spans="1:20" ht="30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T19" s="8"/>
    </row>
    <row r="20" spans="1:20" ht="30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T20" s="8"/>
    </row>
    <row r="21" spans="1:20" ht="30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T21" s="8"/>
    </row>
    <row r="22" spans="1:20" ht="30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T22" s="8"/>
    </row>
    <row r="23" spans="1:20" ht="30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T23" s="8"/>
    </row>
    <row r="24" spans="1:20" ht="30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T24" s="8"/>
    </row>
    <row r="25" spans="1:20" ht="30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T25" s="8"/>
    </row>
    <row r="26" spans="1:20" ht="30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T26" s="8"/>
    </row>
    <row r="27" spans="1:20" ht="30" customHeight="1" x14ac:dyDescent="0.3">
      <c r="A27" s="10" t="s">
        <v>94</v>
      </c>
      <c r="B27" s="11"/>
      <c r="C27" s="11"/>
      <c r="D27" s="11"/>
      <c r="E27" s="11"/>
      <c r="F27" s="12">
        <f>F5</f>
        <v>0</v>
      </c>
      <c r="G27" s="11"/>
      <c r="H27" s="12">
        <f>H5</f>
        <v>0</v>
      </c>
      <c r="I27" s="11"/>
      <c r="J27" s="12">
        <f>J5</f>
        <v>0</v>
      </c>
      <c r="K27" s="11"/>
      <c r="L27" s="12">
        <f>L5</f>
        <v>0</v>
      </c>
      <c r="M27" s="11"/>
      <c r="T27" s="8"/>
    </row>
  </sheetData>
  <mergeCells count="16">
    <mergeCell ref="G3:H3"/>
    <mergeCell ref="A3:A4"/>
    <mergeCell ref="B3:B4"/>
    <mergeCell ref="C3:C4"/>
    <mergeCell ref="D3:D4"/>
    <mergeCell ref="E3:F3"/>
    <mergeCell ref="Q3:Q4"/>
    <mergeCell ref="R3:R4"/>
    <mergeCell ref="S3:S4"/>
    <mergeCell ref="T3:T4"/>
    <mergeCell ref="I3:J3"/>
    <mergeCell ref="K3:L3"/>
    <mergeCell ref="M3:M4"/>
    <mergeCell ref="N3:N4"/>
    <mergeCell ref="O3:O4"/>
    <mergeCell ref="P3:P4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51"/>
  <sheetViews>
    <sheetView tabSelected="1" workbookViewId="0">
      <selection activeCell="H12" sqref="H12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48" ht="30" customHeight="1" x14ac:dyDescent="0.3">
      <c r="A2" s="142" t="s">
        <v>2</v>
      </c>
      <c r="B2" s="142" t="s">
        <v>3</v>
      </c>
      <c r="C2" s="142" t="s">
        <v>4</v>
      </c>
      <c r="D2" s="142" t="s">
        <v>5</v>
      </c>
      <c r="E2" s="142" t="s">
        <v>6</v>
      </c>
      <c r="F2" s="142"/>
      <c r="G2" s="142" t="s">
        <v>9</v>
      </c>
      <c r="H2" s="142"/>
      <c r="I2" s="142" t="s">
        <v>10</v>
      </c>
      <c r="J2" s="142"/>
      <c r="K2" s="142" t="s">
        <v>11</v>
      </c>
      <c r="L2" s="142"/>
      <c r="M2" s="142" t="s">
        <v>12</v>
      </c>
      <c r="N2" s="141" t="s">
        <v>20</v>
      </c>
      <c r="O2" s="141" t="s">
        <v>14</v>
      </c>
      <c r="P2" s="141" t="s">
        <v>21</v>
      </c>
      <c r="Q2" s="141" t="s">
        <v>13</v>
      </c>
      <c r="R2" s="141" t="s">
        <v>22</v>
      </c>
      <c r="S2" s="141" t="s">
        <v>23</v>
      </c>
      <c r="T2" s="141" t="s">
        <v>24</v>
      </c>
      <c r="U2" s="141" t="s">
        <v>25</v>
      </c>
      <c r="V2" s="141" t="s">
        <v>26</v>
      </c>
      <c r="W2" s="141" t="s">
        <v>27</v>
      </c>
      <c r="X2" s="141" t="s">
        <v>28</v>
      </c>
      <c r="Y2" s="141" t="s">
        <v>29</v>
      </c>
      <c r="Z2" s="141" t="s">
        <v>30</v>
      </c>
      <c r="AA2" s="141" t="s">
        <v>31</v>
      </c>
      <c r="AB2" s="141" t="s">
        <v>32</v>
      </c>
      <c r="AC2" s="141" t="s">
        <v>33</v>
      </c>
      <c r="AD2" s="141" t="s">
        <v>34</v>
      </c>
      <c r="AE2" s="141" t="s">
        <v>35</v>
      </c>
      <c r="AF2" s="141" t="s">
        <v>36</v>
      </c>
      <c r="AG2" s="141" t="s">
        <v>37</v>
      </c>
      <c r="AH2" s="141" t="s">
        <v>38</v>
      </c>
      <c r="AI2" s="141" t="s">
        <v>39</v>
      </c>
      <c r="AJ2" s="141" t="s">
        <v>40</v>
      </c>
      <c r="AK2" s="141" t="s">
        <v>41</v>
      </c>
      <c r="AL2" s="141" t="s">
        <v>42</v>
      </c>
      <c r="AM2" s="141" t="s">
        <v>43</v>
      </c>
      <c r="AN2" s="141" t="s">
        <v>44</v>
      </c>
      <c r="AO2" s="141" t="s">
        <v>45</v>
      </c>
      <c r="AP2" s="141" t="s">
        <v>46</v>
      </c>
      <c r="AQ2" s="141" t="s">
        <v>47</v>
      </c>
      <c r="AR2" s="141" t="s">
        <v>48</v>
      </c>
      <c r="AS2" s="141" t="s">
        <v>16</v>
      </c>
      <c r="AT2" s="141" t="s">
        <v>17</v>
      </c>
      <c r="AU2" s="141" t="s">
        <v>49</v>
      </c>
      <c r="AV2" s="141" t="s">
        <v>50</v>
      </c>
    </row>
    <row r="3" spans="1:48" ht="30" customHeight="1" x14ac:dyDescent="0.3">
      <c r="A3" s="142"/>
      <c r="B3" s="142"/>
      <c r="C3" s="142"/>
      <c r="D3" s="142"/>
      <c r="E3" s="7" t="s">
        <v>7</v>
      </c>
      <c r="F3" s="7" t="s">
        <v>8</v>
      </c>
      <c r="G3" s="7" t="s">
        <v>7</v>
      </c>
      <c r="H3" s="7" t="s">
        <v>8</v>
      </c>
      <c r="I3" s="7" t="s">
        <v>7</v>
      </c>
      <c r="J3" s="7" t="s">
        <v>8</v>
      </c>
      <c r="K3" s="7" t="s">
        <v>7</v>
      </c>
      <c r="L3" s="7" t="s">
        <v>8</v>
      </c>
      <c r="M3" s="142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</row>
    <row r="4" spans="1:48" ht="30" customHeight="1" x14ac:dyDescent="0.3">
      <c r="A4" s="13" t="s">
        <v>54</v>
      </c>
      <c r="B4" s="13" t="s">
        <v>52</v>
      </c>
      <c r="C4" s="11"/>
      <c r="D4" s="11"/>
      <c r="E4" s="12"/>
      <c r="F4" s="12"/>
      <c r="G4" s="12"/>
      <c r="H4" s="12"/>
      <c r="I4" s="12"/>
      <c r="J4" s="12"/>
      <c r="K4" s="12"/>
      <c r="L4" s="12"/>
      <c r="M4" s="11"/>
      <c r="Q4" s="1" t="s">
        <v>55</v>
      </c>
    </row>
    <row r="5" spans="1:48" ht="30" customHeight="1" x14ac:dyDescent="0.3">
      <c r="A5" s="13" t="s">
        <v>57</v>
      </c>
      <c r="B5" s="13" t="s">
        <v>58</v>
      </c>
      <c r="C5" s="13" t="s">
        <v>59</v>
      </c>
      <c r="D5" s="11">
        <v>1300</v>
      </c>
      <c r="E5" s="12"/>
      <c r="F5" s="12"/>
      <c r="G5" s="12"/>
      <c r="H5" s="12"/>
      <c r="I5" s="12"/>
      <c r="J5" s="12"/>
      <c r="K5" s="12"/>
      <c r="L5" s="12"/>
      <c r="M5" s="13" t="s">
        <v>60</v>
      </c>
      <c r="N5" s="1" t="s">
        <v>61</v>
      </c>
      <c r="O5" s="1" t="s">
        <v>52</v>
      </c>
      <c r="P5" s="1" t="s">
        <v>52</v>
      </c>
      <c r="Q5" s="1" t="s">
        <v>55</v>
      </c>
      <c r="R5" s="1" t="s">
        <v>62</v>
      </c>
      <c r="S5" s="1" t="s">
        <v>63</v>
      </c>
      <c r="T5" s="1" t="s">
        <v>63</v>
      </c>
      <c r="AR5" s="1" t="s">
        <v>52</v>
      </c>
      <c r="AS5" s="1" t="s">
        <v>52</v>
      </c>
      <c r="AU5" s="1" t="s">
        <v>64</v>
      </c>
      <c r="AV5">
        <v>7366</v>
      </c>
    </row>
    <row r="6" spans="1:48" ht="30" customHeight="1" x14ac:dyDescent="0.3">
      <c r="A6" s="13" t="s">
        <v>65</v>
      </c>
      <c r="B6" s="13" t="s">
        <v>52</v>
      </c>
      <c r="C6" s="13" t="s">
        <v>59</v>
      </c>
      <c r="D6" s="11">
        <v>1300</v>
      </c>
      <c r="E6" s="12"/>
      <c r="F6" s="12"/>
      <c r="G6" s="12"/>
      <c r="H6" s="12"/>
      <c r="I6" s="12"/>
      <c r="J6" s="12"/>
      <c r="K6" s="12"/>
      <c r="L6" s="12"/>
      <c r="M6" s="13" t="s">
        <v>66</v>
      </c>
      <c r="N6" s="1" t="s">
        <v>67</v>
      </c>
      <c r="O6" s="1" t="s">
        <v>52</v>
      </c>
      <c r="P6" s="1" t="s">
        <v>52</v>
      </c>
      <c r="Q6" s="1" t="s">
        <v>55</v>
      </c>
      <c r="R6" s="1" t="s">
        <v>62</v>
      </c>
      <c r="S6" s="1" t="s">
        <v>63</v>
      </c>
      <c r="T6" s="1" t="s">
        <v>63</v>
      </c>
      <c r="AR6" s="1" t="s">
        <v>52</v>
      </c>
      <c r="AS6" s="1" t="s">
        <v>52</v>
      </c>
      <c r="AU6" s="1" t="s">
        <v>68</v>
      </c>
      <c r="AV6">
        <v>7367</v>
      </c>
    </row>
    <row r="7" spans="1:48" ht="30" customHeight="1" x14ac:dyDescent="0.3">
      <c r="A7" s="13" t="s">
        <v>69</v>
      </c>
      <c r="B7" s="13" t="s">
        <v>52</v>
      </c>
      <c r="C7" s="13" t="s">
        <v>59</v>
      </c>
      <c r="D7" s="11">
        <v>1300</v>
      </c>
      <c r="E7" s="12"/>
      <c r="F7" s="12"/>
      <c r="G7" s="12"/>
      <c r="H7" s="12"/>
      <c r="I7" s="12"/>
      <c r="J7" s="12"/>
      <c r="K7" s="12"/>
      <c r="L7" s="12"/>
      <c r="M7" s="13" t="s">
        <v>70</v>
      </c>
      <c r="N7" s="1" t="s">
        <v>71</v>
      </c>
      <c r="O7" s="1" t="s">
        <v>52</v>
      </c>
      <c r="P7" s="1" t="s">
        <v>52</v>
      </c>
      <c r="Q7" s="1" t="s">
        <v>55</v>
      </c>
      <c r="R7" s="1" t="s">
        <v>62</v>
      </c>
      <c r="S7" s="1" t="s">
        <v>63</v>
      </c>
      <c r="T7" s="1" t="s">
        <v>63</v>
      </c>
      <c r="AR7" s="1" t="s">
        <v>52</v>
      </c>
      <c r="AS7" s="1" t="s">
        <v>52</v>
      </c>
      <c r="AU7" s="1" t="s">
        <v>72</v>
      </c>
      <c r="AV7">
        <v>7368</v>
      </c>
    </row>
    <row r="8" spans="1:48" ht="30" customHeight="1" x14ac:dyDescent="0.3">
      <c r="A8" s="13" t="s">
        <v>73</v>
      </c>
      <c r="B8" s="13" t="s">
        <v>74</v>
      </c>
      <c r="C8" s="13" t="s">
        <v>75</v>
      </c>
      <c r="D8" s="11">
        <v>20</v>
      </c>
      <c r="E8" s="12"/>
      <c r="F8" s="12"/>
      <c r="G8" s="12"/>
      <c r="H8" s="12"/>
      <c r="I8" s="12"/>
      <c r="J8" s="12"/>
      <c r="K8" s="12"/>
      <c r="L8" s="12"/>
      <c r="M8" s="13" t="s">
        <v>76</v>
      </c>
      <c r="N8" s="1" t="s">
        <v>77</v>
      </c>
      <c r="O8" s="1" t="s">
        <v>52</v>
      </c>
      <c r="P8" s="1" t="s">
        <v>52</v>
      </c>
      <c r="Q8" s="1" t="s">
        <v>55</v>
      </c>
      <c r="R8" s="1" t="s">
        <v>62</v>
      </c>
      <c r="S8" s="1" t="s">
        <v>63</v>
      </c>
      <c r="T8" s="1" t="s">
        <v>63</v>
      </c>
      <c r="AR8" s="1" t="s">
        <v>52</v>
      </c>
      <c r="AS8" s="1" t="s">
        <v>52</v>
      </c>
      <c r="AU8" s="1" t="s">
        <v>78</v>
      </c>
      <c r="AV8">
        <v>7369</v>
      </c>
    </row>
    <row r="9" spans="1:48" ht="30" customHeight="1" x14ac:dyDescent="0.3">
      <c r="A9" s="13" t="s">
        <v>79</v>
      </c>
      <c r="B9" s="13" t="s">
        <v>52</v>
      </c>
      <c r="C9" s="13" t="s">
        <v>59</v>
      </c>
      <c r="D9" s="11">
        <v>1300</v>
      </c>
      <c r="E9" s="12"/>
      <c r="F9" s="12"/>
      <c r="G9" s="12"/>
      <c r="H9" s="12"/>
      <c r="I9" s="12"/>
      <c r="J9" s="12"/>
      <c r="K9" s="12"/>
      <c r="L9" s="12"/>
      <c r="M9" s="13" t="s">
        <v>80</v>
      </c>
      <c r="N9" s="1" t="s">
        <v>81</v>
      </c>
      <c r="O9" s="1" t="s">
        <v>52</v>
      </c>
      <c r="P9" s="1" t="s">
        <v>52</v>
      </c>
      <c r="Q9" s="1" t="s">
        <v>55</v>
      </c>
      <c r="R9" s="1" t="s">
        <v>62</v>
      </c>
      <c r="S9" s="1" t="s">
        <v>63</v>
      </c>
      <c r="T9" s="1" t="s">
        <v>63</v>
      </c>
      <c r="AR9" s="1" t="s">
        <v>52</v>
      </c>
      <c r="AS9" s="1" t="s">
        <v>52</v>
      </c>
      <c r="AU9" s="1" t="s">
        <v>82</v>
      </c>
      <c r="AV9">
        <v>7391</v>
      </c>
    </row>
    <row r="10" spans="1:48" ht="30" customHeight="1" x14ac:dyDescent="0.3">
      <c r="A10" s="13" t="s">
        <v>83</v>
      </c>
      <c r="B10" s="13" t="s">
        <v>52</v>
      </c>
      <c r="C10" s="13" t="s">
        <v>84</v>
      </c>
      <c r="D10" s="11">
        <v>1116</v>
      </c>
      <c r="E10" s="12"/>
      <c r="F10" s="12"/>
      <c r="G10" s="12"/>
      <c r="H10" s="12"/>
      <c r="I10" s="12"/>
      <c r="J10" s="12"/>
      <c r="K10" s="12"/>
      <c r="L10" s="12"/>
      <c r="M10" s="13" t="s">
        <v>85</v>
      </c>
      <c r="N10" s="1" t="s">
        <v>86</v>
      </c>
      <c r="O10" s="1" t="s">
        <v>52</v>
      </c>
      <c r="P10" s="1" t="s">
        <v>52</v>
      </c>
      <c r="Q10" s="1" t="s">
        <v>55</v>
      </c>
      <c r="R10" s="1" t="s">
        <v>62</v>
      </c>
      <c r="S10" s="1" t="s">
        <v>63</v>
      </c>
      <c r="T10" s="1" t="s">
        <v>63</v>
      </c>
      <c r="AR10" s="1" t="s">
        <v>52</v>
      </c>
      <c r="AS10" s="1" t="s">
        <v>52</v>
      </c>
      <c r="AU10" s="1" t="s">
        <v>87</v>
      </c>
      <c r="AV10">
        <v>7395</v>
      </c>
    </row>
    <row r="11" spans="1:48" ht="30" customHeight="1" x14ac:dyDescent="0.3">
      <c r="A11" s="13" t="s">
        <v>88</v>
      </c>
      <c r="B11" s="13" t="s">
        <v>89</v>
      </c>
      <c r="C11" s="13" t="s">
        <v>90</v>
      </c>
      <c r="D11" s="11">
        <v>-1300</v>
      </c>
      <c r="E11" s="12"/>
      <c r="F11" s="12"/>
      <c r="G11" s="12"/>
      <c r="H11" s="12"/>
      <c r="I11" s="12"/>
      <c r="J11" s="12"/>
      <c r="K11" s="12"/>
      <c r="L11" s="12"/>
      <c r="M11" s="13" t="s">
        <v>91</v>
      </c>
      <c r="N11" s="1" t="s">
        <v>92</v>
      </c>
      <c r="O11" s="1" t="s">
        <v>52</v>
      </c>
      <c r="P11" s="1" t="s">
        <v>52</v>
      </c>
      <c r="Q11" s="1" t="s">
        <v>55</v>
      </c>
      <c r="R11" s="1" t="s">
        <v>63</v>
      </c>
      <c r="S11" s="1" t="s">
        <v>63</v>
      </c>
      <c r="T11" s="1" t="s">
        <v>62</v>
      </c>
      <c r="AR11" s="1" t="s">
        <v>52</v>
      </c>
      <c r="AS11" s="1" t="s">
        <v>52</v>
      </c>
      <c r="AU11" s="1" t="s">
        <v>93</v>
      </c>
      <c r="AV11">
        <v>7393</v>
      </c>
    </row>
    <row r="12" spans="1:48" ht="30" customHeight="1" x14ac:dyDescent="0.3">
      <c r="A12" s="11"/>
      <c r="B12" s="11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1"/>
    </row>
    <row r="13" spans="1:48" ht="30" customHeight="1" x14ac:dyDescent="0.3">
      <c r="A13" s="11"/>
      <c r="B13" s="11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1"/>
    </row>
    <row r="14" spans="1:48" ht="30" customHeight="1" x14ac:dyDescent="0.3">
      <c r="A14" s="11"/>
      <c r="B14" s="11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1"/>
    </row>
    <row r="15" spans="1:48" ht="30" customHeight="1" x14ac:dyDescent="0.3">
      <c r="A15" s="11"/>
      <c r="B15" s="1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1"/>
    </row>
    <row r="16" spans="1:48" ht="30" customHeight="1" x14ac:dyDescent="0.3">
      <c r="A16" s="11"/>
      <c r="B16" s="11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1"/>
    </row>
    <row r="17" spans="1:48" ht="30" customHeight="1" x14ac:dyDescent="0.3">
      <c r="A17" s="11"/>
      <c r="B17" s="11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1"/>
    </row>
    <row r="18" spans="1:48" ht="30" customHeight="1" x14ac:dyDescent="0.3">
      <c r="A18" s="11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1"/>
    </row>
    <row r="19" spans="1:48" ht="30" customHeight="1" x14ac:dyDescent="0.3">
      <c r="A19" s="11"/>
      <c r="B19" s="11"/>
      <c r="C19" s="11"/>
      <c r="D19" s="11"/>
      <c r="E19" s="12"/>
      <c r="F19" s="12"/>
      <c r="G19" s="12"/>
      <c r="H19" s="12"/>
      <c r="I19" s="12"/>
      <c r="J19" s="12"/>
      <c r="K19" s="12"/>
      <c r="L19" s="12"/>
      <c r="M19" s="11"/>
    </row>
    <row r="20" spans="1:48" ht="30" customHeight="1" x14ac:dyDescent="0.3">
      <c r="A20" s="11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1"/>
    </row>
    <row r="21" spans="1:48" ht="30" customHeight="1" x14ac:dyDescent="0.3">
      <c r="A21" s="11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1"/>
    </row>
    <row r="22" spans="1:48" ht="30" customHeight="1" x14ac:dyDescent="0.3">
      <c r="A22" s="11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1"/>
    </row>
    <row r="23" spans="1:48" ht="30" customHeight="1" x14ac:dyDescent="0.3">
      <c r="A23" s="11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1"/>
    </row>
    <row r="24" spans="1:48" ht="30" customHeight="1" x14ac:dyDescent="0.3">
      <c r="A24" s="11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1"/>
    </row>
    <row r="25" spans="1:48" ht="30" customHeight="1" x14ac:dyDescent="0.3">
      <c r="A25" s="11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1"/>
    </row>
    <row r="26" spans="1:48" ht="30" customHeight="1" x14ac:dyDescent="0.3">
      <c r="A26" s="11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1"/>
    </row>
    <row r="27" spans="1:48" ht="30" customHeight="1" x14ac:dyDescent="0.3">
      <c r="A27" s="13" t="s">
        <v>94</v>
      </c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1"/>
      <c r="N27" t="s">
        <v>95</v>
      </c>
    </row>
    <row r="28" spans="1:48" ht="30" customHeight="1" x14ac:dyDescent="0.3">
      <c r="A28" s="13" t="s">
        <v>96</v>
      </c>
      <c r="B28" s="13" t="s">
        <v>52</v>
      </c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1"/>
      <c r="Q28" s="1" t="s">
        <v>97</v>
      </c>
    </row>
    <row r="29" spans="1:48" ht="30" customHeight="1" x14ac:dyDescent="0.3">
      <c r="A29" s="13" t="s">
        <v>99</v>
      </c>
      <c r="B29" s="13" t="s">
        <v>100</v>
      </c>
      <c r="C29" s="13" t="s">
        <v>101</v>
      </c>
      <c r="D29" s="11">
        <v>12</v>
      </c>
      <c r="E29" s="12"/>
      <c r="F29" s="12"/>
      <c r="G29" s="12"/>
      <c r="H29" s="12"/>
      <c r="I29" s="12"/>
      <c r="J29" s="12"/>
      <c r="K29" s="12"/>
      <c r="L29" s="12"/>
      <c r="M29" s="13" t="s">
        <v>102</v>
      </c>
      <c r="N29" s="1" t="s">
        <v>103</v>
      </c>
      <c r="O29" s="1" t="s">
        <v>52</v>
      </c>
      <c r="P29" s="1" t="s">
        <v>52</v>
      </c>
      <c r="Q29" s="1" t="s">
        <v>97</v>
      </c>
      <c r="R29" s="1" t="s">
        <v>62</v>
      </c>
      <c r="S29" s="1" t="s">
        <v>63</v>
      </c>
      <c r="T29" s="1" t="s">
        <v>63</v>
      </c>
      <c r="AR29" s="1" t="s">
        <v>52</v>
      </c>
      <c r="AS29" s="1" t="s">
        <v>52</v>
      </c>
      <c r="AU29" s="1" t="s">
        <v>104</v>
      </c>
      <c r="AV29">
        <v>7372</v>
      </c>
    </row>
    <row r="30" spans="1:48" ht="30" customHeight="1" x14ac:dyDescent="0.3">
      <c r="A30" s="13" t="s">
        <v>105</v>
      </c>
      <c r="B30" s="13" t="s">
        <v>106</v>
      </c>
      <c r="C30" s="13" t="s">
        <v>107</v>
      </c>
      <c r="D30" s="11">
        <v>3</v>
      </c>
      <c r="E30" s="12"/>
      <c r="F30" s="12"/>
      <c r="G30" s="12"/>
      <c r="H30" s="12"/>
      <c r="I30" s="12"/>
      <c r="J30" s="12"/>
      <c r="K30" s="12"/>
      <c r="L30" s="12"/>
      <c r="M30" s="13" t="s">
        <v>108</v>
      </c>
      <c r="N30" s="1" t="s">
        <v>109</v>
      </c>
      <c r="O30" s="1" t="s">
        <v>52</v>
      </c>
      <c r="P30" s="1" t="s">
        <v>52</v>
      </c>
      <c r="Q30" s="1" t="s">
        <v>97</v>
      </c>
      <c r="R30" s="1" t="s">
        <v>62</v>
      </c>
      <c r="S30" s="1" t="s">
        <v>63</v>
      </c>
      <c r="T30" s="1" t="s">
        <v>63</v>
      </c>
      <c r="AR30" s="1" t="s">
        <v>52</v>
      </c>
      <c r="AS30" s="1" t="s">
        <v>52</v>
      </c>
      <c r="AU30" s="1" t="s">
        <v>110</v>
      </c>
      <c r="AV30">
        <v>7373</v>
      </c>
    </row>
    <row r="31" spans="1:48" ht="30" customHeight="1" x14ac:dyDescent="0.3">
      <c r="A31" s="11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1"/>
    </row>
    <row r="32" spans="1:48" ht="30" customHeight="1" x14ac:dyDescent="0.3">
      <c r="A32" s="11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1"/>
    </row>
    <row r="33" spans="1:13" ht="30" customHeight="1" x14ac:dyDescent="0.3">
      <c r="A33" s="11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1"/>
    </row>
    <row r="34" spans="1:13" ht="30" customHeight="1" x14ac:dyDescent="0.3">
      <c r="A34" s="11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1"/>
    </row>
    <row r="35" spans="1:13" ht="30" customHeight="1" x14ac:dyDescent="0.3">
      <c r="A35" s="11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1"/>
    </row>
    <row r="36" spans="1:13" ht="30" customHeight="1" x14ac:dyDescent="0.3">
      <c r="A36" s="11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1"/>
    </row>
    <row r="37" spans="1:13" ht="30" customHeight="1" x14ac:dyDescent="0.3">
      <c r="A37" s="11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1"/>
    </row>
    <row r="38" spans="1:13" ht="30" customHeight="1" x14ac:dyDescent="0.3">
      <c r="A38" s="11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1"/>
    </row>
    <row r="39" spans="1:13" ht="30" customHeight="1" x14ac:dyDescent="0.3">
      <c r="A39" s="11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1"/>
    </row>
    <row r="40" spans="1:13" ht="30" customHeight="1" x14ac:dyDescent="0.3">
      <c r="A40" s="11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1"/>
    </row>
    <row r="41" spans="1:13" ht="30" customHeight="1" x14ac:dyDescent="0.3">
      <c r="A41" s="11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1"/>
    </row>
    <row r="42" spans="1:13" ht="30" customHeight="1" x14ac:dyDescent="0.3">
      <c r="A42" s="11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1"/>
    </row>
    <row r="43" spans="1:13" ht="30" customHeight="1" x14ac:dyDescent="0.3">
      <c r="A43" s="11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1"/>
    </row>
    <row r="44" spans="1:13" ht="30" customHeight="1" x14ac:dyDescent="0.3">
      <c r="A44" s="11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1"/>
    </row>
    <row r="45" spans="1:13" ht="30" customHeight="1" x14ac:dyDescent="0.3">
      <c r="A45" s="11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1"/>
    </row>
    <row r="46" spans="1:13" ht="30" customHeight="1" x14ac:dyDescent="0.3">
      <c r="A46" s="11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1"/>
    </row>
    <row r="47" spans="1:13" ht="30" customHeight="1" x14ac:dyDescent="0.3">
      <c r="A47" s="11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1"/>
    </row>
    <row r="48" spans="1:13" ht="30" customHeight="1" x14ac:dyDescent="0.3">
      <c r="A48" s="11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1"/>
    </row>
    <row r="49" spans="1:14" ht="30" customHeight="1" x14ac:dyDescent="0.3">
      <c r="A49" s="11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1"/>
    </row>
    <row r="50" spans="1:14" ht="30" customHeight="1" x14ac:dyDescent="0.3">
      <c r="A50" s="11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1"/>
    </row>
    <row r="51" spans="1:14" ht="30" customHeight="1" x14ac:dyDescent="0.3">
      <c r="A51" s="13" t="s">
        <v>94</v>
      </c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1"/>
      <c r="N51" t="s">
        <v>95</v>
      </c>
    </row>
  </sheetData>
  <mergeCells count="44">
    <mergeCell ref="P2:P3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U2:AU3"/>
    <mergeCell ref="AV2:AV3"/>
    <mergeCell ref="AO2:AO3"/>
    <mergeCell ref="AP2:AP3"/>
    <mergeCell ref="AQ2:AQ3"/>
    <mergeCell ref="AR2:AR3"/>
    <mergeCell ref="AS2:AS3"/>
    <mergeCell ref="AT2:AT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2" manualBreakCount="2">
    <brk id="27" max="16383" man="1"/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갑지</vt:lpstr>
      <vt:lpstr>원가계산</vt:lpstr>
      <vt:lpstr>공종별집계표</vt:lpstr>
      <vt:lpstr>공종별내역서</vt:lpstr>
      <vt:lpstr>공종별내역서!Print_Area</vt:lpstr>
      <vt:lpstr>공종별집계표!Print_Area</vt:lpstr>
      <vt:lpstr>원가계산!Print_Area</vt:lpstr>
      <vt:lpstr>공종별내역서!Print_Titles</vt:lpstr>
      <vt:lpstr>공종별집계표!Print_Titles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2024-03-14T05:47:03Z</dcterms:created>
  <dcterms:modified xsi:type="dcterms:W3CDTF">2024-06-19T08:53:25Z</dcterms:modified>
</cp:coreProperties>
</file>