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\Dropbox\ADMINISTRACION\11- CONTROL\"/>
    </mc:Choice>
  </mc:AlternateContent>
  <bookViews>
    <workbookView xWindow="0" yWindow="0" windowWidth="20490" windowHeight="7755" activeTab="3"/>
  </bookViews>
  <sheets>
    <sheet name="INSUMOS" sheetId="1" r:id="rId1"/>
    <sheet name="INSUMOS EPP" sheetId="5" r:id="rId2"/>
    <sheet name="EPP" sheetId="4" r:id="rId3"/>
    <sheet name="HERRAMIENTAS" sheetId="6" r:id="rId4"/>
  </sheets>
  <definedNames>
    <definedName name="_xlnm._FilterDatabase" localSheetId="2" hidden="1">EPP!$A$14:$L$189</definedName>
    <definedName name="_xlnm._FilterDatabase" localSheetId="3" hidden="1">HERRAMIENTAS!$A$40:$N$144</definedName>
    <definedName name="_xlnm._FilterDatabase" localSheetId="0" hidden="1">INSUMOS!$A$14:$J$749</definedName>
    <definedName name="_xlnm._FilterDatabase" localSheetId="1" hidden="1">'INSUMOS EPP'!$A$13:$N$51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7" i="6" l="1"/>
  <c r="J147" i="6" s="1"/>
  <c r="I146" i="6"/>
  <c r="J146" i="6" s="1"/>
  <c r="I145" i="6" l="1"/>
  <c r="J145" i="6"/>
  <c r="M195" i="4" l="1"/>
  <c r="M194" i="4"/>
  <c r="I80" i="4" l="1"/>
  <c r="I79" i="4"/>
  <c r="I78" i="4"/>
  <c r="I73" i="4"/>
  <c r="I72" i="4"/>
  <c r="I74" i="4"/>
  <c r="L139" i="6" l="1"/>
  <c r="L132" i="6"/>
  <c r="M132" i="6" s="1"/>
  <c r="M134" i="6" s="1"/>
  <c r="I144" i="6" l="1"/>
  <c r="J144" i="6" s="1"/>
  <c r="I143" i="6"/>
  <c r="J143" i="6" s="1"/>
  <c r="I142" i="6"/>
  <c r="J142" i="6" s="1"/>
  <c r="I141" i="6"/>
  <c r="J141" i="6" s="1"/>
  <c r="I67" i="4" l="1"/>
  <c r="I66" i="4"/>
  <c r="I65" i="4"/>
  <c r="I64" i="4"/>
  <c r="I63" i="4"/>
  <c r="I140" i="6"/>
  <c r="J140" i="6" s="1"/>
  <c r="I61" i="4" l="1"/>
  <c r="I60" i="4" l="1"/>
  <c r="I59" i="4"/>
  <c r="I139" i="6" l="1"/>
  <c r="J139" i="6" s="1"/>
  <c r="I138" i="6"/>
  <c r="J138" i="6" s="1"/>
  <c r="I137" i="6"/>
  <c r="J137" i="6" s="1"/>
  <c r="I136" i="6"/>
  <c r="J136" i="6" s="1"/>
  <c r="I135" i="6"/>
  <c r="J135" i="6" s="1"/>
  <c r="I134" i="6"/>
  <c r="J134" i="6" s="1"/>
  <c r="I133" i="6"/>
  <c r="J133" i="6"/>
  <c r="B8" i="4" l="1"/>
  <c r="B11" i="4"/>
  <c r="I24" i="4" l="1"/>
  <c r="J24" i="4" s="1"/>
  <c r="B9" i="4"/>
  <c r="I33" i="4"/>
  <c r="J33" i="4" s="1"/>
  <c r="I32" i="4"/>
  <c r="J32" i="4" s="1"/>
  <c r="I25" i="4"/>
  <c r="J25" i="4" s="1"/>
  <c r="I29" i="4"/>
  <c r="I28" i="4"/>
  <c r="J28" i="4" s="1"/>
  <c r="I37" i="4"/>
  <c r="J37" i="4" s="1"/>
  <c r="I39" i="4"/>
  <c r="J39" i="4" s="1"/>
  <c r="I22" i="4"/>
  <c r="J22" i="4" s="1"/>
  <c r="I30" i="4"/>
  <c r="J30" i="4" s="1"/>
  <c r="I54" i="4"/>
  <c r="H6" i="4"/>
  <c r="K28" i="4" l="1"/>
  <c r="J29" i="4"/>
  <c r="I132" i="6" l="1"/>
  <c r="J132" i="6"/>
  <c r="I21" i="4" l="1"/>
  <c r="H12" i="4"/>
  <c r="H11" i="4"/>
  <c r="B10" i="4"/>
  <c r="I43" i="4" l="1"/>
  <c r="I40" i="4"/>
  <c r="I36" i="4"/>
  <c r="I27" i="4"/>
  <c r="I46" i="4"/>
  <c r="I45" i="4"/>
  <c r="I131" i="6" l="1"/>
  <c r="J131" i="6" s="1"/>
  <c r="I130" i="6"/>
  <c r="J130" i="6" s="1"/>
  <c r="I129" i="6" l="1"/>
  <c r="J129" i="6"/>
  <c r="I128" i="6"/>
  <c r="J128" i="6"/>
  <c r="I127" i="6"/>
  <c r="J127" i="6"/>
  <c r="I126" i="6"/>
  <c r="J126" i="6"/>
  <c r="I125" i="6"/>
  <c r="J125" i="6"/>
  <c r="I124" i="6"/>
  <c r="J124" i="6"/>
  <c r="I123" i="6" l="1"/>
  <c r="J123" i="6" s="1"/>
  <c r="I20" i="4"/>
  <c r="I17" i="4" l="1"/>
  <c r="I122" i="6"/>
  <c r="J122" i="6" s="1"/>
  <c r="I121" i="6"/>
  <c r="J121" i="6" s="1"/>
  <c r="I120" i="6"/>
  <c r="J120" i="6" s="1"/>
  <c r="I119" i="6"/>
  <c r="J119" i="6" s="1"/>
  <c r="I111" i="6" l="1"/>
  <c r="I112" i="6"/>
  <c r="J112" i="6" s="1"/>
  <c r="I113" i="6"/>
  <c r="J113" i="6" s="1"/>
  <c r="I114" i="6"/>
  <c r="J114" i="6" s="1"/>
  <c r="I115" i="6"/>
  <c r="J115" i="6" s="1"/>
  <c r="I116" i="6"/>
  <c r="J116" i="6" s="1"/>
  <c r="I117" i="6"/>
  <c r="J117" i="6" s="1"/>
  <c r="I118" i="6"/>
  <c r="J118" i="6" s="1"/>
  <c r="I18" i="1"/>
  <c r="J18" i="1" s="1"/>
  <c r="H12" i="1"/>
  <c r="H10" i="1"/>
  <c r="H9" i="1"/>
  <c r="H8" i="1"/>
  <c r="H7" i="1"/>
  <c r="H6" i="1"/>
  <c r="B11" i="1"/>
  <c r="B10" i="1"/>
  <c r="B9" i="1"/>
  <c r="B8" i="1"/>
  <c r="B6" i="1" l="1"/>
  <c r="I427" i="1" l="1"/>
  <c r="J427" i="1" s="1"/>
  <c r="I251" i="1"/>
  <c r="J251" i="1" s="1"/>
  <c r="I216" i="1"/>
  <c r="J216" i="1" s="1"/>
  <c r="I184" i="1"/>
  <c r="J184" i="1" s="1"/>
  <c r="I350" i="1"/>
  <c r="J350" i="1" s="1"/>
  <c r="I180" i="1"/>
  <c r="J180" i="1" s="1"/>
  <c r="I361" i="1"/>
  <c r="J361" i="1" s="1"/>
  <c r="I349" i="1"/>
  <c r="J349" i="1" s="1"/>
  <c r="I343" i="1"/>
  <c r="J343" i="1" s="1"/>
  <c r="H11" i="1"/>
  <c r="I436" i="1"/>
  <c r="J436" i="1" s="1"/>
  <c r="I434" i="1"/>
  <c r="J434" i="1" s="1"/>
  <c r="I431" i="1"/>
  <c r="I430" i="1"/>
  <c r="J430" i="1" s="1"/>
  <c r="I410" i="1"/>
  <c r="J410" i="1" s="1"/>
  <c r="I406" i="1"/>
  <c r="J406" i="1" s="1"/>
  <c r="I415" i="1"/>
  <c r="J415" i="1" s="1"/>
  <c r="I405" i="1"/>
  <c r="J405" i="1" s="1"/>
  <c r="I402" i="1"/>
  <c r="J402" i="1" s="1"/>
  <c r="I388" i="1"/>
  <c r="J388" i="1" s="1"/>
  <c r="I235" i="1"/>
  <c r="J235" i="1" s="1"/>
  <c r="I411" i="1"/>
  <c r="J411" i="1" s="1"/>
  <c r="B13" i="1"/>
  <c r="I435" i="1"/>
  <c r="I439" i="1"/>
  <c r="I426" i="1"/>
  <c r="I419" i="1"/>
  <c r="I420" i="1"/>
  <c r="I423" i="1"/>
  <c r="I413" i="1"/>
  <c r="I403" i="1"/>
  <c r="I397" i="1"/>
  <c r="I390" i="1"/>
  <c r="I387" i="1"/>
  <c r="I384" i="1"/>
  <c r="I377" i="1"/>
  <c r="I376" i="1"/>
  <c r="I363" i="1" l="1"/>
  <c r="I61" i="5" l="1"/>
  <c r="J61" i="5" s="1"/>
  <c r="I60" i="5"/>
  <c r="J60" i="5" s="1"/>
  <c r="I55" i="5" l="1"/>
  <c r="J55" i="5" s="1"/>
  <c r="I54" i="5"/>
  <c r="J54" i="5" s="1"/>
  <c r="I59" i="5"/>
  <c r="J59" i="5" s="1"/>
  <c r="I53" i="5"/>
  <c r="J53" i="5" s="1"/>
  <c r="I52" i="5"/>
  <c r="J52" i="5" s="1"/>
  <c r="I181" i="4"/>
  <c r="J181" i="4" s="1"/>
  <c r="I182" i="4"/>
  <c r="J182" i="4" s="1"/>
  <c r="I183" i="4"/>
  <c r="J183" i="4" s="1"/>
  <c r="I184" i="4"/>
  <c r="J184" i="4" s="1"/>
  <c r="I185" i="4"/>
  <c r="J185" i="4" s="1"/>
  <c r="I186" i="4"/>
  <c r="J186" i="4" s="1"/>
  <c r="I187" i="4"/>
  <c r="J187" i="4" s="1"/>
  <c r="I188" i="4"/>
  <c r="J188" i="4" s="1"/>
  <c r="I189" i="4"/>
  <c r="J189" i="4" s="1"/>
  <c r="I146" i="4"/>
  <c r="J146" i="4" s="1"/>
  <c r="I141" i="4"/>
  <c r="J141" i="4" s="1"/>
  <c r="I140" i="4"/>
  <c r="J140" i="4" s="1"/>
  <c r="I139" i="4"/>
  <c r="J139" i="4" s="1"/>
  <c r="J57" i="5"/>
  <c r="I58" i="5"/>
  <c r="J58" i="5" s="1"/>
  <c r="I57" i="5"/>
  <c r="I56" i="5"/>
  <c r="J56" i="5" s="1"/>
  <c r="I167" i="4"/>
  <c r="J167" i="4" s="1"/>
  <c r="I168" i="4"/>
  <c r="J168" i="4" s="1"/>
  <c r="I169" i="4"/>
  <c r="J169" i="4" s="1"/>
  <c r="I170" i="4"/>
  <c r="J170" i="4" s="1"/>
  <c r="I171" i="4"/>
  <c r="J171" i="4" s="1"/>
  <c r="I172" i="4"/>
  <c r="J172" i="4" s="1"/>
  <c r="I173" i="4"/>
  <c r="J173" i="4" s="1"/>
  <c r="I174" i="4"/>
  <c r="I176" i="4"/>
  <c r="J176" i="4" s="1"/>
  <c r="I175" i="4"/>
  <c r="I177" i="4"/>
  <c r="J177" i="4" s="1"/>
  <c r="I178" i="4"/>
  <c r="J178" i="4" s="1"/>
  <c r="I179" i="4"/>
  <c r="J179" i="4" s="1"/>
  <c r="I180" i="4"/>
  <c r="I337" i="1"/>
  <c r="J337" i="1" s="1"/>
  <c r="I373" i="1"/>
  <c r="I364" i="1"/>
  <c r="I362" i="1"/>
  <c r="I358" i="1"/>
  <c r="I351" i="1"/>
  <c r="I344" i="1"/>
  <c r="I341" i="1"/>
  <c r="I322" i="1"/>
  <c r="I311" i="1"/>
  <c r="I300" i="1"/>
  <c r="I286" i="1"/>
  <c r="I338" i="1"/>
  <c r="I335" i="1"/>
  <c r="I291" i="1"/>
  <c r="I336" i="1"/>
  <c r="I340" i="1"/>
  <c r="I355" i="1"/>
  <c r="I368" i="1"/>
  <c r="I282" i="1"/>
  <c r="I274" i="1"/>
  <c r="I264" i="1"/>
  <c r="I261" i="1"/>
  <c r="B12" i="1"/>
  <c r="H13" i="1"/>
  <c r="I371" i="1"/>
  <c r="I370" i="1"/>
  <c r="I367" i="1"/>
  <c r="I365" i="1"/>
  <c r="I359" i="1"/>
  <c r="I345" i="1"/>
  <c r="I342" i="1"/>
  <c r="I333" i="1"/>
  <c r="I332" i="1"/>
  <c r="I330" i="1"/>
  <c r="I324" i="1"/>
  <c r="I320" i="1"/>
  <c r="I317" i="1"/>
  <c r="I314" i="1"/>
  <c r="I313" i="1"/>
  <c r="I308" i="1"/>
  <c r="I293" i="1"/>
  <c r="I292" i="1"/>
  <c r="I290" i="1"/>
  <c r="I304" i="1"/>
  <c r="I281" i="1"/>
  <c r="I289" i="1"/>
  <c r="I303" i="1"/>
  <c r="I310" i="1"/>
  <c r="I284" i="1"/>
  <c r="I327" i="1"/>
  <c r="J327" i="1" s="1"/>
  <c r="I328" i="1"/>
  <c r="J328" i="1" s="1"/>
  <c r="J180" i="4" l="1"/>
  <c r="J175" i="4"/>
  <c r="J174" i="4"/>
  <c r="I154" i="4"/>
  <c r="J154" i="4" s="1"/>
  <c r="I155" i="4"/>
  <c r="J155" i="4" s="1"/>
  <c r="I156" i="4"/>
  <c r="J156" i="4" s="1"/>
  <c r="I157" i="4"/>
  <c r="J157" i="4" s="1"/>
  <c r="I158" i="4"/>
  <c r="J158" i="4" s="1"/>
  <c r="I159" i="4"/>
  <c r="J159" i="4" s="1"/>
  <c r="I160" i="4"/>
  <c r="J160" i="4" s="1"/>
  <c r="I161" i="4"/>
  <c r="J161" i="4" s="1"/>
  <c r="I162" i="4"/>
  <c r="J162" i="4" s="1"/>
  <c r="I163" i="4"/>
  <c r="J163" i="4" s="1"/>
  <c r="I164" i="4"/>
  <c r="I165" i="4"/>
  <c r="J165" i="4" s="1"/>
  <c r="I166" i="4"/>
  <c r="J166" i="4" s="1"/>
  <c r="J164" i="4" l="1"/>
  <c r="I51" i="5"/>
  <c r="J51" i="5" s="1"/>
  <c r="I50" i="5"/>
  <c r="J50" i="5" s="1"/>
  <c r="I49" i="5"/>
  <c r="J49" i="5" s="1"/>
  <c r="I143" i="4" l="1"/>
  <c r="J143" i="4" s="1"/>
  <c r="I144" i="4"/>
  <c r="J144" i="4" s="1"/>
  <c r="I145" i="4"/>
  <c r="J145" i="4" s="1"/>
  <c r="I147" i="4"/>
  <c r="J147" i="4" s="1"/>
  <c r="I148" i="4"/>
  <c r="J148" i="4" s="1"/>
  <c r="I149" i="4"/>
  <c r="J149" i="4" s="1"/>
  <c r="I150" i="4"/>
  <c r="J150" i="4" s="1"/>
  <c r="I151" i="4"/>
  <c r="J151" i="4" s="1"/>
  <c r="I152" i="4"/>
  <c r="J152" i="4" s="1"/>
  <c r="I153" i="4"/>
  <c r="J153" i="4" s="1"/>
  <c r="I133" i="4" l="1"/>
  <c r="I134" i="4"/>
  <c r="I136" i="4"/>
  <c r="I137" i="4"/>
  <c r="I138" i="4"/>
  <c r="I142" i="4"/>
  <c r="I135" i="4"/>
  <c r="H13" i="4"/>
  <c r="B13" i="4"/>
  <c r="I132" i="4" l="1"/>
  <c r="I131" i="4"/>
  <c r="I270" i="1"/>
  <c r="I269" i="1"/>
  <c r="I326" i="1"/>
  <c r="I126" i="4" l="1"/>
  <c r="I125" i="4"/>
  <c r="I48" i="5"/>
  <c r="J48" i="5" s="1"/>
  <c r="I117" i="4" l="1"/>
  <c r="J117" i="4" s="1"/>
  <c r="I118" i="4"/>
  <c r="J118" i="4" s="1"/>
  <c r="I119" i="4"/>
  <c r="J119" i="4" s="1"/>
  <c r="I123" i="4"/>
  <c r="J123" i="4" s="1"/>
  <c r="I124" i="4"/>
  <c r="J124" i="4" s="1"/>
  <c r="J125" i="4"/>
  <c r="J126" i="4"/>
  <c r="I127" i="4"/>
  <c r="J127" i="4" s="1"/>
  <c r="I128" i="4"/>
  <c r="J128" i="4" s="1"/>
  <c r="I129" i="4"/>
  <c r="J129" i="4" s="1"/>
  <c r="I120" i="4"/>
  <c r="J120" i="4" s="1"/>
  <c r="I121" i="4"/>
  <c r="J121" i="4" s="1"/>
  <c r="I122" i="4"/>
  <c r="J122" i="4" s="1"/>
  <c r="I130" i="4"/>
  <c r="J130" i="4" s="1"/>
  <c r="J131" i="4"/>
  <c r="J132" i="4"/>
  <c r="J133" i="4"/>
  <c r="J134" i="4"/>
  <c r="J135" i="4"/>
  <c r="J136" i="4"/>
  <c r="J137" i="4"/>
  <c r="J138" i="4"/>
  <c r="J142" i="4"/>
  <c r="I115" i="4"/>
  <c r="I46" i="5"/>
  <c r="J46" i="5" s="1"/>
  <c r="I47" i="5"/>
  <c r="J47" i="5" s="1"/>
  <c r="J111" i="6"/>
  <c r="I110" i="6" l="1"/>
  <c r="J110" i="6"/>
  <c r="I109" i="6"/>
  <c r="J109" i="6"/>
  <c r="I108" i="6"/>
  <c r="J108" i="6" s="1"/>
  <c r="I114" i="4"/>
  <c r="I113" i="4"/>
  <c r="I112" i="4" l="1"/>
  <c r="I107" i="6" l="1"/>
  <c r="J107" i="6" s="1"/>
  <c r="I106" i="6"/>
  <c r="J106" i="6" s="1"/>
  <c r="I105" i="6"/>
  <c r="J105" i="6" s="1"/>
  <c r="I104" i="6" l="1"/>
  <c r="J104" i="6" s="1"/>
  <c r="I103" i="4"/>
  <c r="J103" i="4" s="1"/>
  <c r="I104" i="4"/>
  <c r="J104" i="4" s="1"/>
  <c r="I105" i="4"/>
  <c r="J105" i="4" s="1"/>
  <c r="I106" i="4"/>
  <c r="J106" i="4" s="1"/>
  <c r="I107" i="4"/>
  <c r="J107" i="4" s="1"/>
  <c r="I102" i="4"/>
  <c r="J102" i="4" s="1"/>
  <c r="I101" i="4"/>
  <c r="J101" i="4" s="1"/>
  <c r="I100" i="4"/>
  <c r="J100" i="4" s="1"/>
  <c r="I99" i="4"/>
  <c r="J99" i="4" s="1"/>
  <c r="H10" i="4"/>
  <c r="I108" i="4"/>
  <c r="J108" i="4" s="1"/>
  <c r="I109" i="4"/>
  <c r="J109" i="4" s="1"/>
  <c r="I110" i="4"/>
  <c r="J110" i="4" s="1"/>
  <c r="I111" i="4"/>
  <c r="J111" i="4" s="1"/>
  <c r="J112" i="4"/>
  <c r="J113" i="4"/>
  <c r="J114" i="4"/>
  <c r="J115" i="4"/>
  <c r="I116" i="4"/>
  <c r="J116" i="4" s="1"/>
  <c r="I103" i="6" l="1"/>
  <c r="J103" i="6" s="1"/>
  <c r="I102" i="6"/>
  <c r="J102" i="6" s="1"/>
  <c r="I101" i="6"/>
  <c r="J101" i="6" s="1"/>
  <c r="I100" i="6"/>
  <c r="J100" i="6" s="1"/>
  <c r="I99" i="6"/>
  <c r="J99" i="6" s="1"/>
  <c r="I98" i="6"/>
  <c r="J98" i="6" s="1"/>
  <c r="I97" i="6" l="1"/>
  <c r="J97" i="6" s="1"/>
  <c r="I98" i="4"/>
  <c r="J98" i="4" s="1"/>
  <c r="I97" i="4" l="1"/>
  <c r="J97" i="4" s="1"/>
  <c r="I96" i="4"/>
  <c r="J96" i="4" s="1"/>
  <c r="I95" i="4"/>
  <c r="J95" i="4" s="1"/>
  <c r="I94" i="4"/>
  <c r="J94" i="4" s="1"/>
  <c r="I93" i="4"/>
  <c r="J93" i="4" s="1"/>
  <c r="I92" i="4"/>
  <c r="J92" i="4" s="1"/>
  <c r="I91" i="4"/>
  <c r="J91" i="4" s="1"/>
  <c r="J90" i="4" l="1"/>
  <c r="I89" i="4"/>
  <c r="J89" i="4" s="1"/>
  <c r="I71" i="4"/>
  <c r="J71" i="4" s="1"/>
  <c r="I70" i="4"/>
  <c r="J70" i="4" s="1"/>
  <c r="I69" i="4"/>
  <c r="J69" i="4" l="1"/>
  <c r="K69" i="4"/>
  <c r="I68" i="4"/>
  <c r="J68" i="4" l="1"/>
  <c r="K68" i="4"/>
  <c r="I96" i="6"/>
  <c r="J96" i="6" s="1"/>
  <c r="I95" i="6"/>
  <c r="J95" i="6" s="1"/>
  <c r="I94" i="6"/>
  <c r="J94" i="6" s="1"/>
  <c r="I93" i="6"/>
  <c r="J93" i="6" s="1"/>
  <c r="I92" i="6"/>
  <c r="J92" i="6" s="1"/>
  <c r="I91" i="6"/>
  <c r="J91" i="6" s="1"/>
  <c r="I90" i="6"/>
  <c r="J90" i="6" s="1"/>
  <c r="I89" i="6"/>
  <c r="J89" i="6" s="1"/>
  <c r="I88" i="6"/>
  <c r="J88" i="6" s="1"/>
  <c r="I87" i="6"/>
  <c r="J87" i="6" s="1"/>
  <c r="I86" i="6"/>
  <c r="J86" i="6" s="1"/>
  <c r="I85" i="6"/>
  <c r="J85" i="6" s="1"/>
  <c r="I84" i="6"/>
  <c r="J84" i="6" s="1"/>
  <c r="I83" i="6"/>
  <c r="J83" i="6" s="1"/>
  <c r="I82" i="6"/>
  <c r="J82" i="6" s="1"/>
  <c r="I81" i="6"/>
  <c r="J81" i="6" s="1"/>
  <c r="I80" i="6"/>
  <c r="J80" i="6" s="1"/>
  <c r="I79" i="6"/>
  <c r="J79" i="6" s="1"/>
  <c r="I78" i="6"/>
  <c r="J78" i="6" s="1"/>
  <c r="I77" i="6"/>
  <c r="J77" i="6" s="1"/>
  <c r="H36" i="6" l="1"/>
  <c r="B36" i="6"/>
  <c r="H35" i="6"/>
  <c r="B35" i="6"/>
  <c r="H34" i="6"/>
  <c r="B34" i="6"/>
  <c r="H33" i="6"/>
  <c r="B33" i="6"/>
  <c r="H32" i="6"/>
  <c r="B32" i="6"/>
  <c r="H31" i="6"/>
  <c r="B31" i="6"/>
  <c r="H30" i="6"/>
  <c r="B30" i="6"/>
  <c r="H39" i="6"/>
  <c r="B39" i="6"/>
  <c r="H38" i="6"/>
  <c r="B38" i="6"/>
  <c r="H37" i="6"/>
  <c r="B37" i="6"/>
  <c r="H29" i="6"/>
  <c r="B29" i="6"/>
  <c r="H28" i="6"/>
  <c r="B28" i="6"/>
  <c r="H26" i="6"/>
  <c r="B26" i="6"/>
  <c r="H25" i="6"/>
  <c r="B25" i="6"/>
  <c r="H27" i="6"/>
  <c r="B27" i="6"/>
  <c r="H24" i="6"/>
  <c r="B24" i="6"/>
  <c r="H23" i="6"/>
  <c r="B23" i="6"/>
  <c r="I76" i="6"/>
  <c r="J76" i="6" s="1"/>
  <c r="I75" i="6"/>
  <c r="J75" i="6" s="1"/>
  <c r="I74" i="6"/>
  <c r="J74" i="6" s="1"/>
  <c r="I73" i="6"/>
  <c r="J73" i="6" s="1"/>
  <c r="H22" i="6"/>
  <c r="B22" i="6"/>
  <c r="H21" i="6"/>
  <c r="B21" i="6"/>
  <c r="H20" i="6"/>
  <c r="B20" i="6"/>
  <c r="H19" i="6"/>
  <c r="B19" i="6"/>
  <c r="H18" i="6"/>
  <c r="B18" i="6"/>
  <c r="H17" i="6"/>
  <c r="B17" i="6"/>
  <c r="H16" i="6"/>
  <c r="B16" i="6"/>
  <c r="H15" i="6"/>
  <c r="B15" i="6"/>
  <c r="H14" i="6"/>
  <c r="B14" i="6"/>
  <c r="H13" i="6"/>
  <c r="B13" i="6"/>
  <c r="J79" i="4" l="1"/>
  <c r="J80" i="4"/>
  <c r="I81" i="4"/>
  <c r="J81" i="4" s="1"/>
  <c r="I82" i="4"/>
  <c r="J82" i="4" s="1"/>
  <c r="I83" i="4"/>
  <c r="J83" i="4" s="1"/>
  <c r="I84" i="4"/>
  <c r="J84" i="4" s="1"/>
  <c r="I85" i="4"/>
  <c r="J85" i="4" s="1"/>
  <c r="I86" i="4"/>
  <c r="J86" i="4" s="1"/>
  <c r="I87" i="4"/>
  <c r="J87" i="4" s="1"/>
  <c r="I88" i="4"/>
  <c r="J88" i="4" s="1"/>
  <c r="J66" i="4"/>
  <c r="J67" i="4"/>
  <c r="J78" i="4"/>
  <c r="I187" i="1" l="1"/>
  <c r="J187" i="1" s="1"/>
  <c r="I188" i="1"/>
  <c r="J188" i="1" s="1"/>
  <c r="I186" i="1"/>
  <c r="J186" i="1" s="1"/>
  <c r="I185" i="1"/>
  <c r="J185" i="1" s="1"/>
  <c r="I183" i="1"/>
  <c r="J183" i="1" s="1"/>
  <c r="I182" i="1"/>
  <c r="J182" i="1" s="1"/>
  <c r="I181" i="1"/>
  <c r="J181" i="1" s="1"/>
  <c r="I179" i="1"/>
  <c r="J179" i="1" s="1"/>
  <c r="I177" i="1"/>
  <c r="J177" i="1" s="1"/>
  <c r="I176" i="1"/>
  <c r="J176" i="1" s="1"/>
  <c r="I175" i="1"/>
  <c r="J175" i="1" s="1"/>
  <c r="I174" i="1"/>
  <c r="J174" i="1" s="1"/>
  <c r="I173" i="1"/>
  <c r="J173" i="1" s="1"/>
  <c r="I172" i="1"/>
  <c r="J172" i="1" s="1"/>
  <c r="I165" i="1"/>
  <c r="J165" i="1" s="1"/>
  <c r="I163" i="1"/>
  <c r="J163" i="1" s="1"/>
  <c r="I158" i="1"/>
  <c r="J158" i="1" s="1"/>
  <c r="B6" i="6" l="1"/>
  <c r="I72" i="6"/>
  <c r="J72" i="6" s="1"/>
  <c r="I71" i="6"/>
  <c r="J71" i="6" s="1"/>
  <c r="I70" i="6"/>
  <c r="J70" i="6" s="1"/>
  <c r="I69" i="6"/>
  <c r="J69" i="6" s="1"/>
  <c r="I68" i="6"/>
  <c r="J68" i="6" s="1"/>
  <c r="I67" i="6"/>
  <c r="J67" i="6" s="1"/>
  <c r="I66" i="6"/>
  <c r="J66" i="6" s="1"/>
  <c r="I65" i="6"/>
  <c r="J65" i="6" s="1"/>
  <c r="I64" i="6"/>
  <c r="J64" i="6" s="1"/>
  <c r="I63" i="6"/>
  <c r="J63" i="6" s="1"/>
  <c r="I62" i="6"/>
  <c r="J62" i="6" s="1"/>
  <c r="I61" i="6"/>
  <c r="J61" i="6" s="1"/>
  <c r="I60" i="6"/>
  <c r="J60" i="6" s="1"/>
  <c r="I59" i="6"/>
  <c r="J59" i="6" s="1"/>
  <c r="I58" i="6"/>
  <c r="J58" i="6" s="1"/>
  <c r="I57" i="6"/>
  <c r="J57" i="6" s="1"/>
  <c r="I56" i="6"/>
  <c r="J56" i="6" s="1"/>
  <c r="I55" i="6"/>
  <c r="J55" i="6" s="1"/>
  <c r="I54" i="6"/>
  <c r="J54" i="6" s="1"/>
  <c r="I53" i="6"/>
  <c r="J53" i="6" s="1"/>
  <c r="I52" i="6"/>
  <c r="J52" i="6" s="1"/>
  <c r="I51" i="6"/>
  <c r="J51" i="6" s="1"/>
  <c r="I50" i="6"/>
  <c r="J50" i="6" s="1"/>
  <c r="I49" i="6"/>
  <c r="J49" i="6" s="1"/>
  <c r="I48" i="6"/>
  <c r="J48" i="6" s="1"/>
  <c r="I47" i="6"/>
  <c r="J47" i="6" s="1"/>
  <c r="I46" i="6"/>
  <c r="J46" i="6" s="1"/>
  <c r="I45" i="6"/>
  <c r="J45" i="6" s="1"/>
  <c r="I44" i="6"/>
  <c r="J44" i="6" s="1"/>
  <c r="I43" i="6"/>
  <c r="J43" i="6" s="1"/>
  <c r="I42" i="6"/>
  <c r="J42" i="6" s="1"/>
  <c r="I41" i="6"/>
  <c r="J41" i="6" s="1"/>
  <c r="H12" i="6"/>
  <c r="B12" i="6"/>
  <c r="H11" i="6"/>
  <c r="B11" i="6"/>
  <c r="H10" i="6"/>
  <c r="B10" i="6"/>
  <c r="H9" i="6"/>
  <c r="B9" i="6"/>
  <c r="H8" i="6"/>
  <c r="B8" i="6"/>
  <c r="H7" i="6"/>
  <c r="B7" i="6"/>
  <c r="H6" i="6"/>
  <c r="I14" i="5" l="1"/>
  <c r="I45" i="5"/>
  <c r="J45" i="5" s="1"/>
  <c r="I44" i="5"/>
  <c r="J44" i="5" s="1"/>
  <c r="I43" i="5"/>
  <c r="J43" i="5" s="1"/>
  <c r="I42" i="5"/>
  <c r="J42" i="5" s="1"/>
  <c r="I41" i="5"/>
  <c r="J41" i="5" s="1"/>
  <c r="I40" i="5"/>
  <c r="J40" i="5" s="1"/>
  <c r="I39" i="5"/>
  <c r="J39" i="5" s="1"/>
  <c r="I38" i="5"/>
  <c r="J38" i="5" s="1"/>
  <c r="I37" i="5"/>
  <c r="J37" i="5" s="1"/>
  <c r="I36" i="5"/>
  <c r="J36" i="5" s="1"/>
  <c r="I35" i="5"/>
  <c r="J35" i="5" s="1"/>
  <c r="I34" i="5"/>
  <c r="J34" i="5" s="1"/>
  <c r="I33" i="5"/>
  <c r="J33" i="5" s="1"/>
  <c r="I32" i="5"/>
  <c r="J32" i="5" s="1"/>
  <c r="I31" i="5"/>
  <c r="J31" i="5" s="1"/>
  <c r="I30" i="5"/>
  <c r="J30" i="5" s="1"/>
  <c r="I29" i="5"/>
  <c r="J29" i="5" s="1"/>
  <c r="I28" i="5"/>
  <c r="J28" i="5" s="1"/>
  <c r="I27" i="5"/>
  <c r="J27" i="5" s="1"/>
  <c r="I26" i="5"/>
  <c r="J26" i="5" s="1"/>
  <c r="I25" i="5"/>
  <c r="J25" i="5" s="1"/>
  <c r="I24" i="5"/>
  <c r="J24" i="5" s="1"/>
  <c r="I23" i="5"/>
  <c r="J23" i="5" s="1"/>
  <c r="I22" i="5"/>
  <c r="J22" i="5" s="1"/>
  <c r="I21" i="5"/>
  <c r="J21" i="5" s="1"/>
  <c r="I20" i="5"/>
  <c r="J20" i="5" s="1"/>
  <c r="I19" i="5"/>
  <c r="J19" i="5" s="1"/>
  <c r="I18" i="5"/>
  <c r="J18" i="5" s="1"/>
  <c r="I17" i="5"/>
  <c r="J17" i="5" s="1"/>
  <c r="I16" i="5"/>
  <c r="J16" i="5" s="1"/>
  <c r="I15" i="5"/>
  <c r="J15" i="5" s="1"/>
  <c r="J14" i="5"/>
  <c r="H12" i="5"/>
  <c r="B12" i="5"/>
  <c r="H11" i="5"/>
  <c r="B11" i="5"/>
  <c r="H10" i="5"/>
  <c r="B10" i="5"/>
  <c r="H9" i="5"/>
  <c r="B9" i="5"/>
  <c r="H8" i="5"/>
  <c r="B8" i="5"/>
  <c r="H7" i="5"/>
  <c r="B7" i="5"/>
  <c r="H6" i="5"/>
  <c r="B6" i="5"/>
  <c r="I50" i="4"/>
  <c r="J50" i="4" s="1"/>
  <c r="I44" i="4"/>
  <c r="J44" i="4" s="1"/>
  <c r="J43" i="4"/>
  <c r="I42" i="4"/>
  <c r="J42" i="4" s="1"/>
  <c r="B12" i="4" l="1"/>
  <c r="J64" i="4" l="1"/>
  <c r="J65" i="4"/>
  <c r="J72" i="4"/>
  <c r="J73" i="4"/>
  <c r="J74" i="4"/>
  <c r="I75" i="4"/>
  <c r="J75" i="4" s="1"/>
  <c r="I76" i="4"/>
  <c r="J76" i="4" s="1"/>
  <c r="I77" i="4"/>
  <c r="J77" i="4" s="1"/>
  <c r="J63" i="4"/>
  <c r="I51" i="4" l="1"/>
  <c r="J51" i="4" s="1"/>
  <c r="J21" i="4"/>
  <c r="I26" i="4"/>
  <c r="J26" i="4" s="1"/>
  <c r="I52" i="4"/>
  <c r="J52" i="4" s="1"/>
  <c r="I53" i="4"/>
  <c r="J53" i="4" s="1"/>
  <c r="J54" i="4"/>
  <c r="I23" i="4"/>
  <c r="J23" i="4" s="1"/>
  <c r="I31" i="4"/>
  <c r="J31" i="4" s="1"/>
  <c r="I55" i="4"/>
  <c r="J55" i="4" s="1"/>
  <c r="I56" i="4"/>
  <c r="J56" i="4" s="1"/>
  <c r="I57" i="4"/>
  <c r="I58" i="4"/>
  <c r="J59" i="4"/>
  <c r="J60" i="4"/>
  <c r="J61" i="4"/>
  <c r="I62" i="4"/>
  <c r="J62" i="4" s="1"/>
  <c r="I35" i="4"/>
  <c r="J35" i="4" s="1"/>
  <c r="I19" i="4"/>
  <c r="J19" i="4" s="1"/>
  <c r="I18" i="4"/>
  <c r="J18" i="4" s="1"/>
  <c r="J17" i="4"/>
  <c r="J58" i="4" l="1"/>
  <c r="K58" i="4"/>
  <c r="J57" i="4"/>
  <c r="I16" i="4"/>
  <c r="J16" i="4" s="1"/>
  <c r="J20" i="4"/>
  <c r="I48" i="4" l="1"/>
  <c r="J48" i="4" s="1"/>
  <c r="H9" i="4"/>
  <c r="H8" i="4"/>
  <c r="H7" i="4"/>
  <c r="B7" i="4"/>
  <c r="B6" i="4"/>
  <c r="I41" i="4"/>
  <c r="J41" i="4" s="1"/>
  <c r="J40" i="4"/>
  <c r="I38" i="4"/>
  <c r="J38" i="4" s="1"/>
  <c r="J36" i="4"/>
  <c r="I34" i="4"/>
  <c r="J34" i="4" s="1"/>
  <c r="J27" i="4"/>
  <c r="I49" i="4"/>
  <c r="J49" i="4" s="1"/>
  <c r="I47" i="4"/>
  <c r="J47" i="4" s="1"/>
  <c r="J46" i="4"/>
  <c r="J45" i="4"/>
  <c r="I15" i="4"/>
  <c r="J15" i="4" s="1"/>
  <c r="I139" i="1" l="1"/>
  <c r="J139" i="1" s="1"/>
  <c r="I149" i="1"/>
  <c r="J149" i="1" s="1"/>
  <c r="I81" i="1" l="1"/>
  <c r="J81" i="1" s="1"/>
  <c r="I89" i="1"/>
  <c r="J89" i="1" s="1"/>
  <c r="I66" i="1" l="1"/>
  <c r="J66" i="1" s="1"/>
  <c r="I20" i="1"/>
  <c r="I749" i="1" l="1"/>
  <c r="J749" i="1" s="1"/>
  <c r="I748" i="1"/>
  <c r="J748" i="1" s="1"/>
  <c r="I747" i="1"/>
  <c r="J747" i="1" s="1"/>
  <c r="I746" i="1"/>
  <c r="J746" i="1" s="1"/>
  <c r="I745" i="1"/>
  <c r="J745" i="1" s="1"/>
  <c r="I744" i="1"/>
  <c r="J744" i="1" s="1"/>
  <c r="I743" i="1"/>
  <c r="J743" i="1" s="1"/>
  <c r="I742" i="1"/>
  <c r="J742" i="1" s="1"/>
  <c r="I741" i="1"/>
  <c r="J741" i="1" s="1"/>
  <c r="I740" i="1"/>
  <c r="J740" i="1" s="1"/>
  <c r="I739" i="1"/>
  <c r="J739" i="1" s="1"/>
  <c r="I738" i="1"/>
  <c r="J738" i="1" s="1"/>
  <c r="I737" i="1"/>
  <c r="J737" i="1" s="1"/>
  <c r="I736" i="1"/>
  <c r="J736" i="1" s="1"/>
  <c r="I735" i="1"/>
  <c r="J735" i="1" s="1"/>
  <c r="I734" i="1"/>
  <c r="J734" i="1" s="1"/>
  <c r="I733" i="1"/>
  <c r="J733" i="1" s="1"/>
  <c r="I732" i="1"/>
  <c r="J732" i="1" s="1"/>
  <c r="I731" i="1"/>
  <c r="J731" i="1" s="1"/>
  <c r="I730" i="1"/>
  <c r="J730" i="1" s="1"/>
  <c r="I729" i="1"/>
  <c r="J729" i="1" s="1"/>
  <c r="I728" i="1"/>
  <c r="J728" i="1" s="1"/>
  <c r="I727" i="1"/>
  <c r="J727" i="1" s="1"/>
  <c r="I726" i="1"/>
  <c r="J726" i="1" s="1"/>
  <c r="I725" i="1"/>
  <c r="J725" i="1" s="1"/>
  <c r="I724" i="1"/>
  <c r="J724" i="1" s="1"/>
  <c r="I723" i="1"/>
  <c r="J723" i="1" s="1"/>
  <c r="I722" i="1"/>
  <c r="J722" i="1" s="1"/>
  <c r="I721" i="1"/>
  <c r="J721" i="1" s="1"/>
  <c r="I720" i="1"/>
  <c r="J720" i="1" s="1"/>
  <c r="I719" i="1"/>
  <c r="J719" i="1" s="1"/>
  <c r="I718" i="1"/>
  <c r="J718" i="1" s="1"/>
  <c r="I717" i="1"/>
  <c r="J717" i="1" s="1"/>
  <c r="I716" i="1"/>
  <c r="J716" i="1" s="1"/>
  <c r="I715" i="1"/>
  <c r="J715" i="1" s="1"/>
  <c r="I714" i="1"/>
  <c r="J714" i="1" s="1"/>
  <c r="I713" i="1"/>
  <c r="J713" i="1" s="1"/>
  <c r="I712" i="1"/>
  <c r="J712" i="1" s="1"/>
  <c r="I711" i="1"/>
  <c r="J711" i="1" s="1"/>
  <c r="I710" i="1"/>
  <c r="J710" i="1" s="1"/>
  <c r="I709" i="1"/>
  <c r="J709" i="1" s="1"/>
  <c r="I708" i="1"/>
  <c r="J708" i="1" s="1"/>
  <c r="I707" i="1"/>
  <c r="J707" i="1" s="1"/>
  <c r="I706" i="1"/>
  <c r="J706" i="1" s="1"/>
  <c r="I705" i="1"/>
  <c r="J705" i="1" s="1"/>
  <c r="I704" i="1"/>
  <c r="J704" i="1" s="1"/>
  <c r="I703" i="1"/>
  <c r="J703" i="1" s="1"/>
  <c r="I702" i="1"/>
  <c r="J702" i="1" s="1"/>
  <c r="I701" i="1"/>
  <c r="J701" i="1" s="1"/>
  <c r="I700" i="1"/>
  <c r="J700" i="1" s="1"/>
  <c r="I699" i="1"/>
  <c r="J699" i="1" s="1"/>
  <c r="I698" i="1"/>
  <c r="J698" i="1" s="1"/>
  <c r="I697" i="1"/>
  <c r="J697" i="1" s="1"/>
  <c r="I696" i="1"/>
  <c r="J696" i="1" s="1"/>
  <c r="I695" i="1"/>
  <c r="J695" i="1" s="1"/>
  <c r="I694" i="1"/>
  <c r="J694" i="1" s="1"/>
  <c r="I693" i="1"/>
  <c r="J693" i="1" s="1"/>
  <c r="I692" i="1"/>
  <c r="J692" i="1" s="1"/>
  <c r="I691" i="1"/>
  <c r="J691" i="1" s="1"/>
  <c r="I690" i="1"/>
  <c r="J690" i="1" s="1"/>
  <c r="I689" i="1"/>
  <c r="J689" i="1" s="1"/>
  <c r="I688" i="1"/>
  <c r="J688" i="1" s="1"/>
  <c r="I687" i="1"/>
  <c r="J687" i="1" s="1"/>
  <c r="I686" i="1"/>
  <c r="J686" i="1" s="1"/>
  <c r="I685" i="1"/>
  <c r="J685" i="1" s="1"/>
  <c r="I684" i="1"/>
  <c r="J684" i="1" s="1"/>
  <c r="I683" i="1"/>
  <c r="J683" i="1" s="1"/>
  <c r="I682" i="1"/>
  <c r="J682" i="1" s="1"/>
  <c r="I681" i="1"/>
  <c r="J681" i="1" s="1"/>
  <c r="I680" i="1"/>
  <c r="J680" i="1" s="1"/>
  <c r="I679" i="1"/>
  <c r="J679" i="1" s="1"/>
  <c r="I678" i="1"/>
  <c r="J678" i="1" s="1"/>
  <c r="I677" i="1"/>
  <c r="J677" i="1" s="1"/>
  <c r="I676" i="1"/>
  <c r="J676" i="1" s="1"/>
  <c r="I675" i="1"/>
  <c r="J675" i="1" s="1"/>
  <c r="I674" i="1"/>
  <c r="J674" i="1" s="1"/>
  <c r="I673" i="1"/>
  <c r="J673" i="1" s="1"/>
  <c r="I672" i="1"/>
  <c r="J672" i="1" s="1"/>
  <c r="I671" i="1"/>
  <c r="J671" i="1" s="1"/>
  <c r="I670" i="1"/>
  <c r="J670" i="1" s="1"/>
  <c r="I669" i="1"/>
  <c r="J669" i="1" s="1"/>
  <c r="I668" i="1"/>
  <c r="J668" i="1" s="1"/>
  <c r="I667" i="1"/>
  <c r="J667" i="1" s="1"/>
  <c r="I666" i="1"/>
  <c r="J666" i="1" s="1"/>
  <c r="I665" i="1"/>
  <c r="J665" i="1" s="1"/>
  <c r="I664" i="1"/>
  <c r="J664" i="1" s="1"/>
  <c r="I663" i="1"/>
  <c r="J663" i="1" s="1"/>
  <c r="I662" i="1"/>
  <c r="J662" i="1" s="1"/>
  <c r="I661" i="1"/>
  <c r="J661" i="1" s="1"/>
  <c r="I660" i="1"/>
  <c r="J660" i="1" s="1"/>
  <c r="I659" i="1"/>
  <c r="J659" i="1" s="1"/>
  <c r="I658" i="1"/>
  <c r="J658" i="1" s="1"/>
  <c r="I657" i="1"/>
  <c r="J657" i="1" s="1"/>
  <c r="I656" i="1"/>
  <c r="J656" i="1" s="1"/>
  <c r="I655" i="1"/>
  <c r="J655" i="1" s="1"/>
  <c r="I654" i="1"/>
  <c r="J654" i="1" s="1"/>
  <c r="I653" i="1"/>
  <c r="J653" i="1" s="1"/>
  <c r="I652" i="1"/>
  <c r="J652" i="1" s="1"/>
  <c r="I651" i="1"/>
  <c r="J651" i="1" s="1"/>
  <c r="I650" i="1"/>
  <c r="J650" i="1" s="1"/>
  <c r="I649" i="1"/>
  <c r="J649" i="1" s="1"/>
  <c r="I648" i="1"/>
  <c r="J648" i="1" s="1"/>
  <c r="I647" i="1"/>
  <c r="J647" i="1" s="1"/>
  <c r="I646" i="1"/>
  <c r="J646" i="1" s="1"/>
  <c r="I645" i="1"/>
  <c r="J645" i="1" s="1"/>
  <c r="I644" i="1"/>
  <c r="J644" i="1" s="1"/>
  <c r="I643" i="1"/>
  <c r="J643" i="1" s="1"/>
  <c r="I642" i="1"/>
  <c r="J642" i="1" s="1"/>
  <c r="I641" i="1"/>
  <c r="J641" i="1" s="1"/>
  <c r="I640" i="1"/>
  <c r="J640" i="1" s="1"/>
  <c r="I639" i="1"/>
  <c r="J639" i="1" s="1"/>
  <c r="I638" i="1"/>
  <c r="J638" i="1" s="1"/>
  <c r="I637" i="1"/>
  <c r="J637" i="1" s="1"/>
  <c r="I636" i="1"/>
  <c r="J636" i="1" s="1"/>
  <c r="I635" i="1"/>
  <c r="J635" i="1" s="1"/>
  <c r="I634" i="1"/>
  <c r="J634" i="1" s="1"/>
  <c r="I633" i="1"/>
  <c r="J633" i="1" s="1"/>
  <c r="I632" i="1"/>
  <c r="J632" i="1" s="1"/>
  <c r="I631" i="1"/>
  <c r="J631" i="1" s="1"/>
  <c r="I630" i="1"/>
  <c r="J630" i="1" s="1"/>
  <c r="I629" i="1"/>
  <c r="J629" i="1" s="1"/>
  <c r="I628" i="1"/>
  <c r="J628" i="1" s="1"/>
  <c r="I627" i="1"/>
  <c r="J627" i="1" s="1"/>
  <c r="I626" i="1"/>
  <c r="J626" i="1" s="1"/>
  <c r="I625" i="1"/>
  <c r="J625" i="1" s="1"/>
  <c r="I624" i="1"/>
  <c r="J624" i="1" s="1"/>
  <c r="I623" i="1"/>
  <c r="J623" i="1" s="1"/>
  <c r="I622" i="1"/>
  <c r="J622" i="1" s="1"/>
  <c r="I621" i="1"/>
  <c r="J621" i="1" s="1"/>
  <c r="I620" i="1"/>
  <c r="J620" i="1" s="1"/>
  <c r="I619" i="1"/>
  <c r="J619" i="1" s="1"/>
  <c r="I618" i="1"/>
  <c r="J618" i="1" s="1"/>
  <c r="I617" i="1"/>
  <c r="J617" i="1" s="1"/>
  <c r="I616" i="1"/>
  <c r="J616" i="1" s="1"/>
  <c r="I615" i="1"/>
  <c r="J615" i="1" s="1"/>
  <c r="I614" i="1"/>
  <c r="J614" i="1" s="1"/>
  <c r="I613" i="1"/>
  <c r="J613" i="1" s="1"/>
  <c r="I612" i="1"/>
  <c r="J612" i="1" s="1"/>
  <c r="I611" i="1"/>
  <c r="J611" i="1" s="1"/>
  <c r="I610" i="1"/>
  <c r="J610" i="1" s="1"/>
  <c r="I609" i="1"/>
  <c r="J609" i="1" s="1"/>
  <c r="I608" i="1"/>
  <c r="J608" i="1" s="1"/>
  <c r="I607" i="1"/>
  <c r="J607" i="1" s="1"/>
  <c r="I606" i="1"/>
  <c r="J606" i="1" s="1"/>
  <c r="I605" i="1"/>
  <c r="J605" i="1" s="1"/>
  <c r="I604" i="1"/>
  <c r="J604" i="1" s="1"/>
  <c r="I603" i="1"/>
  <c r="J603" i="1" s="1"/>
  <c r="I602" i="1"/>
  <c r="J602" i="1" s="1"/>
  <c r="I601" i="1"/>
  <c r="J601" i="1" s="1"/>
  <c r="I600" i="1"/>
  <c r="J600" i="1" s="1"/>
  <c r="I599" i="1"/>
  <c r="J599" i="1" s="1"/>
  <c r="I598" i="1"/>
  <c r="J598" i="1" s="1"/>
  <c r="I597" i="1"/>
  <c r="J597" i="1" s="1"/>
  <c r="I596" i="1"/>
  <c r="J596" i="1" s="1"/>
  <c r="I595" i="1"/>
  <c r="J595" i="1" s="1"/>
  <c r="I594" i="1"/>
  <c r="J594" i="1" s="1"/>
  <c r="I593" i="1"/>
  <c r="J593" i="1" s="1"/>
  <c r="I592" i="1"/>
  <c r="J592" i="1" s="1"/>
  <c r="I591" i="1"/>
  <c r="J591" i="1" s="1"/>
  <c r="I590" i="1"/>
  <c r="J590" i="1" s="1"/>
  <c r="I589" i="1"/>
  <c r="J589" i="1" s="1"/>
  <c r="I588" i="1"/>
  <c r="J588" i="1" s="1"/>
  <c r="I587" i="1"/>
  <c r="J587" i="1" s="1"/>
  <c r="I586" i="1"/>
  <c r="J586" i="1" s="1"/>
  <c r="I585" i="1"/>
  <c r="J585" i="1" s="1"/>
  <c r="I584" i="1"/>
  <c r="J584" i="1" s="1"/>
  <c r="I583" i="1"/>
  <c r="J583" i="1" s="1"/>
  <c r="I582" i="1"/>
  <c r="J582" i="1" s="1"/>
  <c r="I581" i="1"/>
  <c r="J581" i="1" s="1"/>
  <c r="I580" i="1"/>
  <c r="J580" i="1" s="1"/>
  <c r="I579" i="1"/>
  <c r="J579" i="1" s="1"/>
  <c r="I578" i="1"/>
  <c r="J578" i="1" s="1"/>
  <c r="I577" i="1"/>
  <c r="J577" i="1" s="1"/>
  <c r="I576" i="1"/>
  <c r="J576" i="1" s="1"/>
  <c r="I575" i="1"/>
  <c r="J575" i="1" s="1"/>
  <c r="I574" i="1"/>
  <c r="J574" i="1" s="1"/>
  <c r="I573" i="1"/>
  <c r="J573" i="1" s="1"/>
  <c r="I572" i="1"/>
  <c r="J572" i="1" s="1"/>
  <c r="I571" i="1"/>
  <c r="J571" i="1" s="1"/>
  <c r="I570" i="1"/>
  <c r="J570" i="1" s="1"/>
  <c r="I569" i="1"/>
  <c r="J569" i="1" s="1"/>
  <c r="I568" i="1"/>
  <c r="J568" i="1" s="1"/>
  <c r="I567" i="1"/>
  <c r="J567" i="1" s="1"/>
  <c r="I566" i="1"/>
  <c r="J566" i="1" s="1"/>
  <c r="I565" i="1"/>
  <c r="J565" i="1" s="1"/>
  <c r="I564" i="1"/>
  <c r="J564" i="1" s="1"/>
  <c r="I563" i="1"/>
  <c r="J563" i="1" s="1"/>
  <c r="I562" i="1"/>
  <c r="J562" i="1" s="1"/>
  <c r="I561" i="1"/>
  <c r="J561" i="1" s="1"/>
  <c r="I560" i="1"/>
  <c r="J560" i="1" s="1"/>
  <c r="I559" i="1"/>
  <c r="J559" i="1" s="1"/>
  <c r="I558" i="1"/>
  <c r="J558" i="1" s="1"/>
  <c r="I557" i="1"/>
  <c r="J557" i="1" s="1"/>
  <c r="I556" i="1"/>
  <c r="J556" i="1" s="1"/>
  <c r="I555" i="1"/>
  <c r="J555" i="1" s="1"/>
  <c r="I554" i="1"/>
  <c r="J554" i="1" s="1"/>
  <c r="I553" i="1"/>
  <c r="J553" i="1" s="1"/>
  <c r="I552" i="1"/>
  <c r="J552" i="1" s="1"/>
  <c r="I551" i="1"/>
  <c r="J551" i="1" s="1"/>
  <c r="I550" i="1"/>
  <c r="J550" i="1" s="1"/>
  <c r="I549" i="1"/>
  <c r="J549" i="1" s="1"/>
  <c r="I548" i="1"/>
  <c r="J548" i="1" s="1"/>
  <c r="I547" i="1"/>
  <c r="J547" i="1" s="1"/>
  <c r="I546" i="1"/>
  <c r="J546" i="1" s="1"/>
  <c r="I545" i="1"/>
  <c r="J545" i="1" s="1"/>
  <c r="I544" i="1"/>
  <c r="J544" i="1" s="1"/>
  <c r="I543" i="1"/>
  <c r="J543" i="1" s="1"/>
  <c r="I542" i="1"/>
  <c r="J542" i="1" s="1"/>
  <c r="I541" i="1"/>
  <c r="J541" i="1" s="1"/>
  <c r="I540" i="1"/>
  <c r="J540" i="1" s="1"/>
  <c r="I539" i="1"/>
  <c r="J539" i="1" s="1"/>
  <c r="I538" i="1"/>
  <c r="J538" i="1" s="1"/>
  <c r="I537" i="1"/>
  <c r="J537" i="1" s="1"/>
  <c r="I536" i="1"/>
  <c r="J536" i="1" s="1"/>
  <c r="I535" i="1"/>
  <c r="J535" i="1" s="1"/>
  <c r="I534" i="1"/>
  <c r="J534" i="1" s="1"/>
  <c r="I533" i="1"/>
  <c r="J533" i="1" s="1"/>
  <c r="I532" i="1"/>
  <c r="J532" i="1" s="1"/>
  <c r="I531" i="1"/>
  <c r="J531" i="1" s="1"/>
  <c r="I530" i="1"/>
  <c r="J530" i="1" s="1"/>
  <c r="I529" i="1"/>
  <c r="J529" i="1" s="1"/>
  <c r="I528" i="1"/>
  <c r="J528" i="1" s="1"/>
  <c r="I527" i="1"/>
  <c r="J527" i="1" s="1"/>
  <c r="I526" i="1"/>
  <c r="J526" i="1" s="1"/>
  <c r="I525" i="1"/>
  <c r="J525" i="1" s="1"/>
  <c r="I524" i="1"/>
  <c r="J524" i="1" s="1"/>
  <c r="I523" i="1"/>
  <c r="J523" i="1" s="1"/>
  <c r="I522" i="1"/>
  <c r="J522" i="1" s="1"/>
  <c r="I521" i="1"/>
  <c r="J521" i="1" s="1"/>
  <c r="I520" i="1"/>
  <c r="J520" i="1" s="1"/>
  <c r="I519" i="1"/>
  <c r="J519" i="1" s="1"/>
  <c r="I518" i="1"/>
  <c r="J518" i="1" s="1"/>
  <c r="I517" i="1"/>
  <c r="J517" i="1" s="1"/>
  <c r="I516" i="1"/>
  <c r="J516" i="1" s="1"/>
  <c r="I515" i="1"/>
  <c r="J515" i="1" s="1"/>
  <c r="I514" i="1"/>
  <c r="J514" i="1" s="1"/>
  <c r="I513" i="1"/>
  <c r="J513" i="1" s="1"/>
  <c r="I512" i="1"/>
  <c r="J512" i="1" s="1"/>
  <c r="I511" i="1"/>
  <c r="J511" i="1" s="1"/>
  <c r="I510" i="1"/>
  <c r="J510" i="1" s="1"/>
  <c r="I509" i="1"/>
  <c r="J509" i="1" s="1"/>
  <c r="I508" i="1"/>
  <c r="J508" i="1" s="1"/>
  <c r="I507" i="1"/>
  <c r="J507" i="1" s="1"/>
  <c r="I506" i="1"/>
  <c r="J506" i="1" s="1"/>
  <c r="I505" i="1"/>
  <c r="J505" i="1" s="1"/>
  <c r="I504" i="1"/>
  <c r="J504" i="1" s="1"/>
  <c r="I503" i="1"/>
  <c r="J503" i="1" s="1"/>
  <c r="I502" i="1"/>
  <c r="J502" i="1" s="1"/>
  <c r="I501" i="1"/>
  <c r="J501" i="1" s="1"/>
  <c r="I500" i="1"/>
  <c r="J500" i="1" s="1"/>
  <c r="I499" i="1"/>
  <c r="J499" i="1" s="1"/>
  <c r="I498" i="1"/>
  <c r="J498" i="1" s="1"/>
  <c r="I497" i="1"/>
  <c r="J497" i="1" s="1"/>
  <c r="I496" i="1"/>
  <c r="J496" i="1" s="1"/>
  <c r="I495" i="1"/>
  <c r="J495" i="1" s="1"/>
  <c r="I494" i="1"/>
  <c r="J494" i="1" s="1"/>
  <c r="I493" i="1"/>
  <c r="J493" i="1" s="1"/>
  <c r="I492" i="1"/>
  <c r="J492" i="1" s="1"/>
  <c r="I491" i="1"/>
  <c r="J491" i="1" s="1"/>
  <c r="I490" i="1"/>
  <c r="J490" i="1" s="1"/>
  <c r="I489" i="1"/>
  <c r="J489" i="1" s="1"/>
  <c r="I488" i="1"/>
  <c r="J488" i="1" s="1"/>
  <c r="I487" i="1"/>
  <c r="J487" i="1" s="1"/>
  <c r="I486" i="1"/>
  <c r="J486" i="1" s="1"/>
  <c r="I485" i="1"/>
  <c r="J485" i="1" s="1"/>
  <c r="I484" i="1"/>
  <c r="J484" i="1" s="1"/>
  <c r="I483" i="1"/>
  <c r="J483" i="1" s="1"/>
  <c r="I482" i="1"/>
  <c r="J482" i="1" s="1"/>
  <c r="I481" i="1"/>
  <c r="J481" i="1" s="1"/>
  <c r="I480" i="1"/>
  <c r="J480" i="1" s="1"/>
  <c r="I479" i="1"/>
  <c r="J479" i="1" s="1"/>
  <c r="I478" i="1"/>
  <c r="J478" i="1" s="1"/>
  <c r="I477" i="1"/>
  <c r="J477" i="1" s="1"/>
  <c r="I476" i="1"/>
  <c r="J476" i="1" s="1"/>
  <c r="I475" i="1"/>
  <c r="J475" i="1" s="1"/>
  <c r="I474" i="1"/>
  <c r="J474" i="1" s="1"/>
  <c r="I473" i="1"/>
  <c r="J473" i="1" s="1"/>
  <c r="I472" i="1"/>
  <c r="J472" i="1" s="1"/>
  <c r="I471" i="1"/>
  <c r="J471" i="1" s="1"/>
  <c r="I470" i="1"/>
  <c r="J470" i="1" s="1"/>
  <c r="I469" i="1"/>
  <c r="J469" i="1" s="1"/>
  <c r="I468" i="1"/>
  <c r="J468" i="1" s="1"/>
  <c r="I467" i="1"/>
  <c r="J467" i="1" s="1"/>
  <c r="I466" i="1"/>
  <c r="J466" i="1" s="1"/>
  <c r="I465" i="1"/>
  <c r="J465" i="1" s="1"/>
  <c r="I464" i="1"/>
  <c r="J464" i="1" s="1"/>
  <c r="I463" i="1"/>
  <c r="J463" i="1" s="1"/>
  <c r="I462" i="1"/>
  <c r="J462" i="1" s="1"/>
  <c r="I461" i="1"/>
  <c r="J461" i="1" s="1"/>
  <c r="I460" i="1"/>
  <c r="J460" i="1" s="1"/>
  <c r="I459" i="1"/>
  <c r="J459" i="1" s="1"/>
  <c r="I458" i="1"/>
  <c r="J458" i="1" s="1"/>
  <c r="I457" i="1"/>
  <c r="J457" i="1" s="1"/>
  <c r="I456" i="1"/>
  <c r="J456" i="1" s="1"/>
  <c r="I455" i="1"/>
  <c r="J455" i="1" s="1"/>
  <c r="I454" i="1"/>
  <c r="J454" i="1" s="1"/>
  <c r="I453" i="1"/>
  <c r="J453" i="1" s="1"/>
  <c r="I452" i="1"/>
  <c r="J452" i="1" s="1"/>
  <c r="I451" i="1"/>
  <c r="J451" i="1" s="1"/>
  <c r="I450" i="1"/>
  <c r="J450" i="1" s="1"/>
  <c r="I449" i="1"/>
  <c r="J449" i="1" s="1"/>
  <c r="I448" i="1"/>
  <c r="J448" i="1" s="1"/>
  <c r="I447" i="1"/>
  <c r="J447" i="1" s="1"/>
  <c r="I446" i="1"/>
  <c r="J446" i="1" s="1"/>
  <c r="I445" i="1"/>
  <c r="J445" i="1" s="1"/>
  <c r="I444" i="1"/>
  <c r="J444" i="1" s="1"/>
  <c r="I443" i="1"/>
  <c r="J443" i="1" s="1"/>
  <c r="I442" i="1"/>
  <c r="J442" i="1" s="1"/>
  <c r="I441" i="1"/>
  <c r="J441" i="1" s="1"/>
  <c r="I440" i="1"/>
  <c r="J440" i="1" s="1"/>
  <c r="I433" i="1"/>
  <c r="J433" i="1" s="1"/>
  <c r="I432" i="1"/>
  <c r="J432" i="1" s="1"/>
  <c r="J439" i="1"/>
  <c r="I438" i="1"/>
  <c r="J438" i="1" s="1"/>
  <c r="I437" i="1"/>
  <c r="J437" i="1" s="1"/>
  <c r="J435" i="1"/>
  <c r="J431" i="1"/>
  <c r="I429" i="1"/>
  <c r="J429" i="1" s="1"/>
  <c r="I428" i="1"/>
  <c r="J428" i="1" s="1"/>
  <c r="J426" i="1"/>
  <c r="I425" i="1"/>
  <c r="J425" i="1" s="1"/>
  <c r="I424" i="1"/>
  <c r="J424" i="1" s="1"/>
  <c r="J423" i="1"/>
  <c r="I422" i="1"/>
  <c r="J422" i="1" s="1"/>
  <c r="I421" i="1"/>
  <c r="J421" i="1" s="1"/>
  <c r="J420" i="1"/>
  <c r="J419" i="1"/>
  <c r="I418" i="1"/>
  <c r="J418" i="1" s="1"/>
  <c r="I417" i="1"/>
  <c r="J417" i="1" s="1"/>
  <c r="I416" i="1"/>
  <c r="J416" i="1" s="1"/>
  <c r="I414" i="1"/>
  <c r="J414" i="1" s="1"/>
  <c r="J413" i="1"/>
  <c r="I412" i="1"/>
  <c r="J412" i="1" s="1"/>
  <c r="I409" i="1"/>
  <c r="J409" i="1" s="1"/>
  <c r="I408" i="1"/>
  <c r="J408" i="1" s="1"/>
  <c r="I407" i="1"/>
  <c r="J407" i="1" s="1"/>
  <c r="I404" i="1"/>
  <c r="J404" i="1" s="1"/>
  <c r="J403" i="1"/>
  <c r="I401" i="1"/>
  <c r="J401" i="1" s="1"/>
  <c r="I400" i="1"/>
  <c r="J400" i="1" s="1"/>
  <c r="I399" i="1"/>
  <c r="J399" i="1" s="1"/>
  <c r="I398" i="1"/>
  <c r="J398" i="1" s="1"/>
  <c r="J397" i="1"/>
  <c r="I396" i="1"/>
  <c r="J396" i="1" s="1"/>
  <c r="I395" i="1"/>
  <c r="J395" i="1" s="1"/>
  <c r="I394" i="1"/>
  <c r="J394" i="1" s="1"/>
  <c r="I393" i="1"/>
  <c r="J393" i="1" s="1"/>
  <c r="I392" i="1"/>
  <c r="J392" i="1" s="1"/>
  <c r="I391" i="1"/>
  <c r="J391" i="1" s="1"/>
  <c r="J390" i="1"/>
  <c r="I389" i="1"/>
  <c r="J389" i="1" s="1"/>
  <c r="J387" i="1"/>
  <c r="I386" i="1"/>
  <c r="J386" i="1" s="1"/>
  <c r="I385" i="1"/>
  <c r="J385" i="1" s="1"/>
  <c r="J384" i="1"/>
  <c r="I383" i="1"/>
  <c r="J383" i="1" s="1"/>
  <c r="I382" i="1"/>
  <c r="J382" i="1" s="1"/>
  <c r="I381" i="1"/>
  <c r="J381" i="1" s="1"/>
  <c r="I380" i="1"/>
  <c r="J380" i="1" s="1"/>
  <c r="I379" i="1"/>
  <c r="J379" i="1" s="1"/>
  <c r="I378" i="1"/>
  <c r="J378" i="1" s="1"/>
  <c r="J377" i="1"/>
  <c r="J376" i="1"/>
  <c r="I375" i="1"/>
  <c r="J375" i="1" s="1"/>
  <c r="I374" i="1"/>
  <c r="J374" i="1" s="1"/>
  <c r="J363" i="1"/>
  <c r="I267" i="1"/>
  <c r="J267" i="1" s="1"/>
  <c r="I266" i="1"/>
  <c r="J266" i="1" s="1"/>
  <c r="I265" i="1"/>
  <c r="J265" i="1" s="1"/>
  <c r="J264" i="1"/>
  <c r="I263" i="1"/>
  <c r="J263" i="1" s="1"/>
  <c r="I262" i="1"/>
  <c r="J262" i="1" s="1"/>
  <c r="J261" i="1"/>
  <c r="I260" i="1"/>
  <c r="J260" i="1" s="1"/>
  <c r="J373" i="1"/>
  <c r="I372" i="1"/>
  <c r="J372" i="1" s="1"/>
  <c r="J371" i="1"/>
  <c r="J370" i="1"/>
  <c r="I369" i="1"/>
  <c r="J369" i="1" s="1"/>
  <c r="J368" i="1"/>
  <c r="J367" i="1"/>
  <c r="I366" i="1"/>
  <c r="J366" i="1" s="1"/>
  <c r="J365" i="1"/>
  <c r="J364" i="1"/>
  <c r="J362" i="1"/>
  <c r="I360" i="1"/>
  <c r="J360" i="1" s="1"/>
  <c r="J359" i="1"/>
  <c r="J358" i="1"/>
  <c r="I357" i="1"/>
  <c r="J357" i="1" s="1"/>
  <c r="I356" i="1"/>
  <c r="J356" i="1" s="1"/>
  <c r="J355" i="1"/>
  <c r="I354" i="1"/>
  <c r="J354" i="1" s="1"/>
  <c r="I353" i="1"/>
  <c r="J353" i="1" s="1"/>
  <c r="I352" i="1"/>
  <c r="J352" i="1" s="1"/>
  <c r="J351" i="1"/>
  <c r="I348" i="1"/>
  <c r="J348" i="1" s="1"/>
  <c r="I347" i="1"/>
  <c r="J347" i="1" s="1"/>
  <c r="I346" i="1"/>
  <c r="J346" i="1" s="1"/>
  <c r="J345" i="1"/>
  <c r="J344" i="1"/>
  <c r="J342" i="1"/>
  <c r="J341" i="1"/>
  <c r="J340" i="1"/>
  <c r="I339" i="1"/>
  <c r="J339" i="1" s="1"/>
  <c r="J338" i="1"/>
  <c r="J336" i="1"/>
  <c r="J335" i="1"/>
  <c r="I334" i="1"/>
  <c r="J334" i="1" s="1"/>
  <c r="J333" i="1"/>
  <c r="J332" i="1"/>
  <c r="I331" i="1"/>
  <c r="J331" i="1" s="1"/>
  <c r="J330" i="1"/>
  <c r="I329" i="1"/>
  <c r="J329" i="1" s="1"/>
  <c r="I325" i="1"/>
  <c r="J325" i="1" s="1"/>
  <c r="J324" i="1"/>
  <c r="I323" i="1"/>
  <c r="J323" i="1" s="1"/>
  <c r="J322" i="1"/>
  <c r="I321" i="1"/>
  <c r="J321" i="1" s="1"/>
  <c r="J320" i="1"/>
  <c r="I319" i="1"/>
  <c r="J319" i="1" s="1"/>
  <c r="I318" i="1"/>
  <c r="J318" i="1" s="1"/>
  <c r="J317" i="1"/>
  <c r="I316" i="1"/>
  <c r="J316" i="1" s="1"/>
  <c r="I315" i="1"/>
  <c r="J315" i="1" s="1"/>
  <c r="J314" i="1"/>
  <c r="J313" i="1"/>
  <c r="I312" i="1"/>
  <c r="J312" i="1" s="1"/>
  <c r="J311" i="1"/>
  <c r="J308" i="1"/>
  <c r="I307" i="1"/>
  <c r="J307" i="1" s="1"/>
  <c r="I306" i="1"/>
  <c r="J306" i="1" s="1"/>
  <c r="I305" i="1"/>
  <c r="J305" i="1" s="1"/>
  <c r="J304" i="1"/>
  <c r="J303" i="1"/>
  <c r="I302" i="1"/>
  <c r="J302" i="1" s="1"/>
  <c r="I301" i="1"/>
  <c r="J301" i="1" s="1"/>
  <c r="J300" i="1"/>
  <c r="I299" i="1"/>
  <c r="J299" i="1" s="1"/>
  <c r="I298" i="1"/>
  <c r="J298" i="1" s="1"/>
  <c r="I297" i="1"/>
  <c r="J297" i="1" s="1"/>
  <c r="I296" i="1"/>
  <c r="J296" i="1" s="1"/>
  <c r="I295" i="1"/>
  <c r="J295" i="1" s="1"/>
  <c r="I294" i="1"/>
  <c r="J294" i="1" s="1"/>
  <c r="J293" i="1"/>
  <c r="J292" i="1"/>
  <c r="J291" i="1"/>
  <c r="J290" i="1"/>
  <c r="J289" i="1"/>
  <c r="I288" i="1"/>
  <c r="J288" i="1" s="1"/>
  <c r="I287" i="1"/>
  <c r="J287" i="1" s="1"/>
  <c r="J286" i="1"/>
  <c r="I285" i="1"/>
  <c r="J285" i="1" s="1"/>
  <c r="I283" i="1"/>
  <c r="J283" i="1" s="1"/>
  <c r="J282" i="1"/>
  <c r="J281" i="1"/>
  <c r="I280" i="1"/>
  <c r="J280" i="1" s="1"/>
  <c r="I279" i="1"/>
  <c r="J279" i="1" s="1"/>
  <c r="I278" i="1"/>
  <c r="J278" i="1" s="1"/>
  <c r="I277" i="1"/>
  <c r="J277" i="1" s="1"/>
  <c r="I276" i="1"/>
  <c r="J276" i="1" s="1"/>
  <c r="I275" i="1"/>
  <c r="J275" i="1" s="1"/>
  <c r="J274" i="1"/>
  <c r="I273" i="1"/>
  <c r="J273" i="1" s="1"/>
  <c r="I272" i="1"/>
  <c r="J272" i="1" s="1"/>
  <c r="I271" i="1"/>
  <c r="J271" i="1" s="1"/>
  <c r="I259" i="1"/>
  <c r="J259" i="1" s="1"/>
  <c r="I258" i="1"/>
  <c r="J258" i="1" s="1"/>
  <c r="I257" i="1"/>
  <c r="J257" i="1" s="1"/>
  <c r="I256" i="1"/>
  <c r="J256" i="1" s="1"/>
  <c r="I255" i="1"/>
  <c r="J255" i="1" s="1"/>
  <c r="I254" i="1"/>
  <c r="J254" i="1" s="1"/>
  <c r="I253" i="1"/>
  <c r="J253" i="1" s="1"/>
  <c r="I252" i="1"/>
  <c r="J252" i="1" s="1"/>
  <c r="I250" i="1"/>
  <c r="J250" i="1" s="1"/>
  <c r="I249" i="1"/>
  <c r="J249" i="1" s="1"/>
  <c r="I248" i="1"/>
  <c r="J248" i="1" s="1"/>
  <c r="I247" i="1"/>
  <c r="J247" i="1" s="1"/>
  <c r="I246" i="1"/>
  <c r="J246" i="1" s="1"/>
  <c r="I244" i="1"/>
  <c r="J244" i="1" s="1"/>
  <c r="I243" i="1"/>
  <c r="J243" i="1" s="1"/>
  <c r="I242" i="1"/>
  <c r="J242" i="1" s="1"/>
  <c r="I241" i="1"/>
  <c r="J241" i="1" s="1"/>
  <c r="I240" i="1"/>
  <c r="J240" i="1" s="1"/>
  <c r="I239" i="1"/>
  <c r="J239" i="1" s="1"/>
  <c r="I238" i="1"/>
  <c r="J238" i="1" s="1"/>
  <c r="I237" i="1"/>
  <c r="J237" i="1" s="1"/>
  <c r="I236" i="1"/>
  <c r="J236" i="1" s="1"/>
  <c r="I234" i="1"/>
  <c r="J234" i="1" s="1"/>
  <c r="I233" i="1"/>
  <c r="J233" i="1" s="1"/>
  <c r="I232" i="1"/>
  <c r="J232" i="1" s="1"/>
  <c r="I231" i="1"/>
  <c r="J231" i="1" s="1"/>
  <c r="I230" i="1"/>
  <c r="J230" i="1" s="1"/>
  <c r="I229" i="1"/>
  <c r="J229" i="1" s="1"/>
  <c r="I228" i="1"/>
  <c r="J228" i="1" s="1"/>
  <c r="I225" i="1"/>
  <c r="J225" i="1" s="1"/>
  <c r="I224" i="1"/>
  <c r="J224" i="1" s="1"/>
  <c r="I223" i="1"/>
  <c r="J223" i="1" s="1"/>
  <c r="I222" i="1"/>
  <c r="J222" i="1" s="1"/>
  <c r="I221" i="1"/>
  <c r="J221" i="1" s="1"/>
  <c r="I220" i="1"/>
  <c r="J220" i="1" s="1"/>
  <c r="I219" i="1"/>
  <c r="J219" i="1" s="1"/>
  <c r="I218" i="1"/>
  <c r="J218" i="1" s="1"/>
  <c r="I217" i="1"/>
  <c r="J217" i="1" s="1"/>
  <c r="I215" i="1"/>
  <c r="J215" i="1" s="1"/>
  <c r="I214" i="1"/>
  <c r="J214" i="1" s="1"/>
  <c r="I213" i="1"/>
  <c r="J213" i="1" s="1"/>
  <c r="I212" i="1"/>
  <c r="J212" i="1" s="1"/>
  <c r="I211" i="1"/>
  <c r="J211" i="1" s="1"/>
  <c r="I209" i="1"/>
  <c r="J209" i="1" s="1"/>
  <c r="I208" i="1"/>
  <c r="J208" i="1" s="1"/>
  <c r="J310" i="1"/>
  <c r="I309" i="1"/>
  <c r="J309" i="1" s="1"/>
  <c r="J326" i="1"/>
  <c r="J284" i="1"/>
  <c r="J270" i="1"/>
  <c r="J269" i="1"/>
  <c r="I245" i="1"/>
  <c r="J245" i="1" s="1"/>
  <c r="I268" i="1"/>
  <c r="J268" i="1" s="1"/>
  <c r="I227" i="1"/>
  <c r="J227" i="1" s="1"/>
  <c r="I210" i="1"/>
  <c r="J210" i="1" s="1"/>
  <c r="I226" i="1"/>
  <c r="J226" i="1" s="1"/>
  <c r="I207" i="1"/>
  <c r="J207" i="1" s="1"/>
  <c r="I206" i="1"/>
  <c r="J206" i="1" s="1"/>
  <c r="I205" i="1"/>
  <c r="J205" i="1" s="1"/>
  <c r="I204" i="1"/>
  <c r="J204" i="1" s="1"/>
  <c r="I203" i="1"/>
  <c r="J203" i="1" s="1"/>
  <c r="I202" i="1"/>
  <c r="J202" i="1" s="1"/>
  <c r="I201" i="1"/>
  <c r="J201" i="1" s="1"/>
  <c r="I200" i="1"/>
  <c r="J200" i="1" s="1"/>
  <c r="I199" i="1"/>
  <c r="J199" i="1" s="1"/>
  <c r="I198" i="1"/>
  <c r="J198" i="1" s="1"/>
  <c r="I197" i="1"/>
  <c r="J197" i="1" s="1"/>
  <c r="I196" i="1"/>
  <c r="J196" i="1" s="1"/>
  <c r="I195" i="1"/>
  <c r="J195" i="1" s="1"/>
  <c r="I194" i="1"/>
  <c r="J194" i="1" s="1"/>
  <c r="I193" i="1"/>
  <c r="J193" i="1" s="1"/>
  <c r="I192" i="1"/>
  <c r="J192" i="1" s="1"/>
  <c r="I191" i="1"/>
  <c r="J191" i="1" s="1"/>
  <c r="I190" i="1"/>
  <c r="J190" i="1" s="1"/>
  <c r="I189" i="1"/>
  <c r="J189" i="1" s="1"/>
  <c r="I171" i="1"/>
  <c r="J171" i="1" s="1"/>
  <c r="I170" i="1"/>
  <c r="J170" i="1" s="1"/>
  <c r="I169" i="1"/>
  <c r="J169" i="1" s="1"/>
  <c r="I168" i="1"/>
  <c r="J168" i="1" s="1"/>
  <c r="I167" i="1"/>
  <c r="J167" i="1" s="1"/>
  <c r="I166" i="1"/>
  <c r="J166" i="1" s="1"/>
  <c r="I178" i="1"/>
  <c r="J178" i="1" s="1"/>
  <c r="I162" i="1"/>
  <c r="J162" i="1" s="1"/>
  <c r="I164" i="1"/>
  <c r="J164" i="1" s="1"/>
  <c r="I130" i="1"/>
  <c r="J130" i="1" s="1"/>
  <c r="I161" i="1"/>
  <c r="J161" i="1" s="1"/>
  <c r="I160" i="1"/>
  <c r="J160" i="1" s="1"/>
  <c r="I159" i="1"/>
  <c r="J159" i="1" s="1"/>
  <c r="I157" i="1"/>
  <c r="J157" i="1" s="1"/>
  <c r="I156" i="1"/>
  <c r="J156" i="1" s="1"/>
  <c r="I155" i="1"/>
  <c r="J155" i="1" s="1"/>
  <c r="I154" i="1"/>
  <c r="J154" i="1" s="1"/>
  <c r="I153" i="1"/>
  <c r="J153" i="1" s="1"/>
  <c r="I152" i="1"/>
  <c r="J152" i="1" s="1"/>
  <c r="I151" i="1"/>
  <c r="J151" i="1" s="1"/>
  <c r="I122" i="1"/>
  <c r="J122" i="1" s="1"/>
  <c r="I150" i="1"/>
  <c r="J150" i="1" s="1"/>
  <c r="I148" i="1"/>
  <c r="J148" i="1" s="1"/>
  <c r="I147" i="1"/>
  <c r="J147" i="1" s="1"/>
  <c r="I140" i="1"/>
  <c r="J140" i="1" s="1"/>
  <c r="I138" i="1"/>
  <c r="J138" i="1" s="1"/>
  <c r="I137" i="1"/>
  <c r="J137" i="1" s="1"/>
  <c r="I136" i="1"/>
  <c r="J136" i="1" s="1"/>
  <c r="I146" i="1"/>
  <c r="J146" i="1" s="1"/>
  <c r="I145" i="1"/>
  <c r="J145" i="1" s="1"/>
  <c r="I144" i="1"/>
  <c r="J144" i="1" s="1"/>
  <c r="I143" i="1"/>
  <c r="J143" i="1" s="1"/>
  <c r="I142" i="1"/>
  <c r="J142" i="1" s="1"/>
  <c r="I141" i="1"/>
  <c r="J141" i="1" s="1"/>
  <c r="I135" i="1"/>
  <c r="J135" i="1" s="1"/>
  <c r="I134" i="1"/>
  <c r="J134" i="1" s="1"/>
  <c r="I133" i="1"/>
  <c r="J133" i="1" s="1"/>
  <c r="I132" i="1"/>
  <c r="J132" i="1" s="1"/>
  <c r="I131" i="1"/>
  <c r="J131" i="1" s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1" i="1"/>
  <c r="J121" i="1" s="1"/>
  <c r="I120" i="1"/>
  <c r="J120" i="1" s="1"/>
  <c r="I119" i="1"/>
  <c r="J119" i="1" s="1"/>
  <c r="I116" i="1"/>
  <c r="J116" i="1" s="1"/>
  <c r="I115" i="1"/>
  <c r="J115" i="1" s="1"/>
  <c r="I114" i="1"/>
  <c r="J114" i="1" s="1"/>
  <c r="I113" i="1"/>
  <c r="J113" i="1" s="1"/>
  <c r="I112" i="1"/>
  <c r="J112" i="1" s="1"/>
  <c r="I118" i="1"/>
  <c r="J118" i="1" s="1"/>
  <c r="I117" i="1"/>
  <c r="J117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J20" i="1"/>
  <c r="I19" i="1"/>
  <c r="J19" i="1" s="1"/>
  <c r="I16" i="1"/>
  <c r="J16" i="1" s="1"/>
  <c r="I15" i="1"/>
  <c r="J15" i="1" s="1"/>
  <c r="I17" i="1"/>
  <c r="J17" i="1" s="1"/>
  <c r="B7" i="1"/>
</calcChain>
</file>

<file path=xl/sharedStrings.xml><?xml version="1.0" encoding="utf-8"?>
<sst xmlns="http://schemas.openxmlformats.org/spreadsheetml/2006/main" count="903" uniqueCount="296">
  <si>
    <t>Asispro Ingenieria S.R.L</t>
  </si>
  <si>
    <t>Codigo</t>
  </si>
  <si>
    <t>Precio Unitario</t>
  </si>
  <si>
    <t>EC</t>
  </si>
  <si>
    <t>Control de Insumos</t>
  </si>
  <si>
    <t>EI</t>
  </si>
  <si>
    <t>DC1</t>
  </si>
  <si>
    <t>Stock de Insumos:</t>
  </si>
  <si>
    <t>DD4,5</t>
  </si>
  <si>
    <t>Electrodo Comun:</t>
  </si>
  <si>
    <t>Kg</t>
  </si>
  <si>
    <t>Cod:</t>
  </si>
  <si>
    <t>Electrodo Basico:</t>
  </si>
  <si>
    <t>EB</t>
  </si>
  <si>
    <t>DF</t>
  </si>
  <si>
    <t>Electrodo Inox</t>
  </si>
  <si>
    <t>Disco de Corte 0,8mm</t>
  </si>
  <si>
    <t>unid</t>
  </si>
  <si>
    <t>DC0,8</t>
  </si>
  <si>
    <t>DC9</t>
  </si>
  <si>
    <t>Disco de Corte 1mm</t>
  </si>
  <si>
    <t>Disco de Corte 1,6mm</t>
  </si>
  <si>
    <t>DC1,6</t>
  </si>
  <si>
    <t>Disco de Desbaste 4,5mm</t>
  </si>
  <si>
    <t>Disco de Desbaste 9mm</t>
  </si>
  <si>
    <t>DD9</t>
  </si>
  <si>
    <t>Disco Flap de 4,5mm</t>
  </si>
  <si>
    <t>Disco de corte de 7"</t>
  </si>
  <si>
    <t>DC7</t>
  </si>
  <si>
    <t>Disco de corte de 9"</t>
  </si>
  <si>
    <t>FECHA</t>
  </si>
  <si>
    <t>N° REMISION DE INSUMOS RECIBIDOS</t>
  </si>
  <si>
    <t>CODIGO</t>
  </si>
  <si>
    <t>ENTRADA DE INSUMOS</t>
  </si>
  <si>
    <t>SALIDA DE INSUMOS</t>
  </si>
  <si>
    <t>RETIRADO POR</t>
  </si>
  <si>
    <t>CLIENTE DONDE SE UTILIZA EL INSUMO</t>
  </si>
  <si>
    <t>IMPUTACION</t>
  </si>
  <si>
    <t>PRECIO POR UNIDAD</t>
  </si>
  <si>
    <t>COSTO DEL INSUMO</t>
  </si>
  <si>
    <t>Stock de EPP:</t>
  </si>
  <si>
    <t>Guante VQTA/ Loneta Provida</t>
  </si>
  <si>
    <t>Guante Poly Palma de Latex Gris</t>
  </si>
  <si>
    <t>Anteojo Oscuro</t>
  </si>
  <si>
    <t>Anteojo Transparente</t>
  </si>
  <si>
    <t>GVQTA</t>
  </si>
  <si>
    <t>GLATEX</t>
  </si>
  <si>
    <t>AOSC</t>
  </si>
  <si>
    <t>ATRANS</t>
  </si>
  <si>
    <t>N° FACTURA DE EPP RECIBIDOS</t>
  </si>
  <si>
    <t>ENTRADA DE EPP</t>
  </si>
  <si>
    <t>SALIDA DE EPP</t>
  </si>
  <si>
    <t>CLIENTE DONDE SE UTILIZA EL EPP</t>
  </si>
  <si>
    <t>COSTO DEL EPP</t>
  </si>
  <si>
    <t>Control de EQUIPO DE PROTECCION PERSONAL</t>
  </si>
  <si>
    <t>Faja</t>
  </si>
  <si>
    <t>FAJA</t>
  </si>
  <si>
    <t>Tapa Boca 3M</t>
  </si>
  <si>
    <t>TB</t>
  </si>
  <si>
    <t>Chaleco</t>
  </si>
  <si>
    <t>CH</t>
  </si>
  <si>
    <t>Punta de Marcar</t>
  </si>
  <si>
    <t>PM</t>
  </si>
  <si>
    <t>Zapaton</t>
  </si>
  <si>
    <t>Descuento</t>
  </si>
  <si>
    <t>Antiparra Osc. Intercambiables</t>
  </si>
  <si>
    <t>Antiparra Inter.</t>
  </si>
  <si>
    <t>Antiparra Antiempanante</t>
  </si>
  <si>
    <t>Antiparra Antiempanante Trasp</t>
  </si>
  <si>
    <t>Protector Auditivo</t>
  </si>
  <si>
    <t>Zapaton Indalco</t>
  </si>
  <si>
    <t>Nro. 0043091</t>
  </si>
  <si>
    <t>Control de EQUIPO DESECHABLE</t>
  </si>
  <si>
    <t>Vidrio Oscuro</t>
  </si>
  <si>
    <t>Vidrio Transparente</t>
  </si>
  <si>
    <t>V.O</t>
  </si>
  <si>
    <t>V.T</t>
  </si>
  <si>
    <t>P.A</t>
  </si>
  <si>
    <t>Amoladora Chica</t>
  </si>
  <si>
    <t>A. Chica</t>
  </si>
  <si>
    <t>Amoladora Grande</t>
  </si>
  <si>
    <t>A. Grande</t>
  </si>
  <si>
    <t>ENTRADA DE INSUMO</t>
  </si>
  <si>
    <t>SALIDA DE INSUMO</t>
  </si>
  <si>
    <t>Pantalon</t>
  </si>
  <si>
    <t>M. de Soldar</t>
  </si>
  <si>
    <t>Maquina de Soldar</t>
  </si>
  <si>
    <t>Taladro</t>
  </si>
  <si>
    <t>Generador</t>
  </si>
  <si>
    <t>Compresor</t>
  </si>
  <si>
    <t>Reflector</t>
  </si>
  <si>
    <t>Alargue</t>
  </si>
  <si>
    <t>Escalera</t>
  </si>
  <si>
    <t>Nivel de Mano</t>
  </si>
  <si>
    <t>N. de Mano</t>
  </si>
  <si>
    <t>N. Manguera</t>
  </si>
  <si>
    <t>Nivel Manguuera</t>
  </si>
  <si>
    <t>Tablero</t>
  </si>
  <si>
    <t>Escuadra</t>
  </si>
  <si>
    <t>Corta Hierro</t>
  </si>
  <si>
    <t>Mazo</t>
  </si>
  <si>
    <t>Pinza a presion</t>
  </si>
  <si>
    <t>Pinza a electricidad</t>
  </si>
  <si>
    <t>Pinza a Elect.</t>
  </si>
  <si>
    <t>Remachadora</t>
  </si>
  <si>
    <t>Balde Albanil</t>
  </si>
  <si>
    <t>Paleta Albanil</t>
  </si>
  <si>
    <t xml:space="preserve">Machete </t>
  </si>
  <si>
    <t>Machete</t>
  </si>
  <si>
    <t>Arnes de Seguridad</t>
  </si>
  <si>
    <t>Cinturon de Seguridad</t>
  </si>
  <si>
    <t>A. de Seguridad</t>
  </si>
  <si>
    <t>C. de Seguridad</t>
  </si>
  <si>
    <t>Aparejo con Piola</t>
  </si>
  <si>
    <t>Piola</t>
  </si>
  <si>
    <t>Tanque de Gas</t>
  </si>
  <si>
    <t>Tubo de Oxigeno</t>
  </si>
  <si>
    <t>Tubo de Co2</t>
  </si>
  <si>
    <t>T. de Co2</t>
  </si>
  <si>
    <t>T. de Oxigeno</t>
  </si>
  <si>
    <t>T. de Gas</t>
  </si>
  <si>
    <t>T.de Gas</t>
  </si>
  <si>
    <t>T. de CO2</t>
  </si>
  <si>
    <t>T.de Argon</t>
  </si>
  <si>
    <t>Sargento</t>
  </si>
  <si>
    <t>Pistola para Silicona</t>
  </si>
  <si>
    <t>Psitola para Pintura</t>
  </si>
  <si>
    <t>Pistola para Pintura</t>
  </si>
  <si>
    <t>Cepillo de Metal</t>
  </si>
  <si>
    <t>Doblador de Cano</t>
  </si>
  <si>
    <t>Picareta</t>
  </si>
  <si>
    <t>Espatula</t>
  </si>
  <si>
    <t>Lima de Hierro</t>
  </si>
  <si>
    <t>Sierra</t>
  </si>
  <si>
    <t>Calibre</t>
  </si>
  <si>
    <t>Plomada</t>
  </si>
  <si>
    <t>Tarraja</t>
  </si>
  <si>
    <t>Caja de Herramientas</t>
  </si>
  <si>
    <t>Salvavidas</t>
  </si>
  <si>
    <t>Protector Auditivo Esp.</t>
  </si>
  <si>
    <t>Ventilador</t>
  </si>
  <si>
    <t>Tortuguita</t>
  </si>
  <si>
    <t>Llave Francesa</t>
  </si>
  <si>
    <t>Llave Mandril</t>
  </si>
  <si>
    <t>Llave para Cano</t>
  </si>
  <si>
    <t>Llave para amoladora</t>
  </si>
  <si>
    <t>Juego de Llave</t>
  </si>
  <si>
    <t>(7 al 24) Falta el 8 y 13</t>
  </si>
  <si>
    <t>Pinza picoloro</t>
  </si>
  <si>
    <t>Numerador y Letras</t>
  </si>
  <si>
    <t>Compas de Hierro</t>
  </si>
  <si>
    <t>Tijera para  chapa</t>
  </si>
  <si>
    <t>Tijera normal</t>
  </si>
  <si>
    <t>Tijera para chapa</t>
  </si>
  <si>
    <t>Tijera de chapa</t>
  </si>
  <si>
    <t>Asispro Ingenieria S.R.L.</t>
  </si>
  <si>
    <t>SALDO</t>
  </si>
  <si>
    <t>Nro. 0008663</t>
  </si>
  <si>
    <t>Cinta Metrica de 30m</t>
  </si>
  <si>
    <t>Nro. 0034567</t>
  </si>
  <si>
    <t>Pinza porta electrodo A400</t>
  </si>
  <si>
    <t>65.000 c/u</t>
  </si>
  <si>
    <t>Pinza masa estampada 500 A</t>
  </si>
  <si>
    <t>Pinza de feurza</t>
  </si>
  <si>
    <t>Martillo</t>
  </si>
  <si>
    <t>Destornillaodr Cruz</t>
  </si>
  <si>
    <t>Llave pipa</t>
  </si>
  <si>
    <t>S/F</t>
  </si>
  <si>
    <t>Nro. 0043467</t>
  </si>
  <si>
    <t>Guante descarne de 1ra</t>
  </si>
  <si>
    <t>Delantal</t>
  </si>
  <si>
    <t>Nro. 0034826</t>
  </si>
  <si>
    <t>Pinza masa estampada 300 A</t>
  </si>
  <si>
    <t>Cutter</t>
  </si>
  <si>
    <t xml:space="preserve">Protector Facial </t>
  </si>
  <si>
    <t>Careta para Soldar</t>
  </si>
  <si>
    <t>Nro. 0038854</t>
  </si>
  <si>
    <t>Mecha Nro8</t>
  </si>
  <si>
    <t>Mecha Nro6</t>
  </si>
  <si>
    <t>EB3.25</t>
  </si>
  <si>
    <t>EC3.25</t>
  </si>
  <si>
    <t>Electrodo Basico 3.25</t>
  </si>
  <si>
    <t>Electrodo Comun 3.25</t>
  </si>
  <si>
    <t>Antip. Oscuro</t>
  </si>
  <si>
    <t>Cinta Metrica</t>
  </si>
  <si>
    <t>CM</t>
  </si>
  <si>
    <t>Nro. 0008714</t>
  </si>
  <si>
    <t>Pistola para pinturaa</t>
  </si>
  <si>
    <t>Nro. 0003586</t>
  </si>
  <si>
    <t>SIERRANCOPA</t>
  </si>
  <si>
    <t>SIERRA CORONA BIMETL</t>
  </si>
  <si>
    <t>MANDRIL PARA CORONA MAKITA</t>
  </si>
  <si>
    <t>Nro. 0193617</t>
  </si>
  <si>
    <t>MORZA DE BANCO FIJA</t>
  </si>
  <si>
    <t>Nro. 0008814</t>
  </si>
  <si>
    <t>Cinta Metrica de 50m</t>
  </si>
  <si>
    <t>Disco de corte de 0,8 mm</t>
  </si>
  <si>
    <t>LDC0,8</t>
  </si>
  <si>
    <t>LDD4,5</t>
  </si>
  <si>
    <t>Electrodo Basico 2,5</t>
  </si>
  <si>
    <t>IEB2,5</t>
  </si>
  <si>
    <t>Nro. 0015814</t>
  </si>
  <si>
    <t>Nro. 0036070</t>
  </si>
  <si>
    <t>Nro. 0033599</t>
  </si>
  <si>
    <t>Nro. 0015929</t>
  </si>
  <si>
    <t>Nro. 0044825</t>
  </si>
  <si>
    <t xml:space="preserve">Polaina </t>
  </si>
  <si>
    <t>Manga Vqta</t>
  </si>
  <si>
    <t>Nro. 0045106</t>
  </si>
  <si>
    <t>Nro. 0009171</t>
  </si>
  <si>
    <t>Nro. 0044970</t>
  </si>
  <si>
    <t>Nro. 0021465</t>
  </si>
  <si>
    <t>Pistola p/ pintor</t>
  </si>
  <si>
    <t>Nro.0202008</t>
  </si>
  <si>
    <t>Llave tubo</t>
  </si>
  <si>
    <t>Mecha para cemento</t>
  </si>
  <si>
    <t>Sacom Ypane</t>
  </si>
  <si>
    <t>Sierra corona bimetl</t>
  </si>
  <si>
    <t>Nro.0009223</t>
  </si>
  <si>
    <t>Mecha nro 9</t>
  </si>
  <si>
    <t>Nro.0021343</t>
  </si>
  <si>
    <t>Nro.0062167</t>
  </si>
  <si>
    <t>Maq. De soldar TIG  200 AMP</t>
  </si>
  <si>
    <t>Nro. 0015931</t>
  </si>
  <si>
    <t>Bernardo Gamarra</t>
  </si>
  <si>
    <t>Nro 44</t>
  </si>
  <si>
    <t>Nro 42</t>
  </si>
  <si>
    <t>Rodrigo Bobadilla</t>
  </si>
  <si>
    <t>Nro. 44</t>
  </si>
  <si>
    <t>Fernando Benitez</t>
  </si>
  <si>
    <t>Pablo Portillo</t>
  </si>
  <si>
    <t>Gustavo V</t>
  </si>
  <si>
    <t>Carlos P</t>
  </si>
  <si>
    <t>Juan Martinez</t>
  </si>
  <si>
    <t>Nro. 46</t>
  </si>
  <si>
    <t>Fernando Ferreira</t>
  </si>
  <si>
    <t>Nro. 41</t>
  </si>
  <si>
    <t>Nro.</t>
  </si>
  <si>
    <t>Consultarle</t>
  </si>
  <si>
    <t>Anibal Benitez</t>
  </si>
  <si>
    <t>Cesar Benitez</t>
  </si>
  <si>
    <t>Nro.0010070</t>
  </si>
  <si>
    <t xml:space="preserve">Equipo de Soldar Inverter ARWELD 200I- S K690004-1 </t>
  </si>
  <si>
    <t>Evelio Martinez</t>
  </si>
  <si>
    <t>Cristhian Farina</t>
  </si>
  <si>
    <t>Osvaldo Fretes</t>
  </si>
  <si>
    <t>Maximo Diaz</t>
  </si>
  <si>
    <t>Cesar Mendieta</t>
  </si>
  <si>
    <t>Emigdio Martinez</t>
  </si>
  <si>
    <t>Rodrigo</t>
  </si>
  <si>
    <t>Nro. 0036405</t>
  </si>
  <si>
    <t>Nro.0203521</t>
  </si>
  <si>
    <t>Mecha Dormer 12.5</t>
  </si>
  <si>
    <t>Portaelectr pesado Germanv 400am</t>
  </si>
  <si>
    <t>Martillo SDS Makita 12x160</t>
  </si>
  <si>
    <t>Sierra corona BIMETIL Makita 29mm</t>
  </si>
  <si>
    <t>Brica guia HSS Makita 75mm</t>
  </si>
  <si>
    <t>Nro.0206673</t>
  </si>
  <si>
    <t>Boquillas Mezclad. Oxig/ acet Nro. 4 ARG</t>
  </si>
  <si>
    <t>Nro.0013169</t>
  </si>
  <si>
    <t>Adaptador de bronce</t>
  </si>
  <si>
    <t>M.R.A</t>
  </si>
  <si>
    <t>Gustavo Valiente</t>
  </si>
  <si>
    <t>Ever Gamarra</t>
  </si>
  <si>
    <t>Santiago Benitez</t>
  </si>
  <si>
    <t>Leonardo Romero</t>
  </si>
  <si>
    <t>Nro.009291</t>
  </si>
  <si>
    <t>cUTTER</t>
  </si>
  <si>
    <t>Se fue a TBN-Dk ( Rodrigo B)</t>
  </si>
  <si>
    <t>Nro. 0009291</t>
  </si>
  <si>
    <t>Guante de Hilo</t>
  </si>
  <si>
    <t>TBN- DK</t>
  </si>
  <si>
    <t>Maximo Portillo</t>
  </si>
  <si>
    <t>Nro. 0016015</t>
  </si>
  <si>
    <t>Nro. 0044938</t>
  </si>
  <si>
    <t>Zapaton H! SEG LITE WORK Nro. 40</t>
  </si>
  <si>
    <t>Nro. 0036549</t>
  </si>
  <si>
    <t>Nro. 0045653</t>
  </si>
  <si>
    <t>Nro.0045745</t>
  </si>
  <si>
    <t>Nro.0049885</t>
  </si>
  <si>
    <t>INTESA. MRA</t>
  </si>
  <si>
    <t>Nro.0009253</t>
  </si>
  <si>
    <t>Casco</t>
  </si>
  <si>
    <t>INTESA- M.R.A.</t>
  </si>
  <si>
    <t>XXX</t>
  </si>
  <si>
    <t>TBN</t>
  </si>
  <si>
    <t xml:space="preserve">I </t>
  </si>
  <si>
    <t>Fernando Bentiez</t>
  </si>
  <si>
    <t>Provision VALE</t>
  </si>
  <si>
    <t>Extractor( ventilador)</t>
  </si>
  <si>
    <t>Nro.000333</t>
  </si>
  <si>
    <t>Taladro 680 w Makita HP1640 13 B</t>
  </si>
  <si>
    <t>Taller</t>
  </si>
  <si>
    <t>Nro. 146678</t>
  </si>
  <si>
    <t>PRENSA TIPO C</t>
  </si>
  <si>
    <t>Vino de VALE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</si>
</sst>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_-* #,##0\ _€_-;\-* #,##0\ _€_-;_-* &quot;-&quot;??\ _€_-;_-@_-"/>
    <numFmt numFmtId="165" formatCode="_-* #,##0.0\ _€_-;\-* #,##0.0\ _€_-;_-* &quot;-&quot;??\ _€_-;_-@_-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0"/>
      <name val="Calibri"/>
      <family val="2"/>
    </font>
    <font>
      <sz val="11"/>
      <name val="Calibri"/>
      <family val="2"/>
      <scheme val="minor"/>
    </font>
    <font>
      <b/>
      <sz val="20"/>
      <color theme="0"/>
      <name val="Calibri"/>
      <family val="2"/>
    </font>
    <font>
      <sz val="16"/>
      <color theme="0"/>
      <name val="Calibri"/>
      <family val="2"/>
    </font>
    <font>
      <b/>
      <sz val="12"/>
      <color theme="0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0"/>
      <color theme="0"/>
      <name val="Arial"/>
      <family val="2"/>
    </font>
    <font>
      <sz val="9"/>
      <color theme="0"/>
      <name val="Arial"/>
      <family val="2"/>
    </font>
    <font>
      <sz val="11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rgb="FFC00000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37">
    <xf numFmtId="0" fontId="0" fillId="0" borderId="0" xfId="0"/>
    <xf numFmtId="0" fontId="1" fillId="2" borderId="1" xfId="0" applyFont="1" applyFill="1" applyBorder="1"/>
    <xf numFmtId="0" fontId="4" fillId="0" borderId="1" xfId="0" applyFont="1" applyFill="1" applyBorder="1"/>
    <xf numFmtId="0" fontId="7" fillId="2" borderId="1" xfId="0" applyFont="1" applyFill="1" applyBorder="1"/>
    <xf numFmtId="0" fontId="8" fillId="3" borderId="1" xfId="0" applyFont="1" applyFill="1" applyBorder="1"/>
    <xf numFmtId="0" fontId="2" fillId="2" borderId="1" xfId="0" applyFont="1" applyFill="1" applyBorder="1"/>
    <xf numFmtId="0" fontId="9" fillId="2" borderId="1" xfId="0" applyFont="1" applyFill="1" applyBorder="1"/>
    <xf numFmtId="49" fontId="10" fillId="4" borderId="2" xfId="0" applyNumberFormat="1" applyFont="1" applyFill="1" applyBorder="1" applyAlignment="1">
      <alignment horizontal="center" vertical="center" wrapText="1"/>
    </xf>
    <xf numFmtId="49" fontId="11" fillId="4" borderId="2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0" fontId="4" fillId="0" borderId="0" xfId="0" applyFont="1" applyFill="1"/>
    <xf numFmtId="0" fontId="4" fillId="0" borderId="0" xfId="0" applyFont="1" applyFill="1" applyBorder="1"/>
    <xf numFmtId="164" fontId="0" fillId="0" borderId="0" xfId="1" applyNumberFormat="1" applyFont="1"/>
    <xf numFmtId="14" fontId="0" fillId="5" borderId="0" xfId="0" applyNumberFormat="1" applyFill="1"/>
    <xf numFmtId="0" fontId="0" fillId="5" borderId="0" xfId="0" applyFill="1"/>
    <xf numFmtId="164" fontId="0" fillId="5" borderId="0" xfId="1" applyNumberFormat="1" applyFont="1" applyFill="1"/>
    <xf numFmtId="0" fontId="0" fillId="0" borderId="0" xfId="0" applyFill="1"/>
    <xf numFmtId="14" fontId="0" fillId="0" borderId="0" xfId="0" applyNumberFormat="1" applyFill="1"/>
    <xf numFmtId="164" fontId="0" fillId="0" borderId="0" xfId="1" applyNumberFormat="1" applyFont="1" applyFill="1"/>
    <xf numFmtId="0" fontId="0" fillId="0" borderId="0" xfId="0" applyFill="1" applyBorder="1"/>
    <xf numFmtId="164" fontId="4" fillId="0" borderId="1" xfId="1" applyNumberFormat="1" applyFont="1" applyFill="1" applyBorder="1"/>
    <xf numFmtId="49" fontId="10" fillId="4" borderId="3" xfId="0" applyNumberFormat="1" applyFont="1" applyFill="1" applyBorder="1" applyAlignment="1">
      <alignment horizontal="center" vertical="center" wrapText="1"/>
    </xf>
    <xf numFmtId="164" fontId="0" fillId="0" borderId="0" xfId="0" applyNumberFormat="1" applyFill="1"/>
    <xf numFmtId="0" fontId="1" fillId="2" borderId="1" xfId="0" applyFont="1" applyFill="1" applyBorder="1" applyAlignment="1">
      <alignment horizontal="center"/>
    </xf>
    <xf numFmtId="0" fontId="13" fillId="2" borderId="1" xfId="0" applyFont="1" applyFill="1" applyBorder="1"/>
    <xf numFmtId="164" fontId="4" fillId="0" borderId="0" xfId="1" applyNumberFormat="1" applyFont="1" applyFill="1" applyBorder="1"/>
    <xf numFmtId="16" fontId="0" fillId="0" borderId="0" xfId="0" applyNumberFormat="1"/>
    <xf numFmtId="0" fontId="14" fillId="0" borderId="0" xfId="0" applyFont="1"/>
    <xf numFmtId="0" fontId="4" fillId="0" borderId="0" xfId="0" applyFont="1"/>
    <xf numFmtId="49" fontId="10" fillId="4" borderId="4" xfId="0" applyNumberFormat="1" applyFont="1" applyFill="1" applyBorder="1" applyAlignment="1">
      <alignment horizontal="center" vertical="center" wrapText="1"/>
    </xf>
    <xf numFmtId="165" fontId="0" fillId="0" borderId="0" xfId="1" applyNumberFormat="1" applyFont="1" applyFill="1"/>
    <xf numFmtId="43" fontId="0" fillId="0" borderId="0" xfId="1" applyFont="1" applyFill="1"/>
    <xf numFmtId="0" fontId="15" fillId="0" borderId="0" xfId="0" applyFont="1"/>
    <xf numFmtId="0" fontId="0" fillId="0" borderId="1" xfId="0" applyFill="1" applyBorder="1"/>
    <xf numFmtId="0" fontId="3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750"/>
  <sheetViews>
    <sheetView zoomScale="90" zoomScaleNormal="90" workbookViewId="0">
      <selection activeCell="C11" sqref="C11"/>
    </sheetView>
  </sheetViews>
  <sheetFormatPr baseColWidth="10" defaultRowHeight="15" x14ac:dyDescent="0.25"/>
  <cols>
    <col min="1" max="1" width="28.140625" bestFit="1" customWidth="1"/>
    <col min="2" max="2" width="25.5703125" customWidth="1"/>
    <col min="3" max="3" width="12.85546875" bestFit="1" customWidth="1"/>
    <col min="4" max="4" width="9.42578125" customWidth="1"/>
    <col min="5" max="5" width="15.28515625" bestFit="1" customWidth="1"/>
    <col min="6" max="6" width="19.42578125" bestFit="1" customWidth="1"/>
    <col min="7" max="7" width="24.140625" bestFit="1" customWidth="1"/>
    <col min="8" max="8" width="34.7109375" bestFit="1" customWidth="1"/>
    <col min="9" max="9" width="16.28515625" bestFit="1" customWidth="1"/>
    <col min="10" max="10" width="15.42578125" bestFit="1" customWidth="1"/>
    <col min="14" max="14" width="14.140625" bestFit="1" customWidth="1"/>
  </cols>
  <sheetData>
    <row r="1" spans="1:14" x14ac:dyDescent="0.2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M1" s="1" t="s">
        <v>1</v>
      </c>
      <c r="N1" s="1" t="s">
        <v>2</v>
      </c>
    </row>
    <row r="2" spans="1:14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M2" s="2" t="s">
        <v>3</v>
      </c>
      <c r="N2" s="20">
        <v>11600</v>
      </c>
    </row>
    <row r="3" spans="1:14" x14ac:dyDescent="0.25">
      <c r="A3" s="35" t="s">
        <v>4</v>
      </c>
      <c r="B3" s="35"/>
      <c r="C3" s="35"/>
      <c r="D3" s="35"/>
      <c r="E3" s="35"/>
      <c r="F3" s="35"/>
      <c r="G3" s="35"/>
      <c r="H3" s="35"/>
      <c r="I3" s="35"/>
      <c r="J3" s="35"/>
      <c r="K3" s="35"/>
      <c r="M3" s="2" t="s">
        <v>5</v>
      </c>
      <c r="N3" s="20"/>
    </row>
    <row r="4" spans="1:14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M4" s="2" t="s">
        <v>6</v>
      </c>
      <c r="N4" s="20"/>
    </row>
    <row r="5" spans="1:14" ht="21" x14ac:dyDescent="0.25">
      <c r="A5" s="36" t="s">
        <v>7</v>
      </c>
      <c r="B5" s="36"/>
      <c r="C5" s="36"/>
      <c r="D5" s="36"/>
      <c r="E5" s="36"/>
      <c r="F5" s="36"/>
      <c r="G5" s="36"/>
      <c r="H5" s="36"/>
      <c r="I5" s="36"/>
      <c r="J5" s="36"/>
      <c r="K5" s="36"/>
      <c r="M5" s="2" t="s">
        <v>8</v>
      </c>
      <c r="N5" s="20">
        <v>9863</v>
      </c>
    </row>
    <row r="6" spans="1:14" ht="18.75" x14ac:dyDescent="0.3">
      <c r="A6" s="3" t="s">
        <v>9</v>
      </c>
      <c r="B6" s="4">
        <f>1+SUMIF($C$15:$C$748,F6,$D$15:$D$748)-SUMIF($C$15:$C$748,F6,$E$15:$E$748)</f>
        <v>61</v>
      </c>
      <c r="C6" s="5" t="s">
        <v>10</v>
      </c>
      <c r="D6" s="5"/>
      <c r="E6" s="5" t="s">
        <v>11</v>
      </c>
      <c r="F6" s="6" t="s">
        <v>3</v>
      </c>
      <c r="G6" s="3" t="s">
        <v>12</v>
      </c>
      <c r="H6" s="4">
        <f>0+SUMIF($C$15:$C$748,K6,$D$15:$D$748)-SUMIF($C$15:$C$748,K6,$E$15:$E$748)</f>
        <v>100</v>
      </c>
      <c r="I6" s="5" t="s">
        <v>10</v>
      </c>
      <c r="J6" s="5" t="s">
        <v>11</v>
      </c>
      <c r="K6" s="6" t="s">
        <v>13</v>
      </c>
      <c r="M6" s="2" t="s">
        <v>14</v>
      </c>
      <c r="N6" s="20"/>
    </row>
    <row r="7" spans="1:14" ht="18.75" x14ac:dyDescent="0.3">
      <c r="A7" s="3" t="s">
        <v>15</v>
      </c>
      <c r="B7" s="4">
        <f>2.5+SUMIF($C$15:$C$748,F7,$D$15:$D$748)-SUMIF($C$15:$C$748,F7,$E$15:$E$748)</f>
        <v>2.5</v>
      </c>
      <c r="C7" s="5" t="s">
        <v>10</v>
      </c>
      <c r="D7" s="5"/>
      <c r="E7" s="5" t="s">
        <v>11</v>
      </c>
      <c r="F7" s="6" t="s">
        <v>5</v>
      </c>
      <c r="G7" s="3" t="s">
        <v>16</v>
      </c>
      <c r="H7" s="4">
        <f>0+SUMIF($C$15:$C$748,K7,$D$15:$D$748)-SUMIF($C$15:$C$748,K7,$E$15:$E$748)</f>
        <v>750</v>
      </c>
      <c r="I7" s="5" t="s">
        <v>17</v>
      </c>
      <c r="J7" s="5" t="s">
        <v>11</v>
      </c>
      <c r="K7" s="6" t="s">
        <v>18</v>
      </c>
      <c r="M7" s="2" t="s">
        <v>19</v>
      </c>
      <c r="N7" s="20">
        <v>14476</v>
      </c>
    </row>
    <row r="8" spans="1:14" ht="18.75" x14ac:dyDescent="0.3">
      <c r="A8" s="3" t="s">
        <v>20</v>
      </c>
      <c r="B8" s="4">
        <f>0+SUMIF($C$15:$C$748,F8,$D$15:$D$748)-SUMIF($C$15:$C$748,F8,$E$15:$E$748)</f>
        <v>0</v>
      </c>
      <c r="C8" s="5" t="s">
        <v>17</v>
      </c>
      <c r="D8" s="5"/>
      <c r="E8" s="5" t="s">
        <v>11</v>
      </c>
      <c r="F8" s="6" t="s">
        <v>6</v>
      </c>
      <c r="G8" s="3" t="s">
        <v>21</v>
      </c>
      <c r="H8" s="4">
        <f>0+SUMIF($C$15:$C$748,K8,$D$15:$D$748)-SUMIF($C$15:$C$748,K8,$E$15:$E$748)</f>
        <v>0</v>
      </c>
      <c r="I8" s="5" t="s">
        <v>17</v>
      </c>
      <c r="J8" s="5" t="s">
        <v>11</v>
      </c>
      <c r="K8" s="6" t="s">
        <v>22</v>
      </c>
      <c r="M8" s="2" t="s">
        <v>13</v>
      </c>
      <c r="N8" s="20">
        <v>13920</v>
      </c>
    </row>
    <row r="9" spans="1:14" ht="18.75" x14ac:dyDescent="0.3">
      <c r="A9" s="3" t="s">
        <v>23</v>
      </c>
      <c r="B9" s="4">
        <f>0+SUMIF($C$15:$C$748,F9,$D$15:$D$748)-SUMIF($C$15:$C$748,F9,$E$15:$E$748)</f>
        <v>25</v>
      </c>
      <c r="C9" s="5" t="s">
        <v>17</v>
      </c>
      <c r="D9" s="5"/>
      <c r="E9" s="5" t="s">
        <v>11</v>
      </c>
      <c r="F9" s="6" t="s">
        <v>8</v>
      </c>
      <c r="G9" s="3" t="s">
        <v>24</v>
      </c>
      <c r="H9" s="4">
        <f>8+SUMIF($C$15:$C$748,K9,$D$15:$D$748)-SUMIF($C$15:$C$748,K9,$E$15:$E$748)</f>
        <v>33</v>
      </c>
      <c r="I9" s="5" t="s">
        <v>17</v>
      </c>
      <c r="J9" s="5" t="s">
        <v>11</v>
      </c>
      <c r="K9" s="6" t="s">
        <v>25</v>
      </c>
      <c r="M9" s="2" t="s">
        <v>18</v>
      </c>
      <c r="N9" s="20">
        <v>4841</v>
      </c>
    </row>
    <row r="10" spans="1:14" ht="18.75" x14ac:dyDescent="0.3">
      <c r="A10" s="3" t="s">
        <v>26</v>
      </c>
      <c r="B10" s="4">
        <f>10+SUMIF($C$15:$C$748,F10,$D$15:$D$748)-SUMIF($C$15:$C$748,F10,$E$15:$E$748)</f>
        <v>10</v>
      </c>
      <c r="C10" s="5" t="s">
        <v>17</v>
      </c>
      <c r="D10" s="5"/>
      <c r="E10" s="5" t="s">
        <v>11</v>
      </c>
      <c r="F10" s="6" t="s">
        <v>14</v>
      </c>
      <c r="G10" s="3" t="s">
        <v>27</v>
      </c>
      <c r="H10" s="4">
        <f>26+SUMIF($C$15:$C$748,K10,$D$15:$D$748)-SUMIF($C$15:$C$748,K10,$E$15:$E$748)</f>
        <v>26</v>
      </c>
      <c r="I10" s="5" t="s">
        <v>17</v>
      </c>
      <c r="J10" s="5" t="s">
        <v>11</v>
      </c>
      <c r="K10" s="6" t="s">
        <v>28</v>
      </c>
      <c r="M10" s="2" t="s">
        <v>22</v>
      </c>
      <c r="N10" s="20"/>
    </row>
    <row r="11" spans="1:14" ht="18.75" x14ac:dyDescent="0.3">
      <c r="A11" s="3" t="s">
        <v>29</v>
      </c>
      <c r="B11" s="4">
        <f>0+SUMIF($C$15:$C$748,F11,$D$15:$D$748)-SUMIF($C$15:$C$748,F11,$E$15:$E$748)</f>
        <v>50</v>
      </c>
      <c r="C11" s="5" t="s">
        <v>17</v>
      </c>
      <c r="D11" s="5"/>
      <c r="E11" s="5" t="s">
        <v>11</v>
      </c>
      <c r="F11" s="6" t="s">
        <v>19</v>
      </c>
      <c r="G11" s="3" t="s">
        <v>181</v>
      </c>
      <c r="H11" s="4">
        <f>+SUMIF($C$15:$C$748,K11,$D$15:$D$748)-SUMIF($C$15:$C$748,K11,$E$15:$E$748)</f>
        <v>0</v>
      </c>
      <c r="I11" s="5" t="s">
        <v>17</v>
      </c>
      <c r="J11" s="5" t="s">
        <v>11</v>
      </c>
      <c r="K11" s="6" t="s">
        <v>179</v>
      </c>
      <c r="M11" s="2" t="s">
        <v>25</v>
      </c>
      <c r="N11" s="20">
        <v>19912</v>
      </c>
    </row>
    <row r="12" spans="1:14" ht="18.75" x14ac:dyDescent="0.3">
      <c r="A12" s="3" t="s">
        <v>196</v>
      </c>
      <c r="B12" s="4">
        <f>+SUMIF($C$15:$C$748,F12,$D$15:$D$748)-SUMIF($C$15:$C$748,F12,$E$15:$E$748)</f>
        <v>0</v>
      </c>
      <c r="C12" s="5" t="s">
        <v>17</v>
      </c>
      <c r="D12" s="5"/>
      <c r="E12" s="5" t="s">
        <v>11</v>
      </c>
      <c r="F12" s="6" t="s">
        <v>197</v>
      </c>
      <c r="G12" s="3" t="s">
        <v>182</v>
      </c>
      <c r="H12" s="4">
        <f>21+SUMIF($C$15:$C$748,K12,$D$15:$D$748)-SUMIF($C$15:$C$748,K12,$E$15:$E$748)</f>
        <v>21</v>
      </c>
      <c r="I12" s="5" t="s">
        <v>17</v>
      </c>
      <c r="J12" s="5" t="s">
        <v>11</v>
      </c>
      <c r="K12" s="6" t="s">
        <v>180</v>
      </c>
      <c r="M12" s="2" t="s">
        <v>28</v>
      </c>
      <c r="N12" s="20"/>
    </row>
    <row r="13" spans="1:14" ht="18.75" x14ac:dyDescent="0.3">
      <c r="A13" s="3"/>
      <c r="B13" s="4">
        <f>+SUMIF($C$15:$C$748,F13,$D$15:$D$748)-SUMIF($C$15:$C$748,F13,$E$15:$E$748)</f>
        <v>0</v>
      </c>
      <c r="C13" s="5" t="s">
        <v>17</v>
      </c>
      <c r="D13" s="5"/>
      <c r="E13" s="5" t="s">
        <v>11</v>
      </c>
      <c r="F13" s="6" t="s">
        <v>198</v>
      </c>
      <c r="G13" s="3" t="s">
        <v>199</v>
      </c>
      <c r="H13" s="4">
        <f>+SUMIF($C$15:$C$748,K13,$D$15:$D$748)-SUMIF($C$15:$C$748,K13,$E$15:$E$748)</f>
        <v>0</v>
      </c>
      <c r="I13" s="5" t="s">
        <v>17</v>
      </c>
      <c r="J13" s="5" t="s">
        <v>11</v>
      </c>
      <c r="K13" s="6" t="s">
        <v>200</v>
      </c>
      <c r="M13" s="2" t="s">
        <v>179</v>
      </c>
      <c r="N13" s="20"/>
    </row>
    <row r="14" spans="1:14" ht="51" x14ac:dyDescent="0.25">
      <c r="A14" s="7" t="s">
        <v>30</v>
      </c>
      <c r="B14" s="7" t="s">
        <v>31</v>
      </c>
      <c r="C14" s="7" t="s">
        <v>32</v>
      </c>
      <c r="D14" s="7" t="s">
        <v>33</v>
      </c>
      <c r="E14" s="7" t="s">
        <v>34</v>
      </c>
      <c r="F14" s="7" t="s">
        <v>35</v>
      </c>
      <c r="G14" s="7" t="s">
        <v>36</v>
      </c>
      <c r="H14" s="7" t="s">
        <v>37</v>
      </c>
      <c r="I14" s="8" t="s">
        <v>38</v>
      </c>
      <c r="J14" s="8" t="s">
        <v>39</v>
      </c>
      <c r="M14" s="2" t="s">
        <v>180</v>
      </c>
      <c r="N14" s="20">
        <v>11350</v>
      </c>
    </row>
    <row r="15" spans="1:14" s="10" customFormat="1" ht="15" hidden="1" customHeight="1" x14ac:dyDescent="0.25">
      <c r="A15" s="9">
        <v>42741</v>
      </c>
      <c r="B15" t="s">
        <v>201</v>
      </c>
      <c r="C15" s="10" t="s">
        <v>18</v>
      </c>
      <c r="D15" s="10">
        <v>250</v>
      </c>
      <c r="F15" s="11"/>
      <c r="G15"/>
      <c r="I15" s="12">
        <f t="shared" ref="I15:I78" si="0">+VLOOKUP(C15,$M$1:$N$12,2,0)</f>
        <v>4841</v>
      </c>
      <c r="J15" s="12">
        <f t="shared" ref="J15:J85" si="1">+I15*E15</f>
        <v>0</v>
      </c>
      <c r="M15" s="2" t="s">
        <v>198</v>
      </c>
      <c r="N15" s="20"/>
    </row>
    <row r="16" spans="1:14" ht="15" hidden="1" customHeight="1" x14ac:dyDescent="0.25">
      <c r="A16" s="9">
        <v>42741</v>
      </c>
      <c r="B16" t="s">
        <v>201</v>
      </c>
      <c r="C16" t="s">
        <v>19</v>
      </c>
      <c r="D16">
        <v>50</v>
      </c>
      <c r="I16" s="12">
        <f t="shared" si="0"/>
        <v>14476</v>
      </c>
      <c r="J16" s="12">
        <f t="shared" si="1"/>
        <v>0</v>
      </c>
      <c r="M16" s="2" t="s">
        <v>200</v>
      </c>
      <c r="N16" s="20"/>
    </row>
    <row r="17" spans="1:14" ht="15" hidden="1" customHeight="1" x14ac:dyDescent="0.25">
      <c r="A17" s="9">
        <v>42745</v>
      </c>
      <c r="B17" t="s">
        <v>202</v>
      </c>
      <c r="C17" s="11" t="s">
        <v>3</v>
      </c>
      <c r="D17">
        <v>30</v>
      </c>
      <c r="I17" s="12">
        <f>+VLOOKUP(C17,$M$1:$N$12,2,0)</f>
        <v>11600</v>
      </c>
      <c r="J17" s="12">
        <f>+I17*E17</f>
        <v>0</v>
      </c>
      <c r="M17" s="2" t="s">
        <v>197</v>
      </c>
      <c r="N17" s="20"/>
    </row>
    <row r="18" spans="1:14" ht="15" customHeight="1" x14ac:dyDescent="0.25">
      <c r="A18" s="9">
        <v>42742</v>
      </c>
      <c r="B18" t="s">
        <v>203</v>
      </c>
      <c r="C18" t="s">
        <v>13</v>
      </c>
      <c r="D18">
        <v>50</v>
      </c>
      <c r="I18" s="12">
        <f t="shared" si="0"/>
        <v>13920</v>
      </c>
      <c r="J18" s="12">
        <f t="shared" si="1"/>
        <v>0</v>
      </c>
    </row>
    <row r="19" spans="1:14" ht="15" hidden="1" customHeight="1" x14ac:dyDescent="0.25">
      <c r="A19" s="9">
        <v>42752</v>
      </c>
      <c r="B19" t="s">
        <v>204</v>
      </c>
      <c r="C19" t="s">
        <v>18</v>
      </c>
      <c r="D19">
        <v>250</v>
      </c>
      <c r="I19" s="12">
        <f t="shared" si="0"/>
        <v>4841</v>
      </c>
      <c r="J19" s="12">
        <f t="shared" si="1"/>
        <v>0</v>
      </c>
    </row>
    <row r="20" spans="1:14" ht="15" hidden="1" customHeight="1" x14ac:dyDescent="0.25">
      <c r="A20" s="9">
        <v>42752</v>
      </c>
      <c r="B20" t="s">
        <v>204</v>
      </c>
      <c r="C20" t="s">
        <v>8</v>
      </c>
      <c r="D20">
        <v>25</v>
      </c>
      <c r="I20" s="12">
        <f t="shared" si="0"/>
        <v>9863</v>
      </c>
      <c r="J20" s="12">
        <f t="shared" si="1"/>
        <v>0</v>
      </c>
    </row>
    <row r="21" spans="1:14" ht="15" hidden="1" customHeight="1" x14ac:dyDescent="0.25">
      <c r="A21" s="9">
        <v>42752</v>
      </c>
      <c r="B21" t="s">
        <v>223</v>
      </c>
      <c r="C21" t="s">
        <v>25</v>
      </c>
      <c r="D21">
        <v>25</v>
      </c>
      <c r="I21" s="12">
        <f t="shared" si="0"/>
        <v>19912</v>
      </c>
      <c r="J21" s="12">
        <f t="shared" si="1"/>
        <v>0</v>
      </c>
    </row>
    <row r="22" spans="1:14" ht="15" hidden="1" customHeight="1" x14ac:dyDescent="0.25">
      <c r="A22" s="9">
        <v>42758</v>
      </c>
      <c r="B22" t="s">
        <v>250</v>
      </c>
      <c r="C22" t="s">
        <v>3</v>
      </c>
      <c r="D22">
        <v>30</v>
      </c>
      <c r="I22" s="12">
        <f t="shared" si="0"/>
        <v>11600</v>
      </c>
      <c r="J22" s="12">
        <f t="shared" si="1"/>
        <v>0</v>
      </c>
    </row>
    <row r="23" spans="1:14" ht="15" hidden="1" customHeight="1" x14ac:dyDescent="0.25">
      <c r="A23" s="9">
        <v>42758</v>
      </c>
      <c r="B23" t="s">
        <v>273</v>
      </c>
      <c r="C23" t="s">
        <v>18</v>
      </c>
      <c r="D23">
        <v>250</v>
      </c>
      <c r="I23" s="12">
        <f t="shared" si="0"/>
        <v>4841</v>
      </c>
      <c r="J23" s="12">
        <f t="shared" si="1"/>
        <v>0</v>
      </c>
    </row>
    <row r="24" spans="1:14" ht="15" customHeight="1" x14ac:dyDescent="0.25">
      <c r="A24" s="9">
        <v>42762</v>
      </c>
      <c r="B24" t="s">
        <v>276</v>
      </c>
      <c r="C24" t="s">
        <v>13</v>
      </c>
      <c r="D24">
        <v>50</v>
      </c>
      <c r="I24" s="12">
        <f t="shared" si="0"/>
        <v>13920</v>
      </c>
      <c r="J24" s="12">
        <f t="shared" si="1"/>
        <v>0</v>
      </c>
    </row>
    <row r="25" spans="1:14" ht="15" hidden="1" customHeight="1" x14ac:dyDescent="0.25">
      <c r="A25" s="9"/>
      <c r="I25" s="12" t="e">
        <f t="shared" si="0"/>
        <v>#N/A</v>
      </c>
      <c r="J25" s="12" t="e">
        <f t="shared" si="1"/>
        <v>#N/A</v>
      </c>
    </row>
    <row r="26" spans="1:14" ht="15" hidden="1" customHeight="1" x14ac:dyDescent="0.25">
      <c r="A26" s="9"/>
      <c r="I26" s="12" t="e">
        <f t="shared" si="0"/>
        <v>#N/A</v>
      </c>
      <c r="J26" s="12" t="e">
        <f t="shared" si="1"/>
        <v>#N/A</v>
      </c>
    </row>
    <row r="27" spans="1:14" ht="15" hidden="1" customHeight="1" x14ac:dyDescent="0.25">
      <c r="A27" s="9"/>
      <c r="I27" s="12" t="e">
        <f t="shared" si="0"/>
        <v>#N/A</v>
      </c>
      <c r="J27" s="12" t="e">
        <f t="shared" si="1"/>
        <v>#N/A</v>
      </c>
    </row>
    <row r="28" spans="1:14" ht="15" hidden="1" customHeight="1" x14ac:dyDescent="0.25">
      <c r="A28" s="9"/>
      <c r="I28" s="12" t="e">
        <f t="shared" si="0"/>
        <v>#N/A</v>
      </c>
      <c r="J28" s="12" t="e">
        <f t="shared" si="1"/>
        <v>#N/A</v>
      </c>
    </row>
    <row r="29" spans="1:14" ht="15" hidden="1" customHeight="1" x14ac:dyDescent="0.25">
      <c r="A29" s="9"/>
      <c r="I29" s="12" t="e">
        <f t="shared" si="0"/>
        <v>#N/A</v>
      </c>
      <c r="J29" s="12" t="e">
        <f t="shared" si="1"/>
        <v>#N/A</v>
      </c>
    </row>
    <row r="30" spans="1:14" ht="15" hidden="1" customHeight="1" x14ac:dyDescent="0.25">
      <c r="A30" s="9"/>
      <c r="I30" s="12" t="e">
        <f t="shared" si="0"/>
        <v>#N/A</v>
      </c>
      <c r="J30" s="12" t="e">
        <f t="shared" si="1"/>
        <v>#N/A</v>
      </c>
    </row>
    <row r="31" spans="1:14" ht="15" hidden="1" customHeight="1" x14ac:dyDescent="0.25">
      <c r="A31" s="9"/>
      <c r="I31" s="12" t="e">
        <f t="shared" si="0"/>
        <v>#N/A</v>
      </c>
      <c r="J31" s="12" t="e">
        <f t="shared" si="1"/>
        <v>#N/A</v>
      </c>
    </row>
    <row r="32" spans="1:14" ht="15" hidden="1" customHeight="1" x14ac:dyDescent="0.25">
      <c r="A32" s="9"/>
      <c r="I32" s="12" t="e">
        <f t="shared" si="0"/>
        <v>#N/A</v>
      </c>
      <c r="J32" s="12" t="e">
        <f t="shared" si="1"/>
        <v>#N/A</v>
      </c>
    </row>
    <row r="33" spans="1:10" ht="15" hidden="1" customHeight="1" x14ac:dyDescent="0.25">
      <c r="A33" s="9"/>
      <c r="I33" s="12" t="e">
        <f t="shared" si="0"/>
        <v>#N/A</v>
      </c>
      <c r="J33" s="12" t="e">
        <f t="shared" si="1"/>
        <v>#N/A</v>
      </c>
    </row>
    <row r="34" spans="1:10" ht="15" hidden="1" customHeight="1" x14ac:dyDescent="0.25">
      <c r="A34" s="9"/>
      <c r="I34" s="12" t="e">
        <f t="shared" si="0"/>
        <v>#N/A</v>
      </c>
      <c r="J34" s="12" t="e">
        <f t="shared" si="1"/>
        <v>#N/A</v>
      </c>
    </row>
    <row r="35" spans="1:10" ht="15" hidden="1" customHeight="1" x14ac:dyDescent="0.25">
      <c r="A35" s="9"/>
      <c r="I35" s="12" t="e">
        <f t="shared" si="0"/>
        <v>#N/A</v>
      </c>
      <c r="J35" s="12" t="e">
        <f t="shared" si="1"/>
        <v>#N/A</v>
      </c>
    </row>
    <row r="36" spans="1:10" ht="15" hidden="1" customHeight="1" x14ac:dyDescent="0.25">
      <c r="A36" s="9"/>
      <c r="I36" s="12" t="e">
        <f t="shared" si="0"/>
        <v>#N/A</v>
      </c>
      <c r="J36" s="12" t="e">
        <f t="shared" si="1"/>
        <v>#N/A</v>
      </c>
    </row>
    <row r="37" spans="1:10" ht="15" hidden="1" customHeight="1" x14ac:dyDescent="0.25">
      <c r="A37" s="9"/>
      <c r="I37" s="12" t="e">
        <f t="shared" si="0"/>
        <v>#N/A</v>
      </c>
      <c r="J37" s="12" t="e">
        <f t="shared" si="1"/>
        <v>#N/A</v>
      </c>
    </row>
    <row r="38" spans="1:10" ht="15" hidden="1" customHeight="1" x14ac:dyDescent="0.25">
      <c r="A38" s="9"/>
      <c r="I38" s="12" t="e">
        <f t="shared" si="0"/>
        <v>#N/A</v>
      </c>
      <c r="J38" s="12" t="e">
        <f t="shared" si="1"/>
        <v>#N/A</v>
      </c>
    </row>
    <row r="39" spans="1:10" ht="15" hidden="1" customHeight="1" x14ac:dyDescent="0.25">
      <c r="A39" s="9"/>
      <c r="I39" s="12" t="e">
        <f t="shared" si="0"/>
        <v>#N/A</v>
      </c>
      <c r="J39" s="12" t="e">
        <f t="shared" si="1"/>
        <v>#N/A</v>
      </c>
    </row>
    <row r="40" spans="1:10" ht="15" hidden="1" customHeight="1" x14ac:dyDescent="0.25">
      <c r="A40" s="9"/>
      <c r="I40" s="12" t="e">
        <f t="shared" si="0"/>
        <v>#N/A</v>
      </c>
      <c r="J40" s="12" t="e">
        <f t="shared" si="1"/>
        <v>#N/A</v>
      </c>
    </row>
    <row r="41" spans="1:10" ht="15" hidden="1" customHeight="1" x14ac:dyDescent="0.25">
      <c r="A41" s="9"/>
      <c r="I41" s="12" t="e">
        <f t="shared" si="0"/>
        <v>#N/A</v>
      </c>
      <c r="J41" s="12" t="e">
        <f t="shared" si="1"/>
        <v>#N/A</v>
      </c>
    </row>
    <row r="42" spans="1:10" hidden="1" x14ac:dyDescent="0.25">
      <c r="A42" s="9"/>
      <c r="I42" s="12" t="e">
        <f t="shared" si="0"/>
        <v>#N/A</v>
      </c>
      <c r="J42" s="12" t="e">
        <f t="shared" si="1"/>
        <v>#N/A</v>
      </c>
    </row>
    <row r="43" spans="1:10" ht="15" hidden="1" customHeight="1" x14ac:dyDescent="0.25">
      <c r="A43" s="9"/>
      <c r="I43" s="12" t="e">
        <f t="shared" si="0"/>
        <v>#N/A</v>
      </c>
      <c r="J43" s="12" t="e">
        <f t="shared" si="1"/>
        <v>#N/A</v>
      </c>
    </row>
    <row r="44" spans="1:10" ht="15" hidden="1" customHeight="1" x14ac:dyDescent="0.25">
      <c r="A44" s="9"/>
      <c r="I44" s="12" t="e">
        <f t="shared" si="0"/>
        <v>#N/A</v>
      </c>
      <c r="J44" s="12" t="e">
        <f t="shared" si="1"/>
        <v>#N/A</v>
      </c>
    </row>
    <row r="45" spans="1:10" ht="15" hidden="1" customHeight="1" x14ac:dyDescent="0.25">
      <c r="A45" s="9"/>
      <c r="I45" s="12" t="e">
        <f t="shared" si="0"/>
        <v>#N/A</v>
      </c>
      <c r="J45" s="12" t="e">
        <f t="shared" si="1"/>
        <v>#N/A</v>
      </c>
    </row>
    <row r="46" spans="1:10" hidden="1" x14ac:dyDescent="0.25">
      <c r="A46" s="9"/>
      <c r="I46" s="12" t="e">
        <f t="shared" si="0"/>
        <v>#N/A</v>
      </c>
      <c r="J46" s="12" t="e">
        <f t="shared" si="1"/>
        <v>#N/A</v>
      </c>
    </row>
    <row r="47" spans="1:10" hidden="1" x14ac:dyDescent="0.25">
      <c r="A47" s="9"/>
      <c r="I47" s="12" t="e">
        <f t="shared" si="0"/>
        <v>#N/A</v>
      </c>
      <c r="J47" s="12" t="e">
        <f t="shared" si="1"/>
        <v>#N/A</v>
      </c>
    </row>
    <row r="48" spans="1:10" hidden="1" x14ac:dyDescent="0.25">
      <c r="A48" s="9"/>
      <c r="I48" s="12" t="e">
        <f t="shared" si="0"/>
        <v>#N/A</v>
      </c>
      <c r="J48" s="12" t="e">
        <f t="shared" si="1"/>
        <v>#N/A</v>
      </c>
    </row>
    <row r="49" spans="1:10" ht="15" hidden="1" customHeight="1" x14ac:dyDescent="0.25">
      <c r="A49" s="9"/>
      <c r="I49" s="12" t="e">
        <f t="shared" si="0"/>
        <v>#N/A</v>
      </c>
      <c r="J49" s="12" t="e">
        <f t="shared" si="1"/>
        <v>#N/A</v>
      </c>
    </row>
    <row r="50" spans="1:10" ht="15" hidden="1" customHeight="1" x14ac:dyDescent="0.25">
      <c r="A50" s="9"/>
      <c r="I50" s="12" t="e">
        <f t="shared" si="0"/>
        <v>#N/A</v>
      </c>
      <c r="J50" s="12" t="e">
        <f t="shared" si="1"/>
        <v>#N/A</v>
      </c>
    </row>
    <row r="51" spans="1:10" hidden="1" x14ac:dyDescent="0.25">
      <c r="A51" s="9"/>
      <c r="I51" s="12" t="e">
        <f t="shared" si="0"/>
        <v>#N/A</v>
      </c>
      <c r="J51" s="12" t="e">
        <f t="shared" si="1"/>
        <v>#N/A</v>
      </c>
    </row>
    <row r="52" spans="1:10" ht="15" hidden="1" customHeight="1" x14ac:dyDescent="0.25">
      <c r="A52" s="9"/>
      <c r="I52" s="12" t="e">
        <f t="shared" si="0"/>
        <v>#N/A</v>
      </c>
      <c r="J52" s="12" t="e">
        <f t="shared" si="1"/>
        <v>#N/A</v>
      </c>
    </row>
    <row r="53" spans="1:10" ht="15" hidden="1" customHeight="1" x14ac:dyDescent="0.25">
      <c r="A53" s="9"/>
      <c r="I53" s="12" t="e">
        <f t="shared" si="0"/>
        <v>#N/A</v>
      </c>
      <c r="J53" s="12" t="e">
        <f t="shared" si="1"/>
        <v>#N/A</v>
      </c>
    </row>
    <row r="54" spans="1:10" ht="15" hidden="1" customHeight="1" x14ac:dyDescent="0.25">
      <c r="A54" s="9"/>
      <c r="I54" s="12" t="e">
        <f t="shared" si="0"/>
        <v>#N/A</v>
      </c>
      <c r="J54" s="12" t="e">
        <f t="shared" si="1"/>
        <v>#N/A</v>
      </c>
    </row>
    <row r="55" spans="1:10" ht="15" hidden="1" customHeight="1" x14ac:dyDescent="0.25">
      <c r="A55" s="9"/>
      <c r="I55" s="12" t="e">
        <f t="shared" si="0"/>
        <v>#N/A</v>
      </c>
      <c r="J55" s="12" t="e">
        <f t="shared" si="1"/>
        <v>#N/A</v>
      </c>
    </row>
    <row r="56" spans="1:10" hidden="1" x14ac:dyDescent="0.25">
      <c r="A56" s="9"/>
      <c r="I56" s="12" t="e">
        <f t="shared" si="0"/>
        <v>#N/A</v>
      </c>
      <c r="J56" s="12" t="e">
        <f t="shared" si="1"/>
        <v>#N/A</v>
      </c>
    </row>
    <row r="57" spans="1:10" hidden="1" x14ac:dyDescent="0.25">
      <c r="A57" s="9"/>
      <c r="I57" s="12" t="e">
        <f t="shared" si="0"/>
        <v>#N/A</v>
      </c>
      <c r="J57" s="12" t="e">
        <f t="shared" si="1"/>
        <v>#N/A</v>
      </c>
    </row>
    <row r="58" spans="1:10" hidden="1" x14ac:dyDescent="0.25">
      <c r="A58" s="9"/>
      <c r="I58" s="12" t="e">
        <f t="shared" si="0"/>
        <v>#N/A</v>
      </c>
      <c r="J58" s="12" t="e">
        <f t="shared" si="1"/>
        <v>#N/A</v>
      </c>
    </row>
    <row r="59" spans="1:10" ht="15" hidden="1" customHeight="1" x14ac:dyDescent="0.25">
      <c r="A59" s="9"/>
      <c r="I59" s="12" t="e">
        <f t="shared" si="0"/>
        <v>#N/A</v>
      </c>
      <c r="J59" s="12" t="e">
        <f t="shared" si="1"/>
        <v>#N/A</v>
      </c>
    </row>
    <row r="60" spans="1:10" ht="15" hidden="1" customHeight="1" x14ac:dyDescent="0.25">
      <c r="A60" s="9"/>
      <c r="I60" s="12" t="e">
        <f t="shared" si="0"/>
        <v>#N/A</v>
      </c>
      <c r="J60" s="12" t="e">
        <f t="shared" si="1"/>
        <v>#N/A</v>
      </c>
    </row>
    <row r="61" spans="1:10" ht="15" hidden="1" customHeight="1" x14ac:dyDescent="0.25">
      <c r="A61" s="9"/>
      <c r="I61" s="12" t="e">
        <f t="shared" si="0"/>
        <v>#N/A</v>
      </c>
      <c r="J61" s="12" t="e">
        <f t="shared" si="1"/>
        <v>#N/A</v>
      </c>
    </row>
    <row r="62" spans="1:10" ht="15" hidden="1" customHeight="1" x14ac:dyDescent="0.25">
      <c r="A62" s="9"/>
      <c r="I62" s="12" t="e">
        <f t="shared" si="0"/>
        <v>#N/A</v>
      </c>
      <c r="J62" s="12" t="e">
        <f t="shared" si="1"/>
        <v>#N/A</v>
      </c>
    </row>
    <row r="63" spans="1:10" ht="15" hidden="1" customHeight="1" x14ac:dyDescent="0.25">
      <c r="A63" s="9"/>
      <c r="I63" s="12" t="e">
        <f t="shared" si="0"/>
        <v>#N/A</v>
      </c>
      <c r="J63" s="12" t="e">
        <f t="shared" si="1"/>
        <v>#N/A</v>
      </c>
    </row>
    <row r="64" spans="1:10" ht="15" hidden="1" customHeight="1" x14ac:dyDescent="0.25">
      <c r="A64" s="9"/>
      <c r="I64" s="12" t="e">
        <f t="shared" si="0"/>
        <v>#N/A</v>
      </c>
      <c r="J64" s="12" t="e">
        <f t="shared" si="1"/>
        <v>#N/A</v>
      </c>
    </row>
    <row r="65" spans="1:10" ht="15" hidden="1" customHeight="1" x14ac:dyDescent="0.25">
      <c r="A65" s="9"/>
      <c r="I65" s="12" t="e">
        <f t="shared" si="0"/>
        <v>#N/A</v>
      </c>
      <c r="J65" s="12" t="e">
        <f t="shared" si="1"/>
        <v>#N/A</v>
      </c>
    </row>
    <row r="66" spans="1:10" ht="15" hidden="1" customHeight="1" x14ac:dyDescent="0.25">
      <c r="A66" s="9"/>
      <c r="I66" s="12" t="e">
        <f t="shared" si="0"/>
        <v>#N/A</v>
      </c>
      <c r="J66" s="12" t="e">
        <f t="shared" si="1"/>
        <v>#N/A</v>
      </c>
    </row>
    <row r="67" spans="1:10" ht="15" hidden="1" customHeight="1" x14ac:dyDescent="0.25">
      <c r="A67" s="9"/>
      <c r="I67" s="12" t="e">
        <f t="shared" si="0"/>
        <v>#N/A</v>
      </c>
      <c r="J67" s="12" t="e">
        <f t="shared" si="1"/>
        <v>#N/A</v>
      </c>
    </row>
    <row r="68" spans="1:10" ht="15" hidden="1" customHeight="1" x14ac:dyDescent="0.25">
      <c r="A68" s="9"/>
      <c r="I68" s="12" t="e">
        <f t="shared" si="0"/>
        <v>#N/A</v>
      </c>
      <c r="J68" s="12" t="e">
        <f t="shared" si="1"/>
        <v>#N/A</v>
      </c>
    </row>
    <row r="69" spans="1:10" ht="15" hidden="1" customHeight="1" x14ac:dyDescent="0.25">
      <c r="A69" s="9"/>
      <c r="I69" s="12" t="e">
        <f t="shared" si="0"/>
        <v>#N/A</v>
      </c>
      <c r="J69" s="12" t="e">
        <f t="shared" si="1"/>
        <v>#N/A</v>
      </c>
    </row>
    <row r="70" spans="1:10" ht="15" hidden="1" customHeight="1" x14ac:dyDescent="0.25">
      <c r="A70" s="9"/>
      <c r="I70" s="12" t="e">
        <f t="shared" si="0"/>
        <v>#N/A</v>
      </c>
      <c r="J70" s="12" t="e">
        <f t="shared" si="1"/>
        <v>#N/A</v>
      </c>
    </row>
    <row r="71" spans="1:10" ht="15" hidden="1" customHeight="1" x14ac:dyDescent="0.25">
      <c r="A71" s="13"/>
      <c r="B71" s="14"/>
      <c r="C71" s="14"/>
      <c r="D71" s="14"/>
      <c r="E71" s="14"/>
      <c r="F71" s="14"/>
      <c r="G71" s="14"/>
      <c r="H71" s="14"/>
      <c r="I71" s="15" t="e">
        <f t="shared" si="0"/>
        <v>#N/A</v>
      </c>
      <c r="J71" s="15" t="e">
        <f t="shared" si="1"/>
        <v>#N/A</v>
      </c>
    </row>
    <row r="72" spans="1:10" ht="15" hidden="1" customHeight="1" x14ac:dyDescent="0.25">
      <c r="A72" s="13"/>
      <c r="B72" s="14"/>
      <c r="C72" s="14"/>
      <c r="D72" s="14"/>
      <c r="E72" s="14"/>
      <c r="F72" s="14"/>
      <c r="G72" s="14"/>
      <c r="H72" s="14"/>
      <c r="I72" s="15" t="e">
        <f t="shared" si="0"/>
        <v>#N/A</v>
      </c>
      <c r="J72" s="15" t="e">
        <f t="shared" si="1"/>
        <v>#N/A</v>
      </c>
    </row>
    <row r="73" spans="1:10" ht="15" hidden="1" customHeight="1" x14ac:dyDescent="0.25">
      <c r="A73" s="13"/>
      <c r="B73" s="14"/>
      <c r="C73" s="14"/>
      <c r="D73" s="14"/>
      <c r="E73" s="14"/>
      <c r="F73" s="14"/>
      <c r="G73" s="14"/>
      <c r="H73" s="14"/>
      <c r="I73" s="15" t="e">
        <f t="shared" si="0"/>
        <v>#N/A</v>
      </c>
      <c r="J73" s="15" t="e">
        <f t="shared" si="1"/>
        <v>#N/A</v>
      </c>
    </row>
    <row r="74" spans="1:10" ht="15" hidden="1" customHeight="1" x14ac:dyDescent="0.25">
      <c r="A74" s="13"/>
      <c r="B74" s="14"/>
      <c r="C74" s="14"/>
      <c r="D74" s="14"/>
      <c r="E74" s="14"/>
      <c r="F74" s="14"/>
      <c r="G74" s="14"/>
      <c r="H74" s="14"/>
      <c r="I74" s="15" t="e">
        <f t="shared" si="0"/>
        <v>#N/A</v>
      </c>
      <c r="J74" s="15" t="e">
        <f t="shared" si="1"/>
        <v>#N/A</v>
      </c>
    </row>
    <row r="75" spans="1:10" ht="15" hidden="1" customHeight="1" x14ac:dyDescent="0.25">
      <c r="A75" s="13"/>
      <c r="B75" s="14"/>
      <c r="C75" s="14"/>
      <c r="D75" s="14"/>
      <c r="E75" s="14"/>
      <c r="F75" s="14"/>
      <c r="G75" s="14"/>
      <c r="H75" s="14"/>
      <c r="I75" s="15" t="e">
        <f t="shared" si="0"/>
        <v>#N/A</v>
      </c>
      <c r="J75" s="15" t="e">
        <f t="shared" si="1"/>
        <v>#N/A</v>
      </c>
    </row>
    <row r="76" spans="1:10" ht="15" hidden="1" customHeight="1" x14ac:dyDescent="0.25">
      <c r="A76" s="13"/>
      <c r="B76" s="14"/>
      <c r="C76" s="14"/>
      <c r="D76" s="14"/>
      <c r="E76" s="14"/>
      <c r="F76" s="14"/>
      <c r="G76" s="14"/>
      <c r="H76" s="14"/>
      <c r="I76" s="15" t="e">
        <f t="shared" si="0"/>
        <v>#N/A</v>
      </c>
      <c r="J76" s="15" t="e">
        <f t="shared" si="1"/>
        <v>#N/A</v>
      </c>
    </row>
    <row r="77" spans="1:10" s="16" customFormat="1" ht="15" hidden="1" customHeight="1" x14ac:dyDescent="0.25">
      <c r="A77" s="17"/>
      <c r="I77" s="18" t="e">
        <f t="shared" si="0"/>
        <v>#N/A</v>
      </c>
      <c r="J77" s="18" t="e">
        <f t="shared" si="1"/>
        <v>#N/A</v>
      </c>
    </row>
    <row r="78" spans="1:10" s="16" customFormat="1" ht="15" hidden="1" customHeight="1" x14ac:dyDescent="0.25">
      <c r="A78" s="17"/>
      <c r="I78" s="18" t="e">
        <f t="shared" si="0"/>
        <v>#N/A</v>
      </c>
      <c r="J78" s="18" t="e">
        <f t="shared" si="1"/>
        <v>#N/A</v>
      </c>
    </row>
    <row r="79" spans="1:10" s="16" customFormat="1" ht="15" hidden="1" customHeight="1" x14ac:dyDescent="0.25">
      <c r="A79" s="17"/>
      <c r="I79" s="18" t="e">
        <f t="shared" ref="I79:I142" si="2">+VLOOKUP(C79,$M$1:$N$12,2,0)</f>
        <v>#N/A</v>
      </c>
      <c r="J79" s="18" t="e">
        <f t="shared" si="1"/>
        <v>#N/A</v>
      </c>
    </row>
    <row r="80" spans="1:10" s="16" customFormat="1" ht="15" hidden="1" customHeight="1" x14ac:dyDescent="0.25">
      <c r="A80" s="17"/>
      <c r="I80" s="18" t="e">
        <f t="shared" si="2"/>
        <v>#N/A</v>
      </c>
      <c r="J80" s="18" t="e">
        <f t="shared" si="1"/>
        <v>#N/A</v>
      </c>
    </row>
    <row r="81" spans="1:10" s="16" customFormat="1" ht="15" hidden="1" customHeight="1" x14ac:dyDescent="0.25">
      <c r="A81" s="17"/>
      <c r="I81" s="18" t="e">
        <f t="shared" si="2"/>
        <v>#N/A</v>
      </c>
      <c r="J81" s="18" t="e">
        <f t="shared" ref="J81" si="3">+I81*E81</f>
        <v>#N/A</v>
      </c>
    </row>
    <row r="82" spans="1:10" s="16" customFormat="1" ht="15" hidden="1" customHeight="1" x14ac:dyDescent="0.25">
      <c r="A82" s="17"/>
      <c r="I82" s="18" t="e">
        <f t="shared" si="2"/>
        <v>#N/A</v>
      </c>
      <c r="J82" s="18" t="e">
        <f t="shared" si="1"/>
        <v>#N/A</v>
      </c>
    </row>
    <row r="83" spans="1:10" s="16" customFormat="1" ht="15" hidden="1" customHeight="1" x14ac:dyDescent="0.25">
      <c r="A83" s="17"/>
      <c r="I83" s="18" t="e">
        <f t="shared" si="2"/>
        <v>#N/A</v>
      </c>
      <c r="J83" s="18" t="e">
        <f t="shared" si="1"/>
        <v>#N/A</v>
      </c>
    </row>
    <row r="84" spans="1:10" s="16" customFormat="1" ht="15" hidden="1" customHeight="1" x14ac:dyDescent="0.25">
      <c r="A84" s="17"/>
      <c r="I84" s="18" t="e">
        <f t="shared" si="2"/>
        <v>#N/A</v>
      </c>
      <c r="J84" s="18" t="e">
        <f t="shared" si="1"/>
        <v>#N/A</v>
      </c>
    </row>
    <row r="85" spans="1:10" s="16" customFormat="1" ht="15" hidden="1" customHeight="1" x14ac:dyDescent="0.25">
      <c r="A85" s="17"/>
      <c r="I85" s="18" t="e">
        <f t="shared" si="2"/>
        <v>#N/A</v>
      </c>
      <c r="J85" s="18" t="e">
        <f t="shared" si="1"/>
        <v>#N/A</v>
      </c>
    </row>
    <row r="86" spans="1:10" s="16" customFormat="1" ht="15" hidden="1" customHeight="1" x14ac:dyDescent="0.25">
      <c r="A86" s="17"/>
      <c r="I86" s="18" t="e">
        <f t="shared" si="2"/>
        <v>#N/A</v>
      </c>
      <c r="J86" s="18" t="e">
        <f t="shared" ref="J86:J153" si="4">+I86*E86</f>
        <v>#N/A</v>
      </c>
    </row>
    <row r="87" spans="1:10" s="16" customFormat="1" ht="15" hidden="1" customHeight="1" x14ac:dyDescent="0.25">
      <c r="A87" s="17"/>
      <c r="I87" s="18" t="e">
        <f t="shared" si="2"/>
        <v>#N/A</v>
      </c>
      <c r="J87" s="18" t="e">
        <f t="shared" si="4"/>
        <v>#N/A</v>
      </c>
    </row>
    <row r="88" spans="1:10" s="16" customFormat="1" ht="15" hidden="1" customHeight="1" x14ac:dyDescent="0.25">
      <c r="A88" s="17"/>
      <c r="I88" s="18" t="e">
        <f t="shared" si="2"/>
        <v>#N/A</v>
      </c>
      <c r="J88" s="18" t="e">
        <f t="shared" si="4"/>
        <v>#N/A</v>
      </c>
    </row>
    <row r="89" spans="1:10" s="16" customFormat="1" ht="15" hidden="1" customHeight="1" x14ac:dyDescent="0.25">
      <c r="A89" s="17"/>
      <c r="I89" s="18" t="e">
        <f t="shared" si="2"/>
        <v>#N/A</v>
      </c>
      <c r="J89" s="18" t="e">
        <f t="shared" ref="J89" si="5">+I89*E89</f>
        <v>#N/A</v>
      </c>
    </row>
    <row r="90" spans="1:10" s="16" customFormat="1" ht="15" hidden="1" customHeight="1" x14ac:dyDescent="0.25">
      <c r="A90" s="17"/>
      <c r="I90" s="18" t="e">
        <f t="shared" si="2"/>
        <v>#N/A</v>
      </c>
      <c r="J90" s="18" t="e">
        <f t="shared" si="4"/>
        <v>#N/A</v>
      </c>
    </row>
    <row r="91" spans="1:10" s="16" customFormat="1" ht="15" hidden="1" customHeight="1" x14ac:dyDescent="0.25">
      <c r="A91" s="17"/>
      <c r="I91" s="18" t="e">
        <f t="shared" si="2"/>
        <v>#N/A</v>
      </c>
      <c r="J91" s="18" t="e">
        <f t="shared" si="4"/>
        <v>#N/A</v>
      </c>
    </row>
    <row r="92" spans="1:10" s="16" customFormat="1" ht="15" hidden="1" customHeight="1" x14ac:dyDescent="0.25">
      <c r="A92" s="17"/>
      <c r="I92" s="18" t="e">
        <f t="shared" si="2"/>
        <v>#N/A</v>
      </c>
      <c r="J92" s="18" t="e">
        <f t="shared" si="4"/>
        <v>#N/A</v>
      </c>
    </row>
    <row r="93" spans="1:10" s="16" customFormat="1" ht="15" hidden="1" customHeight="1" x14ac:dyDescent="0.25">
      <c r="A93" s="17"/>
      <c r="I93" s="18" t="e">
        <f t="shared" si="2"/>
        <v>#N/A</v>
      </c>
      <c r="J93" s="18" t="e">
        <f t="shared" si="4"/>
        <v>#N/A</v>
      </c>
    </row>
    <row r="94" spans="1:10" s="16" customFormat="1" ht="15" hidden="1" customHeight="1" x14ac:dyDescent="0.25">
      <c r="A94" s="17"/>
      <c r="I94" s="18" t="e">
        <f t="shared" si="2"/>
        <v>#N/A</v>
      </c>
      <c r="J94" s="18" t="e">
        <f t="shared" si="4"/>
        <v>#N/A</v>
      </c>
    </row>
    <row r="95" spans="1:10" ht="15" hidden="1" customHeight="1" x14ac:dyDescent="0.25">
      <c r="A95" s="17"/>
      <c r="C95" s="16"/>
      <c r="D95" s="16"/>
      <c r="E95" s="16"/>
      <c r="F95" s="16"/>
      <c r="G95" s="16"/>
      <c r="H95" s="16"/>
      <c r="I95" s="12" t="e">
        <f t="shared" si="2"/>
        <v>#N/A</v>
      </c>
      <c r="J95" s="12" t="e">
        <f t="shared" si="4"/>
        <v>#N/A</v>
      </c>
    </row>
    <row r="96" spans="1:10" ht="15" hidden="1" customHeight="1" x14ac:dyDescent="0.25">
      <c r="A96" s="17"/>
      <c r="C96" s="16"/>
      <c r="E96" s="16"/>
      <c r="F96" s="16"/>
      <c r="G96" s="16"/>
      <c r="H96" s="16"/>
      <c r="I96" s="12" t="e">
        <f t="shared" si="2"/>
        <v>#N/A</v>
      </c>
      <c r="J96" s="12" t="e">
        <f t="shared" si="4"/>
        <v>#N/A</v>
      </c>
    </row>
    <row r="97" spans="1:10" ht="15" hidden="1" customHeight="1" x14ac:dyDescent="0.25">
      <c r="A97" s="17"/>
      <c r="C97" s="16"/>
      <c r="E97" s="16"/>
      <c r="F97" s="16"/>
      <c r="G97" s="16"/>
      <c r="H97" s="16"/>
      <c r="I97" s="12" t="e">
        <f t="shared" si="2"/>
        <v>#N/A</v>
      </c>
      <c r="J97" s="12" t="e">
        <f t="shared" si="4"/>
        <v>#N/A</v>
      </c>
    </row>
    <row r="98" spans="1:10" ht="15" hidden="1" customHeight="1" x14ac:dyDescent="0.25">
      <c r="A98" s="17"/>
      <c r="C98" s="16"/>
      <c r="E98" s="16"/>
      <c r="F98" s="16"/>
      <c r="G98" s="16"/>
      <c r="H98" s="16"/>
      <c r="I98" s="12" t="e">
        <f t="shared" si="2"/>
        <v>#N/A</v>
      </c>
      <c r="J98" s="12" t="e">
        <f t="shared" si="4"/>
        <v>#N/A</v>
      </c>
    </row>
    <row r="99" spans="1:10" ht="15" hidden="1" customHeight="1" x14ac:dyDescent="0.25">
      <c r="A99" s="17"/>
      <c r="C99" s="16"/>
      <c r="E99" s="16"/>
      <c r="F99" s="16"/>
      <c r="G99" s="16"/>
      <c r="H99" s="16"/>
      <c r="I99" s="12" t="e">
        <f t="shared" si="2"/>
        <v>#N/A</v>
      </c>
      <c r="J99" s="12" t="e">
        <f t="shared" si="4"/>
        <v>#N/A</v>
      </c>
    </row>
    <row r="100" spans="1:10" ht="15" hidden="1" customHeight="1" x14ac:dyDescent="0.25">
      <c r="A100" s="17"/>
      <c r="C100" s="16"/>
      <c r="E100" s="16"/>
      <c r="F100" s="16"/>
      <c r="G100" s="16"/>
      <c r="H100" s="16"/>
      <c r="I100" s="12" t="e">
        <f t="shared" si="2"/>
        <v>#N/A</v>
      </c>
      <c r="J100" s="12" t="e">
        <f t="shared" si="4"/>
        <v>#N/A</v>
      </c>
    </row>
    <row r="101" spans="1:10" ht="15" hidden="1" customHeight="1" x14ac:dyDescent="0.25">
      <c r="A101" s="17"/>
      <c r="C101" s="16"/>
      <c r="E101" s="16"/>
      <c r="F101" s="16"/>
      <c r="G101" s="16"/>
      <c r="H101" s="16"/>
      <c r="I101" s="12" t="e">
        <f t="shared" si="2"/>
        <v>#N/A</v>
      </c>
      <c r="J101" s="12" t="e">
        <f t="shared" si="4"/>
        <v>#N/A</v>
      </c>
    </row>
    <row r="102" spans="1:10" ht="15" hidden="1" customHeight="1" x14ac:dyDescent="0.25">
      <c r="A102" s="17"/>
      <c r="C102" s="16"/>
      <c r="E102" s="16"/>
      <c r="F102" s="16"/>
      <c r="G102" s="16"/>
      <c r="H102" s="16"/>
      <c r="I102" s="12" t="e">
        <f t="shared" si="2"/>
        <v>#N/A</v>
      </c>
      <c r="J102" s="12" t="e">
        <f t="shared" si="4"/>
        <v>#N/A</v>
      </c>
    </row>
    <row r="103" spans="1:10" ht="15" hidden="1" customHeight="1" x14ac:dyDescent="0.25">
      <c r="A103" s="17"/>
      <c r="C103" s="16"/>
      <c r="E103" s="16"/>
      <c r="F103" s="16"/>
      <c r="G103" s="16"/>
      <c r="H103" s="16"/>
      <c r="I103" s="12" t="e">
        <f t="shared" si="2"/>
        <v>#N/A</v>
      </c>
      <c r="J103" s="12" t="e">
        <f t="shared" si="4"/>
        <v>#N/A</v>
      </c>
    </row>
    <row r="104" spans="1:10" ht="15" hidden="1" customHeight="1" x14ac:dyDescent="0.25">
      <c r="A104" s="17"/>
      <c r="C104" s="16"/>
      <c r="E104" s="16"/>
      <c r="I104" s="12" t="e">
        <f t="shared" si="2"/>
        <v>#N/A</v>
      </c>
      <c r="J104" s="12" t="e">
        <f t="shared" si="4"/>
        <v>#N/A</v>
      </c>
    </row>
    <row r="105" spans="1:10" ht="15" hidden="1" customHeight="1" x14ac:dyDescent="0.25">
      <c r="A105" s="17"/>
      <c r="C105" s="16"/>
      <c r="I105" s="12" t="e">
        <f t="shared" si="2"/>
        <v>#N/A</v>
      </c>
      <c r="J105" s="12" t="e">
        <f t="shared" si="4"/>
        <v>#N/A</v>
      </c>
    </row>
    <row r="106" spans="1:10" ht="15" hidden="1" customHeight="1" x14ac:dyDescent="0.25">
      <c r="A106" s="9"/>
      <c r="C106" s="16"/>
      <c r="I106" s="12" t="e">
        <f t="shared" si="2"/>
        <v>#N/A</v>
      </c>
      <c r="J106" s="12" t="e">
        <f t="shared" si="4"/>
        <v>#N/A</v>
      </c>
    </row>
    <row r="107" spans="1:10" ht="15" hidden="1" customHeight="1" x14ac:dyDescent="0.25">
      <c r="A107" s="9"/>
      <c r="C107" s="16"/>
      <c r="I107" s="12" t="e">
        <f t="shared" si="2"/>
        <v>#N/A</v>
      </c>
      <c r="J107" s="12" t="e">
        <f t="shared" si="4"/>
        <v>#N/A</v>
      </c>
    </row>
    <row r="108" spans="1:10" ht="15" hidden="1" customHeight="1" x14ac:dyDescent="0.25">
      <c r="A108" s="9"/>
      <c r="C108" s="16"/>
      <c r="I108" s="12" t="e">
        <f t="shared" si="2"/>
        <v>#N/A</v>
      </c>
      <c r="J108" s="12" t="e">
        <f t="shared" si="4"/>
        <v>#N/A</v>
      </c>
    </row>
    <row r="109" spans="1:10" ht="15" hidden="1" customHeight="1" x14ac:dyDescent="0.25">
      <c r="A109" s="9"/>
      <c r="C109" s="16"/>
      <c r="I109" s="12" t="e">
        <f t="shared" si="2"/>
        <v>#N/A</v>
      </c>
      <c r="J109" s="12" t="e">
        <f t="shared" si="4"/>
        <v>#N/A</v>
      </c>
    </row>
    <row r="110" spans="1:10" ht="15" hidden="1" customHeight="1" x14ac:dyDescent="0.25">
      <c r="A110" s="9"/>
      <c r="C110" s="16"/>
      <c r="I110" s="12" t="e">
        <f t="shared" si="2"/>
        <v>#N/A</v>
      </c>
      <c r="J110" s="12" t="e">
        <f t="shared" si="4"/>
        <v>#N/A</v>
      </c>
    </row>
    <row r="111" spans="1:10" ht="15" hidden="1" customHeight="1" x14ac:dyDescent="0.25">
      <c r="A111" s="9"/>
      <c r="C111" s="16"/>
      <c r="I111" s="12" t="e">
        <f t="shared" si="2"/>
        <v>#N/A</v>
      </c>
      <c r="J111" s="12" t="e">
        <f t="shared" si="4"/>
        <v>#N/A</v>
      </c>
    </row>
    <row r="112" spans="1:10" ht="15" hidden="1" customHeight="1" x14ac:dyDescent="0.25">
      <c r="A112" s="9"/>
      <c r="C112" s="16"/>
      <c r="I112" s="12" t="e">
        <f t="shared" si="2"/>
        <v>#N/A</v>
      </c>
      <c r="J112" s="12" t="e">
        <f t="shared" si="4"/>
        <v>#N/A</v>
      </c>
    </row>
    <row r="113" spans="1:10" ht="15" hidden="1" customHeight="1" x14ac:dyDescent="0.25">
      <c r="A113" s="9"/>
      <c r="C113" s="16"/>
      <c r="I113" s="12" t="e">
        <f t="shared" si="2"/>
        <v>#N/A</v>
      </c>
      <c r="J113" s="12" t="e">
        <f t="shared" si="4"/>
        <v>#N/A</v>
      </c>
    </row>
    <row r="114" spans="1:10" ht="15" hidden="1" customHeight="1" x14ac:dyDescent="0.25">
      <c r="A114" s="9"/>
      <c r="C114" s="16"/>
      <c r="I114" s="12" t="e">
        <f t="shared" si="2"/>
        <v>#N/A</v>
      </c>
      <c r="J114" s="12" t="e">
        <f t="shared" si="4"/>
        <v>#N/A</v>
      </c>
    </row>
    <row r="115" spans="1:10" ht="15" hidden="1" customHeight="1" x14ac:dyDescent="0.25">
      <c r="A115" s="9"/>
      <c r="C115" s="16"/>
      <c r="I115" s="12" t="e">
        <f t="shared" si="2"/>
        <v>#N/A</v>
      </c>
      <c r="J115" s="12" t="e">
        <f t="shared" si="4"/>
        <v>#N/A</v>
      </c>
    </row>
    <row r="116" spans="1:10" ht="15" hidden="1" customHeight="1" x14ac:dyDescent="0.25">
      <c r="A116" s="9"/>
      <c r="C116" s="16"/>
      <c r="I116" s="12" t="e">
        <f t="shared" si="2"/>
        <v>#N/A</v>
      </c>
      <c r="J116" s="12" t="e">
        <f t="shared" si="4"/>
        <v>#N/A</v>
      </c>
    </row>
    <row r="117" spans="1:10" ht="15" hidden="1" customHeight="1" x14ac:dyDescent="0.25">
      <c r="A117" s="9"/>
      <c r="C117" s="16"/>
      <c r="I117" s="12" t="e">
        <f t="shared" si="2"/>
        <v>#N/A</v>
      </c>
      <c r="J117" s="12" t="e">
        <f>+I117*E117</f>
        <v>#N/A</v>
      </c>
    </row>
    <row r="118" spans="1:10" ht="15" hidden="1" customHeight="1" x14ac:dyDescent="0.25">
      <c r="A118" s="9"/>
      <c r="C118" s="16"/>
      <c r="I118" s="12" t="e">
        <f t="shared" si="2"/>
        <v>#N/A</v>
      </c>
      <c r="J118" s="12" t="e">
        <f>+I118*E118</f>
        <v>#N/A</v>
      </c>
    </row>
    <row r="119" spans="1:10" ht="15" hidden="1" customHeight="1" x14ac:dyDescent="0.25">
      <c r="A119" s="9"/>
      <c r="C119" s="16"/>
      <c r="I119" s="12" t="e">
        <f t="shared" si="2"/>
        <v>#N/A</v>
      </c>
      <c r="J119" s="12" t="e">
        <f t="shared" si="4"/>
        <v>#N/A</v>
      </c>
    </row>
    <row r="120" spans="1:10" ht="15" hidden="1" customHeight="1" x14ac:dyDescent="0.25">
      <c r="A120" s="9"/>
      <c r="C120" s="16"/>
      <c r="I120" s="12" t="e">
        <f t="shared" si="2"/>
        <v>#N/A</v>
      </c>
      <c r="J120" s="12" t="e">
        <f t="shared" si="4"/>
        <v>#N/A</v>
      </c>
    </row>
    <row r="121" spans="1:10" ht="15" hidden="1" customHeight="1" x14ac:dyDescent="0.25">
      <c r="A121" s="9"/>
      <c r="C121" s="16"/>
      <c r="I121" s="12" t="e">
        <f t="shared" si="2"/>
        <v>#N/A</v>
      </c>
      <c r="J121" s="12" t="e">
        <f t="shared" si="4"/>
        <v>#N/A</v>
      </c>
    </row>
    <row r="122" spans="1:10" ht="15" hidden="1" customHeight="1" x14ac:dyDescent="0.25">
      <c r="A122" s="9"/>
      <c r="I122" s="12" t="e">
        <f t="shared" si="2"/>
        <v>#N/A</v>
      </c>
      <c r="J122" s="12" t="e">
        <f>+I122*E122</f>
        <v>#N/A</v>
      </c>
    </row>
    <row r="123" spans="1:10" ht="15" hidden="1" customHeight="1" x14ac:dyDescent="0.25">
      <c r="A123" s="9"/>
      <c r="C123" s="16"/>
      <c r="I123" s="12" t="e">
        <f t="shared" si="2"/>
        <v>#N/A</v>
      </c>
      <c r="J123" s="12" t="e">
        <f t="shared" si="4"/>
        <v>#N/A</v>
      </c>
    </row>
    <row r="124" spans="1:10" ht="15" hidden="1" customHeight="1" x14ac:dyDescent="0.25">
      <c r="A124" s="9"/>
      <c r="C124" s="16"/>
      <c r="I124" s="12" t="e">
        <f t="shared" si="2"/>
        <v>#N/A</v>
      </c>
      <c r="J124" s="12" t="e">
        <f t="shared" si="4"/>
        <v>#N/A</v>
      </c>
    </row>
    <row r="125" spans="1:10" ht="15" hidden="1" customHeight="1" x14ac:dyDescent="0.25">
      <c r="A125" s="9"/>
      <c r="C125" s="16"/>
      <c r="I125" s="12" t="e">
        <f t="shared" si="2"/>
        <v>#N/A</v>
      </c>
      <c r="J125" s="12" t="e">
        <f t="shared" si="4"/>
        <v>#N/A</v>
      </c>
    </row>
    <row r="126" spans="1:10" ht="15" hidden="1" customHeight="1" x14ac:dyDescent="0.25">
      <c r="A126" s="9"/>
      <c r="C126" s="16"/>
      <c r="I126" s="12" t="e">
        <f t="shared" si="2"/>
        <v>#N/A</v>
      </c>
      <c r="J126" s="12" t="e">
        <f t="shared" si="4"/>
        <v>#N/A</v>
      </c>
    </row>
    <row r="127" spans="1:10" ht="15" hidden="1" customHeight="1" x14ac:dyDescent="0.25">
      <c r="A127" s="9"/>
      <c r="C127" s="16"/>
      <c r="I127" s="12" t="e">
        <f t="shared" si="2"/>
        <v>#N/A</v>
      </c>
      <c r="J127" s="12" t="e">
        <f t="shared" si="4"/>
        <v>#N/A</v>
      </c>
    </row>
    <row r="128" spans="1:10" ht="15" hidden="1" customHeight="1" x14ac:dyDescent="0.25">
      <c r="A128" s="9"/>
      <c r="C128" s="16"/>
      <c r="I128" s="12" t="e">
        <f t="shared" si="2"/>
        <v>#N/A</v>
      </c>
      <c r="J128" s="12" t="e">
        <f t="shared" si="4"/>
        <v>#N/A</v>
      </c>
    </row>
    <row r="129" spans="1:10" ht="15" hidden="1" customHeight="1" x14ac:dyDescent="0.25">
      <c r="A129" s="9"/>
      <c r="C129" s="16"/>
      <c r="I129" s="12" t="e">
        <f t="shared" si="2"/>
        <v>#N/A</v>
      </c>
      <c r="J129" s="12" t="e">
        <f t="shared" si="4"/>
        <v>#N/A</v>
      </c>
    </row>
    <row r="130" spans="1:10" ht="15" hidden="1" customHeight="1" x14ac:dyDescent="0.25">
      <c r="A130" s="9"/>
      <c r="I130" s="12" t="e">
        <f t="shared" si="2"/>
        <v>#N/A</v>
      </c>
      <c r="J130" s="12" t="e">
        <f>+I130*E130</f>
        <v>#N/A</v>
      </c>
    </row>
    <row r="131" spans="1:10" ht="15" hidden="1" customHeight="1" x14ac:dyDescent="0.25">
      <c r="A131" s="9"/>
      <c r="C131" s="16"/>
      <c r="I131" s="12" t="e">
        <f t="shared" si="2"/>
        <v>#N/A</v>
      </c>
      <c r="J131" s="12" t="e">
        <f t="shared" si="4"/>
        <v>#N/A</v>
      </c>
    </row>
    <row r="132" spans="1:10" ht="15" hidden="1" customHeight="1" x14ac:dyDescent="0.25">
      <c r="A132" s="9"/>
      <c r="C132" s="16"/>
      <c r="I132" s="12" t="e">
        <f t="shared" si="2"/>
        <v>#N/A</v>
      </c>
      <c r="J132" s="12" t="e">
        <f t="shared" si="4"/>
        <v>#N/A</v>
      </c>
    </row>
    <row r="133" spans="1:10" ht="15" hidden="1" customHeight="1" x14ac:dyDescent="0.25">
      <c r="A133" s="9"/>
      <c r="C133" s="16"/>
      <c r="I133" s="12" t="e">
        <f t="shared" si="2"/>
        <v>#N/A</v>
      </c>
      <c r="J133" s="12" t="e">
        <f t="shared" si="4"/>
        <v>#N/A</v>
      </c>
    </row>
    <row r="134" spans="1:10" ht="15" hidden="1" customHeight="1" x14ac:dyDescent="0.25">
      <c r="A134" s="9"/>
      <c r="C134" s="16"/>
      <c r="I134" s="12" t="e">
        <f t="shared" si="2"/>
        <v>#N/A</v>
      </c>
      <c r="J134" s="12" t="e">
        <f t="shared" si="4"/>
        <v>#N/A</v>
      </c>
    </row>
    <row r="135" spans="1:10" ht="15" hidden="1" customHeight="1" x14ac:dyDescent="0.25">
      <c r="A135" s="9"/>
      <c r="C135" s="16"/>
      <c r="I135" s="12" t="e">
        <f t="shared" si="2"/>
        <v>#N/A</v>
      </c>
      <c r="J135" s="12" t="e">
        <f t="shared" si="4"/>
        <v>#N/A</v>
      </c>
    </row>
    <row r="136" spans="1:10" ht="15" hidden="1" customHeight="1" x14ac:dyDescent="0.25">
      <c r="A136" s="9"/>
      <c r="I136" s="12" t="e">
        <f t="shared" si="2"/>
        <v>#N/A</v>
      </c>
      <c r="J136" s="12" t="e">
        <f>+I136*E136</f>
        <v>#N/A</v>
      </c>
    </row>
    <row r="137" spans="1:10" ht="15" hidden="1" customHeight="1" x14ac:dyDescent="0.25">
      <c r="A137" s="9"/>
      <c r="I137" s="12" t="e">
        <f t="shared" si="2"/>
        <v>#N/A</v>
      </c>
      <c r="J137" s="12" t="e">
        <f>+I137*E137</f>
        <v>#N/A</v>
      </c>
    </row>
    <row r="138" spans="1:10" ht="15" hidden="1" customHeight="1" x14ac:dyDescent="0.25">
      <c r="A138" s="9"/>
      <c r="I138" s="12" t="e">
        <f t="shared" si="2"/>
        <v>#N/A</v>
      </c>
      <c r="J138" s="12" t="e">
        <f>+I138*E138</f>
        <v>#N/A</v>
      </c>
    </row>
    <row r="139" spans="1:10" ht="15" hidden="1" customHeight="1" x14ac:dyDescent="0.25">
      <c r="A139" s="9"/>
      <c r="I139" s="12" t="e">
        <f t="shared" si="2"/>
        <v>#N/A</v>
      </c>
      <c r="J139" s="12" t="e">
        <f>+I139*E139</f>
        <v>#N/A</v>
      </c>
    </row>
    <row r="140" spans="1:10" ht="15" hidden="1" customHeight="1" x14ac:dyDescent="0.25">
      <c r="A140" s="9"/>
      <c r="I140" s="12" t="e">
        <f t="shared" si="2"/>
        <v>#N/A</v>
      </c>
      <c r="J140" s="12" t="e">
        <f>+I140*E140</f>
        <v>#N/A</v>
      </c>
    </row>
    <row r="141" spans="1:10" ht="15" hidden="1" customHeight="1" x14ac:dyDescent="0.25">
      <c r="A141" s="9"/>
      <c r="C141" s="16"/>
      <c r="I141" s="12" t="e">
        <f t="shared" si="2"/>
        <v>#N/A</v>
      </c>
      <c r="J141" s="12" t="e">
        <f t="shared" si="4"/>
        <v>#N/A</v>
      </c>
    </row>
    <row r="142" spans="1:10" ht="15" hidden="1" customHeight="1" x14ac:dyDescent="0.25">
      <c r="A142" s="9"/>
      <c r="C142" s="16"/>
      <c r="I142" s="12" t="e">
        <f t="shared" si="2"/>
        <v>#N/A</v>
      </c>
      <c r="J142" s="12" t="e">
        <f t="shared" si="4"/>
        <v>#N/A</v>
      </c>
    </row>
    <row r="143" spans="1:10" ht="15" hidden="1" customHeight="1" x14ac:dyDescent="0.25">
      <c r="A143" s="9"/>
      <c r="C143" s="16"/>
      <c r="I143" s="12" t="e">
        <f t="shared" ref="I143:I207" si="6">+VLOOKUP(C143,$M$1:$N$12,2,0)</f>
        <v>#N/A</v>
      </c>
      <c r="J143" s="12" t="e">
        <f t="shared" si="4"/>
        <v>#N/A</v>
      </c>
    </row>
    <row r="144" spans="1:10" ht="15" hidden="1" customHeight="1" x14ac:dyDescent="0.25">
      <c r="A144" s="9"/>
      <c r="C144" s="16"/>
      <c r="I144" s="12" t="e">
        <f t="shared" si="6"/>
        <v>#N/A</v>
      </c>
      <c r="J144" s="12" t="e">
        <f t="shared" si="4"/>
        <v>#N/A</v>
      </c>
    </row>
    <row r="145" spans="1:10" ht="15" hidden="1" customHeight="1" x14ac:dyDescent="0.25">
      <c r="A145" s="9"/>
      <c r="I145" s="12" t="e">
        <f t="shared" si="6"/>
        <v>#N/A</v>
      </c>
      <c r="J145" s="12" t="e">
        <f t="shared" si="4"/>
        <v>#N/A</v>
      </c>
    </row>
    <row r="146" spans="1:10" ht="15" hidden="1" customHeight="1" x14ac:dyDescent="0.25">
      <c r="A146" s="9"/>
      <c r="I146" s="12" t="e">
        <f t="shared" si="6"/>
        <v>#N/A</v>
      </c>
      <c r="J146" s="12" t="e">
        <f t="shared" si="4"/>
        <v>#N/A</v>
      </c>
    </row>
    <row r="147" spans="1:10" ht="15" hidden="1" customHeight="1" x14ac:dyDescent="0.25">
      <c r="A147" s="9"/>
      <c r="I147" s="12" t="e">
        <f t="shared" si="6"/>
        <v>#N/A</v>
      </c>
      <c r="J147" s="12" t="e">
        <f t="shared" si="4"/>
        <v>#N/A</v>
      </c>
    </row>
    <row r="148" spans="1:10" ht="15" hidden="1" customHeight="1" x14ac:dyDescent="0.25">
      <c r="A148" s="9"/>
      <c r="I148" s="12" t="e">
        <f t="shared" si="6"/>
        <v>#N/A</v>
      </c>
      <c r="J148" s="12" t="e">
        <f t="shared" si="4"/>
        <v>#N/A</v>
      </c>
    </row>
    <row r="149" spans="1:10" ht="15" hidden="1" customHeight="1" x14ac:dyDescent="0.25">
      <c r="A149" s="9"/>
      <c r="I149" s="12" t="e">
        <f t="shared" si="6"/>
        <v>#N/A</v>
      </c>
      <c r="J149" s="12" t="e">
        <f t="shared" si="4"/>
        <v>#N/A</v>
      </c>
    </row>
    <row r="150" spans="1:10" ht="15" hidden="1" customHeight="1" x14ac:dyDescent="0.25">
      <c r="A150" s="9"/>
      <c r="I150" s="12" t="e">
        <f t="shared" si="6"/>
        <v>#N/A</v>
      </c>
      <c r="J150" s="12" t="e">
        <f t="shared" si="4"/>
        <v>#N/A</v>
      </c>
    </row>
    <row r="151" spans="1:10" ht="15" hidden="1" customHeight="1" x14ac:dyDescent="0.25">
      <c r="A151" s="9"/>
      <c r="I151" s="12" t="e">
        <f t="shared" si="6"/>
        <v>#N/A</v>
      </c>
      <c r="J151" s="12" t="e">
        <f t="shared" si="4"/>
        <v>#N/A</v>
      </c>
    </row>
    <row r="152" spans="1:10" ht="15" hidden="1" customHeight="1" x14ac:dyDescent="0.25">
      <c r="A152" s="9"/>
      <c r="I152" s="12" t="e">
        <f t="shared" si="6"/>
        <v>#N/A</v>
      </c>
      <c r="J152" s="12" t="e">
        <f t="shared" si="4"/>
        <v>#N/A</v>
      </c>
    </row>
    <row r="153" spans="1:10" ht="15" hidden="1" customHeight="1" x14ac:dyDescent="0.25">
      <c r="A153" s="9"/>
      <c r="I153" s="12" t="e">
        <f t="shared" si="6"/>
        <v>#N/A</v>
      </c>
      <c r="J153" s="12" t="e">
        <f t="shared" si="4"/>
        <v>#N/A</v>
      </c>
    </row>
    <row r="154" spans="1:10" ht="15" hidden="1" customHeight="1" x14ac:dyDescent="0.25">
      <c r="A154" s="9"/>
      <c r="I154" s="12" t="e">
        <f t="shared" si="6"/>
        <v>#N/A</v>
      </c>
      <c r="J154" s="12" t="e">
        <f t="shared" ref="J154:J224" si="7">+I154*E154</f>
        <v>#N/A</v>
      </c>
    </row>
    <row r="155" spans="1:10" ht="15" hidden="1" customHeight="1" x14ac:dyDescent="0.25">
      <c r="A155" s="9"/>
      <c r="I155" s="12" t="e">
        <f t="shared" si="6"/>
        <v>#N/A</v>
      </c>
      <c r="J155" s="12" t="e">
        <f t="shared" si="7"/>
        <v>#N/A</v>
      </c>
    </row>
    <row r="156" spans="1:10" ht="15" hidden="1" customHeight="1" x14ac:dyDescent="0.25">
      <c r="A156" s="9"/>
      <c r="I156" s="12" t="e">
        <f t="shared" si="6"/>
        <v>#N/A</v>
      </c>
      <c r="J156" s="12" t="e">
        <f t="shared" si="7"/>
        <v>#N/A</v>
      </c>
    </row>
    <row r="157" spans="1:10" ht="15" hidden="1" customHeight="1" x14ac:dyDescent="0.25">
      <c r="A157" s="9"/>
      <c r="I157" s="12" t="e">
        <f t="shared" si="6"/>
        <v>#N/A</v>
      </c>
      <c r="J157" s="12" t="e">
        <f t="shared" si="7"/>
        <v>#N/A</v>
      </c>
    </row>
    <row r="158" spans="1:10" ht="15" hidden="1" customHeight="1" x14ac:dyDescent="0.25">
      <c r="A158" s="9"/>
      <c r="I158" s="12" t="e">
        <f t="shared" si="6"/>
        <v>#N/A</v>
      </c>
      <c r="J158" s="12" t="e">
        <f t="shared" ref="J158" si="8">+I158*E158</f>
        <v>#N/A</v>
      </c>
    </row>
    <row r="159" spans="1:10" ht="15" hidden="1" customHeight="1" x14ac:dyDescent="0.25">
      <c r="A159" s="9"/>
      <c r="I159" s="12" t="e">
        <f t="shared" si="6"/>
        <v>#N/A</v>
      </c>
      <c r="J159" s="12" t="e">
        <f t="shared" si="7"/>
        <v>#N/A</v>
      </c>
    </row>
    <row r="160" spans="1:10" ht="15" hidden="1" customHeight="1" x14ac:dyDescent="0.25">
      <c r="A160" s="9"/>
      <c r="I160" s="12" t="e">
        <f t="shared" si="6"/>
        <v>#N/A</v>
      </c>
      <c r="J160" s="12" t="e">
        <f t="shared" si="7"/>
        <v>#N/A</v>
      </c>
    </row>
    <row r="161" spans="1:10" ht="15" hidden="1" customHeight="1" x14ac:dyDescent="0.25">
      <c r="A161" s="9"/>
      <c r="I161" s="12" t="e">
        <f t="shared" si="6"/>
        <v>#N/A</v>
      </c>
      <c r="J161" s="12" t="e">
        <f t="shared" si="7"/>
        <v>#N/A</v>
      </c>
    </row>
    <row r="162" spans="1:10" ht="15" hidden="1" customHeight="1" x14ac:dyDescent="0.25">
      <c r="A162" s="9"/>
      <c r="I162" s="12" t="e">
        <f t="shared" si="6"/>
        <v>#N/A</v>
      </c>
      <c r="J162" s="12" t="e">
        <f>+I162*E162</f>
        <v>#N/A</v>
      </c>
    </row>
    <row r="163" spans="1:10" ht="15" hidden="1" customHeight="1" x14ac:dyDescent="0.25">
      <c r="A163" s="9"/>
      <c r="I163" s="12" t="e">
        <f t="shared" si="6"/>
        <v>#N/A</v>
      </c>
      <c r="J163" s="12" t="e">
        <f t="shared" ref="J163" si="9">+I163*E163</f>
        <v>#N/A</v>
      </c>
    </row>
    <row r="164" spans="1:10" ht="15" hidden="1" customHeight="1" x14ac:dyDescent="0.25">
      <c r="A164" s="9"/>
      <c r="I164" s="12" t="e">
        <f t="shared" si="6"/>
        <v>#N/A</v>
      </c>
      <c r="J164" s="12" t="e">
        <f>+I164*E164</f>
        <v>#N/A</v>
      </c>
    </row>
    <row r="165" spans="1:10" ht="15" hidden="1" customHeight="1" x14ac:dyDescent="0.25">
      <c r="A165" s="9"/>
      <c r="I165" s="12" t="e">
        <f t="shared" si="6"/>
        <v>#N/A</v>
      </c>
      <c r="J165" s="12" t="e">
        <f>+I165*E165</f>
        <v>#N/A</v>
      </c>
    </row>
    <row r="166" spans="1:10" ht="15" hidden="1" customHeight="1" x14ac:dyDescent="0.25">
      <c r="A166" s="9"/>
      <c r="I166" s="12" t="e">
        <f t="shared" si="6"/>
        <v>#N/A</v>
      </c>
      <c r="J166" s="12" t="e">
        <f t="shared" si="7"/>
        <v>#N/A</v>
      </c>
    </row>
    <row r="167" spans="1:10" ht="15" hidden="1" customHeight="1" x14ac:dyDescent="0.25">
      <c r="A167" s="9"/>
      <c r="I167" s="12" t="e">
        <f t="shared" si="6"/>
        <v>#N/A</v>
      </c>
      <c r="J167" s="12" t="e">
        <f t="shared" si="7"/>
        <v>#N/A</v>
      </c>
    </row>
    <row r="168" spans="1:10" ht="15" hidden="1" customHeight="1" x14ac:dyDescent="0.25">
      <c r="A168" s="9"/>
      <c r="I168" s="12" t="e">
        <f t="shared" si="6"/>
        <v>#N/A</v>
      </c>
      <c r="J168" s="12" t="e">
        <f t="shared" si="7"/>
        <v>#N/A</v>
      </c>
    </row>
    <row r="169" spans="1:10" ht="15" hidden="1" customHeight="1" x14ac:dyDescent="0.25">
      <c r="A169" s="9"/>
      <c r="I169" s="12" t="e">
        <f t="shared" si="6"/>
        <v>#N/A</v>
      </c>
      <c r="J169" s="12" t="e">
        <f t="shared" si="7"/>
        <v>#N/A</v>
      </c>
    </row>
    <row r="170" spans="1:10" ht="15" hidden="1" customHeight="1" x14ac:dyDescent="0.25">
      <c r="A170" s="9"/>
      <c r="I170" s="12" t="e">
        <f t="shared" si="6"/>
        <v>#N/A</v>
      </c>
      <c r="J170" s="12" t="e">
        <f t="shared" si="7"/>
        <v>#N/A</v>
      </c>
    </row>
    <row r="171" spans="1:10" ht="15" hidden="1" customHeight="1" x14ac:dyDescent="0.25">
      <c r="A171" s="9"/>
      <c r="I171" s="12" t="e">
        <f t="shared" si="6"/>
        <v>#N/A</v>
      </c>
      <c r="J171" s="12" t="e">
        <f t="shared" si="7"/>
        <v>#N/A</v>
      </c>
    </row>
    <row r="172" spans="1:10" ht="15" hidden="1" customHeight="1" x14ac:dyDescent="0.25">
      <c r="A172" s="9"/>
      <c r="I172" s="12" t="e">
        <f t="shared" si="6"/>
        <v>#N/A</v>
      </c>
      <c r="J172" s="12" t="e">
        <f t="shared" ref="J172" si="10">+I172*E172</f>
        <v>#N/A</v>
      </c>
    </row>
    <row r="173" spans="1:10" ht="15" hidden="1" customHeight="1" x14ac:dyDescent="0.25">
      <c r="A173" s="9"/>
      <c r="I173" s="12" t="e">
        <f t="shared" si="6"/>
        <v>#N/A</v>
      </c>
      <c r="J173" s="12" t="e">
        <f t="shared" ref="J173" si="11">+I173*E173</f>
        <v>#N/A</v>
      </c>
    </row>
    <row r="174" spans="1:10" ht="15" hidden="1" customHeight="1" x14ac:dyDescent="0.25">
      <c r="A174" s="9"/>
      <c r="I174" s="12" t="e">
        <f t="shared" si="6"/>
        <v>#N/A</v>
      </c>
      <c r="J174" s="12" t="e">
        <f t="shared" ref="J174" si="12">+I174*E174</f>
        <v>#N/A</v>
      </c>
    </row>
    <row r="175" spans="1:10" ht="15" hidden="1" customHeight="1" x14ac:dyDescent="0.25">
      <c r="A175" s="9"/>
      <c r="I175" s="12" t="e">
        <f t="shared" si="6"/>
        <v>#N/A</v>
      </c>
      <c r="J175" s="12" t="e">
        <f t="shared" ref="J175" si="13">+I175*E175</f>
        <v>#N/A</v>
      </c>
    </row>
    <row r="176" spans="1:10" ht="15" hidden="1" customHeight="1" x14ac:dyDescent="0.25">
      <c r="A176" s="9"/>
      <c r="I176" s="12" t="e">
        <f t="shared" si="6"/>
        <v>#N/A</v>
      </c>
      <c r="J176" s="12" t="e">
        <f t="shared" ref="J176" si="14">+I176*E176</f>
        <v>#N/A</v>
      </c>
    </row>
    <row r="177" spans="1:10" ht="15" hidden="1" customHeight="1" x14ac:dyDescent="0.25">
      <c r="A177" s="9"/>
      <c r="I177" s="12" t="e">
        <f t="shared" si="6"/>
        <v>#N/A</v>
      </c>
      <c r="J177" s="12" t="e">
        <f t="shared" ref="J177" si="15">+I177*E177</f>
        <v>#N/A</v>
      </c>
    </row>
    <row r="178" spans="1:10" ht="15" hidden="1" customHeight="1" x14ac:dyDescent="0.25">
      <c r="A178" s="9"/>
      <c r="I178" s="12" t="e">
        <f t="shared" si="6"/>
        <v>#N/A</v>
      </c>
      <c r="J178" s="12" t="e">
        <f t="shared" ref="J178:J188" si="16">+I178*E178</f>
        <v>#N/A</v>
      </c>
    </row>
    <row r="179" spans="1:10" ht="15" hidden="1" customHeight="1" x14ac:dyDescent="0.25">
      <c r="A179" s="9"/>
      <c r="I179" s="12" t="e">
        <f t="shared" si="6"/>
        <v>#N/A</v>
      </c>
      <c r="J179" s="12" t="e">
        <f t="shared" si="16"/>
        <v>#N/A</v>
      </c>
    </row>
    <row r="180" spans="1:10" ht="15" hidden="1" customHeight="1" x14ac:dyDescent="0.25">
      <c r="A180" s="9"/>
      <c r="I180" s="12" t="e">
        <f t="shared" ref="I180" si="17">+VLOOKUP(C180,$M$1:$N$12,2,0)</f>
        <v>#N/A</v>
      </c>
      <c r="J180" s="12" t="e">
        <f t="shared" ref="J180" si="18">+I180*E180</f>
        <v>#N/A</v>
      </c>
    </row>
    <row r="181" spans="1:10" ht="15" hidden="1" customHeight="1" x14ac:dyDescent="0.25">
      <c r="A181" s="9"/>
      <c r="I181" s="12" t="e">
        <f t="shared" si="6"/>
        <v>#N/A</v>
      </c>
      <c r="J181" s="12" t="e">
        <f t="shared" si="16"/>
        <v>#N/A</v>
      </c>
    </row>
    <row r="182" spans="1:10" ht="15" hidden="1" customHeight="1" x14ac:dyDescent="0.25">
      <c r="A182" s="9"/>
      <c r="I182" s="12" t="e">
        <f t="shared" si="6"/>
        <v>#N/A</v>
      </c>
      <c r="J182" s="12" t="e">
        <f t="shared" si="16"/>
        <v>#N/A</v>
      </c>
    </row>
    <row r="183" spans="1:10" ht="15" hidden="1" customHeight="1" x14ac:dyDescent="0.25">
      <c r="A183" s="9"/>
      <c r="I183" s="12" t="e">
        <f t="shared" si="6"/>
        <v>#N/A</v>
      </c>
      <c r="J183" s="12" t="e">
        <f t="shared" si="16"/>
        <v>#N/A</v>
      </c>
    </row>
    <row r="184" spans="1:10" ht="15" hidden="1" customHeight="1" x14ac:dyDescent="0.25">
      <c r="A184" s="9"/>
      <c r="I184" s="12" t="e">
        <f t="shared" ref="I184" si="19">+VLOOKUP(C184,$M$1:$N$12,2,0)</f>
        <v>#N/A</v>
      </c>
      <c r="J184" s="12" t="e">
        <f t="shared" ref="J184" si="20">+I184*E184</f>
        <v>#N/A</v>
      </c>
    </row>
    <row r="185" spans="1:10" ht="15" hidden="1" customHeight="1" x14ac:dyDescent="0.25">
      <c r="A185" s="9"/>
      <c r="I185" s="12" t="e">
        <f t="shared" si="6"/>
        <v>#N/A</v>
      </c>
      <c r="J185" s="12" t="e">
        <f t="shared" si="16"/>
        <v>#N/A</v>
      </c>
    </row>
    <row r="186" spans="1:10" ht="15" hidden="1" customHeight="1" x14ac:dyDescent="0.25">
      <c r="A186" s="9"/>
      <c r="I186" s="12" t="e">
        <f t="shared" si="6"/>
        <v>#N/A</v>
      </c>
      <c r="J186" s="12" t="e">
        <f t="shared" si="16"/>
        <v>#N/A</v>
      </c>
    </row>
    <row r="187" spans="1:10" ht="15" hidden="1" customHeight="1" x14ac:dyDescent="0.25">
      <c r="A187" s="9"/>
      <c r="I187" s="12" t="e">
        <f t="shared" si="6"/>
        <v>#N/A</v>
      </c>
      <c r="J187" s="12" t="e">
        <f t="shared" si="16"/>
        <v>#N/A</v>
      </c>
    </row>
    <row r="188" spans="1:10" ht="15" hidden="1" customHeight="1" x14ac:dyDescent="0.25">
      <c r="A188" s="9"/>
      <c r="I188" s="12" t="e">
        <f t="shared" si="6"/>
        <v>#N/A</v>
      </c>
      <c r="J188" s="12" t="e">
        <f t="shared" si="16"/>
        <v>#N/A</v>
      </c>
    </row>
    <row r="189" spans="1:10" ht="15" hidden="1" customHeight="1" x14ac:dyDescent="0.25">
      <c r="A189" s="9"/>
      <c r="I189" s="12" t="e">
        <f t="shared" si="6"/>
        <v>#N/A</v>
      </c>
      <c r="J189" s="12" t="e">
        <f t="shared" si="7"/>
        <v>#N/A</v>
      </c>
    </row>
    <row r="190" spans="1:10" ht="15" hidden="1" customHeight="1" x14ac:dyDescent="0.25">
      <c r="A190" s="9"/>
      <c r="I190" s="12" t="e">
        <f t="shared" si="6"/>
        <v>#N/A</v>
      </c>
      <c r="J190" s="12" t="e">
        <f t="shared" si="7"/>
        <v>#N/A</v>
      </c>
    </row>
    <row r="191" spans="1:10" ht="15" hidden="1" customHeight="1" x14ac:dyDescent="0.25">
      <c r="A191" s="9"/>
      <c r="I191" s="12" t="e">
        <f t="shared" si="6"/>
        <v>#N/A</v>
      </c>
      <c r="J191" s="12" t="e">
        <f t="shared" si="7"/>
        <v>#N/A</v>
      </c>
    </row>
    <row r="192" spans="1:10" ht="15" hidden="1" customHeight="1" x14ac:dyDescent="0.25">
      <c r="A192" s="9"/>
      <c r="I192" s="12" t="e">
        <f t="shared" si="6"/>
        <v>#N/A</v>
      </c>
      <c r="J192" s="12" t="e">
        <f t="shared" si="7"/>
        <v>#N/A</v>
      </c>
    </row>
    <row r="193" spans="1:10" ht="15" hidden="1" customHeight="1" x14ac:dyDescent="0.25">
      <c r="A193" s="9"/>
      <c r="I193" s="12" t="e">
        <f t="shared" si="6"/>
        <v>#N/A</v>
      </c>
      <c r="J193" s="12" t="e">
        <f t="shared" si="7"/>
        <v>#N/A</v>
      </c>
    </row>
    <row r="194" spans="1:10" ht="15" hidden="1" customHeight="1" x14ac:dyDescent="0.25">
      <c r="A194" s="9"/>
      <c r="I194" s="12" t="e">
        <f t="shared" si="6"/>
        <v>#N/A</v>
      </c>
      <c r="J194" s="12" t="e">
        <f t="shared" si="7"/>
        <v>#N/A</v>
      </c>
    </row>
    <row r="195" spans="1:10" ht="15" hidden="1" customHeight="1" x14ac:dyDescent="0.25">
      <c r="A195" s="9"/>
      <c r="I195" s="12" t="e">
        <f t="shared" si="6"/>
        <v>#N/A</v>
      </c>
      <c r="J195" s="12" t="e">
        <f t="shared" si="7"/>
        <v>#N/A</v>
      </c>
    </row>
    <row r="196" spans="1:10" ht="15" hidden="1" customHeight="1" x14ac:dyDescent="0.25">
      <c r="A196" s="9"/>
      <c r="I196" s="12" t="e">
        <f t="shared" si="6"/>
        <v>#N/A</v>
      </c>
      <c r="J196" s="12" t="e">
        <f t="shared" si="7"/>
        <v>#N/A</v>
      </c>
    </row>
    <row r="197" spans="1:10" ht="15" hidden="1" customHeight="1" x14ac:dyDescent="0.25">
      <c r="A197" s="9"/>
      <c r="I197" s="12" t="e">
        <f t="shared" si="6"/>
        <v>#N/A</v>
      </c>
      <c r="J197" s="12" t="e">
        <f t="shared" si="7"/>
        <v>#N/A</v>
      </c>
    </row>
    <row r="198" spans="1:10" ht="15" hidden="1" customHeight="1" x14ac:dyDescent="0.25">
      <c r="A198" s="9"/>
      <c r="I198" s="12" t="e">
        <f t="shared" si="6"/>
        <v>#N/A</v>
      </c>
      <c r="J198" s="12" t="e">
        <f t="shared" si="7"/>
        <v>#N/A</v>
      </c>
    </row>
    <row r="199" spans="1:10" ht="15" hidden="1" customHeight="1" x14ac:dyDescent="0.25">
      <c r="A199" s="9"/>
      <c r="I199" s="12" t="e">
        <f t="shared" si="6"/>
        <v>#N/A</v>
      </c>
      <c r="J199" s="12" t="e">
        <f t="shared" si="7"/>
        <v>#N/A</v>
      </c>
    </row>
    <row r="200" spans="1:10" ht="15" hidden="1" customHeight="1" x14ac:dyDescent="0.25">
      <c r="A200" s="9"/>
      <c r="I200" s="12" t="e">
        <f t="shared" si="6"/>
        <v>#N/A</v>
      </c>
      <c r="J200" s="12" t="e">
        <f t="shared" si="7"/>
        <v>#N/A</v>
      </c>
    </row>
    <row r="201" spans="1:10" ht="15" hidden="1" customHeight="1" x14ac:dyDescent="0.25">
      <c r="A201" s="9"/>
      <c r="I201" s="12" t="e">
        <f t="shared" si="6"/>
        <v>#N/A</v>
      </c>
      <c r="J201" s="12" t="e">
        <f t="shared" si="7"/>
        <v>#N/A</v>
      </c>
    </row>
    <row r="202" spans="1:10" ht="15" hidden="1" customHeight="1" x14ac:dyDescent="0.25">
      <c r="A202" s="9"/>
      <c r="I202" s="12" t="e">
        <f t="shared" si="6"/>
        <v>#N/A</v>
      </c>
      <c r="J202" s="12" t="e">
        <f t="shared" si="7"/>
        <v>#N/A</v>
      </c>
    </row>
    <row r="203" spans="1:10" ht="15" hidden="1" customHeight="1" x14ac:dyDescent="0.25">
      <c r="A203" s="9"/>
      <c r="I203" s="12" t="e">
        <f t="shared" si="6"/>
        <v>#N/A</v>
      </c>
      <c r="J203" s="12" t="e">
        <f t="shared" si="7"/>
        <v>#N/A</v>
      </c>
    </row>
    <row r="204" spans="1:10" ht="15" hidden="1" customHeight="1" x14ac:dyDescent="0.25">
      <c r="A204" s="9"/>
      <c r="I204" s="12" t="e">
        <f t="shared" si="6"/>
        <v>#N/A</v>
      </c>
      <c r="J204" s="12" t="e">
        <f t="shared" si="7"/>
        <v>#N/A</v>
      </c>
    </row>
    <row r="205" spans="1:10" ht="15" hidden="1" customHeight="1" x14ac:dyDescent="0.25">
      <c r="A205" s="9"/>
      <c r="I205" s="12" t="e">
        <f t="shared" si="6"/>
        <v>#N/A</v>
      </c>
      <c r="J205" s="12" t="e">
        <f t="shared" si="7"/>
        <v>#N/A</v>
      </c>
    </row>
    <row r="206" spans="1:10" ht="15" hidden="1" customHeight="1" x14ac:dyDescent="0.25">
      <c r="A206" s="9"/>
      <c r="I206" s="12" t="e">
        <f t="shared" si="6"/>
        <v>#N/A</v>
      </c>
      <c r="J206" s="12" t="e">
        <f t="shared" si="7"/>
        <v>#N/A</v>
      </c>
    </row>
    <row r="207" spans="1:10" ht="15" hidden="1" customHeight="1" x14ac:dyDescent="0.25">
      <c r="A207" s="9"/>
      <c r="I207" s="12" t="e">
        <f t="shared" si="6"/>
        <v>#N/A</v>
      </c>
      <c r="J207" s="12" t="e">
        <f t="shared" si="7"/>
        <v>#N/A</v>
      </c>
    </row>
    <row r="208" spans="1:10" ht="15" hidden="1" customHeight="1" x14ac:dyDescent="0.25">
      <c r="A208" s="9"/>
      <c r="E208" s="28"/>
      <c r="I208" s="12" t="e">
        <f t="shared" ref="I208:I263" si="21">+VLOOKUP(C208,$M$1:$N$12,2,0)</f>
        <v>#N/A</v>
      </c>
      <c r="J208" s="12" t="e">
        <f t="shared" si="7"/>
        <v>#N/A</v>
      </c>
    </row>
    <row r="209" spans="1:10" ht="15" hidden="1" customHeight="1" x14ac:dyDescent="0.25">
      <c r="A209" s="9"/>
      <c r="I209" s="12" t="e">
        <f t="shared" si="21"/>
        <v>#N/A</v>
      </c>
      <c r="J209" s="12" t="e">
        <f t="shared" si="7"/>
        <v>#N/A</v>
      </c>
    </row>
    <row r="210" spans="1:10" ht="15" hidden="1" customHeight="1" x14ac:dyDescent="0.25">
      <c r="A210" s="9"/>
      <c r="B210" s="16"/>
      <c r="I210" s="12" t="e">
        <f>+VLOOKUP(C210,$M$1:$N$12,2,0)</f>
        <v>#N/A</v>
      </c>
      <c r="J210" s="12" t="e">
        <f>+I210*E210</f>
        <v>#N/A</v>
      </c>
    </row>
    <row r="211" spans="1:10" ht="15" hidden="1" customHeight="1" x14ac:dyDescent="0.25">
      <c r="A211" s="9"/>
      <c r="E211" s="28"/>
      <c r="I211" s="12" t="e">
        <f t="shared" si="21"/>
        <v>#N/A</v>
      </c>
      <c r="J211" s="12" t="e">
        <f t="shared" si="7"/>
        <v>#N/A</v>
      </c>
    </row>
    <row r="212" spans="1:10" ht="15" hidden="1" customHeight="1" x14ac:dyDescent="0.25">
      <c r="A212" s="9"/>
      <c r="I212" s="12" t="e">
        <f t="shared" si="21"/>
        <v>#N/A</v>
      </c>
      <c r="J212" s="12" t="e">
        <f t="shared" si="7"/>
        <v>#N/A</v>
      </c>
    </row>
    <row r="213" spans="1:10" ht="15" hidden="1" customHeight="1" x14ac:dyDescent="0.25">
      <c r="A213" s="9"/>
      <c r="E213" s="28"/>
      <c r="I213" s="12" t="e">
        <f t="shared" si="21"/>
        <v>#N/A</v>
      </c>
      <c r="J213" s="12" t="e">
        <f t="shared" si="7"/>
        <v>#N/A</v>
      </c>
    </row>
    <row r="214" spans="1:10" ht="15" hidden="1" customHeight="1" x14ac:dyDescent="0.25">
      <c r="A214" s="9"/>
      <c r="I214" s="12" t="e">
        <f t="shared" si="21"/>
        <v>#N/A</v>
      </c>
      <c r="J214" s="12" t="e">
        <f t="shared" si="7"/>
        <v>#N/A</v>
      </c>
    </row>
    <row r="215" spans="1:10" ht="15" hidden="1" customHeight="1" x14ac:dyDescent="0.25">
      <c r="A215" s="9"/>
      <c r="I215" s="12" t="e">
        <f t="shared" si="21"/>
        <v>#N/A</v>
      </c>
      <c r="J215" s="12" t="e">
        <f t="shared" si="7"/>
        <v>#N/A</v>
      </c>
    </row>
    <row r="216" spans="1:10" ht="15" hidden="1" customHeight="1" x14ac:dyDescent="0.25">
      <c r="A216" s="9"/>
      <c r="I216" s="12" t="e">
        <f t="shared" ref="I216" si="22">+VLOOKUP(C216,$M$1:$N$12,2,0)</f>
        <v>#N/A</v>
      </c>
      <c r="J216" s="12" t="e">
        <f t="shared" ref="J216" si="23">+I216*E216</f>
        <v>#N/A</v>
      </c>
    </row>
    <row r="217" spans="1:10" ht="15" hidden="1" customHeight="1" x14ac:dyDescent="0.25">
      <c r="A217" s="9"/>
      <c r="I217" s="12" t="e">
        <f t="shared" si="21"/>
        <v>#N/A</v>
      </c>
      <c r="J217" s="12" t="e">
        <f t="shared" si="7"/>
        <v>#N/A</v>
      </c>
    </row>
    <row r="218" spans="1:10" ht="15" hidden="1" customHeight="1" x14ac:dyDescent="0.25">
      <c r="A218" s="9"/>
      <c r="I218" s="12" t="e">
        <f t="shared" si="21"/>
        <v>#N/A</v>
      </c>
      <c r="J218" s="12" t="e">
        <f t="shared" si="7"/>
        <v>#N/A</v>
      </c>
    </row>
    <row r="219" spans="1:10" ht="15" hidden="1" customHeight="1" x14ac:dyDescent="0.25">
      <c r="A219" s="9"/>
      <c r="I219" s="12" t="e">
        <f t="shared" si="21"/>
        <v>#N/A</v>
      </c>
      <c r="J219" s="12" t="e">
        <f t="shared" si="7"/>
        <v>#N/A</v>
      </c>
    </row>
    <row r="220" spans="1:10" ht="15" hidden="1" customHeight="1" x14ac:dyDescent="0.25">
      <c r="A220" s="9"/>
      <c r="I220" s="12" t="e">
        <f t="shared" si="21"/>
        <v>#N/A</v>
      </c>
      <c r="J220" s="12" t="e">
        <f t="shared" si="7"/>
        <v>#N/A</v>
      </c>
    </row>
    <row r="221" spans="1:10" ht="15" hidden="1" customHeight="1" x14ac:dyDescent="0.25">
      <c r="A221" s="9"/>
      <c r="I221" s="12" t="e">
        <f t="shared" si="21"/>
        <v>#N/A</v>
      </c>
      <c r="J221" s="12" t="e">
        <f t="shared" si="7"/>
        <v>#N/A</v>
      </c>
    </row>
    <row r="222" spans="1:10" ht="15" hidden="1" customHeight="1" x14ac:dyDescent="0.25">
      <c r="A222" s="9"/>
      <c r="I222" s="12" t="e">
        <f t="shared" si="21"/>
        <v>#N/A</v>
      </c>
      <c r="J222" s="12" t="e">
        <f t="shared" si="7"/>
        <v>#N/A</v>
      </c>
    </row>
    <row r="223" spans="1:10" ht="15" hidden="1" customHeight="1" x14ac:dyDescent="0.25">
      <c r="A223" s="9"/>
      <c r="I223" s="12" t="e">
        <f t="shared" si="21"/>
        <v>#N/A</v>
      </c>
      <c r="J223" s="12" t="e">
        <f t="shared" si="7"/>
        <v>#N/A</v>
      </c>
    </row>
    <row r="224" spans="1:10" ht="15" hidden="1" customHeight="1" x14ac:dyDescent="0.25">
      <c r="A224" s="9"/>
      <c r="I224" s="12" t="e">
        <f t="shared" si="21"/>
        <v>#N/A</v>
      </c>
      <c r="J224" s="12" t="e">
        <f t="shared" si="7"/>
        <v>#N/A</v>
      </c>
    </row>
    <row r="225" spans="1:10" ht="15" hidden="1" customHeight="1" x14ac:dyDescent="0.25">
      <c r="A225" s="9"/>
      <c r="I225" s="12" t="e">
        <f t="shared" si="21"/>
        <v>#N/A</v>
      </c>
      <c r="J225" s="12" t="e">
        <f t="shared" ref="J225:J305" si="24">+I225*E225</f>
        <v>#N/A</v>
      </c>
    </row>
    <row r="226" spans="1:10" ht="15" hidden="1" customHeight="1" x14ac:dyDescent="0.25">
      <c r="A226" s="9"/>
      <c r="B226" s="16"/>
      <c r="I226" s="12" t="e">
        <f t="shared" si="21"/>
        <v>#N/A</v>
      </c>
      <c r="J226" s="12" t="e">
        <f>+I226*E226</f>
        <v>#N/A</v>
      </c>
    </row>
    <row r="227" spans="1:10" ht="15" hidden="1" customHeight="1" x14ac:dyDescent="0.25">
      <c r="A227" s="9"/>
      <c r="B227" s="16"/>
      <c r="I227" s="12" t="e">
        <f t="shared" si="21"/>
        <v>#N/A</v>
      </c>
      <c r="J227" s="12" t="e">
        <f>+I227*E227</f>
        <v>#N/A</v>
      </c>
    </row>
    <row r="228" spans="1:10" ht="15" hidden="1" customHeight="1" x14ac:dyDescent="0.25">
      <c r="A228" s="9"/>
      <c r="I228" s="12" t="e">
        <f t="shared" si="21"/>
        <v>#N/A</v>
      </c>
      <c r="J228" s="12" t="e">
        <f t="shared" si="24"/>
        <v>#N/A</v>
      </c>
    </row>
    <row r="229" spans="1:10" ht="15" hidden="1" customHeight="1" x14ac:dyDescent="0.25">
      <c r="A229" s="9"/>
      <c r="I229" s="12" t="e">
        <f t="shared" si="21"/>
        <v>#N/A</v>
      </c>
      <c r="J229" s="12" t="e">
        <f t="shared" si="24"/>
        <v>#N/A</v>
      </c>
    </row>
    <row r="230" spans="1:10" ht="15" hidden="1" customHeight="1" x14ac:dyDescent="0.25">
      <c r="A230" s="9"/>
      <c r="I230" s="12" t="e">
        <f t="shared" si="21"/>
        <v>#N/A</v>
      </c>
      <c r="J230" s="12" t="e">
        <f t="shared" si="24"/>
        <v>#N/A</v>
      </c>
    </row>
    <row r="231" spans="1:10" ht="15" hidden="1" customHeight="1" x14ac:dyDescent="0.25">
      <c r="A231" s="9"/>
      <c r="I231" s="12" t="e">
        <f t="shared" si="21"/>
        <v>#N/A</v>
      </c>
      <c r="J231" s="12" t="e">
        <f t="shared" si="24"/>
        <v>#N/A</v>
      </c>
    </row>
    <row r="232" spans="1:10" ht="15" hidden="1" customHeight="1" x14ac:dyDescent="0.25">
      <c r="A232" s="9"/>
      <c r="I232" s="12" t="e">
        <f t="shared" si="21"/>
        <v>#N/A</v>
      </c>
      <c r="J232" s="12" t="e">
        <f t="shared" si="24"/>
        <v>#N/A</v>
      </c>
    </row>
    <row r="233" spans="1:10" ht="15" hidden="1" customHeight="1" x14ac:dyDescent="0.25">
      <c r="A233" s="9"/>
      <c r="I233" s="12" t="e">
        <f t="shared" si="21"/>
        <v>#N/A</v>
      </c>
      <c r="J233" s="12" t="e">
        <f t="shared" si="24"/>
        <v>#N/A</v>
      </c>
    </row>
    <row r="234" spans="1:10" ht="15" hidden="1" customHeight="1" x14ac:dyDescent="0.25">
      <c r="A234" s="9"/>
      <c r="E234" s="28"/>
      <c r="I234" s="12" t="e">
        <f t="shared" si="21"/>
        <v>#N/A</v>
      </c>
      <c r="J234" s="12" t="e">
        <f t="shared" si="24"/>
        <v>#N/A</v>
      </c>
    </row>
    <row r="235" spans="1:10" ht="15" hidden="1" customHeight="1" x14ac:dyDescent="0.25">
      <c r="A235" s="9"/>
      <c r="E235" s="28"/>
      <c r="I235" s="12" t="e">
        <f t="shared" ref="I235" si="25">+VLOOKUP(C235,$M$1:$N$12,2,0)</f>
        <v>#N/A</v>
      </c>
      <c r="J235" s="12" t="e">
        <f t="shared" ref="J235" si="26">+I235*E235</f>
        <v>#N/A</v>
      </c>
    </row>
    <row r="236" spans="1:10" ht="15" hidden="1" customHeight="1" x14ac:dyDescent="0.25">
      <c r="A236" s="9"/>
      <c r="I236" s="12" t="e">
        <f t="shared" si="21"/>
        <v>#N/A</v>
      </c>
      <c r="J236" s="12" t="e">
        <f t="shared" si="24"/>
        <v>#N/A</v>
      </c>
    </row>
    <row r="237" spans="1:10" ht="15" hidden="1" customHeight="1" x14ac:dyDescent="0.25">
      <c r="A237" s="9"/>
      <c r="I237" s="12" t="e">
        <f t="shared" si="21"/>
        <v>#N/A</v>
      </c>
      <c r="J237" s="12" t="e">
        <f t="shared" si="24"/>
        <v>#N/A</v>
      </c>
    </row>
    <row r="238" spans="1:10" ht="15" hidden="1" customHeight="1" x14ac:dyDescent="0.25">
      <c r="A238" s="9"/>
      <c r="I238" s="12" t="e">
        <f t="shared" si="21"/>
        <v>#N/A</v>
      </c>
      <c r="J238" s="12" t="e">
        <f t="shared" si="24"/>
        <v>#N/A</v>
      </c>
    </row>
    <row r="239" spans="1:10" ht="15" hidden="1" customHeight="1" x14ac:dyDescent="0.25">
      <c r="A239" s="9"/>
      <c r="I239" s="12" t="e">
        <f t="shared" si="21"/>
        <v>#N/A</v>
      </c>
      <c r="J239" s="12" t="e">
        <f t="shared" si="24"/>
        <v>#N/A</v>
      </c>
    </row>
    <row r="240" spans="1:10" ht="15" hidden="1" customHeight="1" x14ac:dyDescent="0.25">
      <c r="A240" s="9"/>
      <c r="I240" s="12" t="e">
        <f t="shared" si="21"/>
        <v>#N/A</v>
      </c>
      <c r="J240" s="12" t="e">
        <f t="shared" si="24"/>
        <v>#N/A</v>
      </c>
    </row>
    <row r="241" spans="1:10" ht="15" hidden="1" customHeight="1" x14ac:dyDescent="0.25">
      <c r="A241" s="9"/>
      <c r="I241" s="12" t="e">
        <f t="shared" si="21"/>
        <v>#N/A</v>
      </c>
      <c r="J241" s="12" t="e">
        <f t="shared" si="24"/>
        <v>#N/A</v>
      </c>
    </row>
    <row r="242" spans="1:10" ht="15" hidden="1" customHeight="1" x14ac:dyDescent="0.25">
      <c r="A242" s="9"/>
      <c r="I242" s="12" t="e">
        <f t="shared" si="21"/>
        <v>#N/A</v>
      </c>
      <c r="J242" s="12" t="e">
        <f t="shared" si="24"/>
        <v>#N/A</v>
      </c>
    </row>
    <row r="243" spans="1:10" ht="15" hidden="1" customHeight="1" x14ac:dyDescent="0.25">
      <c r="A243" s="9"/>
      <c r="I243" s="12" t="e">
        <f t="shared" si="21"/>
        <v>#N/A</v>
      </c>
      <c r="J243" s="12" t="e">
        <f t="shared" si="24"/>
        <v>#N/A</v>
      </c>
    </row>
    <row r="244" spans="1:10" ht="15" hidden="1" customHeight="1" x14ac:dyDescent="0.25">
      <c r="A244" s="9"/>
      <c r="I244" s="12" t="e">
        <f t="shared" si="21"/>
        <v>#N/A</v>
      </c>
      <c r="J244" s="12" t="e">
        <f t="shared" si="24"/>
        <v>#N/A</v>
      </c>
    </row>
    <row r="245" spans="1:10" ht="15" hidden="1" customHeight="1" x14ac:dyDescent="0.25">
      <c r="A245" s="9"/>
      <c r="B245" s="16"/>
      <c r="I245" s="12" t="e">
        <f t="shared" si="21"/>
        <v>#N/A</v>
      </c>
      <c r="J245" s="12" t="e">
        <f>+I245*E245</f>
        <v>#N/A</v>
      </c>
    </row>
    <row r="246" spans="1:10" ht="15" hidden="1" customHeight="1" x14ac:dyDescent="0.25">
      <c r="A246" s="9"/>
      <c r="I246" s="12" t="e">
        <f t="shared" si="21"/>
        <v>#N/A</v>
      </c>
      <c r="J246" s="12" t="e">
        <f t="shared" si="24"/>
        <v>#N/A</v>
      </c>
    </row>
    <row r="247" spans="1:10" ht="15" hidden="1" customHeight="1" x14ac:dyDescent="0.25">
      <c r="A247" s="9"/>
      <c r="I247" s="12" t="e">
        <f t="shared" si="21"/>
        <v>#N/A</v>
      </c>
      <c r="J247" s="12" t="e">
        <f t="shared" si="24"/>
        <v>#N/A</v>
      </c>
    </row>
    <row r="248" spans="1:10" ht="15" hidden="1" customHeight="1" x14ac:dyDescent="0.25">
      <c r="A248" s="9"/>
      <c r="I248" s="12" t="e">
        <f t="shared" si="21"/>
        <v>#N/A</v>
      </c>
      <c r="J248" s="12" t="e">
        <f t="shared" si="24"/>
        <v>#N/A</v>
      </c>
    </row>
    <row r="249" spans="1:10" ht="15" hidden="1" customHeight="1" x14ac:dyDescent="0.25">
      <c r="A249" s="9"/>
      <c r="I249" s="12" t="e">
        <f t="shared" si="21"/>
        <v>#N/A</v>
      </c>
      <c r="J249" s="12" t="e">
        <f t="shared" si="24"/>
        <v>#N/A</v>
      </c>
    </row>
    <row r="250" spans="1:10" ht="15" hidden="1" customHeight="1" x14ac:dyDescent="0.25">
      <c r="A250" s="9"/>
      <c r="I250" s="12" t="e">
        <f t="shared" si="21"/>
        <v>#N/A</v>
      </c>
      <c r="J250" s="12" t="e">
        <f t="shared" si="24"/>
        <v>#N/A</v>
      </c>
    </row>
    <row r="251" spans="1:10" hidden="1" x14ac:dyDescent="0.25">
      <c r="A251" s="9"/>
      <c r="E251" s="28"/>
      <c r="I251" s="12" t="e">
        <f t="shared" ref="I251" si="27">+VLOOKUP(C251,$M$1:$N$12,2,0)</f>
        <v>#N/A</v>
      </c>
      <c r="J251" s="12" t="e">
        <f t="shared" ref="J251" si="28">+I251*E251</f>
        <v>#N/A</v>
      </c>
    </row>
    <row r="252" spans="1:10" hidden="1" x14ac:dyDescent="0.25">
      <c r="A252" s="9"/>
      <c r="E252" s="28"/>
      <c r="I252" s="12" t="e">
        <f t="shared" si="21"/>
        <v>#N/A</v>
      </c>
      <c r="J252" s="12" t="e">
        <f t="shared" si="24"/>
        <v>#N/A</v>
      </c>
    </row>
    <row r="253" spans="1:10" hidden="1" x14ac:dyDescent="0.25">
      <c r="A253" s="9"/>
      <c r="E253" s="27"/>
      <c r="I253" s="12" t="e">
        <f t="shared" si="21"/>
        <v>#N/A</v>
      </c>
      <c r="J253" s="12" t="e">
        <f t="shared" si="24"/>
        <v>#N/A</v>
      </c>
    </row>
    <row r="254" spans="1:10" ht="15" hidden="1" customHeight="1" x14ac:dyDescent="0.25">
      <c r="A254" s="9"/>
      <c r="I254" s="12" t="e">
        <f t="shared" si="21"/>
        <v>#N/A</v>
      </c>
      <c r="J254" s="12" t="e">
        <f t="shared" si="24"/>
        <v>#N/A</v>
      </c>
    </row>
    <row r="255" spans="1:10" ht="15" hidden="1" customHeight="1" x14ac:dyDescent="0.25">
      <c r="A255" s="9"/>
      <c r="I255" s="12" t="e">
        <f t="shared" si="21"/>
        <v>#N/A</v>
      </c>
      <c r="J255" s="12" t="e">
        <f t="shared" si="24"/>
        <v>#N/A</v>
      </c>
    </row>
    <row r="256" spans="1:10" ht="15" hidden="1" customHeight="1" x14ac:dyDescent="0.25">
      <c r="A256" s="9"/>
      <c r="I256" s="12" t="e">
        <f t="shared" si="21"/>
        <v>#N/A</v>
      </c>
      <c r="J256" s="12" t="e">
        <f t="shared" si="24"/>
        <v>#N/A</v>
      </c>
    </row>
    <row r="257" spans="1:10" ht="15" hidden="1" customHeight="1" x14ac:dyDescent="0.25">
      <c r="A257" s="9"/>
      <c r="I257" s="12" t="e">
        <f t="shared" si="21"/>
        <v>#N/A</v>
      </c>
      <c r="J257" s="12" t="e">
        <f t="shared" si="24"/>
        <v>#N/A</v>
      </c>
    </row>
    <row r="258" spans="1:10" ht="15" hidden="1" customHeight="1" x14ac:dyDescent="0.25">
      <c r="A258" s="9"/>
      <c r="I258" s="12" t="e">
        <f t="shared" si="21"/>
        <v>#N/A</v>
      </c>
      <c r="J258" s="12" t="e">
        <f t="shared" si="24"/>
        <v>#N/A</v>
      </c>
    </row>
    <row r="259" spans="1:10" ht="15" hidden="1" customHeight="1" x14ac:dyDescent="0.25">
      <c r="A259" s="9"/>
      <c r="I259" s="12" t="e">
        <f t="shared" si="21"/>
        <v>#N/A</v>
      </c>
      <c r="J259" s="12" t="e">
        <f t="shared" si="24"/>
        <v>#N/A</v>
      </c>
    </row>
    <row r="260" spans="1:10" ht="15" hidden="1" customHeight="1" x14ac:dyDescent="0.25">
      <c r="A260" s="9"/>
      <c r="I260" s="12" t="e">
        <f t="shared" si="21"/>
        <v>#N/A</v>
      </c>
      <c r="J260" s="12" t="e">
        <f t="shared" ref="J260:J270" si="29">+I260*E260</f>
        <v>#N/A</v>
      </c>
    </row>
    <row r="261" spans="1:10" ht="15" hidden="1" customHeight="1" x14ac:dyDescent="0.25">
      <c r="A261" s="9"/>
      <c r="I261" s="12" t="e">
        <f t="shared" si="21"/>
        <v>#N/A</v>
      </c>
      <c r="J261" s="12" t="e">
        <f t="shared" si="29"/>
        <v>#N/A</v>
      </c>
    </row>
    <row r="262" spans="1:10" ht="15" hidden="1" customHeight="1" x14ac:dyDescent="0.25">
      <c r="A262" s="9"/>
      <c r="I262" s="12" t="e">
        <f t="shared" si="21"/>
        <v>#N/A</v>
      </c>
      <c r="J262" s="12" t="e">
        <f t="shared" si="29"/>
        <v>#N/A</v>
      </c>
    </row>
    <row r="263" spans="1:10" ht="15" hidden="1" customHeight="1" x14ac:dyDescent="0.25">
      <c r="A263" s="9"/>
      <c r="I263" s="12" t="e">
        <f t="shared" si="21"/>
        <v>#N/A</v>
      </c>
      <c r="J263" s="12" t="e">
        <f t="shared" si="29"/>
        <v>#N/A</v>
      </c>
    </row>
    <row r="264" spans="1:10" ht="15" hidden="1" customHeight="1" x14ac:dyDescent="0.25">
      <c r="A264" s="9"/>
      <c r="I264" s="12" t="e">
        <f>+VLOOKUP(C264,$M$1:$N$25,2,0)</f>
        <v>#N/A</v>
      </c>
      <c r="J264" s="12" t="e">
        <f t="shared" si="29"/>
        <v>#N/A</v>
      </c>
    </row>
    <row r="265" spans="1:10" ht="15" hidden="1" customHeight="1" x14ac:dyDescent="0.25">
      <c r="A265" s="9"/>
      <c r="I265" s="12" t="e">
        <f>+VLOOKUP(C265,$M$1:$N$12,2,0)</f>
        <v>#N/A</v>
      </c>
      <c r="J265" s="12" t="e">
        <f t="shared" si="29"/>
        <v>#N/A</v>
      </c>
    </row>
    <row r="266" spans="1:10" ht="15" hidden="1" customHeight="1" x14ac:dyDescent="0.25">
      <c r="A266" s="9"/>
      <c r="I266" s="12" t="e">
        <f>+VLOOKUP(C266,$M$1:$N$12,2,0)</f>
        <v>#N/A</v>
      </c>
      <c r="J266" s="12" t="e">
        <f t="shared" si="29"/>
        <v>#N/A</v>
      </c>
    </row>
    <row r="267" spans="1:10" ht="15" hidden="1" customHeight="1" x14ac:dyDescent="0.25">
      <c r="A267" s="9"/>
      <c r="I267" s="12" t="e">
        <f>+VLOOKUP(C267,$M$1:$N$12,2,0)</f>
        <v>#N/A</v>
      </c>
      <c r="J267" s="12" t="e">
        <f t="shared" si="29"/>
        <v>#N/A</v>
      </c>
    </row>
    <row r="268" spans="1:10" ht="15" hidden="1" customHeight="1" x14ac:dyDescent="0.25">
      <c r="A268" s="9"/>
      <c r="B268" s="16"/>
      <c r="I268" s="12" t="e">
        <f>+VLOOKUP(C268,$M$1:$N$12,2,0)</f>
        <v>#N/A</v>
      </c>
      <c r="J268" s="12" t="e">
        <f t="shared" si="29"/>
        <v>#N/A</v>
      </c>
    </row>
    <row r="269" spans="1:10" ht="15" hidden="1" customHeight="1" x14ac:dyDescent="0.25">
      <c r="A269" s="9"/>
      <c r="B269" s="16"/>
      <c r="I269" s="12" t="e">
        <f>+VLOOKUP(C269,$M$1:$N$14,2,0)</f>
        <v>#N/A</v>
      </c>
      <c r="J269" s="12" t="e">
        <f t="shared" si="29"/>
        <v>#N/A</v>
      </c>
    </row>
    <row r="270" spans="1:10" ht="15" hidden="1" customHeight="1" x14ac:dyDescent="0.25">
      <c r="A270" s="9"/>
      <c r="B270" s="16"/>
      <c r="I270" s="12" t="e">
        <f>+VLOOKUP(C270,$M$1:$N$15,2,0)</f>
        <v>#N/A</v>
      </c>
      <c r="J270" s="12" t="e">
        <f t="shared" si="29"/>
        <v>#N/A</v>
      </c>
    </row>
    <row r="271" spans="1:10" ht="15" hidden="1" customHeight="1" x14ac:dyDescent="0.25">
      <c r="A271" s="9"/>
      <c r="I271" s="12" t="e">
        <f>+VLOOKUP(C271,$M$1:$N$12,2,0)</f>
        <v>#N/A</v>
      </c>
      <c r="J271" s="12" t="e">
        <f t="shared" si="24"/>
        <v>#N/A</v>
      </c>
    </row>
    <row r="272" spans="1:10" ht="15" hidden="1" customHeight="1" x14ac:dyDescent="0.25">
      <c r="A272" s="9"/>
      <c r="I272" s="12" t="e">
        <f>+VLOOKUP(C272,$M$1:$N$12,2,0)</f>
        <v>#N/A</v>
      </c>
      <c r="J272" s="12" t="e">
        <f t="shared" si="24"/>
        <v>#N/A</v>
      </c>
    </row>
    <row r="273" spans="1:10" ht="15" hidden="1" customHeight="1" x14ac:dyDescent="0.25">
      <c r="A273" s="9"/>
      <c r="I273" s="12" t="e">
        <f>+VLOOKUP(C273,$M$1:$N$12,2,0)</f>
        <v>#N/A</v>
      </c>
      <c r="J273" s="12" t="e">
        <f t="shared" si="24"/>
        <v>#N/A</v>
      </c>
    </row>
    <row r="274" spans="1:10" ht="15" hidden="1" customHeight="1" x14ac:dyDescent="0.25">
      <c r="A274" s="9"/>
      <c r="I274" s="12" t="e">
        <f>+VLOOKUP(C274,$M$1:$N$26,2,0)</f>
        <v>#N/A</v>
      </c>
      <c r="J274" s="12" t="e">
        <f t="shared" si="24"/>
        <v>#N/A</v>
      </c>
    </row>
    <row r="275" spans="1:10" ht="15" hidden="1" customHeight="1" x14ac:dyDescent="0.25">
      <c r="A275" s="9"/>
      <c r="I275" s="12" t="e">
        <f t="shared" ref="I275:I280" si="30">+VLOOKUP(C275,$M$1:$N$12,2,0)</f>
        <v>#N/A</v>
      </c>
      <c r="J275" s="12" t="e">
        <f t="shared" si="24"/>
        <v>#N/A</v>
      </c>
    </row>
    <row r="276" spans="1:10" ht="15" hidden="1" customHeight="1" x14ac:dyDescent="0.25">
      <c r="A276" s="9"/>
      <c r="I276" s="12" t="e">
        <f t="shared" si="30"/>
        <v>#N/A</v>
      </c>
      <c r="J276" s="12" t="e">
        <f t="shared" si="24"/>
        <v>#N/A</v>
      </c>
    </row>
    <row r="277" spans="1:10" ht="15" hidden="1" customHeight="1" x14ac:dyDescent="0.25">
      <c r="A277" s="9"/>
      <c r="I277" s="12" t="e">
        <f t="shared" si="30"/>
        <v>#N/A</v>
      </c>
      <c r="J277" s="12" t="e">
        <f t="shared" si="24"/>
        <v>#N/A</v>
      </c>
    </row>
    <row r="278" spans="1:10" ht="15" hidden="1" customHeight="1" x14ac:dyDescent="0.25">
      <c r="A278" s="9"/>
      <c r="I278" s="12" t="e">
        <f t="shared" si="30"/>
        <v>#N/A</v>
      </c>
      <c r="J278" s="12" t="e">
        <f t="shared" si="24"/>
        <v>#N/A</v>
      </c>
    </row>
    <row r="279" spans="1:10" ht="15" hidden="1" customHeight="1" x14ac:dyDescent="0.25">
      <c r="A279" s="9"/>
      <c r="I279" s="12" t="e">
        <f t="shared" si="30"/>
        <v>#N/A</v>
      </c>
      <c r="J279" s="12" t="e">
        <f t="shared" si="24"/>
        <v>#N/A</v>
      </c>
    </row>
    <row r="280" spans="1:10" ht="15" hidden="1" customHeight="1" x14ac:dyDescent="0.25">
      <c r="A280" s="9"/>
      <c r="I280" s="12" t="e">
        <f t="shared" si="30"/>
        <v>#N/A</v>
      </c>
      <c r="J280" s="12" t="e">
        <f t="shared" si="24"/>
        <v>#N/A</v>
      </c>
    </row>
    <row r="281" spans="1:10" ht="15" hidden="1" customHeight="1" x14ac:dyDescent="0.25">
      <c r="A281" s="9"/>
      <c r="I281" s="12" t="e">
        <f>+VLOOKUP(C281,$M$1:$N$16,2,0)</f>
        <v>#N/A</v>
      </c>
      <c r="J281" s="12" t="e">
        <f t="shared" si="24"/>
        <v>#N/A</v>
      </c>
    </row>
    <row r="282" spans="1:10" ht="15" hidden="1" customHeight="1" x14ac:dyDescent="0.25">
      <c r="A282" s="9"/>
      <c r="I282" s="12" t="e">
        <f>+VLOOKUP(C282,$M$1:$N$32,2,0)</f>
        <v>#N/A</v>
      </c>
      <c r="J282" s="12" t="e">
        <f t="shared" si="24"/>
        <v>#N/A</v>
      </c>
    </row>
    <row r="283" spans="1:10" ht="15" hidden="1" customHeight="1" x14ac:dyDescent="0.25">
      <c r="A283" s="9"/>
      <c r="I283" s="12" t="e">
        <f>+VLOOKUP(C283,$M$1:$N$12,2,0)</f>
        <v>#N/A</v>
      </c>
      <c r="J283" s="12" t="e">
        <f t="shared" si="24"/>
        <v>#N/A</v>
      </c>
    </row>
    <row r="284" spans="1:10" ht="15" hidden="1" customHeight="1" x14ac:dyDescent="0.25">
      <c r="A284" s="9"/>
      <c r="B284" s="16"/>
      <c r="I284" s="12" t="e">
        <f>+VLOOKUP(C284,$M$1:$N$16,2,0)</f>
        <v>#N/A</v>
      </c>
      <c r="J284" s="12" t="e">
        <f>+I284*E284</f>
        <v>#N/A</v>
      </c>
    </row>
    <row r="285" spans="1:10" ht="15" hidden="1" customHeight="1" x14ac:dyDescent="0.25">
      <c r="A285" s="9"/>
      <c r="I285" s="12" t="e">
        <f>+VLOOKUP(C285,$M$1:$N$12,2,0)</f>
        <v>#N/A</v>
      </c>
      <c r="J285" s="12" t="e">
        <f t="shared" si="24"/>
        <v>#N/A</v>
      </c>
    </row>
    <row r="286" spans="1:10" ht="15" hidden="1" customHeight="1" x14ac:dyDescent="0.25">
      <c r="A286" s="9"/>
      <c r="E286" s="27"/>
      <c r="I286" s="12" t="e">
        <f>+VLOOKUP(C286,$M$1:$N$19,2,0)</f>
        <v>#N/A</v>
      </c>
      <c r="J286" s="12" t="e">
        <f t="shared" si="24"/>
        <v>#N/A</v>
      </c>
    </row>
    <row r="287" spans="1:10" ht="15" hidden="1" customHeight="1" x14ac:dyDescent="0.25">
      <c r="A287" s="9"/>
      <c r="E287" s="27"/>
      <c r="I287" s="12" t="e">
        <f>+VLOOKUP(C287,$M$1:$N$12,2,0)</f>
        <v>#N/A</v>
      </c>
      <c r="J287" s="12" t="e">
        <f t="shared" si="24"/>
        <v>#N/A</v>
      </c>
    </row>
    <row r="288" spans="1:10" ht="15" hidden="1" customHeight="1" x14ac:dyDescent="0.25">
      <c r="A288" s="9"/>
      <c r="I288" s="12" t="e">
        <f>+VLOOKUP(C288,$M$1:$N$12,2,0)</f>
        <v>#N/A</v>
      </c>
      <c r="J288" s="12" t="e">
        <f t="shared" si="24"/>
        <v>#N/A</v>
      </c>
    </row>
    <row r="289" spans="1:10" ht="15" hidden="1" customHeight="1" x14ac:dyDescent="0.25">
      <c r="A289" s="9"/>
      <c r="I289" s="12" t="e">
        <f>+VLOOKUP(C289,$M$1:$N$18,2,0)</f>
        <v>#N/A</v>
      </c>
      <c r="J289" s="12" t="e">
        <f t="shared" si="24"/>
        <v>#N/A</v>
      </c>
    </row>
    <row r="290" spans="1:10" ht="15" hidden="1" customHeight="1" x14ac:dyDescent="0.25">
      <c r="A290" s="9"/>
      <c r="I290" s="12" t="e">
        <f>+VLOOKUP(C290,$M$1:$N$16,2,0)</f>
        <v>#N/A</v>
      </c>
      <c r="J290" s="12" t="e">
        <f t="shared" si="24"/>
        <v>#N/A</v>
      </c>
    </row>
    <row r="291" spans="1:10" ht="15" hidden="1" customHeight="1" x14ac:dyDescent="0.25">
      <c r="A291" s="9"/>
      <c r="I291" s="12" t="e">
        <f>+VLOOKUP(C291,$M$1:$N$36,2,0)</f>
        <v>#N/A</v>
      </c>
      <c r="J291" s="12" t="e">
        <f t="shared" si="24"/>
        <v>#N/A</v>
      </c>
    </row>
    <row r="292" spans="1:10" ht="15" hidden="1" customHeight="1" x14ac:dyDescent="0.25">
      <c r="A292" s="9"/>
      <c r="I292" s="12" t="e">
        <f>+VLOOKUP(C292,$M$1:$N$16,2,0)</f>
        <v>#N/A</v>
      </c>
      <c r="J292" s="12" t="e">
        <f t="shared" si="24"/>
        <v>#N/A</v>
      </c>
    </row>
    <row r="293" spans="1:10" ht="15" hidden="1" customHeight="1" x14ac:dyDescent="0.25">
      <c r="A293" s="9"/>
      <c r="I293" s="12" t="e">
        <f>+VLOOKUP(C293,$M$1:$N$16,2,0)</f>
        <v>#N/A</v>
      </c>
      <c r="J293" s="12" t="e">
        <f t="shared" si="24"/>
        <v>#N/A</v>
      </c>
    </row>
    <row r="294" spans="1:10" ht="15" hidden="1" customHeight="1" x14ac:dyDescent="0.25">
      <c r="A294" s="9"/>
      <c r="I294" s="12" t="e">
        <f t="shared" ref="I294:I299" si="31">+VLOOKUP(C294,$M$1:$N$12,2,0)</f>
        <v>#N/A</v>
      </c>
      <c r="J294" s="12" t="e">
        <f t="shared" si="24"/>
        <v>#N/A</v>
      </c>
    </row>
    <row r="295" spans="1:10" ht="15" hidden="1" customHeight="1" x14ac:dyDescent="0.25">
      <c r="A295" s="9"/>
      <c r="I295" s="12" t="e">
        <f t="shared" si="31"/>
        <v>#N/A</v>
      </c>
      <c r="J295" s="12" t="e">
        <f t="shared" si="24"/>
        <v>#N/A</v>
      </c>
    </row>
    <row r="296" spans="1:10" ht="15" hidden="1" customHeight="1" x14ac:dyDescent="0.25">
      <c r="A296" s="9"/>
      <c r="I296" s="12" t="e">
        <f t="shared" si="31"/>
        <v>#N/A</v>
      </c>
      <c r="J296" s="12" t="e">
        <f t="shared" si="24"/>
        <v>#N/A</v>
      </c>
    </row>
    <row r="297" spans="1:10" ht="15" hidden="1" customHeight="1" x14ac:dyDescent="0.25">
      <c r="A297" s="9"/>
      <c r="I297" s="12" t="e">
        <f t="shared" si="31"/>
        <v>#N/A</v>
      </c>
      <c r="J297" s="12" t="e">
        <f t="shared" si="24"/>
        <v>#N/A</v>
      </c>
    </row>
    <row r="298" spans="1:10" ht="15" hidden="1" customHeight="1" x14ac:dyDescent="0.25">
      <c r="A298" s="9"/>
      <c r="I298" s="12" t="e">
        <f t="shared" si="31"/>
        <v>#N/A</v>
      </c>
      <c r="J298" s="12" t="e">
        <f t="shared" si="24"/>
        <v>#N/A</v>
      </c>
    </row>
    <row r="299" spans="1:10" ht="15" hidden="1" customHeight="1" x14ac:dyDescent="0.25">
      <c r="A299" s="9"/>
      <c r="I299" s="12" t="e">
        <f t="shared" si="31"/>
        <v>#N/A</v>
      </c>
      <c r="J299" s="12" t="e">
        <f t="shared" si="24"/>
        <v>#N/A</v>
      </c>
    </row>
    <row r="300" spans="1:10" ht="15" hidden="1" customHeight="1" x14ac:dyDescent="0.25">
      <c r="A300" s="9"/>
      <c r="I300" s="12" t="e">
        <f>+VLOOKUP(C300,$M$1:$N$19,2,0)</f>
        <v>#N/A</v>
      </c>
      <c r="J300" s="12" t="e">
        <f t="shared" si="24"/>
        <v>#N/A</v>
      </c>
    </row>
    <row r="301" spans="1:10" ht="15" hidden="1" customHeight="1" x14ac:dyDescent="0.25">
      <c r="A301" s="9"/>
      <c r="I301" s="12" t="e">
        <f>+VLOOKUP(C301,$M$1:$N$12,2,0)</f>
        <v>#N/A</v>
      </c>
      <c r="J301" s="12" t="e">
        <f t="shared" si="24"/>
        <v>#N/A</v>
      </c>
    </row>
    <row r="302" spans="1:10" ht="15" hidden="1" customHeight="1" x14ac:dyDescent="0.25">
      <c r="A302" s="9"/>
      <c r="I302" s="12" t="e">
        <f>+VLOOKUP(C302,$M$1:$N$12,2,0)</f>
        <v>#N/A</v>
      </c>
      <c r="J302" s="12" t="e">
        <f t="shared" si="24"/>
        <v>#N/A</v>
      </c>
    </row>
    <row r="303" spans="1:10" ht="15" hidden="1" customHeight="1" x14ac:dyDescent="0.25">
      <c r="A303" s="9"/>
      <c r="I303" s="12" t="e">
        <f>+VLOOKUP(C303,$M$1:$N$16,2,0)</f>
        <v>#N/A</v>
      </c>
      <c r="J303" s="12" t="e">
        <f t="shared" si="24"/>
        <v>#N/A</v>
      </c>
    </row>
    <row r="304" spans="1:10" ht="15" hidden="1" customHeight="1" x14ac:dyDescent="0.25">
      <c r="A304" s="9"/>
      <c r="I304" s="12" t="e">
        <f>+VLOOKUP(C304,$M$1:$N$16,2,0)</f>
        <v>#N/A</v>
      </c>
      <c r="J304" s="12" t="e">
        <f t="shared" si="24"/>
        <v>#N/A</v>
      </c>
    </row>
    <row r="305" spans="1:10" ht="15" hidden="1" customHeight="1" x14ac:dyDescent="0.25">
      <c r="A305" s="9"/>
      <c r="I305" s="12" t="e">
        <f>+VLOOKUP(C305,$M$1:$N$12,2,0)</f>
        <v>#N/A</v>
      </c>
      <c r="J305" s="12" t="e">
        <f t="shared" si="24"/>
        <v>#N/A</v>
      </c>
    </row>
    <row r="306" spans="1:10" ht="15" hidden="1" customHeight="1" x14ac:dyDescent="0.25">
      <c r="A306" s="9"/>
      <c r="I306" s="12" t="e">
        <f>+VLOOKUP(C306,$M$1:$N$12,2,0)</f>
        <v>#N/A</v>
      </c>
      <c r="J306" s="12" t="e">
        <f t="shared" ref="J306:J373" si="32">+I306*E306</f>
        <v>#N/A</v>
      </c>
    </row>
    <row r="307" spans="1:10" ht="15" hidden="1" customHeight="1" x14ac:dyDescent="0.25">
      <c r="A307" s="9"/>
      <c r="I307" s="12" t="e">
        <f>+VLOOKUP(C307,$M$1:$N$12,2,0)</f>
        <v>#N/A</v>
      </c>
      <c r="J307" s="12" t="e">
        <f t="shared" si="32"/>
        <v>#N/A</v>
      </c>
    </row>
    <row r="308" spans="1:10" ht="15" hidden="1" customHeight="1" x14ac:dyDescent="0.25">
      <c r="A308" s="9"/>
      <c r="I308" s="12" t="e">
        <f>+VLOOKUP(C308,$M$1:$N$16,2,0)</f>
        <v>#N/A</v>
      </c>
      <c r="J308" s="12" t="e">
        <f t="shared" si="32"/>
        <v>#N/A</v>
      </c>
    </row>
    <row r="309" spans="1:10" ht="15" hidden="1" customHeight="1" x14ac:dyDescent="0.25">
      <c r="A309" s="9"/>
      <c r="B309" s="16"/>
      <c r="I309" s="12" t="e">
        <f>+VLOOKUP(C309,$M$1:$N$12,2,0)</f>
        <v>#N/A</v>
      </c>
      <c r="J309" s="12" t="e">
        <f>+I309*E309</f>
        <v>#N/A</v>
      </c>
    </row>
    <row r="310" spans="1:10" ht="15" hidden="1" customHeight="1" x14ac:dyDescent="0.25">
      <c r="A310" s="9"/>
      <c r="B310" s="16"/>
      <c r="I310" s="12" t="e">
        <f>+VLOOKUP(C310,$M$1:$N$16,2,0)</f>
        <v>#N/A</v>
      </c>
      <c r="J310" s="12" t="e">
        <f>+I310*E310</f>
        <v>#N/A</v>
      </c>
    </row>
    <row r="311" spans="1:10" ht="15" hidden="1" customHeight="1" x14ac:dyDescent="0.25">
      <c r="A311" s="9"/>
      <c r="I311" s="12" t="e">
        <f>+VLOOKUP(C311,$M$1:$N$39,2,0)</f>
        <v>#N/A</v>
      </c>
      <c r="J311" s="12" t="e">
        <f t="shared" si="32"/>
        <v>#N/A</v>
      </c>
    </row>
    <row r="312" spans="1:10" ht="15" hidden="1" customHeight="1" x14ac:dyDescent="0.25">
      <c r="A312" s="9"/>
      <c r="I312" s="12" t="e">
        <f>+VLOOKUP(C312,$M$1:$N$12,2,0)</f>
        <v>#N/A</v>
      </c>
      <c r="J312" s="12" t="e">
        <f t="shared" si="32"/>
        <v>#N/A</v>
      </c>
    </row>
    <row r="313" spans="1:10" ht="15" hidden="1" customHeight="1" x14ac:dyDescent="0.25">
      <c r="A313" s="9"/>
      <c r="I313" s="12" t="e">
        <f>+VLOOKUP(C313,$M$1:$N$16,2,0)</f>
        <v>#N/A</v>
      </c>
      <c r="J313" s="12" t="e">
        <f t="shared" si="32"/>
        <v>#N/A</v>
      </c>
    </row>
    <row r="314" spans="1:10" ht="15" hidden="1" customHeight="1" x14ac:dyDescent="0.25">
      <c r="A314" s="9"/>
      <c r="I314" s="12" t="e">
        <f>+VLOOKUP(C314,$M$1:$N$16,2,0)</f>
        <v>#N/A</v>
      </c>
      <c r="J314" s="12" t="e">
        <f t="shared" si="32"/>
        <v>#N/A</v>
      </c>
    </row>
    <row r="315" spans="1:10" ht="15" hidden="1" customHeight="1" x14ac:dyDescent="0.25">
      <c r="A315" s="9"/>
      <c r="I315" s="12" t="e">
        <f>+VLOOKUP(C315,$M$1:$N$12,2,0)</f>
        <v>#N/A</v>
      </c>
      <c r="J315" s="12" t="e">
        <f t="shared" si="32"/>
        <v>#N/A</v>
      </c>
    </row>
    <row r="316" spans="1:10" ht="15" hidden="1" customHeight="1" x14ac:dyDescent="0.25">
      <c r="A316" s="9"/>
      <c r="I316" s="12" t="e">
        <f>+VLOOKUP(C316,$M$1:$N$12,2,0)</f>
        <v>#N/A</v>
      </c>
      <c r="J316" s="12" t="e">
        <f t="shared" si="32"/>
        <v>#N/A</v>
      </c>
    </row>
    <row r="317" spans="1:10" ht="15" hidden="1" customHeight="1" x14ac:dyDescent="0.25">
      <c r="A317" s="9"/>
      <c r="I317" s="12" t="e">
        <f>+VLOOKUP(C317,$M$1:$N$16,2,0)</f>
        <v>#N/A</v>
      </c>
      <c r="J317" s="12" t="e">
        <f t="shared" si="32"/>
        <v>#N/A</v>
      </c>
    </row>
    <row r="318" spans="1:10" ht="15" hidden="1" customHeight="1" x14ac:dyDescent="0.25">
      <c r="A318" s="9"/>
      <c r="I318" s="12" t="e">
        <f>+VLOOKUP(C318,$M$1:$N$12,2,0)</f>
        <v>#N/A</v>
      </c>
      <c r="J318" s="12" t="e">
        <f t="shared" si="32"/>
        <v>#N/A</v>
      </c>
    </row>
    <row r="319" spans="1:10" ht="15" hidden="1" customHeight="1" x14ac:dyDescent="0.25">
      <c r="A319" s="9"/>
      <c r="I319" s="12" t="e">
        <f>+VLOOKUP(C319,$M$1:$N$12,2,0)</f>
        <v>#N/A</v>
      </c>
      <c r="J319" s="12" t="e">
        <f t="shared" si="32"/>
        <v>#N/A</v>
      </c>
    </row>
    <row r="320" spans="1:10" ht="15" hidden="1" customHeight="1" x14ac:dyDescent="0.25">
      <c r="A320" s="9"/>
      <c r="I320" s="12" t="e">
        <f>+VLOOKUP(C320,$M$1:$N$16,2,0)</f>
        <v>#N/A</v>
      </c>
      <c r="J320" s="12" t="e">
        <f t="shared" si="32"/>
        <v>#N/A</v>
      </c>
    </row>
    <row r="321" spans="1:10" ht="15" hidden="1" customHeight="1" x14ac:dyDescent="0.25">
      <c r="A321" s="9"/>
      <c r="I321" s="12" t="e">
        <f>+VLOOKUP(C321,$M$1:$N$12,2,0)</f>
        <v>#N/A</v>
      </c>
      <c r="J321" s="12" t="e">
        <f t="shared" si="32"/>
        <v>#N/A</v>
      </c>
    </row>
    <row r="322" spans="1:10" ht="15" hidden="1" customHeight="1" x14ac:dyDescent="0.25">
      <c r="A322" s="9"/>
      <c r="I322" s="12" t="e">
        <f>+VLOOKUP(C322,$M$1:$N$45,2,0)</f>
        <v>#N/A</v>
      </c>
      <c r="J322" s="12" t="e">
        <f t="shared" si="32"/>
        <v>#N/A</v>
      </c>
    </row>
    <row r="323" spans="1:10" ht="15" hidden="1" customHeight="1" x14ac:dyDescent="0.25">
      <c r="A323" s="9"/>
      <c r="I323" s="12" t="e">
        <f>+VLOOKUP(C323,$M$1:$N$12,2,0)</f>
        <v>#N/A</v>
      </c>
      <c r="J323" s="12" t="e">
        <f t="shared" si="32"/>
        <v>#N/A</v>
      </c>
    </row>
    <row r="324" spans="1:10" ht="15" hidden="1" customHeight="1" x14ac:dyDescent="0.25">
      <c r="A324" s="9"/>
      <c r="I324" s="12" t="e">
        <f>+VLOOKUP(C324,$M$1:$N$16,2,0)</f>
        <v>#N/A</v>
      </c>
      <c r="J324" s="12" t="e">
        <f t="shared" si="32"/>
        <v>#N/A</v>
      </c>
    </row>
    <row r="325" spans="1:10" ht="15" hidden="1" customHeight="1" x14ac:dyDescent="0.25">
      <c r="A325" s="9"/>
      <c r="I325" s="12" t="e">
        <f>+VLOOKUP(C325,$M$1:$N$12,2,0)</f>
        <v>#N/A</v>
      </c>
      <c r="J325" s="12" t="e">
        <f t="shared" si="32"/>
        <v>#N/A</v>
      </c>
    </row>
    <row r="326" spans="1:10" ht="15" hidden="1" customHeight="1" x14ac:dyDescent="0.25">
      <c r="A326" s="9"/>
      <c r="B326" s="16"/>
      <c r="I326" s="12" t="e">
        <f>+VLOOKUP(C326,$M$1:$N$12,2,0)</f>
        <v>#N/A</v>
      </c>
      <c r="J326" s="12" t="e">
        <f>+I326*E326</f>
        <v>#N/A</v>
      </c>
    </row>
    <row r="327" spans="1:10" ht="15" hidden="1" customHeight="1" x14ac:dyDescent="0.25">
      <c r="A327" s="9"/>
      <c r="B327" s="16"/>
      <c r="I327" s="12" t="e">
        <f>+VLOOKUP(C327,$M$1:$N$15,2,0)</f>
        <v>#N/A</v>
      </c>
      <c r="J327" s="12" t="e">
        <f>+I327*E327</f>
        <v>#N/A</v>
      </c>
    </row>
    <row r="328" spans="1:10" ht="15" hidden="1" customHeight="1" x14ac:dyDescent="0.25">
      <c r="A328" s="9"/>
      <c r="B328" s="16"/>
      <c r="I328" s="12" t="e">
        <f>+VLOOKUP(C328,$M$1:$N$16,2,0)</f>
        <v>#N/A</v>
      </c>
      <c r="J328" s="12" t="e">
        <f>+I328*E328</f>
        <v>#N/A</v>
      </c>
    </row>
    <row r="329" spans="1:10" ht="15" hidden="1" customHeight="1" x14ac:dyDescent="0.25">
      <c r="A329" s="9"/>
      <c r="I329" s="12" t="e">
        <f>+VLOOKUP(C329,$M$1:$N$12,2,0)</f>
        <v>#N/A</v>
      </c>
      <c r="J329" s="12" t="e">
        <f t="shared" si="32"/>
        <v>#N/A</v>
      </c>
    </row>
    <row r="330" spans="1:10" ht="15" hidden="1" customHeight="1" x14ac:dyDescent="0.25">
      <c r="A330" s="9"/>
      <c r="I330" s="12" t="e">
        <f>+VLOOKUP(C330,$M$1:$N$16,2,0)</f>
        <v>#N/A</v>
      </c>
      <c r="J330" s="12" t="e">
        <f t="shared" si="32"/>
        <v>#N/A</v>
      </c>
    </row>
    <row r="331" spans="1:10" ht="15" hidden="1" customHeight="1" x14ac:dyDescent="0.25">
      <c r="A331" s="9"/>
      <c r="I331" s="12" t="e">
        <f>+VLOOKUP(C331,$M$1:$N$12,2,0)</f>
        <v>#N/A</v>
      </c>
      <c r="J331" s="12" t="e">
        <f t="shared" si="32"/>
        <v>#N/A</v>
      </c>
    </row>
    <row r="332" spans="1:10" ht="15" hidden="1" customHeight="1" x14ac:dyDescent="0.25">
      <c r="A332" s="9"/>
      <c r="I332" s="12" t="e">
        <f>+VLOOKUP(C332,$M$1:$N$16,2,0)</f>
        <v>#N/A</v>
      </c>
      <c r="J332" s="12" t="e">
        <f t="shared" si="32"/>
        <v>#N/A</v>
      </c>
    </row>
    <row r="333" spans="1:10" ht="15" hidden="1" customHeight="1" x14ac:dyDescent="0.25">
      <c r="A333" s="9"/>
      <c r="I333" s="12" t="e">
        <f>+VLOOKUP(C333,$M$1:$N$18,2,0)</f>
        <v>#N/A</v>
      </c>
      <c r="J333" s="12" t="e">
        <f t="shared" si="32"/>
        <v>#N/A</v>
      </c>
    </row>
    <row r="334" spans="1:10" ht="15" hidden="1" customHeight="1" x14ac:dyDescent="0.25">
      <c r="A334" s="9"/>
      <c r="I334" s="12" t="e">
        <f>+VLOOKUP(C334,$M$1:$N$12,2,0)</f>
        <v>#N/A</v>
      </c>
      <c r="J334" s="12" t="e">
        <f t="shared" si="32"/>
        <v>#N/A</v>
      </c>
    </row>
    <row r="335" spans="1:10" ht="15" hidden="1" customHeight="1" x14ac:dyDescent="0.25">
      <c r="A335" s="9"/>
      <c r="I335" s="12" t="e">
        <f>+VLOOKUP(C335,$M$1:$N$22,2,0)</f>
        <v>#N/A</v>
      </c>
      <c r="J335" s="12" t="e">
        <f t="shared" si="32"/>
        <v>#N/A</v>
      </c>
    </row>
    <row r="336" spans="1:10" ht="15" hidden="1" customHeight="1" x14ac:dyDescent="0.25">
      <c r="A336" s="9"/>
      <c r="I336" s="12" t="e">
        <f>+VLOOKUP(C336,$M$1:$N$61,2,0)</f>
        <v>#N/A</v>
      </c>
      <c r="J336" s="12" t="e">
        <f t="shared" si="32"/>
        <v>#N/A</v>
      </c>
    </row>
    <row r="337" spans="1:10" ht="15" hidden="1" customHeight="1" x14ac:dyDescent="0.25">
      <c r="A337" s="9"/>
      <c r="I337" s="12" t="e">
        <f>+VLOOKUP(C337,$M$1:$N$61,2,0)</f>
        <v>#N/A</v>
      </c>
      <c r="J337" s="12" t="e">
        <f t="shared" ref="J337" si="33">+I337*E337</f>
        <v>#N/A</v>
      </c>
    </row>
    <row r="338" spans="1:10" ht="15" hidden="1" customHeight="1" x14ac:dyDescent="0.25">
      <c r="A338" s="9"/>
      <c r="I338" s="12" t="e">
        <f>+VLOOKUP(C338,$M$1:$N$21,2,0)</f>
        <v>#N/A</v>
      </c>
      <c r="J338" s="12" t="e">
        <f t="shared" si="32"/>
        <v>#N/A</v>
      </c>
    </row>
    <row r="339" spans="1:10" ht="15" hidden="1" customHeight="1" x14ac:dyDescent="0.25">
      <c r="A339" s="9"/>
      <c r="I339" s="12" t="e">
        <f>+VLOOKUP(C339,$M$1:$N$12,2,0)</f>
        <v>#N/A</v>
      </c>
      <c r="J339" s="12" t="e">
        <f t="shared" si="32"/>
        <v>#N/A</v>
      </c>
    </row>
    <row r="340" spans="1:10" ht="15" hidden="1" customHeight="1" x14ac:dyDescent="0.25">
      <c r="A340" s="9"/>
      <c r="I340" s="12" t="e">
        <f>+VLOOKUP(C340,$M$1:$N$46,2,0)</f>
        <v>#N/A</v>
      </c>
      <c r="J340" s="12" t="e">
        <f t="shared" si="32"/>
        <v>#N/A</v>
      </c>
    </row>
    <row r="341" spans="1:10" ht="15" hidden="1" customHeight="1" x14ac:dyDescent="0.25">
      <c r="A341" s="9"/>
      <c r="I341" s="12" t="e">
        <f>+VLOOKUP(C341,$M$1:$N$21,2,0)</f>
        <v>#N/A</v>
      </c>
      <c r="J341" s="12" t="e">
        <f t="shared" si="32"/>
        <v>#N/A</v>
      </c>
    </row>
    <row r="342" spans="1:10" ht="15" hidden="1" customHeight="1" x14ac:dyDescent="0.25">
      <c r="A342" s="9"/>
      <c r="I342" s="12" t="e">
        <f>+VLOOKUP(C342,$M$1:$N$19,2,0)</f>
        <v>#N/A</v>
      </c>
      <c r="J342" s="12" t="e">
        <f t="shared" si="32"/>
        <v>#N/A</v>
      </c>
    </row>
    <row r="343" spans="1:10" ht="15" hidden="1" customHeight="1" x14ac:dyDescent="0.25">
      <c r="A343" s="9"/>
      <c r="I343" s="12" t="e">
        <f>+VLOOKUP(C343,$M$1:$N$19,2,0)</f>
        <v>#N/A</v>
      </c>
      <c r="J343" s="12" t="e">
        <f t="shared" ref="J343" si="34">+I343*E343</f>
        <v>#N/A</v>
      </c>
    </row>
    <row r="344" spans="1:10" hidden="1" x14ac:dyDescent="0.25">
      <c r="A344" s="9"/>
      <c r="I344" s="12" t="e">
        <f>+VLOOKUP(C344,$M$1:$N$44,2,0)</f>
        <v>#N/A</v>
      </c>
      <c r="J344" s="12" t="e">
        <f t="shared" si="32"/>
        <v>#N/A</v>
      </c>
    </row>
    <row r="345" spans="1:10" ht="15" hidden="1" customHeight="1" x14ac:dyDescent="0.25">
      <c r="A345" s="9"/>
      <c r="I345" s="12" t="e">
        <f>+VLOOKUP(C345,$M$1:$N$16,2,0)</f>
        <v>#N/A</v>
      </c>
      <c r="J345" s="12" t="e">
        <f t="shared" si="32"/>
        <v>#N/A</v>
      </c>
    </row>
    <row r="346" spans="1:10" ht="15" hidden="1" customHeight="1" x14ac:dyDescent="0.25">
      <c r="A346" s="9"/>
      <c r="I346" s="12" t="e">
        <f>+VLOOKUP(C346,$M$1:$N$12,2,0)</f>
        <v>#N/A</v>
      </c>
      <c r="J346" s="12" t="e">
        <f t="shared" si="32"/>
        <v>#N/A</v>
      </c>
    </row>
    <row r="347" spans="1:10" ht="15" hidden="1" customHeight="1" x14ac:dyDescent="0.25">
      <c r="A347" s="9"/>
      <c r="I347" s="12" t="e">
        <f>+VLOOKUP(C347,$M$1:$N$12,2,0)</f>
        <v>#N/A</v>
      </c>
      <c r="J347" s="12" t="e">
        <f t="shared" si="32"/>
        <v>#N/A</v>
      </c>
    </row>
    <row r="348" spans="1:10" ht="15" hidden="1" customHeight="1" x14ac:dyDescent="0.25">
      <c r="A348" s="9"/>
      <c r="I348" s="12" t="e">
        <f>+VLOOKUP(C348,$M$1:$N$12,2,0)</f>
        <v>#N/A</v>
      </c>
      <c r="J348" s="12" t="e">
        <f t="shared" si="32"/>
        <v>#N/A</v>
      </c>
    </row>
    <row r="349" spans="1:10" ht="15" hidden="1" customHeight="1" x14ac:dyDescent="0.25">
      <c r="A349" s="9"/>
      <c r="I349" s="12" t="e">
        <f>+VLOOKUP(C349,$M$1:$N$12,2,0)</f>
        <v>#N/A</v>
      </c>
      <c r="J349" s="12" t="e">
        <f t="shared" ref="J349" si="35">+I349*E349</f>
        <v>#N/A</v>
      </c>
    </row>
    <row r="350" spans="1:10" ht="15" hidden="1" customHeight="1" x14ac:dyDescent="0.25">
      <c r="A350" s="9"/>
      <c r="I350" s="12" t="e">
        <f>+VLOOKUP(C350,$M$1:$N$12,2,0)</f>
        <v>#N/A</v>
      </c>
      <c r="J350" s="12" t="e">
        <f t="shared" ref="J350" si="36">+I350*E350</f>
        <v>#N/A</v>
      </c>
    </row>
    <row r="351" spans="1:10" ht="15" hidden="1" customHeight="1" x14ac:dyDescent="0.25">
      <c r="A351" s="9"/>
      <c r="I351" s="12" t="e">
        <f>+VLOOKUP(C351,$M$1:$N$39,2,0)</f>
        <v>#N/A</v>
      </c>
      <c r="J351" s="12" t="e">
        <f t="shared" si="32"/>
        <v>#N/A</v>
      </c>
    </row>
    <row r="352" spans="1:10" ht="15" hidden="1" customHeight="1" x14ac:dyDescent="0.25">
      <c r="A352" s="9"/>
      <c r="I352" s="12" t="e">
        <f>+VLOOKUP(C352,$M$1:$N$12,2,0)</f>
        <v>#N/A</v>
      </c>
      <c r="J352" s="12" t="e">
        <f t="shared" si="32"/>
        <v>#N/A</v>
      </c>
    </row>
    <row r="353" spans="1:10" ht="15" hidden="1" customHeight="1" x14ac:dyDescent="0.25">
      <c r="A353" s="9"/>
      <c r="E353" s="28"/>
      <c r="I353" s="12" t="e">
        <f>+VLOOKUP(C353,$M$1:$N$12,2,0)</f>
        <v>#N/A</v>
      </c>
      <c r="J353" s="12" t="e">
        <f t="shared" si="32"/>
        <v>#N/A</v>
      </c>
    </row>
    <row r="354" spans="1:10" ht="15" hidden="1" customHeight="1" x14ac:dyDescent="0.25">
      <c r="A354" s="9"/>
      <c r="I354" s="12" t="e">
        <f>+VLOOKUP(C354,$M$1:$N$12,2,0)</f>
        <v>#N/A</v>
      </c>
      <c r="J354" s="12" t="e">
        <f t="shared" si="32"/>
        <v>#N/A</v>
      </c>
    </row>
    <row r="355" spans="1:10" ht="15" hidden="1" customHeight="1" x14ac:dyDescent="0.25">
      <c r="A355" s="9"/>
      <c r="I355" s="12" t="e">
        <f>+VLOOKUP(C355,$M$1:$N$46,2,0)</f>
        <v>#N/A</v>
      </c>
      <c r="J355" s="12" t="e">
        <f t="shared" si="32"/>
        <v>#N/A</v>
      </c>
    </row>
    <row r="356" spans="1:10" ht="15" hidden="1" customHeight="1" x14ac:dyDescent="0.25">
      <c r="A356" s="9"/>
      <c r="I356" s="12" t="e">
        <f>+VLOOKUP(C356,$M$1:$N$12,2,0)</f>
        <v>#N/A</v>
      </c>
      <c r="J356" s="12" t="e">
        <f t="shared" si="32"/>
        <v>#N/A</v>
      </c>
    </row>
    <row r="357" spans="1:10" ht="15" hidden="1" customHeight="1" x14ac:dyDescent="0.25">
      <c r="A357" s="9"/>
      <c r="I357" s="12" t="e">
        <f>+VLOOKUP(C357,$M$1:$N$12,2,0)</f>
        <v>#N/A</v>
      </c>
      <c r="J357" s="12" t="e">
        <f t="shared" si="32"/>
        <v>#N/A</v>
      </c>
    </row>
    <row r="358" spans="1:10" ht="15" hidden="1" customHeight="1" x14ac:dyDescent="0.25">
      <c r="A358" s="9"/>
      <c r="I358" s="12" t="e">
        <f>+VLOOKUP(C358,$M$1:$N$21,2,0)</f>
        <v>#N/A</v>
      </c>
      <c r="J358" s="12" t="e">
        <f t="shared" si="32"/>
        <v>#N/A</v>
      </c>
    </row>
    <row r="359" spans="1:10" ht="15" hidden="1" customHeight="1" x14ac:dyDescent="0.25">
      <c r="A359" s="9"/>
      <c r="I359" s="12" t="e">
        <f>+VLOOKUP(C359,$M$1:$N$16,2,0)</f>
        <v>#N/A</v>
      </c>
      <c r="J359" s="12" t="e">
        <f t="shared" si="32"/>
        <v>#N/A</v>
      </c>
    </row>
    <row r="360" spans="1:10" ht="15" hidden="1" customHeight="1" x14ac:dyDescent="0.25">
      <c r="A360" s="9"/>
      <c r="I360" s="12" t="e">
        <f>+VLOOKUP(C360,$M$1:$N$12,2,0)</f>
        <v>#N/A</v>
      </c>
      <c r="J360" s="12" t="e">
        <f t="shared" si="32"/>
        <v>#N/A</v>
      </c>
    </row>
    <row r="361" spans="1:10" ht="15" hidden="1" customHeight="1" x14ac:dyDescent="0.25">
      <c r="A361" s="9"/>
      <c r="I361" s="12" t="e">
        <f>+VLOOKUP(C361,$M$1:$N$126,2,0)</f>
        <v>#N/A</v>
      </c>
      <c r="J361" s="12" t="e">
        <f t="shared" ref="J361" si="37">+I361*E361</f>
        <v>#N/A</v>
      </c>
    </row>
    <row r="362" spans="1:10" ht="15" hidden="1" customHeight="1" x14ac:dyDescent="0.25">
      <c r="A362" s="9"/>
      <c r="I362" s="12" t="e">
        <f>+VLOOKUP(C362,$M$1:$N$126,2,0)</f>
        <v>#N/A</v>
      </c>
      <c r="J362" s="12" t="e">
        <f t="shared" si="32"/>
        <v>#N/A</v>
      </c>
    </row>
    <row r="363" spans="1:10" ht="15" hidden="1" customHeight="1" x14ac:dyDescent="0.25">
      <c r="A363" s="9"/>
      <c r="I363" s="12" t="e">
        <f>+VLOOKUP(C363,$M$1:$N$18,2,0)</f>
        <v>#N/A</v>
      </c>
      <c r="J363" s="12" t="e">
        <f>+I363*E363</f>
        <v>#N/A</v>
      </c>
    </row>
    <row r="364" spans="1:10" ht="15" hidden="1" customHeight="1" x14ac:dyDescent="0.25">
      <c r="A364" s="9"/>
      <c r="I364" s="12" t="e">
        <f>+VLOOKUP(C364,$M$1:$N$20,2,0)</f>
        <v>#N/A</v>
      </c>
      <c r="J364" s="12" t="e">
        <f t="shared" si="32"/>
        <v>#N/A</v>
      </c>
    </row>
    <row r="365" spans="1:10" ht="15" hidden="1" customHeight="1" x14ac:dyDescent="0.25">
      <c r="A365" s="9"/>
      <c r="I365" s="12" t="e">
        <f>+VLOOKUP(C365,$M$1:$N$18,2,0)</f>
        <v>#N/A</v>
      </c>
      <c r="J365" s="12" t="e">
        <f t="shared" si="32"/>
        <v>#N/A</v>
      </c>
    </row>
    <row r="366" spans="1:10" ht="15" hidden="1" customHeight="1" x14ac:dyDescent="0.25">
      <c r="A366" s="9"/>
      <c r="I366" s="12" t="e">
        <f>+VLOOKUP(C366,$M$1:$N$12,2,0)</f>
        <v>#N/A</v>
      </c>
      <c r="J366" s="12" t="e">
        <f t="shared" si="32"/>
        <v>#N/A</v>
      </c>
    </row>
    <row r="367" spans="1:10" ht="15" hidden="1" customHeight="1" x14ac:dyDescent="0.25">
      <c r="A367" s="9"/>
      <c r="I367" s="12" t="e">
        <f>+VLOOKUP(C367,$M$1:$N$16,2,0)</f>
        <v>#N/A</v>
      </c>
      <c r="J367" s="12" t="e">
        <f t="shared" si="32"/>
        <v>#N/A</v>
      </c>
    </row>
    <row r="368" spans="1:10" ht="15" hidden="1" customHeight="1" x14ac:dyDescent="0.25">
      <c r="A368" s="9"/>
      <c r="I368" s="12" t="e">
        <f>+VLOOKUP(C368,$M$1:$N$46,2,0)</f>
        <v>#N/A</v>
      </c>
      <c r="J368" s="12" t="e">
        <f t="shared" si="32"/>
        <v>#N/A</v>
      </c>
    </row>
    <row r="369" spans="1:10" ht="15" hidden="1" customHeight="1" x14ac:dyDescent="0.25">
      <c r="A369" s="9"/>
      <c r="I369" s="12" t="e">
        <f>+VLOOKUP(C369,$M$1:$N$12,2,0)</f>
        <v>#N/A</v>
      </c>
      <c r="J369" s="12" t="e">
        <f t="shared" si="32"/>
        <v>#N/A</v>
      </c>
    </row>
    <row r="370" spans="1:10" ht="15" hidden="1" customHeight="1" x14ac:dyDescent="0.25">
      <c r="A370" s="9"/>
      <c r="I370" s="12" t="e">
        <f>+VLOOKUP(C370,$M$1:$N$16,2,0)</f>
        <v>#N/A</v>
      </c>
      <c r="J370" s="12" t="e">
        <f t="shared" si="32"/>
        <v>#N/A</v>
      </c>
    </row>
    <row r="371" spans="1:10" ht="15" hidden="1" customHeight="1" x14ac:dyDescent="0.25">
      <c r="A371" s="9"/>
      <c r="I371" s="12" t="e">
        <f>+VLOOKUP(C371,$M$1:$N$16,2,0)</f>
        <v>#N/A</v>
      </c>
      <c r="J371" s="12" t="e">
        <f t="shared" si="32"/>
        <v>#N/A</v>
      </c>
    </row>
    <row r="372" spans="1:10" ht="15" hidden="1" customHeight="1" x14ac:dyDescent="0.25">
      <c r="A372" s="9"/>
      <c r="I372" s="12" t="e">
        <f>+VLOOKUP(C372,$M$1:$N$12,2,0)</f>
        <v>#N/A</v>
      </c>
      <c r="J372" s="12" t="e">
        <f t="shared" si="32"/>
        <v>#N/A</v>
      </c>
    </row>
    <row r="373" spans="1:10" ht="15" hidden="1" customHeight="1" x14ac:dyDescent="0.25">
      <c r="A373" s="9"/>
      <c r="I373" s="12" t="e">
        <f>+VLOOKUP(C373,$M$1:$N$44,2,0)</f>
        <v>#N/A</v>
      </c>
      <c r="J373" s="12" t="e">
        <f t="shared" si="32"/>
        <v>#N/A</v>
      </c>
    </row>
    <row r="374" spans="1:10" ht="15" hidden="1" customHeight="1" x14ac:dyDescent="0.25">
      <c r="A374" s="9"/>
      <c r="I374" s="12" t="e">
        <f t="shared" ref="I374:I446" si="38">+VLOOKUP(C374,$M$1:$N$12,2,0)</f>
        <v>#N/A</v>
      </c>
      <c r="J374" s="12" t="e">
        <f t="shared" ref="J374:J445" si="39">+I374*E374</f>
        <v>#N/A</v>
      </c>
    </row>
    <row r="375" spans="1:10" ht="15" hidden="1" customHeight="1" x14ac:dyDescent="0.25">
      <c r="A375" s="9"/>
      <c r="I375" s="12" t="e">
        <f t="shared" si="38"/>
        <v>#N/A</v>
      </c>
      <c r="J375" s="12" t="e">
        <f t="shared" si="39"/>
        <v>#N/A</v>
      </c>
    </row>
    <row r="376" spans="1:10" ht="15" hidden="1" customHeight="1" x14ac:dyDescent="0.25">
      <c r="A376" s="9"/>
      <c r="I376" s="12" t="e">
        <f>+VLOOKUP(C376,$M$1:$N$15,2,0)</f>
        <v>#N/A</v>
      </c>
      <c r="J376" s="12" t="e">
        <f t="shared" si="39"/>
        <v>#N/A</v>
      </c>
    </row>
    <row r="377" spans="1:10" ht="15" hidden="1" customHeight="1" x14ac:dyDescent="0.25">
      <c r="A377" s="9"/>
      <c r="I377" s="12" t="e">
        <f>+VLOOKUP(C377,$M$1:$N$16,2,0)</f>
        <v>#N/A</v>
      </c>
      <c r="J377" s="12" t="e">
        <f t="shared" si="39"/>
        <v>#N/A</v>
      </c>
    </row>
    <row r="378" spans="1:10" ht="15" hidden="1" customHeight="1" x14ac:dyDescent="0.25">
      <c r="A378" s="9"/>
      <c r="I378" s="12" t="e">
        <f t="shared" si="38"/>
        <v>#N/A</v>
      </c>
      <c r="J378" s="12" t="e">
        <f t="shared" si="39"/>
        <v>#N/A</v>
      </c>
    </row>
    <row r="379" spans="1:10" ht="15" hidden="1" customHeight="1" x14ac:dyDescent="0.25">
      <c r="A379" s="9"/>
      <c r="I379" s="12" t="e">
        <f t="shared" si="38"/>
        <v>#N/A</v>
      </c>
      <c r="J379" s="12" t="e">
        <f t="shared" si="39"/>
        <v>#N/A</v>
      </c>
    </row>
    <row r="380" spans="1:10" ht="15" hidden="1" customHeight="1" x14ac:dyDescent="0.25">
      <c r="A380" s="9"/>
      <c r="I380" s="12" t="e">
        <f t="shared" si="38"/>
        <v>#N/A</v>
      </c>
      <c r="J380" s="12" t="e">
        <f t="shared" si="39"/>
        <v>#N/A</v>
      </c>
    </row>
    <row r="381" spans="1:10" ht="15" hidden="1" customHeight="1" x14ac:dyDescent="0.25">
      <c r="A381" s="9"/>
      <c r="I381" s="12" t="e">
        <f t="shared" si="38"/>
        <v>#N/A</v>
      </c>
      <c r="J381" s="12" t="e">
        <f t="shared" si="39"/>
        <v>#N/A</v>
      </c>
    </row>
    <row r="382" spans="1:10" ht="15" hidden="1" customHeight="1" x14ac:dyDescent="0.25">
      <c r="A382" s="9"/>
      <c r="I382" s="12" t="e">
        <f t="shared" si="38"/>
        <v>#N/A</v>
      </c>
      <c r="J382" s="12" t="e">
        <f t="shared" si="39"/>
        <v>#N/A</v>
      </c>
    </row>
    <row r="383" spans="1:10" ht="15" hidden="1" customHeight="1" x14ac:dyDescent="0.25">
      <c r="A383" s="9"/>
      <c r="I383" s="12" t="e">
        <f t="shared" si="38"/>
        <v>#N/A</v>
      </c>
      <c r="J383" s="12" t="e">
        <f t="shared" si="39"/>
        <v>#N/A</v>
      </c>
    </row>
    <row r="384" spans="1:10" ht="15" hidden="1" customHeight="1" x14ac:dyDescent="0.25">
      <c r="A384" s="9"/>
      <c r="I384" s="12" t="e">
        <f>+VLOOKUP(C384,$M$1:$N$16,2,0)</f>
        <v>#N/A</v>
      </c>
      <c r="J384" s="12" t="e">
        <f t="shared" si="39"/>
        <v>#N/A</v>
      </c>
    </row>
    <row r="385" spans="1:10" ht="15" hidden="1" customHeight="1" x14ac:dyDescent="0.25">
      <c r="A385" s="9"/>
      <c r="I385" s="12" t="e">
        <f t="shared" si="38"/>
        <v>#N/A</v>
      </c>
      <c r="J385" s="12" t="e">
        <f t="shared" si="39"/>
        <v>#N/A</v>
      </c>
    </row>
    <row r="386" spans="1:10" ht="15" hidden="1" customHeight="1" x14ac:dyDescent="0.25">
      <c r="A386" s="9"/>
      <c r="I386" s="12" t="e">
        <f t="shared" si="38"/>
        <v>#N/A</v>
      </c>
      <c r="J386" s="12" t="e">
        <f t="shared" si="39"/>
        <v>#N/A</v>
      </c>
    </row>
    <row r="387" spans="1:10" ht="15" hidden="1" customHeight="1" x14ac:dyDescent="0.25">
      <c r="A387" s="9"/>
      <c r="I387" s="12" t="e">
        <f>+VLOOKUP(C387,$M$1:$N$16,2,0)</f>
        <v>#N/A</v>
      </c>
      <c r="J387" s="12" t="e">
        <f t="shared" si="39"/>
        <v>#N/A</v>
      </c>
    </row>
    <row r="388" spans="1:10" ht="15" hidden="1" customHeight="1" x14ac:dyDescent="0.25">
      <c r="A388" s="9"/>
      <c r="I388" s="12" t="e">
        <f>+VLOOKUP(C388,$M$1:$N$16,2,0)</f>
        <v>#N/A</v>
      </c>
      <c r="J388" s="12" t="e">
        <f t="shared" ref="J388" si="40">+I388*E388</f>
        <v>#N/A</v>
      </c>
    </row>
    <row r="389" spans="1:10" ht="15" hidden="1" customHeight="1" x14ac:dyDescent="0.25">
      <c r="A389" s="9"/>
      <c r="I389" s="12" t="e">
        <f t="shared" si="38"/>
        <v>#N/A</v>
      </c>
      <c r="J389" s="12" t="e">
        <f t="shared" si="39"/>
        <v>#N/A</v>
      </c>
    </row>
    <row r="390" spans="1:10" ht="15" hidden="1" customHeight="1" x14ac:dyDescent="0.25">
      <c r="A390" s="9"/>
      <c r="I390" s="12" t="e">
        <f>+VLOOKUP(C390,$M$1:$N$16,2,0)</f>
        <v>#N/A</v>
      </c>
      <c r="J390" s="12" t="e">
        <f t="shared" si="39"/>
        <v>#N/A</v>
      </c>
    </row>
    <row r="391" spans="1:10" ht="15" hidden="1" customHeight="1" x14ac:dyDescent="0.25">
      <c r="A391" s="9"/>
      <c r="I391" s="12" t="e">
        <f t="shared" si="38"/>
        <v>#N/A</v>
      </c>
      <c r="J391" s="12" t="e">
        <f t="shared" si="39"/>
        <v>#N/A</v>
      </c>
    </row>
    <row r="392" spans="1:10" ht="15" hidden="1" customHeight="1" x14ac:dyDescent="0.25">
      <c r="A392" s="9"/>
      <c r="I392" s="12" t="e">
        <f t="shared" si="38"/>
        <v>#N/A</v>
      </c>
      <c r="J392" s="12" t="e">
        <f t="shared" si="39"/>
        <v>#N/A</v>
      </c>
    </row>
    <row r="393" spans="1:10" ht="15" hidden="1" customHeight="1" x14ac:dyDescent="0.25">
      <c r="A393" s="9"/>
      <c r="I393" s="12" t="e">
        <f t="shared" si="38"/>
        <v>#N/A</v>
      </c>
      <c r="J393" s="12" t="e">
        <f t="shared" si="39"/>
        <v>#N/A</v>
      </c>
    </row>
    <row r="394" spans="1:10" ht="15" hidden="1" customHeight="1" x14ac:dyDescent="0.25">
      <c r="A394" s="9"/>
      <c r="I394" s="12" t="e">
        <f t="shared" si="38"/>
        <v>#N/A</v>
      </c>
      <c r="J394" s="12" t="e">
        <f t="shared" si="39"/>
        <v>#N/A</v>
      </c>
    </row>
    <row r="395" spans="1:10" ht="15" hidden="1" customHeight="1" x14ac:dyDescent="0.25">
      <c r="A395" s="9"/>
      <c r="I395" s="12" t="e">
        <f t="shared" si="38"/>
        <v>#N/A</v>
      </c>
      <c r="J395" s="12" t="e">
        <f t="shared" si="39"/>
        <v>#N/A</v>
      </c>
    </row>
    <row r="396" spans="1:10" ht="15" hidden="1" customHeight="1" x14ac:dyDescent="0.25">
      <c r="A396" s="9"/>
      <c r="I396" s="12" t="e">
        <f t="shared" si="38"/>
        <v>#N/A</v>
      </c>
      <c r="J396" s="12" t="e">
        <f t="shared" si="39"/>
        <v>#N/A</v>
      </c>
    </row>
    <row r="397" spans="1:10" ht="15" hidden="1" customHeight="1" x14ac:dyDescent="0.25">
      <c r="A397" s="9"/>
      <c r="I397" s="12" t="e">
        <f>+VLOOKUP(C397,$M$1:$N$16,2,0)</f>
        <v>#N/A</v>
      </c>
      <c r="J397" s="12" t="e">
        <f t="shared" si="39"/>
        <v>#N/A</v>
      </c>
    </row>
    <row r="398" spans="1:10" ht="15" hidden="1" customHeight="1" x14ac:dyDescent="0.25">
      <c r="A398" s="9"/>
      <c r="I398" s="12" t="e">
        <f t="shared" si="38"/>
        <v>#N/A</v>
      </c>
      <c r="J398" s="12" t="e">
        <f t="shared" si="39"/>
        <v>#N/A</v>
      </c>
    </row>
    <row r="399" spans="1:10" ht="15" hidden="1" customHeight="1" x14ac:dyDescent="0.25">
      <c r="A399" s="9"/>
      <c r="I399" s="12" t="e">
        <f t="shared" si="38"/>
        <v>#N/A</v>
      </c>
      <c r="J399" s="12" t="e">
        <f t="shared" si="39"/>
        <v>#N/A</v>
      </c>
    </row>
    <row r="400" spans="1:10" ht="15" hidden="1" customHeight="1" x14ac:dyDescent="0.25">
      <c r="A400" s="9"/>
      <c r="I400" s="12" t="e">
        <f t="shared" si="38"/>
        <v>#N/A</v>
      </c>
      <c r="J400" s="12" t="e">
        <f t="shared" si="39"/>
        <v>#N/A</v>
      </c>
    </row>
    <row r="401" spans="1:10" ht="15" hidden="1" customHeight="1" x14ac:dyDescent="0.25">
      <c r="A401" s="9"/>
      <c r="I401" s="12" t="e">
        <f t="shared" si="38"/>
        <v>#N/A</v>
      </c>
      <c r="J401" s="12" t="e">
        <f t="shared" si="39"/>
        <v>#N/A</v>
      </c>
    </row>
    <row r="402" spans="1:10" ht="15" hidden="1" customHeight="1" x14ac:dyDescent="0.25">
      <c r="A402" s="9"/>
      <c r="I402" s="12" t="e">
        <f t="shared" ref="I402" si="41">+VLOOKUP(C402,$M$1:$N$12,2,0)</f>
        <v>#N/A</v>
      </c>
      <c r="J402" s="12" t="e">
        <f t="shared" ref="J402" si="42">+I402*E402</f>
        <v>#N/A</v>
      </c>
    </row>
    <row r="403" spans="1:10" ht="15" hidden="1" customHeight="1" x14ac:dyDescent="0.25">
      <c r="A403" s="9"/>
      <c r="I403" s="12" t="e">
        <f>+VLOOKUP(C403,$M$1:$N$16,2,0)</f>
        <v>#N/A</v>
      </c>
      <c r="J403" s="12" t="e">
        <f t="shared" si="39"/>
        <v>#N/A</v>
      </c>
    </row>
    <row r="404" spans="1:10" ht="15" hidden="1" customHeight="1" x14ac:dyDescent="0.25">
      <c r="A404" s="9"/>
      <c r="I404" s="12" t="e">
        <f t="shared" si="38"/>
        <v>#N/A</v>
      </c>
      <c r="J404" s="12" t="e">
        <f t="shared" si="39"/>
        <v>#N/A</v>
      </c>
    </row>
    <row r="405" spans="1:10" ht="15" hidden="1" customHeight="1" x14ac:dyDescent="0.25">
      <c r="A405" s="9"/>
      <c r="I405" s="12" t="e">
        <f t="shared" ref="I405" si="43">+VLOOKUP(C405,$M$1:$N$12,2,0)</f>
        <v>#N/A</v>
      </c>
      <c r="J405" s="12" t="e">
        <f t="shared" ref="J405" si="44">+I405*E405</f>
        <v>#N/A</v>
      </c>
    </row>
    <row r="406" spans="1:10" ht="15" hidden="1" customHeight="1" x14ac:dyDescent="0.25">
      <c r="A406" s="9"/>
      <c r="I406" s="12" t="e">
        <f t="shared" ref="I406" si="45">+VLOOKUP(C406,$M$1:$N$12,2,0)</f>
        <v>#N/A</v>
      </c>
      <c r="J406" s="12" t="e">
        <f t="shared" ref="J406" si="46">+I406*E406</f>
        <v>#N/A</v>
      </c>
    </row>
    <row r="407" spans="1:10" ht="15" hidden="1" customHeight="1" x14ac:dyDescent="0.25">
      <c r="A407" s="9"/>
      <c r="I407" s="12" t="e">
        <f t="shared" si="38"/>
        <v>#N/A</v>
      </c>
      <c r="J407" s="12" t="e">
        <f t="shared" si="39"/>
        <v>#N/A</v>
      </c>
    </row>
    <row r="408" spans="1:10" ht="15" hidden="1" customHeight="1" x14ac:dyDescent="0.25">
      <c r="A408" s="9"/>
      <c r="I408" s="12" t="e">
        <f t="shared" si="38"/>
        <v>#N/A</v>
      </c>
      <c r="J408" s="12" t="e">
        <f t="shared" si="39"/>
        <v>#N/A</v>
      </c>
    </row>
    <row r="409" spans="1:10" ht="15" hidden="1" customHeight="1" x14ac:dyDescent="0.25">
      <c r="A409" s="9"/>
      <c r="I409" s="12" t="e">
        <f t="shared" si="38"/>
        <v>#N/A</v>
      </c>
      <c r="J409" s="12" t="e">
        <f t="shared" si="39"/>
        <v>#N/A</v>
      </c>
    </row>
    <row r="410" spans="1:10" ht="15" hidden="1" customHeight="1" x14ac:dyDescent="0.25">
      <c r="A410" s="9"/>
      <c r="I410" s="12" t="e">
        <f>+VLOOKUP(C410,$M$1:$N$16,2,0)</f>
        <v>#N/A</v>
      </c>
      <c r="J410" s="12" t="e">
        <f t="shared" ref="J410" si="47">+I410*E410</f>
        <v>#N/A</v>
      </c>
    </row>
    <row r="411" spans="1:10" ht="15" hidden="1" customHeight="1" x14ac:dyDescent="0.25">
      <c r="A411" s="9"/>
      <c r="I411" s="12" t="e">
        <f t="shared" ref="I411" si="48">+VLOOKUP(C411,$M$1:$N$12,2,0)</f>
        <v>#N/A</v>
      </c>
      <c r="J411" s="12" t="e">
        <f t="shared" ref="J411" si="49">+I411*E411</f>
        <v>#N/A</v>
      </c>
    </row>
    <row r="412" spans="1:10" ht="15" hidden="1" customHeight="1" x14ac:dyDescent="0.25">
      <c r="A412" s="9"/>
      <c r="I412" s="12" t="e">
        <f t="shared" si="38"/>
        <v>#N/A</v>
      </c>
      <c r="J412" s="12" t="e">
        <f t="shared" si="39"/>
        <v>#N/A</v>
      </c>
    </row>
    <row r="413" spans="1:10" ht="15" hidden="1" customHeight="1" x14ac:dyDescent="0.25">
      <c r="A413" s="9"/>
      <c r="I413" s="12" t="e">
        <f>+VLOOKUP(C413,$M$1:$N$16,2,0)</f>
        <v>#N/A</v>
      </c>
      <c r="J413" s="12" t="e">
        <f t="shared" si="39"/>
        <v>#N/A</v>
      </c>
    </row>
    <row r="414" spans="1:10" ht="15" hidden="1" customHeight="1" x14ac:dyDescent="0.25">
      <c r="A414" s="9"/>
      <c r="I414" s="12" t="e">
        <f t="shared" si="38"/>
        <v>#N/A</v>
      </c>
      <c r="J414" s="12" t="e">
        <f t="shared" si="39"/>
        <v>#N/A</v>
      </c>
    </row>
    <row r="415" spans="1:10" ht="15" hidden="1" customHeight="1" x14ac:dyDescent="0.25">
      <c r="A415" s="9"/>
      <c r="I415" s="12" t="e">
        <f t="shared" ref="I415" si="50">+VLOOKUP(C415,$M$1:$N$12,2,0)</f>
        <v>#N/A</v>
      </c>
      <c r="J415" s="12" t="e">
        <f t="shared" ref="J415" si="51">+I415*E415</f>
        <v>#N/A</v>
      </c>
    </row>
    <row r="416" spans="1:10" ht="15" hidden="1" customHeight="1" x14ac:dyDescent="0.25">
      <c r="A416" s="9"/>
      <c r="I416" s="12" t="e">
        <f t="shared" si="38"/>
        <v>#N/A</v>
      </c>
      <c r="J416" s="12" t="e">
        <f t="shared" si="39"/>
        <v>#N/A</v>
      </c>
    </row>
    <row r="417" spans="1:10" ht="15" hidden="1" customHeight="1" x14ac:dyDescent="0.25">
      <c r="A417" s="9"/>
      <c r="I417" s="12" t="e">
        <f t="shared" si="38"/>
        <v>#N/A</v>
      </c>
      <c r="J417" s="12" t="e">
        <f t="shared" si="39"/>
        <v>#N/A</v>
      </c>
    </row>
    <row r="418" spans="1:10" ht="15" hidden="1" customHeight="1" x14ac:dyDescent="0.25">
      <c r="A418" s="9"/>
      <c r="I418" s="12" t="e">
        <f t="shared" si="38"/>
        <v>#N/A</v>
      </c>
      <c r="J418" s="12" t="e">
        <f t="shared" si="39"/>
        <v>#N/A</v>
      </c>
    </row>
    <row r="419" spans="1:10" ht="15" hidden="1" customHeight="1" x14ac:dyDescent="0.25">
      <c r="A419" s="9"/>
      <c r="I419" s="12" t="e">
        <f>+VLOOKUP(C419,$M$1:$N$16,2,0)</f>
        <v>#N/A</v>
      </c>
      <c r="J419" s="12" t="e">
        <f t="shared" si="39"/>
        <v>#N/A</v>
      </c>
    </row>
    <row r="420" spans="1:10" ht="15" hidden="1" customHeight="1" x14ac:dyDescent="0.25">
      <c r="A420" s="9"/>
      <c r="I420" s="12" t="e">
        <f>+VLOOKUP(C420,$M$1:$N$16,2,0)</f>
        <v>#N/A</v>
      </c>
      <c r="J420" s="12" t="e">
        <f t="shared" si="39"/>
        <v>#N/A</v>
      </c>
    </row>
    <row r="421" spans="1:10" ht="15" hidden="1" customHeight="1" x14ac:dyDescent="0.25">
      <c r="A421" s="9"/>
      <c r="I421" s="12" t="e">
        <f t="shared" si="38"/>
        <v>#N/A</v>
      </c>
      <c r="J421" s="12" t="e">
        <f t="shared" si="39"/>
        <v>#N/A</v>
      </c>
    </row>
    <row r="422" spans="1:10" ht="15" hidden="1" customHeight="1" x14ac:dyDescent="0.25">
      <c r="A422" s="9"/>
      <c r="I422" s="12" t="e">
        <f t="shared" si="38"/>
        <v>#N/A</v>
      </c>
      <c r="J422" s="12" t="e">
        <f t="shared" si="39"/>
        <v>#N/A</v>
      </c>
    </row>
    <row r="423" spans="1:10" ht="15" hidden="1" customHeight="1" x14ac:dyDescent="0.25">
      <c r="A423" s="9"/>
      <c r="I423" s="12" t="e">
        <f>+VLOOKUP(C423,$M$1:$N$16,2,0)</f>
        <v>#N/A</v>
      </c>
      <c r="J423" s="12" t="e">
        <f t="shared" si="39"/>
        <v>#N/A</v>
      </c>
    </row>
    <row r="424" spans="1:10" ht="15" hidden="1" customHeight="1" x14ac:dyDescent="0.25">
      <c r="A424" s="9"/>
      <c r="I424" s="12" t="e">
        <f t="shared" si="38"/>
        <v>#N/A</v>
      </c>
      <c r="J424" s="12" t="e">
        <f t="shared" si="39"/>
        <v>#N/A</v>
      </c>
    </row>
    <row r="425" spans="1:10" ht="15" hidden="1" customHeight="1" x14ac:dyDescent="0.25">
      <c r="A425" s="9"/>
      <c r="I425" s="12" t="e">
        <f t="shared" si="38"/>
        <v>#N/A</v>
      </c>
      <c r="J425" s="12" t="e">
        <f t="shared" si="39"/>
        <v>#N/A</v>
      </c>
    </row>
    <row r="426" spans="1:10" ht="15" hidden="1" customHeight="1" x14ac:dyDescent="0.25">
      <c r="A426" s="9"/>
      <c r="I426" s="12" t="e">
        <f>+VLOOKUP(C426,$M$1:$N$16,2,0)</f>
        <v>#N/A</v>
      </c>
      <c r="J426" s="12" t="e">
        <f t="shared" si="39"/>
        <v>#N/A</v>
      </c>
    </row>
    <row r="427" spans="1:10" ht="15" hidden="1" customHeight="1" x14ac:dyDescent="0.25">
      <c r="A427" s="9"/>
      <c r="I427" s="12" t="e">
        <f t="shared" ref="I427" si="52">+VLOOKUP(C427,$M$1:$N$12,2,0)</f>
        <v>#N/A</v>
      </c>
      <c r="J427" s="12" t="e">
        <f t="shared" ref="J427" si="53">+I427*E427</f>
        <v>#N/A</v>
      </c>
    </row>
    <row r="428" spans="1:10" ht="15" hidden="1" customHeight="1" x14ac:dyDescent="0.25">
      <c r="A428" s="9"/>
      <c r="I428" s="12" t="e">
        <f t="shared" si="38"/>
        <v>#N/A</v>
      </c>
      <c r="J428" s="12" t="e">
        <f t="shared" si="39"/>
        <v>#N/A</v>
      </c>
    </row>
    <row r="429" spans="1:10" ht="15" hidden="1" customHeight="1" x14ac:dyDescent="0.25">
      <c r="A429" s="9"/>
      <c r="I429" s="12" t="e">
        <f t="shared" si="38"/>
        <v>#N/A</v>
      </c>
      <c r="J429" s="12" t="e">
        <f t="shared" si="39"/>
        <v>#N/A</v>
      </c>
    </row>
    <row r="430" spans="1:10" ht="15" hidden="1" customHeight="1" x14ac:dyDescent="0.25">
      <c r="A430" s="9"/>
      <c r="I430" s="12" t="e">
        <f t="shared" ref="I430" si="54">+VLOOKUP(C430,$M$1:$N$12,2,0)</f>
        <v>#N/A</v>
      </c>
      <c r="J430" s="12" t="e">
        <f t="shared" ref="J430" si="55">+I430*E430</f>
        <v>#N/A</v>
      </c>
    </row>
    <row r="431" spans="1:10" ht="15" hidden="1" customHeight="1" x14ac:dyDescent="0.25">
      <c r="A431" s="9"/>
      <c r="I431" s="12" t="e">
        <f>+VLOOKUP(C431,$M$1:$N$16,2,0)</f>
        <v>#N/A</v>
      </c>
      <c r="J431" s="12" t="e">
        <f t="shared" si="39"/>
        <v>#N/A</v>
      </c>
    </row>
    <row r="432" spans="1:10" ht="15" hidden="1" customHeight="1" x14ac:dyDescent="0.25">
      <c r="A432" s="9"/>
      <c r="I432" s="12" t="e">
        <f>+VLOOKUP(C432,$M$1:$N$12,2,0)</f>
        <v>#N/A</v>
      </c>
      <c r="J432" s="12" t="e">
        <f>+I432*E432</f>
        <v>#N/A</v>
      </c>
    </row>
    <row r="433" spans="1:10" ht="15" hidden="1" customHeight="1" x14ac:dyDescent="0.25">
      <c r="A433" s="9"/>
      <c r="I433" s="12" t="e">
        <f>+VLOOKUP(C433,$M$1:$N$12,2,0)</f>
        <v>#N/A</v>
      </c>
      <c r="J433" s="12" t="e">
        <f>+I433*E433</f>
        <v>#N/A</v>
      </c>
    </row>
    <row r="434" spans="1:10" ht="15" hidden="1" customHeight="1" x14ac:dyDescent="0.25">
      <c r="A434" s="9"/>
      <c r="I434" s="12" t="e">
        <f>+VLOOKUP(C434,$M$1:$N$16,2,0)</f>
        <v>#N/A</v>
      </c>
      <c r="J434" s="12" t="e">
        <f>+I434*E434</f>
        <v>#N/A</v>
      </c>
    </row>
    <row r="435" spans="1:10" ht="15" hidden="1" customHeight="1" x14ac:dyDescent="0.25">
      <c r="A435" s="9"/>
      <c r="I435" s="12" t="e">
        <f>+VLOOKUP(C435,$M$1:$N$12,2,0)</f>
        <v>#N/A</v>
      </c>
      <c r="J435" s="12" t="e">
        <f t="shared" si="39"/>
        <v>#N/A</v>
      </c>
    </row>
    <row r="436" spans="1:10" ht="15" hidden="1" customHeight="1" x14ac:dyDescent="0.25">
      <c r="A436" s="9"/>
      <c r="I436" s="12" t="e">
        <f>+VLOOKUP(C436,$M$1:$N$18,2,0)</f>
        <v>#N/A</v>
      </c>
      <c r="J436" s="12" t="e">
        <f>+I436*E436</f>
        <v>#N/A</v>
      </c>
    </row>
    <row r="437" spans="1:10" ht="15" hidden="1" customHeight="1" x14ac:dyDescent="0.25">
      <c r="A437" s="9"/>
      <c r="I437" s="12" t="e">
        <f t="shared" si="38"/>
        <v>#N/A</v>
      </c>
      <c r="J437" s="12" t="e">
        <f t="shared" si="39"/>
        <v>#N/A</v>
      </c>
    </row>
    <row r="438" spans="1:10" ht="15" hidden="1" customHeight="1" x14ac:dyDescent="0.25">
      <c r="A438" s="9"/>
      <c r="I438" s="12" t="e">
        <f t="shared" si="38"/>
        <v>#N/A</v>
      </c>
      <c r="J438" s="12" t="e">
        <f t="shared" si="39"/>
        <v>#N/A</v>
      </c>
    </row>
    <row r="439" spans="1:10" ht="15" hidden="1" customHeight="1" x14ac:dyDescent="0.25">
      <c r="A439" s="9"/>
      <c r="I439" s="12" t="e">
        <f>+VLOOKUP(C439,$M$1:$N$16,2,0)</f>
        <v>#N/A</v>
      </c>
      <c r="J439" s="12" t="e">
        <f t="shared" si="39"/>
        <v>#N/A</v>
      </c>
    </row>
    <row r="440" spans="1:10" ht="15" hidden="1" customHeight="1" x14ac:dyDescent="0.25">
      <c r="A440" s="9"/>
      <c r="I440" t="e">
        <f t="shared" si="38"/>
        <v>#N/A</v>
      </c>
      <c r="J440" t="e">
        <f t="shared" si="39"/>
        <v>#N/A</v>
      </c>
    </row>
    <row r="441" spans="1:10" ht="15" hidden="1" customHeight="1" x14ac:dyDescent="0.25">
      <c r="A441" s="9"/>
      <c r="I441" t="e">
        <f t="shared" si="38"/>
        <v>#N/A</v>
      </c>
      <c r="J441" t="e">
        <f t="shared" si="39"/>
        <v>#N/A</v>
      </c>
    </row>
    <row r="442" spans="1:10" ht="15" hidden="1" customHeight="1" x14ac:dyDescent="0.25">
      <c r="A442" s="9"/>
      <c r="I442" t="e">
        <f t="shared" si="38"/>
        <v>#N/A</v>
      </c>
      <c r="J442" t="e">
        <f t="shared" si="39"/>
        <v>#N/A</v>
      </c>
    </row>
    <row r="443" spans="1:10" ht="15" hidden="1" customHeight="1" x14ac:dyDescent="0.25">
      <c r="A443" s="9"/>
      <c r="I443" t="e">
        <f t="shared" si="38"/>
        <v>#N/A</v>
      </c>
      <c r="J443" t="e">
        <f t="shared" si="39"/>
        <v>#N/A</v>
      </c>
    </row>
    <row r="444" spans="1:10" ht="15" hidden="1" customHeight="1" x14ac:dyDescent="0.25">
      <c r="A444" s="9"/>
      <c r="I444" t="e">
        <f t="shared" si="38"/>
        <v>#N/A</v>
      </c>
      <c r="J444" t="e">
        <f t="shared" si="39"/>
        <v>#N/A</v>
      </c>
    </row>
    <row r="445" spans="1:10" ht="15" hidden="1" customHeight="1" x14ac:dyDescent="0.25">
      <c r="A445" s="9"/>
      <c r="I445" t="e">
        <f t="shared" si="38"/>
        <v>#N/A</v>
      </c>
      <c r="J445" t="e">
        <f t="shared" si="39"/>
        <v>#N/A</v>
      </c>
    </row>
    <row r="446" spans="1:10" ht="15" hidden="1" customHeight="1" x14ac:dyDescent="0.25">
      <c r="A446" s="9"/>
      <c r="I446" t="e">
        <f t="shared" si="38"/>
        <v>#N/A</v>
      </c>
      <c r="J446" t="e">
        <f t="shared" ref="J446:J509" si="56">+I446*E446</f>
        <v>#N/A</v>
      </c>
    </row>
    <row r="447" spans="1:10" ht="15" hidden="1" customHeight="1" x14ac:dyDescent="0.25">
      <c r="A447" s="9"/>
      <c r="I447" t="e">
        <f t="shared" ref="I447:I510" si="57">+VLOOKUP(C447,$M$1:$N$12,2,0)</f>
        <v>#N/A</v>
      </c>
      <c r="J447" t="e">
        <f t="shared" si="56"/>
        <v>#N/A</v>
      </c>
    </row>
    <row r="448" spans="1:10" ht="15" hidden="1" customHeight="1" x14ac:dyDescent="0.25">
      <c r="A448" s="9"/>
      <c r="I448" t="e">
        <f t="shared" si="57"/>
        <v>#N/A</v>
      </c>
      <c r="J448" t="e">
        <f t="shared" si="56"/>
        <v>#N/A</v>
      </c>
    </row>
    <row r="449" spans="1:10" ht="15" hidden="1" customHeight="1" x14ac:dyDescent="0.25">
      <c r="A449" s="9"/>
      <c r="I449" t="e">
        <f t="shared" si="57"/>
        <v>#N/A</v>
      </c>
      <c r="J449" t="e">
        <f t="shared" si="56"/>
        <v>#N/A</v>
      </c>
    </row>
    <row r="450" spans="1:10" ht="15" hidden="1" customHeight="1" x14ac:dyDescent="0.25">
      <c r="A450" s="9"/>
      <c r="I450" t="e">
        <f t="shared" si="57"/>
        <v>#N/A</v>
      </c>
      <c r="J450" t="e">
        <f t="shared" si="56"/>
        <v>#N/A</v>
      </c>
    </row>
    <row r="451" spans="1:10" ht="15" hidden="1" customHeight="1" x14ac:dyDescent="0.25">
      <c r="A451" s="9"/>
      <c r="I451" t="e">
        <f t="shared" si="57"/>
        <v>#N/A</v>
      </c>
      <c r="J451" t="e">
        <f t="shared" si="56"/>
        <v>#N/A</v>
      </c>
    </row>
    <row r="452" spans="1:10" ht="15" hidden="1" customHeight="1" x14ac:dyDescent="0.25">
      <c r="A452" s="9"/>
      <c r="I452" t="e">
        <f t="shared" si="57"/>
        <v>#N/A</v>
      </c>
      <c r="J452" t="e">
        <f t="shared" si="56"/>
        <v>#N/A</v>
      </c>
    </row>
    <row r="453" spans="1:10" ht="15" hidden="1" customHeight="1" x14ac:dyDescent="0.25">
      <c r="A453" s="9"/>
      <c r="I453" t="e">
        <f t="shared" si="57"/>
        <v>#N/A</v>
      </c>
      <c r="J453" t="e">
        <f t="shared" si="56"/>
        <v>#N/A</v>
      </c>
    </row>
    <row r="454" spans="1:10" ht="15" hidden="1" customHeight="1" x14ac:dyDescent="0.25">
      <c r="A454" s="9"/>
      <c r="I454" t="e">
        <f t="shared" si="57"/>
        <v>#N/A</v>
      </c>
      <c r="J454" t="e">
        <f t="shared" si="56"/>
        <v>#N/A</v>
      </c>
    </row>
    <row r="455" spans="1:10" ht="15" hidden="1" customHeight="1" x14ac:dyDescent="0.25">
      <c r="A455" s="9"/>
      <c r="I455" t="e">
        <f t="shared" si="57"/>
        <v>#N/A</v>
      </c>
      <c r="J455" t="e">
        <f t="shared" si="56"/>
        <v>#N/A</v>
      </c>
    </row>
    <row r="456" spans="1:10" ht="15" hidden="1" customHeight="1" x14ac:dyDescent="0.25">
      <c r="A456" s="9"/>
      <c r="I456" t="e">
        <f t="shared" si="57"/>
        <v>#N/A</v>
      </c>
      <c r="J456" t="e">
        <f t="shared" si="56"/>
        <v>#N/A</v>
      </c>
    </row>
    <row r="457" spans="1:10" ht="15" hidden="1" customHeight="1" x14ac:dyDescent="0.25">
      <c r="A457" s="9"/>
      <c r="I457" t="e">
        <f t="shared" si="57"/>
        <v>#N/A</v>
      </c>
      <c r="J457" t="e">
        <f t="shared" si="56"/>
        <v>#N/A</v>
      </c>
    </row>
    <row r="458" spans="1:10" ht="15" hidden="1" customHeight="1" x14ac:dyDescent="0.25">
      <c r="A458" s="9"/>
      <c r="I458" t="e">
        <f t="shared" si="57"/>
        <v>#N/A</v>
      </c>
      <c r="J458" t="e">
        <f t="shared" si="56"/>
        <v>#N/A</v>
      </c>
    </row>
    <row r="459" spans="1:10" ht="15" hidden="1" customHeight="1" x14ac:dyDescent="0.25">
      <c r="A459" s="9"/>
      <c r="I459" t="e">
        <f t="shared" si="57"/>
        <v>#N/A</v>
      </c>
      <c r="J459" t="e">
        <f t="shared" si="56"/>
        <v>#N/A</v>
      </c>
    </row>
    <row r="460" spans="1:10" ht="15" hidden="1" customHeight="1" x14ac:dyDescent="0.25">
      <c r="A460" s="9"/>
      <c r="I460" t="e">
        <f t="shared" si="57"/>
        <v>#N/A</v>
      </c>
      <c r="J460" t="e">
        <f t="shared" si="56"/>
        <v>#N/A</v>
      </c>
    </row>
    <row r="461" spans="1:10" ht="15" hidden="1" customHeight="1" x14ac:dyDescent="0.25">
      <c r="A461" s="9"/>
      <c r="I461" t="e">
        <f t="shared" si="57"/>
        <v>#N/A</v>
      </c>
      <c r="J461" t="e">
        <f t="shared" si="56"/>
        <v>#N/A</v>
      </c>
    </row>
    <row r="462" spans="1:10" ht="15" hidden="1" customHeight="1" x14ac:dyDescent="0.25">
      <c r="A462" s="9"/>
      <c r="I462" t="e">
        <f t="shared" si="57"/>
        <v>#N/A</v>
      </c>
      <c r="J462" t="e">
        <f t="shared" si="56"/>
        <v>#N/A</v>
      </c>
    </row>
    <row r="463" spans="1:10" ht="15" hidden="1" customHeight="1" x14ac:dyDescent="0.25">
      <c r="A463" s="9"/>
      <c r="I463" t="e">
        <f t="shared" si="57"/>
        <v>#N/A</v>
      </c>
      <c r="J463" t="e">
        <f t="shared" si="56"/>
        <v>#N/A</v>
      </c>
    </row>
    <row r="464" spans="1:10" ht="15" hidden="1" customHeight="1" x14ac:dyDescent="0.25">
      <c r="A464" s="9"/>
      <c r="I464" t="e">
        <f t="shared" si="57"/>
        <v>#N/A</v>
      </c>
      <c r="J464" t="e">
        <f t="shared" si="56"/>
        <v>#N/A</v>
      </c>
    </row>
    <row r="465" spans="1:10" ht="15" hidden="1" customHeight="1" x14ac:dyDescent="0.25">
      <c r="A465" s="9"/>
      <c r="I465" t="e">
        <f t="shared" si="57"/>
        <v>#N/A</v>
      </c>
      <c r="J465" t="e">
        <f t="shared" si="56"/>
        <v>#N/A</v>
      </c>
    </row>
    <row r="466" spans="1:10" ht="15" hidden="1" customHeight="1" x14ac:dyDescent="0.25">
      <c r="A466" s="9"/>
      <c r="I466" t="e">
        <f t="shared" si="57"/>
        <v>#N/A</v>
      </c>
      <c r="J466" t="e">
        <f t="shared" si="56"/>
        <v>#N/A</v>
      </c>
    </row>
    <row r="467" spans="1:10" ht="15" hidden="1" customHeight="1" x14ac:dyDescent="0.25">
      <c r="A467" s="9"/>
      <c r="I467" t="e">
        <f t="shared" si="57"/>
        <v>#N/A</v>
      </c>
      <c r="J467" t="e">
        <f t="shared" si="56"/>
        <v>#N/A</v>
      </c>
    </row>
    <row r="468" spans="1:10" ht="15" hidden="1" customHeight="1" x14ac:dyDescent="0.25">
      <c r="A468" s="9"/>
      <c r="I468" t="e">
        <f t="shared" si="57"/>
        <v>#N/A</v>
      </c>
      <c r="J468" t="e">
        <f t="shared" si="56"/>
        <v>#N/A</v>
      </c>
    </row>
    <row r="469" spans="1:10" ht="15" hidden="1" customHeight="1" x14ac:dyDescent="0.25">
      <c r="A469" s="9"/>
      <c r="I469" t="e">
        <f t="shared" si="57"/>
        <v>#N/A</v>
      </c>
      <c r="J469" t="e">
        <f t="shared" si="56"/>
        <v>#N/A</v>
      </c>
    </row>
    <row r="470" spans="1:10" ht="15" hidden="1" customHeight="1" x14ac:dyDescent="0.25">
      <c r="A470" s="9"/>
      <c r="I470" t="e">
        <f t="shared" si="57"/>
        <v>#N/A</v>
      </c>
      <c r="J470" t="e">
        <f t="shared" si="56"/>
        <v>#N/A</v>
      </c>
    </row>
    <row r="471" spans="1:10" ht="15" hidden="1" customHeight="1" x14ac:dyDescent="0.25">
      <c r="A471" s="9"/>
      <c r="I471" t="e">
        <f t="shared" si="57"/>
        <v>#N/A</v>
      </c>
      <c r="J471" t="e">
        <f t="shared" si="56"/>
        <v>#N/A</v>
      </c>
    </row>
    <row r="472" spans="1:10" ht="15" hidden="1" customHeight="1" x14ac:dyDescent="0.25">
      <c r="A472" s="9"/>
      <c r="I472" t="e">
        <f t="shared" si="57"/>
        <v>#N/A</v>
      </c>
      <c r="J472" t="e">
        <f t="shared" si="56"/>
        <v>#N/A</v>
      </c>
    </row>
    <row r="473" spans="1:10" ht="15" hidden="1" customHeight="1" x14ac:dyDescent="0.25">
      <c r="A473" s="9"/>
      <c r="I473" t="e">
        <f t="shared" si="57"/>
        <v>#N/A</v>
      </c>
      <c r="J473" t="e">
        <f t="shared" si="56"/>
        <v>#N/A</v>
      </c>
    </row>
    <row r="474" spans="1:10" ht="15" hidden="1" customHeight="1" x14ac:dyDescent="0.25">
      <c r="A474" s="9"/>
      <c r="I474" t="e">
        <f t="shared" si="57"/>
        <v>#N/A</v>
      </c>
      <c r="J474" t="e">
        <f t="shared" si="56"/>
        <v>#N/A</v>
      </c>
    </row>
    <row r="475" spans="1:10" ht="15" hidden="1" customHeight="1" x14ac:dyDescent="0.25">
      <c r="A475" s="9"/>
      <c r="I475" t="e">
        <f t="shared" si="57"/>
        <v>#N/A</v>
      </c>
      <c r="J475" t="e">
        <f t="shared" si="56"/>
        <v>#N/A</v>
      </c>
    </row>
    <row r="476" spans="1:10" ht="15" hidden="1" customHeight="1" x14ac:dyDescent="0.25">
      <c r="A476" s="9"/>
      <c r="I476" t="e">
        <f t="shared" si="57"/>
        <v>#N/A</v>
      </c>
      <c r="J476" t="e">
        <f t="shared" si="56"/>
        <v>#N/A</v>
      </c>
    </row>
    <row r="477" spans="1:10" ht="15" hidden="1" customHeight="1" x14ac:dyDescent="0.25">
      <c r="A477" s="9"/>
      <c r="I477" t="e">
        <f t="shared" si="57"/>
        <v>#N/A</v>
      </c>
      <c r="J477" t="e">
        <f t="shared" si="56"/>
        <v>#N/A</v>
      </c>
    </row>
    <row r="478" spans="1:10" ht="15" hidden="1" customHeight="1" x14ac:dyDescent="0.25">
      <c r="A478" s="9"/>
      <c r="I478" t="e">
        <f t="shared" si="57"/>
        <v>#N/A</v>
      </c>
      <c r="J478" t="e">
        <f t="shared" si="56"/>
        <v>#N/A</v>
      </c>
    </row>
    <row r="479" spans="1:10" ht="15" hidden="1" customHeight="1" x14ac:dyDescent="0.25">
      <c r="A479" s="9"/>
      <c r="I479" t="e">
        <f t="shared" si="57"/>
        <v>#N/A</v>
      </c>
      <c r="J479" t="e">
        <f t="shared" si="56"/>
        <v>#N/A</v>
      </c>
    </row>
    <row r="480" spans="1:10" ht="15" hidden="1" customHeight="1" x14ac:dyDescent="0.25">
      <c r="A480" s="9"/>
      <c r="I480" t="e">
        <f t="shared" si="57"/>
        <v>#N/A</v>
      </c>
      <c r="J480" t="e">
        <f t="shared" si="56"/>
        <v>#N/A</v>
      </c>
    </row>
    <row r="481" spans="1:10" ht="15" hidden="1" customHeight="1" x14ac:dyDescent="0.25">
      <c r="A481" s="9"/>
      <c r="I481" t="e">
        <f t="shared" si="57"/>
        <v>#N/A</v>
      </c>
      <c r="J481" t="e">
        <f t="shared" si="56"/>
        <v>#N/A</v>
      </c>
    </row>
    <row r="482" spans="1:10" ht="15" hidden="1" customHeight="1" x14ac:dyDescent="0.25">
      <c r="A482" s="9"/>
      <c r="I482" t="e">
        <f t="shared" si="57"/>
        <v>#N/A</v>
      </c>
      <c r="J482" t="e">
        <f t="shared" si="56"/>
        <v>#N/A</v>
      </c>
    </row>
    <row r="483" spans="1:10" ht="15" hidden="1" customHeight="1" x14ac:dyDescent="0.25">
      <c r="A483" s="9"/>
      <c r="I483" t="e">
        <f t="shared" si="57"/>
        <v>#N/A</v>
      </c>
      <c r="J483" t="e">
        <f t="shared" si="56"/>
        <v>#N/A</v>
      </c>
    </row>
    <row r="484" spans="1:10" ht="15" hidden="1" customHeight="1" x14ac:dyDescent="0.25">
      <c r="A484" s="9"/>
      <c r="I484" t="e">
        <f t="shared" si="57"/>
        <v>#N/A</v>
      </c>
      <c r="J484" t="e">
        <f t="shared" si="56"/>
        <v>#N/A</v>
      </c>
    </row>
    <row r="485" spans="1:10" ht="15" hidden="1" customHeight="1" x14ac:dyDescent="0.25">
      <c r="A485" s="9"/>
      <c r="I485" t="e">
        <f t="shared" si="57"/>
        <v>#N/A</v>
      </c>
      <c r="J485" t="e">
        <f t="shared" si="56"/>
        <v>#N/A</v>
      </c>
    </row>
    <row r="486" spans="1:10" ht="15" hidden="1" customHeight="1" x14ac:dyDescent="0.25">
      <c r="A486" s="9"/>
      <c r="I486" t="e">
        <f t="shared" si="57"/>
        <v>#N/A</v>
      </c>
      <c r="J486" t="e">
        <f t="shared" si="56"/>
        <v>#N/A</v>
      </c>
    </row>
    <row r="487" spans="1:10" ht="15" hidden="1" customHeight="1" x14ac:dyDescent="0.25">
      <c r="A487" s="9"/>
      <c r="I487" t="e">
        <f t="shared" si="57"/>
        <v>#N/A</v>
      </c>
      <c r="J487" t="e">
        <f t="shared" si="56"/>
        <v>#N/A</v>
      </c>
    </row>
    <row r="488" spans="1:10" ht="15" hidden="1" customHeight="1" x14ac:dyDescent="0.25">
      <c r="A488" s="9"/>
      <c r="I488" t="e">
        <f t="shared" si="57"/>
        <v>#N/A</v>
      </c>
      <c r="J488" t="e">
        <f t="shared" si="56"/>
        <v>#N/A</v>
      </c>
    </row>
    <row r="489" spans="1:10" ht="15" hidden="1" customHeight="1" x14ac:dyDescent="0.25">
      <c r="A489" s="9"/>
      <c r="I489" t="e">
        <f t="shared" si="57"/>
        <v>#N/A</v>
      </c>
      <c r="J489" t="e">
        <f t="shared" si="56"/>
        <v>#N/A</v>
      </c>
    </row>
    <row r="490" spans="1:10" ht="15" hidden="1" customHeight="1" x14ac:dyDescent="0.25">
      <c r="A490" s="9"/>
      <c r="I490" t="e">
        <f t="shared" si="57"/>
        <v>#N/A</v>
      </c>
      <c r="J490" t="e">
        <f t="shared" si="56"/>
        <v>#N/A</v>
      </c>
    </row>
    <row r="491" spans="1:10" ht="15" hidden="1" customHeight="1" x14ac:dyDescent="0.25">
      <c r="A491" s="9"/>
      <c r="I491" t="e">
        <f t="shared" si="57"/>
        <v>#N/A</v>
      </c>
      <c r="J491" t="e">
        <f t="shared" si="56"/>
        <v>#N/A</v>
      </c>
    </row>
    <row r="492" spans="1:10" ht="15" hidden="1" customHeight="1" x14ac:dyDescent="0.25">
      <c r="A492" s="9"/>
      <c r="I492" t="e">
        <f t="shared" si="57"/>
        <v>#N/A</v>
      </c>
      <c r="J492" t="e">
        <f t="shared" si="56"/>
        <v>#N/A</v>
      </c>
    </row>
    <row r="493" spans="1:10" ht="15" hidden="1" customHeight="1" x14ac:dyDescent="0.25">
      <c r="A493" s="9"/>
      <c r="I493" t="e">
        <f t="shared" si="57"/>
        <v>#N/A</v>
      </c>
      <c r="J493" t="e">
        <f t="shared" si="56"/>
        <v>#N/A</v>
      </c>
    </row>
    <row r="494" spans="1:10" ht="15" hidden="1" customHeight="1" x14ac:dyDescent="0.25">
      <c r="A494" s="9"/>
      <c r="I494" t="e">
        <f t="shared" si="57"/>
        <v>#N/A</v>
      </c>
      <c r="J494" t="e">
        <f t="shared" si="56"/>
        <v>#N/A</v>
      </c>
    </row>
    <row r="495" spans="1:10" ht="15" hidden="1" customHeight="1" x14ac:dyDescent="0.25">
      <c r="A495" s="9"/>
      <c r="I495" t="e">
        <f t="shared" si="57"/>
        <v>#N/A</v>
      </c>
      <c r="J495" t="e">
        <f t="shared" si="56"/>
        <v>#N/A</v>
      </c>
    </row>
    <row r="496" spans="1:10" ht="15" hidden="1" customHeight="1" x14ac:dyDescent="0.25">
      <c r="A496" s="9"/>
      <c r="I496" t="e">
        <f t="shared" si="57"/>
        <v>#N/A</v>
      </c>
      <c r="J496" t="e">
        <f t="shared" si="56"/>
        <v>#N/A</v>
      </c>
    </row>
    <row r="497" spans="1:10" ht="15" hidden="1" customHeight="1" x14ac:dyDescent="0.25">
      <c r="A497" s="9"/>
      <c r="I497" t="e">
        <f t="shared" si="57"/>
        <v>#N/A</v>
      </c>
      <c r="J497" t="e">
        <f t="shared" si="56"/>
        <v>#N/A</v>
      </c>
    </row>
    <row r="498" spans="1:10" ht="15" hidden="1" customHeight="1" x14ac:dyDescent="0.25">
      <c r="A498" s="9"/>
      <c r="I498" t="e">
        <f t="shared" si="57"/>
        <v>#N/A</v>
      </c>
      <c r="J498" t="e">
        <f t="shared" si="56"/>
        <v>#N/A</v>
      </c>
    </row>
    <row r="499" spans="1:10" ht="15" hidden="1" customHeight="1" x14ac:dyDescent="0.25">
      <c r="A499" s="9"/>
      <c r="I499" t="e">
        <f t="shared" si="57"/>
        <v>#N/A</v>
      </c>
      <c r="J499" t="e">
        <f t="shared" si="56"/>
        <v>#N/A</v>
      </c>
    </row>
    <row r="500" spans="1:10" ht="15" hidden="1" customHeight="1" x14ac:dyDescent="0.25">
      <c r="A500" s="9"/>
      <c r="I500" t="e">
        <f t="shared" si="57"/>
        <v>#N/A</v>
      </c>
      <c r="J500" t="e">
        <f t="shared" si="56"/>
        <v>#N/A</v>
      </c>
    </row>
    <row r="501" spans="1:10" ht="15" hidden="1" customHeight="1" x14ac:dyDescent="0.25">
      <c r="A501" s="9"/>
      <c r="I501" t="e">
        <f t="shared" si="57"/>
        <v>#N/A</v>
      </c>
      <c r="J501" t="e">
        <f t="shared" si="56"/>
        <v>#N/A</v>
      </c>
    </row>
    <row r="502" spans="1:10" ht="15" hidden="1" customHeight="1" x14ac:dyDescent="0.25">
      <c r="A502" s="9"/>
      <c r="I502" t="e">
        <f t="shared" si="57"/>
        <v>#N/A</v>
      </c>
      <c r="J502" t="e">
        <f t="shared" si="56"/>
        <v>#N/A</v>
      </c>
    </row>
    <row r="503" spans="1:10" ht="15" hidden="1" customHeight="1" x14ac:dyDescent="0.25">
      <c r="A503" s="9"/>
      <c r="I503" t="e">
        <f t="shared" si="57"/>
        <v>#N/A</v>
      </c>
      <c r="J503" t="e">
        <f t="shared" si="56"/>
        <v>#N/A</v>
      </c>
    </row>
    <row r="504" spans="1:10" ht="15" hidden="1" customHeight="1" x14ac:dyDescent="0.25">
      <c r="A504" s="9"/>
      <c r="I504" t="e">
        <f t="shared" si="57"/>
        <v>#N/A</v>
      </c>
      <c r="J504" t="e">
        <f t="shared" si="56"/>
        <v>#N/A</v>
      </c>
    </row>
    <row r="505" spans="1:10" ht="15" hidden="1" customHeight="1" x14ac:dyDescent="0.25">
      <c r="A505" s="9"/>
      <c r="I505" t="e">
        <f t="shared" si="57"/>
        <v>#N/A</v>
      </c>
      <c r="J505" t="e">
        <f t="shared" si="56"/>
        <v>#N/A</v>
      </c>
    </row>
    <row r="506" spans="1:10" ht="15" hidden="1" customHeight="1" x14ac:dyDescent="0.25">
      <c r="A506" s="9"/>
      <c r="I506" t="e">
        <f t="shared" si="57"/>
        <v>#N/A</v>
      </c>
      <c r="J506" t="e">
        <f t="shared" si="56"/>
        <v>#N/A</v>
      </c>
    </row>
    <row r="507" spans="1:10" ht="15" hidden="1" customHeight="1" x14ac:dyDescent="0.25">
      <c r="A507" s="9"/>
      <c r="I507" t="e">
        <f t="shared" si="57"/>
        <v>#N/A</v>
      </c>
      <c r="J507" t="e">
        <f t="shared" si="56"/>
        <v>#N/A</v>
      </c>
    </row>
    <row r="508" spans="1:10" ht="15" hidden="1" customHeight="1" x14ac:dyDescent="0.25">
      <c r="A508" s="9"/>
      <c r="I508" t="e">
        <f t="shared" si="57"/>
        <v>#N/A</v>
      </c>
      <c r="J508" t="e">
        <f t="shared" si="56"/>
        <v>#N/A</v>
      </c>
    </row>
    <row r="509" spans="1:10" ht="15" hidden="1" customHeight="1" x14ac:dyDescent="0.25">
      <c r="A509" s="9"/>
      <c r="I509" t="e">
        <f t="shared" si="57"/>
        <v>#N/A</v>
      </c>
      <c r="J509" t="e">
        <f t="shared" si="56"/>
        <v>#N/A</v>
      </c>
    </row>
    <row r="510" spans="1:10" ht="15" hidden="1" customHeight="1" x14ac:dyDescent="0.25">
      <c r="A510" s="9"/>
      <c r="I510" t="e">
        <f t="shared" si="57"/>
        <v>#N/A</v>
      </c>
      <c r="J510" t="e">
        <f t="shared" ref="J510:J573" si="58">+I510*E510</f>
        <v>#N/A</v>
      </c>
    </row>
    <row r="511" spans="1:10" ht="15" hidden="1" customHeight="1" x14ac:dyDescent="0.25">
      <c r="A511" s="9"/>
      <c r="I511" t="e">
        <f t="shared" ref="I511:I574" si="59">+VLOOKUP(C511,$M$1:$N$12,2,0)</f>
        <v>#N/A</v>
      </c>
      <c r="J511" t="e">
        <f t="shared" si="58"/>
        <v>#N/A</v>
      </c>
    </row>
    <row r="512" spans="1:10" ht="15" hidden="1" customHeight="1" x14ac:dyDescent="0.25">
      <c r="A512" s="9"/>
      <c r="I512" t="e">
        <f t="shared" si="59"/>
        <v>#N/A</v>
      </c>
      <c r="J512" t="e">
        <f t="shared" si="58"/>
        <v>#N/A</v>
      </c>
    </row>
    <row r="513" spans="1:10" ht="15" hidden="1" customHeight="1" x14ac:dyDescent="0.25">
      <c r="A513" s="9"/>
      <c r="I513" t="e">
        <f t="shared" si="59"/>
        <v>#N/A</v>
      </c>
      <c r="J513" t="e">
        <f t="shared" si="58"/>
        <v>#N/A</v>
      </c>
    </row>
    <row r="514" spans="1:10" ht="15" hidden="1" customHeight="1" x14ac:dyDescent="0.25">
      <c r="A514" s="9"/>
      <c r="I514" t="e">
        <f t="shared" si="59"/>
        <v>#N/A</v>
      </c>
      <c r="J514" t="e">
        <f t="shared" si="58"/>
        <v>#N/A</v>
      </c>
    </row>
    <row r="515" spans="1:10" ht="15" hidden="1" customHeight="1" x14ac:dyDescent="0.25">
      <c r="A515" s="9"/>
      <c r="I515" t="e">
        <f t="shared" si="59"/>
        <v>#N/A</v>
      </c>
      <c r="J515" t="e">
        <f t="shared" si="58"/>
        <v>#N/A</v>
      </c>
    </row>
    <row r="516" spans="1:10" ht="15" hidden="1" customHeight="1" x14ac:dyDescent="0.25">
      <c r="A516" s="9"/>
      <c r="I516" t="e">
        <f t="shared" si="59"/>
        <v>#N/A</v>
      </c>
      <c r="J516" t="e">
        <f t="shared" si="58"/>
        <v>#N/A</v>
      </c>
    </row>
    <row r="517" spans="1:10" ht="15" hidden="1" customHeight="1" x14ac:dyDescent="0.25">
      <c r="A517" s="9"/>
      <c r="I517" t="e">
        <f t="shared" si="59"/>
        <v>#N/A</v>
      </c>
      <c r="J517" t="e">
        <f t="shared" si="58"/>
        <v>#N/A</v>
      </c>
    </row>
    <row r="518" spans="1:10" ht="15" hidden="1" customHeight="1" x14ac:dyDescent="0.25">
      <c r="A518" s="9"/>
      <c r="I518" t="e">
        <f t="shared" si="59"/>
        <v>#N/A</v>
      </c>
      <c r="J518" t="e">
        <f t="shared" si="58"/>
        <v>#N/A</v>
      </c>
    </row>
    <row r="519" spans="1:10" ht="15" hidden="1" customHeight="1" x14ac:dyDescent="0.25">
      <c r="A519" s="9"/>
      <c r="I519" t="e">
        <f t="shared" si="59"/>
        <v>#N/A</v>
      </c>
      <c r="J519" t="e">
        <f t="shared" si="58"/>
        <v>#N/A</v>
      </c>
    </row>
    <row r="520" spans="1:10" ht="15" hidden="1" customHeight="1" x14ac:dyDescent="0.25">
      <c r="A520" s="9"/>
      <c r="I520" t="e">
        <f t="shared" si="59"/>
        <v>#N/A</v>
      </c>
      <c r="J520" t="e">
        <f t="shared" si="58"/>
        <v>#N/A</v>
      </c>
    </row>
    <row r="521" spans="1:10" ht="15" hidden="1" customHeight="1" x14ac:dyDescent="0.25">
      <c r="A521" s="9"/>
      <c r="I521" t="e">
        <f t="shared" si="59"/>
        <v>#N/A</v>
      </c>
      <c r="J521" t="e">
        <f t="shared" si="58"/>
        <v>#N/A</v>
      </c>
    </row>
    <row r="522" spans="1:10" ht="15" hidden="1" customHeight="1" x14ac:dyDescent="0.25">
      <c r="A522" s="9"/>
      <c r="I522" t="e">
        <f t="shared" si="59"/>
        <v>#N/A</v>
      </c>
      <c r="J522" t="e">
        <f t="shared" si="58"/>
        <v>#N/A</v>
      </c>
    </row>
    <row r="523" spans="1:10" ht="15" hidden="1" customHeight="1" x14ac:dyDescent="0.25">
      <c r="A523" s="9"/>
      <c r="I523" t="e">
        <f t="shared" si="59"/>
        <v>#N/A</v>
      </c>
      <c r="J523" t="e">
        <f t="shared" si="58"/>
        <v>#N/A</v>
      </c>
    </row>
    <row r="524" spans="1:10" ht="15" hidden="1" customHeight="1" x14ac:dyDescent="0.25">
      <c r="A524" s="9"/>
      <c r="I524" t="e">
        <f t="shared" si="59"/>
        <v>#N/A</v>
      </c>
      <c r="J524" t="e">
        <f t="shared" si="58"/>
        <v>#N/A</v>
      </c>
    </row>
    <row r="525" spans="1:10" ht="15" hidden="1" customHeight="1" x14ac:dyDescent="0.25">
      <c r="A525" s="9"/>
      <c r="I525" t="e">
        <f t="shared" si="59"/>
        <v>#N/A</v>
      </c>
      <c r="J525" t="e">
        <f t="shared" si="58"/>
        <v>#N/A</v>
      </c>
    </row>
    <row r="526" spans="1:10" ht="15" hidden="1" customHeight="1" x14ac:dyDescent="0.25">
      <c r="A526" s="9"/>
      <c r="I526" t="e">
        <f t="shared" si="59"/>
        <v>#N/A</v>
      </c>
      <c r="J526" t="e">
        <f t="shared" si="58"/>
        <v>#N/A</v>
      </c>
    </row>
    <row r="527" spans="1:10" ht="15" hidden="1" customHeight="1" x14ac:dyDescent="0.25">
      <c r="A527" s="9"/>
      <c r="I527" t="e">
        <f t="shared" si="59"/>
        <v>#N/A</v>
      </c>
      <c r="J527" t="e">
        <f t="shared" si="58"/>
        <v>#N/A</v>
      </c>
    </row>
    <row r="528" spans="1:10" ht="15" hidden="1" customHeight="1" x14ac:dyDescent="0.25">
      <c r="A528" s="9"/>
      <c r="I528" t="e">
        <f t="shared" si="59"/>
        <v>#N/A</v>
      </c>
      <c r="J528" t="e">
        <f t="shared" si="58"/>
        <v>#N/A</v>
      </c>
    </row>
    <row r="529" spans="1:10" ht="15" hidden="1" customHeight="1" x14ac:dyDescent="0.25">
      <c r="A529" s="9"/>
      <c r="I529" t="e">
        <f t="shared" si="59"/>
        <v>#N/A</v>
      </c>
      <c r="J529" t="e">
        <f t="shared" si="58"/>
        <v>#N/A</v>
      </c>
    </row>
    <row r="530" spans="1:10" ht="15" hidden="1" customHeight="1" x14ac:dyDescent="0.25">
      <c r="A530" s="9"/>
      <c r="I530" t="e">
        <f t="shared" si="59"/>
        <v>#N/A</v>
      </c>
      <c r="J530" t="e">
        <f t="shared" si="58"/>
        <v>#N/A</v>
      </c>
    </row>
    <row r="531" spans="1:10" ht="15" hidden="1" customHeight="1" x14ac:dyDescent="0.25">
      <c r="A531" s="9"/>
      <c r="I531" t="e">
        <f t="shared" si="59"/>
        <v>#N/A</v>
      </c>
      <c r="J531" t="e">
        <f t="shared" si="58"/>
        <v>#N/A</v>
      </c>
    </row>
    <row r="532" spans="1:10" ht="15" hidden="1" customHeight="1" x14ac:dyDescent="0.25">
      <c r="A532" s="9"/>
      <c r="I532" t="e">
        <f t="shared" si="59"/>
        <v>#N/A</v>
      </c>
      <c r="J532" t="e">
        <f t="shared" si="58"/>
        <v>#N/A</v>
      </c>
    </row>
    <row r="533" spans="1:10" ht="15" hidden="1" customHeight="1" x14ac:dyDescent="0.25">
      <c r="A533" s="9"/>
      <c r="I533" t="e">
        <f t="shared" si="59"/>
        <v>#N/A</v>
      </c>
      <c r="J533" t="e">
        <f t="shared" si="58"/>
        <v>#N/A</v>
      </c>
    </row>
    <row r="534" spans="1:10" ht="15" hidden="1" customHeight="1" x14ac:dyDescent="0.25">
      <c r="A534" s="9"/>
      <c r="I534" t="e">
        <f t="shared" si="59"/>
        <v>#N/A</v>
      </c>
      <c r="J534" t="e">
        <f t="shared" si="58"/>
        <v>#N/A</v>
      </c>
    </row>
    <row r="535" spans="1:10" ht="15" hidden="1" customHeight="1" x14ac:dyDescent="0.25">
      <c r="A535" s="9"/>
      <c r="I535" t="e">
        <f t="shared" si="59"/>
        <v>#N/A</v>
      </c>
      <c r="J535" t="e">
        <f t="shared" si="58"/>
        <v>#N/A</v>
      </c>
    </row>
    <row r="536" spans="1:10" ht="15" hidden="1" customHeight="1" x14ac:dyDescent="0.25">
      <c r="A536" s="9"/>
      <c r="I536" t="e">
        <f t="shared" si="59"/>
        <v>#N/A</v>
      </c>
      <c r="J536" t="e">
        <f t="shared" si="58"/>
        <v>#N/A</v>
      </c>
    </row>
    <row r="537" spans="1:10" ht="15" hidden="1" customHeight="1" x14ac:dyDescent="0.25">
      <c r="A537" s="9"/>
      <c r="I537" t="e">
        <f t="shared" si="59"/>
        <v>#N/A</v>
      </c>
      <c r="J537" t="e">
        <f t="shared" si="58"/>
        <v>#N/A</v>
      </c>
    </row>
    <row r="538" spans="1:10" ht="15" hidden="1" customHeight="1" x14ac:dyDescent="0.25">
      <c r="A538" s="9"/>
      <c r="I538" t="e">
        <f t="shared" si="59"/>
        <v>#N/A</v>
      </c>
      <c r="J538" t="e">
        <f t="shared" si="58"/>
        <v>#N/A</v>
      </c>
    </row>
    <row r="539" spans="1:10" ht="15" hidden="1" customHeight="1" x14ac:dyDescent="0.25">
      <c r="A539" s="9"/>
      <c r="I539" t="e">
        <f t="shared" si="59"/>
        <v>#N/A</v>
      </c>
      <c r="J539" t="e">
        <f t="shared" si="58"/>
        <v>#N/A</v>
      </c>
    </row>
    <row r="540" spans="1:10" ht="15" hidden="1" customHeight="1" x14ac:dyDescent="0.25">
      <c r="A540" s="9"/>
      <c r="I540" t="e">
        <f t="shared" si="59"/>
        <v>#N/A</v>
      </c>
      <c r="J540" t="e">
        <f t="shared" si="58"/>
        <v>#N/A</v>
      </c>
    </row>
    <row r="541" spans="1:10" ht="15" hidden="1" customHeight="1" x14ac:dyDescent="0.25">
      <c r="A541" s="9"/>
      <c r="I541" t="e">
        <f t="shared" si="59"/>
        <v>#N/A</v>
      </c>
      <c r="J541" t="e">
        <f t="shared" si="58"/>
        <v>#N/A</v>
      </c>
    </row>
    <row r="542" spans="1:10" ht="15" hidden="1" customHeight="1" x14ac:dyDescent="0.25">
      <c r="A542" s="9"/>
      <c r="I542" t="e">
        <f t="shared" si="59"/>
        <v>#N/A</v>
      </c>
      <c r="J542" t="e">
        <f t="shared" si="58"/>
        <v>#N/A</v>
      </c>
    </row>
    <row r="543" spans="1:10" ht="15" hidden="1" customHeight="1" x14ac:dyDescent="0.25">
      <c r="A543" s="9"/>
      <c r="I543" t="e">
        <f t="shared" si="59"/>
        <v>#N/A</v>
      </c>
      <c r="J543" t="e">
        <f t="shared" si="58"/>
        <v>#N/A</v>
      </c>
    </row>
    <row r="544" spans="1:10" ht="15" hidden="1" customHeight="1" x14ac:dyDescent="0.25">
      <c r="A544" s="9"/>
      <c r="I544" t="e">
        <f t="shared" si="59"/>
        <v>#N/A</v>
      </c>
      <c r="J544" t="e">
        <f t="shared" si="58"/>
        <v>#N/A</v>
      </c>
    </row>
    <row r="545" spans="1:10" ht="15" hidden="1" customHeight="1" x14ac:dyDescent="0.25">
      <c r="A545" s="9"/>
      <c r="I545" t="e">
        <f t="shared" si="59"/>
        <v>#N/A</v>
      </c>
      <c r="J545" t="e">
        <f t="shared" si="58"/>
        <v>#N/A</v>
      </c>
    </row>
    <row r="546" spans="1:10" ht="15" hidden="1" customHeight="1" x14ac:dyDescent="0.25">
      <c r="A546" s="9"/>
      <c r="I546" t="e">
        <f t="shared" si="59"/>
        <v>#N/A</v>
      </c>
      <c r="J546" t="e">
        <f t="shared" si="58"/>
        <v>#N/A</v>
      </c>
    </row>
    <row r="547" spans="1:10" ht="15" hidden="1" customHeight="1" x14ac:dyDescent="0.25">
      <c r="A547" s="9"/>
      <c r="I547" t="e">
        <f t="shared" si="59"/>
        <v>#N/A</v>
      </c>
      <c r="J547" t="e">
        <f t="shared" si="58"/>
        <v>#N/A</v>
      </c>
    </row>
    <row r="548" spans="1:10" ht="15" hidden="1" customHeight="1" x14ac:dyDescent="0.25">
      <c r="A548" s="9"/>
      <c r="I548" t="e">
        <f t="shared" si="59"/>
        <v>#N/A</v>
      </c>
      <c r="J548" t="e">
        <f t="shared" si="58"/>
        <v>#N/A</v>
      </c>
    </row>
    <row r="549" spans="1:10" ht="15" hidden="1" customHeight="1" x14ac:dyDescent="0.25">
      <c r="A549" s="9"/>
      <c r="I549" t="e">
        <f t="shared" si="59"/>
        <v>#N/A</v>
      </c>
      <c r="J549" t="e">
        <f t="shared" si="58"/>
        <v>#N/A</v>
      </c>
    </row>
    <row r="550" spans="1:10" ht="15" hidden="1" customHeight="1" x14ac:dyDescent="0.25">
      <c r="A550" s="9"/>
      <c r="I550" t="e">
        <f t="shared" si="59"/>
        <v>#N/A</v>
      </c>
      <c r="J550" t="e">
        <f t="shared" si="58"/>
        <v>#N/A</v>
      </c>
    </row>
    <row r="551" spans="1:10" ht="15" hidden="1" customHeight="1" x14ac:dyDescent="0.25">
      <c r="A551" s="9"/>
      <c r="I551" t="e">
        <f t="shared" si="59"/>
        <v>#N/A</v>
      </c>
      <c r="J551" t="e">
        <f t="shared" si="58"/>
        <v>#N/A</v>
      </c>
    </row>
    <row r="552" spans="1:10" ht="15" hidden="1" customHeight="1" x14ac:dyDescent="0.25">
      <c r="A552" s="9"/>
      <c r="I552" t="e">
        <f t="shared" si="59"/>
        <v>#N/A</v>
      </c>
      <c r="J552" t="e">
        <f t="shared" si="58"/>
        <v>#N/A</v>
      </c>
    </row>
    <row r="553" spans="1:10" ht="15" hidden="1" customHeight="1" x14ac:dyDescent="0.25">
      <c r="A553" s="9"/>
      <c r="I553" t="e">
        <f t="shared" si="59"/>
        <v>#N/A</v>
      </c>
      <c r="J553" t="e">
        <f t="shared" si="58"/>
        <v>#N/A</v>
      </c>
    </row>
    <row r="554" spans="1:10" ht="15" hidden="1" customHeight="1" x14ac:dyDescent="0.25">
      <c r="A554" s="9"/>
      <c r="I554" t="e">
        <f t="shared" si="59"/>
        <v>#N/A</v>
      </c>
      <c r="J554" t="e">
        <f t="shared" si="58"/>
        <v>#N/A</v>
      </c>
    </row>
    <row r="555" spans="1:10" ht="15" hidden="1" customHeight="1" x14ac:dyDescent="0.25">
      <c r="A555" s="9"/>
      <c r="I555" t="e">
        <f t="shared" si="59"/>
        <v>#N/A</v>
      </c>
      <c r="J555" t="e">
        <f t="shared" si="58"/>
        <v>#N/A</v>
      </c>
    </row>
    <row r="556" spans="1:10" ht="15" hidden="1" customHeight="1" x14ac:dyDescent="0.25">
      <c r="A556" s="9"/>
      <c r="I556" t="e">
        <f t="shared" si="59"/>
        <v>#N/A</v>
      </c>
      <c r="J556" t="e">
        <f t="shared" si="58"/>
        <v>#N/A</v>
      </c>
    </row>
    <row r="557" spans="1:10" ht="15" hidden="1" customHeight="1" x14ac:dyDescent="0.25">
      <c r="A557" s="9"/>
      <c r="I557" t="e">
        <f t="shared" si="59"/>
        <v>#N/A</v>
      </c>
      <c r="J557" t="e">
        <f t="shared" si="58"/>
        <v>#N/A</v>
      </c>
    </row>
    <row r="558" spans="1:10" ht="15" hidden="1" customHeight="1" x14ac:dyDescent="0.25">
      <c r="A558" s="9"/>
      <c r="I558" t="e">
        <f t="shared" si="59"/>
        <v>#N/A</v>
      </c>
      <c r="J558" t="e">
        <f t="shared" si="58"/>
        <v>#N/A</v>
      </c>
    </row>
    <row r="559" spans="1:10" ht="15" hidden="1" customHeight="1" x14ac:dyDescent="0.25">
      <c r="A559" s="9"/>
      <c r="I559" t="e">
        <f t="shared" si="59"/>
        <v>#N/A</v>
      </c>
      <c r="J559" t="e">
        <f t="shared" si="58"/>
        <v>#N/A</v>
      </c>
    </row>
    <row r="560" spans="1:10" ht="15" hidden="1" customHeight="1" x14ac:dyDescent="0.25">
      <c r="A560" s="9"/>
      <c r="I560" t="e">
        <f t="shared" si="59"/>
        <v>#N/A</v>
      </c>
      <c r="J560" t="e">
        <f t="shared" si="58"/>
        <v>#N/A</v>
      </c>
    </row>
    <row r="561" spans="1:10" ht="15" hidden="1" customHeight="1" x14ac:dyDescent="0.25">
      <c r="A561" s="9"/>
      <c r="I561" t="e">
        <f t="shared" si="59"/>
        <v>#N/A</v>
      </c>
      <c r="J561" t="e">
        <f t="shared" si="58"/>
        <v>#N/A</v>
      </c>
    </row>
    <row r="562" spans="1:10" ht="15" hidden="1" customHeight="1" x14ac:dyDescent="0.25">
      <c r="A562" s="9"/>
      <c r="I562" t="e">
        <f t="shared" si="59"/>
        <v>#N/A</v>
      </c>
      <c r="J562" t="e">
        <f t="shared" si="58"/>
        <v>#N/A</v>
      </c>
    </row>
    <row r="563" spans="1:10" ht="15" hidden="1" customHeight="1" x14ac:dyDescent="0.25">
      <c r="A563" s="9"/>
      <c r="I563" t="e">
        <f t="shared" si="59"/>
        <v>#N/A</v>
      </c>
      <c r="J563" t="e">
        <f t="shared" si="58"/>
        <v>#N/A</v>
      </c>
    </row>
    <row r="564" spans="1:10" ht="15" hidden="1" customHeight="1" x14ac:dyDescent="0.25">
      <c r="A564" s="9"/>
      <c r="I564" t="e">
        <f t="shared" si="59"/>
        <v>#N/A</v>
      </c>
      <c r="J564" t="e">
        <f t="shared" si="58"/>
        <v>#N/A</v>
      </c>
    </row>
    <row r="565" spans="1:10" ht="15" hidden="1" customHeight="1" x14ac:dyDescent="0.25">
      <c r="A565" s="9"/>
      <c r="I565" t="e">
        <f t="shared" si="59"/>
        <v>#N/A</v>
      </c>
      <c r="J565" t="e">
        <f t="shared" si="58"/>
        <v>#N/A</v>
      </c>
    </row>
    <row r="566" spans="1:10" ht="15" hidden="1" customHeight="1" x14ac:dyDescent="0.25">
      <c r="A566" s="9"/>
      <c r="I566" t="e">
        <f t="shared" si="59"/>
        <v>#N/A</v>
      </c>
      <c r="J566" t="e">
        <f t="shared" si="58"/>
        <v>#N/A</v>
      </c>
    </row>
    <row r="567" spans="1:10" ht="15" hidden="1" customHeight="1" x14ac:dyDescent="0.25">
      <c r="A567" s="9"/>
      <c r="I567" t="e">
        <f t="shared" si="59"/>
        <v>#N/A</v>
      </c>
      <c r="J567" t="e">
        <f t="shared" si="58"/>
        <v>#N/A</v>
      </c>
    </row>
    <row r="568" spans="1:10" ht="15" hidden="1" customHeight="1" x14ac:dyDescent="0.25">
      <c r="A568" s="9"/>
      <c r="I568" t="e">
        <f t="shared" si="59"/>
        <v>#N/A</v>
      </c>
      <c r="J568" t="e">
        <f t="shared" si="58"/>
        <v>#N/A</v>
      </c>
    </row>
    <row r="569" spans="1:10" ht="15" hidden="1" customHeight="1" x14ac:dyDescent="0.25">
      <c r="A569" s="9"/>
      <c r="I569" t="e">
        <f t="shared" si="59"/>
        <v>#N/A</v>
      </c>
      <c r="J569" t="e">
        <f t="shared" si="58"/>
        <v>#N/A</v>
      </c>
    </row>
    <row r="570" spans="1:10" ht="15" hidden="1" customHeight="1" x14ac:dyDescent="0.25">
      <c r="A570" s="9"/>
      <c r="I570" t="e">
        <f t="shared" si="59"/>
        <v>#N/A</v>
      </c>
      <c r="J570" t="e">
        <f t="shared" si="58"/>
        <v>#N/A</v>
      </c>
    </row>
    <row r="571" spans="1:10" ht="15" hidden="1" customHeight="1" x14ac:dyDescent="0.25">
      <c r="A571" s="9"/>
      <c r="I571" t="e">
        <f t="shared" si="59"/>
        <v>#N/A</v>
      </c>
      <c r="J571" t="e">
        <f t="shared" si="58"/>
        <v>#N/A</v>
      </c>
    </row>
    <row r="572" spans="1:10" ht="15" hidden="1" customHeight="1" x14ac:dyDescent="0.25">
      <c r="A572" s="9"/>
      <c r="I572" t="e">
        <f t="shared" si="59"/>
        <v>#N/A</v>
      </c>
      <c r="J572" t="e">
        <f t="shared" si="58"/>
        <v>#N/A</v>
      </c>
    </row>
    <row r="573" spans="1:10" ht="15" hidden="1" customHeight="1" x14ac:dyDescent="0.25">
      <c r="A573" s="9"/>
      <c r="I573" t="e">
        <f t="shared" si="59"/>
        <v>#N/A</v>
      </c>
      <c r="J573" t="e">
        <f t="shared" si="58"/>
        <v>#N/A</v>
      </c>
    </row>
    <row r="574" spans="1:10" ht="15" hidden="1" customHeight="1" x14ac:dyDescent="0.25">
      <c r="A574" s="9"/>
      <c r="I574" t="e">
        <f t="shared" si="59"/>
        <v>#N/A</v>
      </c>
      <c r="J574" t="e">
        <f t="shared" ref="J574:J637" si="60">+I574*E574</f>
        <v>#N/A</v>
      </c>
    </row>
    <row r="575" spans="1:10" ht="15" hidden="1" customHeight="1" x14ac:dyDescent="0.25">
      <c r="A575" s="9"/>
      <c r="I575" t="e">
        <f t="shared" ref="I575:I638" si="61">+VLOOKUP(C575,$M$1:$N$12,2,0)</f>
        <v>#N/A</v>
      </c>
      <c r="J575" t="e">
        <f t="shared" si="60"/>
        <v>#N/A</v>
      </c>
    </row>
    <row r="576" spans="1:10" ht="15" hidden="1" customHeight="1" x14ac:dyDescent="0.25">
      <c r="A576" s="9"/>
      <c r="I576" t="e">
        <f t="shared" si="61"/>
        <v>#N/A</v>
      </c>
      <c r="J576" t="e">
        <f t="shared" si="60"/>
        <v>#N/A</v>
      </c>
    </row>
    <row r="577" spans="1:10" ht="15" hidden="1" customHeight="1" x14ac:dyDescent="0.25">
      <c r="A577" s="9"/>
      <c r="I577" t="e">
        <f t="shared" si="61"/>
        <v>#N/A</v>
      </c>
      <c r="J577" t="e">
        <f t="shared" si="60"/>
        <v>#N/A</v>
      </c>
    </row>
    <row r="578" spans="1:10" ht="15" hidden="1" customHeight="1" x14ac:dyDescent="0.25">
      <c r="A578" s="9"/>
      <c r="I578" t="e">
        <f t="shared" si="61"/>
        <v>#N/A</v>
      </c>
      <c r="J578" t="e">
        <f t="shared" si="60"/>
        <v>#N/A</v>
      </c>
    </row>
    <row r="579" spans="1:10" ht="15" hidden="1" customHeight="1" x14ac:dyDescent="0.25">
      <c r="A579" s="9"/>
      <c r="I579" t="e">
        <f t="shared" si="61"/>
        <v>#N/A</v>
      </c>
      <c r="J579" t="e">
        <f t="shared" si="60"/>
        <v>#N/A</v>
      </c>
    </row>
    <row r="580" spans="1:10" ht="15" hidden="1" customHeight="1" x14ac:dyDescent="0.25">
      <c r="A580" s="9"/>
      <c r="I580" t="e">
        <f t="shared" si="61"/>
        <v>#N/A</v>
      </c>
      <c r="J580" t="e">
        <f t="shared" si="60"/>
        <v>#N/A</v>
      </c>
    </row>
    <row r="581" spans="1:10" ht="15" hidden="1" customHeight="1" x14ac:dyDescent="0.25">
      <c r="A581" s="9"/>
      <c r="I581" t="e">
        <f t="shared" si="61"/>
        <v>#N/A</v>
      </c>
      <c r="J581" t="e">
        <f t="shared" si="60"/>
        <v>#N/A</v>
      </c>
    </row>
    <row r="582" spans="1:10" ht="15" hidden="1" customHeight="1" x14ac:dyDescent="0.25">
      <c r="A582" s="9"/>
      <c r="I582" t="e">
        <f t="shared" si="61"/>
        <v>#N/A</v>
      </c>
      <c r="J582" t="e">
        <f t="shared" si="60"/>
        <v>#N/A</v>
      </c>
    </row>
    <row r="583" spans="1:10" ht="15" hidden="1" customHeight="1" x14ac:dyDescent="0.25">
      <c r="A583" s="9"/>
      <c r="I583" t="e">
        <f t="shared" si="61"/>
        <v>#N/A</v>
      </c>
      <c r="J583" t="e">
        <f t="shared" si="60"/>
        <v>#N/A</v>
      </c>
    </row>
    <row r="584" spans="1:10" ht="15" hidden="1" customHeight="1" x14ac:dyDescent="0.25">
      <c r="A584" s="9"/>
      <c r="I584" t="e">
        <f t="shared" si="61"/>
        <v>#N/A</v>
      </c>
      <c r="J584" t="e">
        <f t="shared" si="60"/>
        <v>#N/A</v>
      </c>
    </row>
    <row r="585" spans="1:10" ht="15" hidden="1" customHeight="1" x14ac:dyDescent="0.25">
      <c r="A585" s="9"/>
      <c r="I585" t="e">
        <f t="shared" si="61"/>
        <v>#N/A</v>
      </c>
      <c r="J585" t="e">
        <f t="shared" si="60"/>
        <v>#N/A</v>
      </c>
    </row>
    <row r="586" spans="1:10" ht="15" hidden="1" customHeight="1" x14ac:dyDescent="0.25">
      <c r="A586" s="9"/>
      <c r="I586" t="e">
        <f t="shared" si="61"/>
        <v>#N/A</v>
      </c>
      <c r="J586" t="e">
        <f t="shared" si="60"/>
        <v>#N/A</v>
      </c>
    </row>
    <row r="587" spans="1:10" ht="15" hidden="1" customHeight="1" x14ac:dyDescent="0.25">
      <c r="A587" s="9"/>
      <c r="I587" t="e">
        <f t="shared" si="61"/>
        <v>#N/A</v>
      </c>
      <c r="J587" t="e">
        <f t="shared" si="60"/>
        <v>#N/A</v>
      </c>
    </row>
    <row r="588" spans="1:10" ht="15" hidden="1" customHeight="1" x14ac:dyDescent="0.25">
      <c r="A588" s="9"/>
      <c r="I588" t="e">
        <f t="shared" si="61"/>
        <v>#N/A</v>
      </c>
      <c r="J588" t="e">
        <f t="shared" si="60"/>
        <v>#N/A</v>
      </c>
    </row>
    <row r="589" spans="1:10" ht="15" hidden="1" customHeight="1" x14ac:dyDescent="0.25">
      <c r="A589" s="9"/>
      <c r="I589" t="e">
        <f t="shared" si="61"/>
        <v>#N/A</v>
      </c>
      <c r="J589" t="e">
        <f t="shared" si="60"/>
        <v>#N/A</v>
      </c>
    </row>
    <row r="590" spans="1:10" ht="15" hidden="1" customHeight="1" x14ac:dyDescent="0.25">
      <c r="A590" s="9"/>
      <c r="I590" t="e">
        <f t="shared" si="61"/>
        <v>#N/A</v>
      </c>
      <c r="J590" t="e">
        <f t="shared" si="60"/>
        <v>#N/A</v>
      </c>
    </row>
    <row r="591" spans="1:10" ht="15" hidden="1" customHeight="1" x14ac:dyDescent="0.25">
      <c r="A591" s="9"/>
      <c r="I591" t="e">
        <f t="shared" si="61"/>
        <v>#N/A</v>
      </c>
      <c r="J591" t="e">
        <f t="shared" si="60"/>
        <v>#N/A</v>
      </c>
    </row>
    <row r="592" spans="1:10" ht="15" hidden="1" customHeight="1" x14ac:dyDescent="0.25">
      <c r="A592" s="9"/>
      <c r="I592" t="e">
        <f t="shared" si="61"/>
        <v>#N/A</v>
      </c>
      <c r="J592" t="e">
        <f t="shared" si="60"/>
        <v>#N/A</v>
      </c>
    </row>
    <row r="593" spans="1:10" ht="15" hidden="1" customHeight="1" x14ac:dyDescent="0.25">
      <c r="A593" s="9"/>
      <c r="I593" t="e">
        <f t="shared" si="61"/>
        <v>#N/A</v>
      </c>
      <c r="J593" t="e">
        <f t="shared" si="60"/>
        <v>#N/A</v>
      </c>
    </row>
    <row r="594" spans="1:10" ht="15" hidden="1" customHeight="1" x14ac:dyDescent="0.25">
      <c r="A594" s="9"/>
      <c r="I594" t="e">
        <f t="shared" si="61"/>
        <v>#N/A</v>
      </c>
      <c r="J594" t="e">
        <f t="shared" si="60"/>
        <v>#N/A</v>
      </c>
    </row>
    <row r="595" spans="1:10" ht="15" hidden="1" customHeight="1" x14ac:dyDescent="0.25">
      <c r="A595" s="9"/>
      <c r="I595" t="e">
        <f t="shared" si="61"/>
        <v>#N/A</v>
      </c>
      <c r="J595" t="e">
        <f t="shared" si="60"/>
        <v>#N/A</v>
      </c>
    </row>
    <row r="596" spans="1:10" ht="15" hidden="1" customHeight="1" x14ac:dyDescent="0.25">
      <c r="A596" s="9"/>
      <c r="I596" t="e">
        <f t="shared" si="61"/>
        <v>#N/A</v>
      </c>
      <c r="J596" t="e">
        <f t="shared" si="60"/>
        <v>#N/A</v>
      </c>
    </row>
    <row r="597" spans="1:10" ht="15" hidden="1" customHeight="1" x14ac:dyDescent="0.25">
      <c r="A597" s="9"/>
      <c r="I597" t="e">
        <f t="shared" si="61"/>
        <v>#N/A</v>
      </c>
      <c r="J597" t="e">
        <f t="shared" si="60"/>
        <v>#N/A</v>
      </c>
    </row>
    <row r="598" spans="1:10" ht="15" hidden="1" customHeight="1" x14ac:dyDescent="0.25">
      <c r="A598" s="9"/>
      <c r="I598" t="e">
        <f t="shared" si="61"/>
        <v>#N/A</v>
      </c>
      <c r="J598" t="e">
        <f t="shared" si="60"/>
        <v>#N/A</v>
      </c>
    </row>
    <row r="599" spans="1:10" ht="15" hidden="1" customHeight="1" x14ac:dyDescent="0.25">
      <c r="A599" s="9"/>
      <c r="I599" t="e">
        <f t="shared" si="61"/>
        <v>#N/A</v>
      </c>
      <c r="J599" t="e">
        <f t="shared" si="60"/>
        <v>#N/A</v>
      </c>
    </row>
    <row r="600" spans="1:10" ht="15" hidden="1" customHeight="1" x14ac:dyDescent="0.25">
      <c r="A600" s="9"/>
      <c r="I600" t="e">
        <f t="shared" si="61"/>
        <v>#N/A</v>
      </c>
      <c r="J600" t="e">
        <f t="shared" si="60"/>
        <v>#N/A</v>
      </c>
    </row>
    <row r="601" spans="1:10" ht="15" hidden="1" customHeight="1" x14ac:dyDescent="0.25">
      <c r="A601" s="9"/>
      <c r="I601" t="e">
        <f t="shared" si="61"/>
        <v>#N/A</v>
      </c>
      <c r="J601" t="e">
        <f t="shared" si="60"/>
        <v>#N/A</v>
      </c>
    </row>
    <row r="602" spans="1:10" ht="15" hidden="1" customHeight="1" x14ac:dyDescent="0.25">
      <c r="A602" s="9"/>
      <c r="I602" t="e">
        <f t="shared" si="61"/>
        <v>#N/A</v>
      </c>
      <c r="J602" t="e">
        <f t="shared" si="60"/>
        <v>#N/A</v>
      </c>
    </row>
    <row r="603" spans="1:10" ht="15" hidden="1" customHeight="1" x14ac:dyDescent="0.25">
      <c r="A603" s="9"/>
      <c r="I603" t="e">
        <f t="shared" si="61"/>
        <v>#N/A</v>
      </c>
      <c r="J603" t="e">
        <f t="shared" si="60"/>
        <v>#N/A</v>
      </c>
    </row>
    <row r="604" spans="1:10" ht="15" hidden="1" customHeight="1" x14ac:dyDescent="0.25">
      <c r="A604" s="9"/>
      <c r="I604" t="e">
        <f t="shared" si="61"/>
        <v>#N/A</v>
      </c>
      <c r="J604" t="e">
        <f t="shared" si="60"/>
        <v>#N/A</v>
      </c>
    </row>
    <row r="605" spans="1:10" ht="15" hidden="1" customHeight="1" x14ac:dyDescent="0.25">
      <c r="A605" s="9"/>
      <c r="I605" t="e">
        <f t="shared" si="61"/>
        <v>#N/A</v>
      </c>
      <c r="J605" t="e">
        <f t="shared" si="60"/>
        <v>#N/A</v>
      </c>
    </row>
    <row r="606" spans="1:10" ht="15" hidden="1" customHeight="1" x14ac:dyDescent="0.25">
      <c r="A606" s="9"/>
      <c r="I606" t="e">
        <f t="shared" si="61"/>
        <v>#N/A</v>
      </c>
      <c r="J606" t="e">
        <f t="shared" si="60"/>
        <v>#N/A</v>
      </c>
    </row>
    <row r="607" spans="1:10" ht="15" hidden="1" customHeight="1" x14ac:dyDescent="0.25">
      <c r="A607" s="9"/>
      <c r="I607" t="e">
        <f t="shared" si="61"/>
        <v>#N/A</v>
      </c>
      <c r="J607" t="e">
        <f t="shared" si="60"/>
        <v>#N/A</v>
      </c>
    </row>
    <row r="608" spans="1:10" ht="15" hidden="1" customHeight="1" x14ac:dyDescent="0.25">
      <c r="A608" s="9"/>
      <c r="I608" t="e">
        <f t="shared" si="61"/>
        <v>#N/A</v>
      </c>
      <c r="J608" t="e">
        <f t="shared" si="60"/>
        <v>#N/A</v>
      </c>
    </row>
    <row r="609" spans="1:10" ht="15" hidden="1" customHeight="1" x14ac:dyDescent="0.25">
      <c r="A609" s="9"/>
      <c r="I609" t="e">
        <f t="shared" si="61"/>
        <v>#N/A</v>
      </c>
      <c r="J609" t="e">
        <f t="shared" si="60"/>
        <v>#N/A</v>
      </c>
    </row>
    <row r="610" spans="1:10" ht="15" hidden="1" customHeight="1" x14ac:dyDescent="0.25">
      <c r="A610" s="9"/>
      <c r="I610" t="e">
        <f t="shared" si="61"/>
        <v>#N/A</v>
      </c>
      <c r="J610" t="e">
        <f t="shared" si="60"/>
        <v>#N/A</v>
      </c>
    </row>
    <row r="611" spans="1:10" ht="15" hidden="1" customHeight="1" x14ac:dyDescent="0.25">
      <c r="A611" s="9"/>
      <c r="I611" t="e">
        <f t="shared" si="61"/>
        <v>#N/A</v>
      </c>
      <c r="J611" t="e">
        <f t="shared" si="60"/>
        <v>#N/A</v>
      </c>
    </row>
    <row r="612" spans="1:10" ht="15" hidden="1" customHeight="1" x14ac:dyDescent="0.25">
      <c r="A612" s="9"/>
      <c r="I612" t="e">
        <f t="shared" si="61"/>
        <v>#N/A</v>
      </c>
      <c r="J612" t="e">
        <f t="shared" si="60"/>
        <v>#N/A</v>
      </c>
    </row>
    <row r="613" spans="1:10" ht="15" hidden="1" customHeight="1" x14ac:dyDescent="0.25">
      <c r="A613" s="9"/>
      <c r="I613" t="e">
        <f t="shared" si="61"/>
        <v>#N/A</v>
      </c>
      <c r="J613" t="e">
        <f t="shared" si="60"/>
        <v>#N/A</v>
      </c>
    </row>
    <row r="614" spans="1:10" ht="15" hidden="1" customHeight="1" x14ac:dyDescent="0.25">
      <c r="A614" s="9"/>
      <c r="I614" t="e">
        <f t="shared" si="61"/>
        <v>#N/A</v>
      </c>
      <c r="J614" t="e">
        <f t="shared" si="60"/>
        <v>#N/A</v>
      </c>
    </row>
    <row r="615" spans="1:10" ht="15" hidden="1" customHeight="1" x14ac:dyDescent="0.25">
      <c r="A615" s="9"/>
      <c r="I615" t="e">
        <f t="shared" si="61"/>
        <v>#N/A</v>
      </c>
      <c r="J615" t="e">
        <f t="shared" si="60"/>
        <v>#N/A</v>
      </c>
    </row>
    <row r="616" spans="1:10" ht="15" hidden="1" customHeight="1" x14ac:dyDescent="0.25">
      <c r="A616" s="9"/>
      <c r="I616" t="e">
        <f t="shared" si="61"/>
        <v>#N/A</v>
      </c>
      <c r="J616" t="e">
        <f t="shared" si="60"/>
        <v>#N/A</v>
      </c>
    </row>
    <row r="617" spans="1:10" ht="15" hidden="1" customHeight="1" x14ac:dyDescent="0.25">
      <c r="A617" s="9"/>
      <c r="I617" t="e">
        <f t="shared" si="61"/>
        <v>#N/A</v>
      </c>
      <c r="J617" t="e">
        <f t="shared" si="60"/>
        <v>#N/A</v>
      </c>
    </row>
    <row r="618" spans="1:10" ht="15" hidden="1" customHeight="1" x14ac:dyDescent="0.25">
      <c r="A618" s="9"/>
      <c r="I618" t="e">
        <f t="shared" si="61"/>
        <v>#N/A</v>
      </c>
      <c r="J618" t="e">
        <f t="shared" si="60"/>
        <v>#N/A</v>
      </c>
    </row>
    <row r="619" spans="1:10" ht="15" hidden="1" customHeight="1" x14ac:dyDescent="0.25">
      <c r="A619" s="9"/>
      <c r="I619" t="e">
        <f t="shared" si="61"/>
        <v>#N/A</v>
      </c>
      <c r="J619" t="e">
        <f t="shared" si="60"/>
        <v>#N/A</v>
      </c>
    </row>
    <row r="620" spans="1:10" ht="15" hidden="1" customHeight="1" x14ac:dyDescent="0.25">
      <c r="A620" s="9"/>
      <c r="I620" t="e">
        <f t="shared" si="61"/>
        <v>#N/A</v>
      </c>
      <c r="J620" t="e">
        <f t="shared" si="60"/>
        <v>#N/A</v>
      </c>
    </row>
    <row r="621" spans="1:10" ht="15" hidden="1" customHeight="1" x14ac:dyDescent="0.25">
      <c r="A621" s="9"/>
      <c r="I621" t="e">
        <f t="shared" si="61"/>
        <v>#N/A</v>
      </c>
      <c r="J621" t="e">
        <f t="shared" si="60"/>
        <v>#N/A</v>
      </c>
    </row>
    <row r="622" spans="1:10" ht="15" hidden="1" customHeight="1" x14ac:dyDescent="0.25">
      <c r="A622" s="9"/>
      <c r="I622" t="e">
        <f t="shared" si="61"/>
        <v>#N/A</v>
      </c>
      <c r="J622" t="e">
        <f t="shared" si="60"/>
        <v>#N/A</v>
      </c>
    </row>
    <row r="623" spans="1:10" ht="15" hidden="1" customHeight="1" x14ac:dyDescent="0.25">
      <c r="A623" s="9"/>
      <c r="I623" t="e">
        <f t="shared" si="61"/>
        <v>#N/A</v>
      </c>
      <c r="J623" t="e">
        <f t="shared" si="60"/>
        <v>#N/A</v>
      </c>
    </row>
    <row r="624" spans="1:10" ht="15" hidden="1" customHeight="1" x14ac:dyDescent="0.25">
      <c r="A624" s="9"/>
      <c r="I624" t="e">
        <f t="shared" si="61"/>
        <v>#N/A</v>
      </c>
      <c r="J624" t="e">
        <f t="shared" si="60"/>
        <v>#N/A</v>
      </c>
    </row>
    <row r="625" spans="1:10" ht="15" hidden="1" customHeight="1" x14ac:dyDescent="0.25">
      <c r="A625" s="9"/>
      <c r="I625" t="e">
        <f t="shared" si="61"/>
        <v>#N/A</v>
      </c>
      <c r="J625" t="e">
        <f t="shared" si="60"/>
        <v>#N/A</v>
      </c>
    </row>
    <row r="626" spans="1:10" ht="15" hidden="1" customHeight="1" x14ac:dyDescent="0.25">
      <c r="A626" s="9"/>
      <c r="I626" t="e">
        <f t="shared" si="61"/>
        <v>#N/A</v>
      </c>
      <c r="J626" t="e">
        <f t="shared" si="60"/>
        <v>#N/A</v>
      </c>
    </row>
    <row r="627" spans="1:10" ht="15" hidden="1" customHeight="1" x14ac:dyDescent="0.25">
      <c r="A627" s="9"/>
      <c r="I627" t="e">
        <f t="shared" si="61"/>
        <v>#N/A</v>
      </c>
      <c r="J627" t="e">
        <f t="shared" si="60"/>
        <v>#N/A</v>
      </c>
    </row>
    <row r="628" spans="1:10" ht="15" hidden="1" customHeight="1" x14ac:dyDescent="0.25">
      <c r="A628" s="9"/>
      <c r="I628" t="e">
        <f t="shared" si="61"/>
        <v>#N/A</v>
      </c>
      <c r="J628" t="e">
        <f t="shared" si="60"/>
        <v>#N/A</v>
      </c>
    </row>
    <row r="629" spans="1:10" ht="15" hidden="1" customHeight="1" x14ac:dyDescent="0.25">
      <c r="A629" s="9"/>
      <c r="I629" t="e">
        <f t="shared" si="61"/>
        <v>#N/A</v>
      </c>
      <c r="J629" t="e">
        <f t="shared" si="60"/>
        <v>#N/A</v>
      </c>
    </row>
    <row r="630" spans="1:10" ht="15" hidden="1" customHeight="1" x14ac:dyDescent="0.25">
      <c r="A630" s="9"/>
      <c r="I630" t="e">
        <f t="shared" si="61"/>
        <v>#N/A</v>
      </c>
      <c r="J630" t="e">
        <f t="shared" si="60"/>
        <v>#N/A</v>
      </c>
    </row>
    <row r="631" spans="1:10" ht="15" hidden="1" customHeight="1" x14ac:dyDescent="0.25">
      <c r="A631" s="9"/>
      <c r="I631" t="e">
        <f t="shared" si="61"/>
        <v>#N/A</v>
      </c>
      <c r="J631" t="e">
        <f t="shared" si="60"/>
        <v>#N/A</v>
      </c>
    </row>
    <row r="632" spans="1:10" ht="15" hidden="1" customHeight="1" x14ac:dyDescent="0.25">
      <c r="A632" s="9"/>
      <c r="I632" t="e">
        <f t="shared" si="61"/>
        <v>#N/A</v>
      </c>
      <c r="J632" t="e">
        <f t="shared" si="60"/>
        <v>#N/A</v>
      </c>
    </row>
    <row r="633" spans="1:10" ht="15" hidden="1" customHeight="1" x14ac:dyDescent="0.25">
      <c r="A633" s="9"/>
      <c r="I633" t="e">
        <f t="shared" si="61"/>
        <v>#N/A</v>
      </c>
      <c r="J633" t="e">
        <f t="shared" si="60"/>
        <v>#N/A</v>
      </c>
    </row>
    <row r="634" spans="1:10" ht="15" hidden="1" customHeight="1" x14ac:dyDescent="0.25">
      <c r="A634" s="9"/>
      <c r="I634" t="e">
        <f t="shared" si="61"/>
        <v>#N/A</v>
      </c>
      <c r="J634" t="e">
        <f t="shared" si="60"/>
        <v>#N/A</v>
      </c>
    </row>
    <row r="635" spans="1:10" ht="15" hidden="1" customHeight="1" x14ac:dyDescent="0.25">
      <c r="A635" s="9"/>
      <c r="I635" t="e">
        <f t="shared" si="61"/>
        <v>#N/A</v>
      </c>
      <c r="J635" t="e">
        <f t="shared" si="60"/>
        <v>#N/A</v>
      </c>
    </row>
    <row r="636" spans="1:10" ht="15" hidden="1" customHeight="1" x14ac:dyDescent="0.25">
      <c r="A636" s="9"/>
      <c r="I636" t="e">
        <f t="shared" si="61"/>
        <v>#N/A</v>
      </c>
      <c r="J636" t="e">
        <f t="shared" si="60"/>
        <v>#N/A</v>
      </c>
    </row>
    <row r="637" spans="1:10" ht="15" hidden="1" customHeight="1" x14ac:dyDescent="0.25">
      <c r="A637" s="9"/>
      <c r="I637" t="e">
        <f t="shared" si="61"/>
        <v>#N/A</v>
      </c>
      <c r="J637" t="e">
        <f t="shared" si="60"/>
        <v>#N/A</v>
      </c>
    </row>
    <row r="638" spans="1:10" ht="15" hidden="1" customHeight="1" x14ac:dyDescent="0.25">
      <c r="A638" s="9"/>
      <c r="I638" t="e">
        <f t="shared" si="61"/>
        <v>#N/A</v>
      </c>
      <c r="J638" t="e">
        <f t="shared" ref="J638:J701" si="62">+I638*E638</f>
        <v>#N/A</v>
      </c>
    </row>
    <row r="639" spans="1:10" ht="15" hidden="1" customHeight="1" x14ac:dyDescent="0.25">
      <c r="A639" s="9"/>
      <c r="I639" t="e">
        <f t="shared" ref="I639:I702" si="63">+VLOOKUP(C639,$M$1:$N$12,2,0)</f>
        <v>#N/A</v>
      </c>
      <c r="J639" t="e">
        <f t="shared" si="62"/>
        <v>#N/A</v>
      </c>
    </row>
    <row r="640" spans="1:10" ht="15" hidden="1" customHeight="1" x14ac:dyDescent="0.25">
      <c r="A640" s="9"/>
      <c r="I640" t="e">
        <f t="shared" si="63"/>
        <v>#N/A</v>
      </c>
      <c r="J640" t="e">
        <f t="shared" si="62"/>
        <v>#N/A</v>
      </c>
    </row>
    <row r="641" spans="1:10" ht="15" hidden="1" customHeight="1" x14ac:dyDescent="0.25">
      <c r="A641" s="9"/>
      <c r="I641" t="e">
        <f t="shared" si="63"/>
        <v>#N/A</v>
      </c>
      <c r="J641" t="e">
        <f t="shared" si="62"/>
        <v>#N/A</v>
      </c>
    </row>
    <row r="642" spans="1:10" ht="15" hidden="1" customHeight="1" x14ac:dyDescent="0.25">
      <c r="A642" s="9"/>
      <c r="I642" t="e">
        <f t="shared" si="63"/>
        <v>#N/A</v>
      </c>
      <c r="J642" t="e">
        <f t="shared" si="62"/>
        <v>#N/A</v>
      </c>
    </row>
    <row r="643" spans="1:10" ht="15" hidden="1" customHeight="1" x14ac:dyDescent="0.25">
      <c r="A643" s="9"/>
      <c r="I643" t="e">
        <f t="shared" si="63"/>
        <v>#N/A</v>
      </c>
      <c r="J643" t="e">
        <f t="shared" si="62"/>
        <v>#N/A</v>
      </c>
    </row>
    <row r="644" spans="1:10" ht="15" hidden="1" customHeight="1" x14ac:dyDescent="0.25">
      <c r="A644" s="9"/>
      <c r="I644" t="e">
        <f t="shared" si="63"/>
        <v>#N/A</v>
      </c>
      <c r="J644" t="e">
        <f t="shared" si="62"/>
        <v>#N/A</v>
      </c>
    </row>
    <row r="645" spans="1:10" ht="15" hidden="1" customHeight="1" x14ac:dyDescent="0.25">
      <c r="A645" s="9"/>
      <c r="I645" t="e">
        <f t="shared" si="63"/>
        <v>#N/A</v>
      </c>
      <c r="J645" t="e">
        <f t="shared" si="62"/>
        <v>#N/A</v>
      </c>
    </row>
    <row r="646" spans="1:10" ht="15" hidden="1" customHeight="1" x14ac:dyDescent="0.25">
      <c r="A646" s="9"/>
      <c r="I646" t="e">
        <f t="shared" si="63"/>
        <v>#N/A</v>
      </c>
      <c r="J646" t="e">
        <f t="shared" si="62"/>
        <v>#N/A</v>
      </c>
    </row>
    <row r="647" spans="1:10" ht="15" hidden="1" customHeight="1" x14ac:dyDescent="0.25">
      <c r="A647" s="9"/>
      <c r="I647" t="e">
        <f t="shared" si="63"/>
        <v>#N/A</v>
      </c>
      <c r="J647" t="e">
        <f t="shared" si="62"/>
        <v>#N/A</v>
      </c>
    </row>
    <row r="648" spans="1:10" ht="15" hidden="1" customHeight="1" x14ac:dyDescent="0.25">
      <c r="A648" s="9"/>
      <c r="I648" t="e">
        <f t="shared" si="63"/>
        <v>#N/A</v>
      </c>
      <c r="J648" t="e">
        <f t="shared" si="62"/>
        <v>#N/A</v>
      </c>
    </row>
    <row r="649" spans="1:10" ht="15" hidden="1" customHeight="1" x14ac:dyDescent="0.25">
      <c r="A649" s="9"/>
      <c r="I649" t="e">
        <f t="shared" si="63"/>
        <v>#N/A</v>
      </c>
      <c r="J649" t="e">
        <f t="shared" si="62"/>
        <v>#N/A</v>
      </c>
    </row>
    <row r="650" spans="1:10" ht="15" hidden="1" customHeight="1" x14ac:dyDescent="0.25">
      <c r="A650" s="9"/>
      <c r="I650" t="e">
        <f t="shared" si="63"/>
        <v>#N/A</v>
      </c>
      <c r="J650" t="e">
        <f t="shared" si="62"/>
        <v>#N/A</v>
      </c>
    </row>
    <row r="651" spans="1:10" ht="15" hidden="1" customHeight="1" x14ac:dyDescent="0.25">
      <c r="A651" s="9"/>
      <c r="I651" t="e">
        <f t="shared" si="63"/>
        <v>#N/A</v>
      </c>
      <c r="J651" t="e">
        <f t="shared" si="62"/>
        <v>#N/A</v>
      </c>
    </row>
    <row r="652" spans="1:10" ht="15" hidden="1" customHeight="1" x14ac:dyDescent="0.25">
      <c r="A652" s="9"/>
      <c r="I652" t="e">
        <f t="shared" si="63"/>
        <v>#N/A</v>
      </c>
      <c r="J652" t="e">
        <f t="shared" si="62"/>
        <v>#N/A</v>
      </c>
    </row>
    <row r="653" spans="1:10" ht="15" hidden="1" customHeight="1" x14ac:dyDescent="0.25">
      <c r="A653" s="9"/>
      <c r="I653" t="e">
        <f t="shared" si="63"/>
        <v>#N/A</v>
      </c>
      <c r="J653" t="e">
        <f t="shared" si="62"/>
        <v>#N/A</v>
      </c>
    </row>
    <row r="654" spans="1:10" ht="15" hidden="1" customHeight="1" x14ac:dyDescent="0.25">
      <c r="A654" s="9"/>
      <c r="I654" t="e">
        <f t="shared" si="63"/>
        <v>#N/A</v>
      </c>
      <c r="J654" t="e">
        <f t="shared" si="62"/>
        <v>#N/A</v>
      </c>
    </row>
    <row r="655" spans="1:10" ht="15" hidden="1" customHeight="1" x14ac:dyDescent="0.25">
      <c r="A655" s="9"/>
      <c r="I655" t="e">
        <f t="shared" si="63"/>
        <v>#N/A</v>
      </c>
      <c r="J655" t="e">
        <f t="shared" si="62"/>
        <v>#N/A</v>
      </c>
    </row>
    <row r="656" spans="1:10" ht="15" hidden="1" customHeight="1" x14ac:dyDescent="0.25">
      <c r="A656" s="9"/>
      <c r="I656" t="e">
        <f t="shared" si="63"/>
        <v>#N/A</v>
      </c>
      <c r="J656" t="e">
        <f t="shared" si="62"/>
        <v>#N/A</v>
      </c>
    </row>
    <row r="657" spans="1:10" ht="15" hidden="1" customHeight="1" x14ac:dyDescent="0.25">
      <c r="A657" s="9"/>
      <c r="I657" t="e">
        <f t="shared" si="63"/>
        <v>#N/A</v>
      </c>
      <c r="J657" t="e">
        <f t="shared" si="62"/>
        <v>#N/A</v>
      </c>
    </row>
    <row r="658" spans="1:10" ht="15" hidden="1" customHeight="1" x14ac:dyDescent="0.25">
      <c r="A658" s="9"/>
      <c r="I658" t="e">
        <f t="shared" si="63"/>
        <v>#N/A</v>
      </c>
      <c r="J658" t="e">
        <f t="shared" si="62"/>
        <v>#N/A</v>
      </c>
    </row>
    <row r="659" spans="1:10" ht="15" hidden="1" customHeight="1" x14ac:dyDescent="0.25">
      <c r="A659" s="9"/>
      <c r="I659" t="e">
        <f t="shared" si="63"/>
        <v>#N/A</v>
      </c>
      <c r="J659" t="e">
        <f t="shared" si="62"/>
        <v>#N/A</v>
      </c>
    </row>
    <row r="660" spans="1:10" ht="15" hidden="1" customHeight="1" x14ac:dyDescent="0.25">
      <c r="A660" s="9"/>
      <c r="I660" t="e">
        <f t="shared" si="63"/>
        <v>#N/A</v>
      </c>
      <c r="J660" t="e">
        <f t="shared" si="62"/>
        <v>#N/A</v>
      </c>
    </row>
    <row r="661" spans="1:10" ht="15" hidden="1" customHeight="1" x14ac:dyDescent="0.25">
      <c r="A661" s="9"/>
      <c r="I661" t="e">
        <f t="shared" si="63"/>
        <v>#N/A</v>
      </c>
      <c r="J661" t="e">
        <f t="shared" si="62"/>
        <v>#N/A</v>
      </c>
    </row>
    <row r="662" spans="1:10" ht="15" hidden="1" customHeight="1" x14ac:dyDescent="0.25">
      <c r="A662" s="9"/>
      <c r="I662" t="e">
        <f t="shared" si="63"/>
        <v>#N/A</v>
      </c>
      <c r="J662" t="e">
        <f t="shared" si="62"/>
        <v>#N/A</v>
      </c>
    </row>
    <row r="663" spans="1:10" ht="15" hidden="1" customHeight="1" x14ac:dyDescent="0.25">
      <c r="A663" s="9"/>
      <c r="I663" t="e">
        <f t="shared" si="63"/>
        <v>#N/A</v>
      </c>
      <c r="J663" t="e">
        <f t="shared" si="62"/>
        <v>#N/A</v>
      </c>
    </row>
    <row r="664" spans="1:10" ht="15" hidden="1" customHeight="1" x14ac:dyDescent="0.25">
      <c r="A664" s="9"/>
      <c r="I664" t="e">
        <f t="shared" si="63"/>
        <v>#N/A</v>
      </c>
      <c r="J664" t="e">
        <f t="shared" si="62"/>
        <v>#N/A</v>
      </c>
    </row>
    <row r="665" spans="1:10" ht="15" hidden="1" customHeight="1" x14ac:dyDescent="0.25">
      <c r="A665" s="9"/>
      <c r="I665" t="e">
        <f t="shared" si="63"/>
        <v>#N/A</v>
      </c>
      <c r="J665" t="e">
        <f t="shared" si="62"/>
        <v>#N/A</v>
      </c>
    </row>
    <row r="666" spans="1:10" ht="15" hidden="1" customHeight="1" x14ac:dyDescent="0.25">
      <c r="A666" s="9"/>
      <c r="I666" t="e">
        <f t="shared" si="63"/>
        <v>#N/A</v>
      </c>
      <c r="J666" t="e">
        <f t="shared" si="62"/>
        <v>#N/A</v>
      </c>
    </row>
    <row r="667" spans="1:10" ht="15" hidden="1" customHeight="1" x14ac:dyDescent="0.25">
      <c r="A667" s="9"/>
      <c r="I667" t="e">
        <f t="shared" si="63"/>
        <v>#N/A</v>
      </c>
      <c r="J667" t="e">
        <f t="shared" si="62"/>
        <v>#N/A</v>
      </c>
    </row>
    <row r="668" spans="1:10" ht="15" hidden="1" customHeight="1" x14ac:dyDescent="0.25">
      <c r="A668" s="9"/>
      <c r="I668" t="e">
        <f t="shared" si="63"/>
        <v>#N/A</v>
      </c>
      <c r="J668" t="e">
        <f t="shared" si="62"/>
        <v>#N/A</v>
      </c>
    </row>
    <row r="669" spans="1:10" ht="15" hidden="1" customHeight="1" x14ac:dyDescent="0.25">
      <c r="A669" s="9"/>
      <c r="I669" t="e">
        <f t="shared" si="63"/>
        <v>#N/A</v>
      </c>
      <c r="J669" t="e">
        <f t="shared" si="62"/>
        <v>#N/A</v>
      </c>
    </row>
    <row r="670" spans="1:10" ht="15" hidden="1" customHeight="1" x14ac:dyDescent="0.25">
      <c r="A670" s="9"/>
      <c r="I670" t="e">
        <f t="shared" si="63"/>
        <v>#N/A</v>
      </c>
      <c r="J670" t="e">
        <f t="shared" si="62"/>
        <v>#N/A</v>
      </c>
    </row>
    <row r="671" spans="1:10" ht="15" hidden="1" customHeight="1" x14ac:dyDescent="0.25">
      <c r="A671" s="9"/>
      <c r="I671" t="e">
        <f t="shared" si="63"/>
        <v>#N/A</v>
      </c>
      <c r="J671" t="e">
        <f t="shared" si="62"/>
        <v>#N/A</v>
      </c>
    </row>
    <row r="672" spans="1:10" ht="15" hidden="1" customHeight="1" x14ac:dyDescent="0.25">
      <c r="A672" s="9"/>
      <c r="I672" t="e">
        <f t="shared" si="63"/>
        <v>#N/A</v>
      </c>
      <c r="J672" t="e">
        <f t="shared" si="62"/>
        <v>#N/A</v>
      </c>
    </row>
    <row r="673" spans="1:10" ht="15" hidden="1" customHeight="1" x14ac:dyDescent="0.25">
      <c r="A673" s="9"/>
      <c r="I673" t="e">
        <f t="shared" si="63"/>
        <v>#N/A</v>
      </c>
      <c r="J673" t="e">
        <f t="shared" si="62"/>
        <v>#N/A</v>
      </c>
    </row>
    <row r="674" spans="1:10" ht="15" hidden="1" customHeight="1" x14ac:dyDescent="0.25">
      <c r="A674" s="9"/>
      <c r="I674" t="e">
        <f t="shared" si="63"/>
        <v>#N/A</v>
      </c>
      <c r="J674" t="e">
        <f t="shared" si="62"/>
        <v>#N/A</v>
      </c>
    </row>
    <row r="675" spans="1:10" ht="15" hidden="1" customHeight="1" x14ac:dyDescent="0.25">
      <c r="A675" s="9"/>
      <c r="I675" t="e">
        <f t="shared" si="63"/>
        <v>#N/A</v>
      </c>
      <c r="J675" t="e">
        <f t="shared" si="62"/>
        <v>#N/A</v>
      </c>
    </row>
    <row r="676" spans="1:10" ht="15" hidden="1" customHeight="1" x14ac:dyDescent="0.25">
      <c r="A676" s="9"/>
      <c r="I676" t="e">
        <f t="shared" si="63"/>
        <v>#N/A</v>
      </c>
      <c r="J676" t="e">
        <f t="shared" si="62"/>
        <v>#N/A</v>
      </c>
    </row>
    <row r="677" spans="1:10" ht="15" hidden="1" customHeight="1" x14ac:dyDescent="0.25">
      <c r="A677" s="9"/>
      <c r="I677" t="e">
        <f t="shared" si="63"/>
        <v>#N/A</v>
      </c>
      <c r="J677" t="e">
        <f t="shared" si="62"/>
        <v>#N/A</v>
      </c>
    </row>
    <row r="678" spans="1:10" ht="15" hidden="1" customHeight="1" x14ac:dyDescent="0.25">
      <c r="A678" s="9"/>
      <c r="I678" t="e">
        <f t="shared" si="63"/>
        <v>#N/A</v>
      </c>
      <c r="J678" t="e">
        <f t="shared" si="62"/>
        <v>#N/A</v>
      </c>
    </row>
    <row r="679" spans="1:10" ht="15" hidden="1" customHeight="1" x14ac:dyDescent="0.25">
      <c r="A679" s="9"/>
      <c r="I679" t="e">
        <f t="shared" si="63"/>
        <v>#N/A</v>
      </c>
      <c r="J679" t="e">
        <f t="shared" si="62"/>
        <v>#N/A</v>
      </c>
    </row>
    <row r="680" spans="1:10" ht="15" hidden="1" customHeight="1" x14ac:dyDescent="0.25">
      <c r="A680" s="9"/>
      <c r="I680" t="e">
        <f t="shared" si="63"/>
        <v>#N/A</v>
      </c>
      <c r="J680" t="e">
        <f t="shared" si="62"/>
        <v>#N/A</v>
      </c>
    </row>
    <row r="681" spans="1:10" ht="15" hidden="1" customHeight="1" x14ac:dyDescent="0.25">
      <c r="A681" s="9"/>
      <c r="I681" t="e">
        <f t="shared" si="63"/>
        <v>#N/A</v>
      </c>
      <c r="J681" t="e">
        <f t="shared" si="62"/>
        <v>#N/A</v>
      </c>
    </row>
    <row r="682" spans="1:10" ht="15" hidden="1" customHeight="1" x14ac:dyDescent="0.25">
      <c r="A682" s="9"/>
      <c r="I682" t="e">
        <f t="shared" si="63"/>
        <v>#N/A</v>
      </c>
      <c r="J682" t="e">
        <f t="shared" si="62"/>
        <v>#N/A</v>
      </c>
    </row>
    <row r="683" spans="1:10" ht="15" hidden="1" customHeight="1" x14ac:dyDescent="0.25">
      <c r="A683" s="9"/>
      <c r="I683" t="e">
        <f t="shared" si="63"/>
        <v>#N/A</v>
      </c>
      <c r="J683" t="e">
        <f t="shared" si="62"/>
        <v>#N/A</v>
      </c>
    </row>
    <row r="684" spans="1:10" ht="15" hidden="1" customHeight="1" x14ac:dyDescent="0.25">
      <c r="A684" s="9"/>
      <c r="I684" t="e">
        <f t="shared" si="63"/>
        <v>#N/A</v>
      </c>
      <c r="J684" t="e">
        <f t="shared" si="62"/>
        <v>#N/A</v>
      </c>
    </row>
    <row r="685" spans="1:10" ht="15" hidden="1" customHeight="1" x14ac:dyDescent="0.25">
      <c r="A685" s="9"/>
      <c r="I685" t="e">
        <f t="shared" si="63"/>
        <v>#N/A</v>
      </c>
      <c r="J685" t="e">
        <f t="shared" si="62"/>
        <v>#N/A</v>
      </c>
    </row>
    <row r="686" spans="1:10" ht="15" hidden="1" customHeight="1" x14ac:dyDescent="0.25">
      <c r="A686" s="9"/>
      <c r="I686" t="e">
        <f t="shared" si="63"/>
        <v>#N/A</v>
      </c>
      <c r="J686" t="e">
        <f t="shared" si="62"/>
        <v>#N/A</v>
      </c>
    </row>
    <row r="687" spans="1:10" ht="15" hidden="1" customHeight="1" x14ac:dyDescent="0.25">
      <c r="A687" s="9"/>
      <c r="I687" t="e">
        <f t="shared" si="63"/>
        <v>#N/A</v>
      </c>
      <c r="J687" t="e">
        <f t="shared" si="62"/>
        <v>#N/A</v>
      </c>
    </row>
    <row r="688" spans="1:10" ht="15" hidden="1" customHeight="1" x14ac:dyDescent="0.25">
      <c r="A688" s="9"/>
      <c r="I688" t="e">
        <f t="shared" si="63"/>
        <v>#N/A</v>
      </c>
      <c r="J688" t="e">
        <f t="shared" si="62"/>
        <v>#N/A</v>
      </c>
    </row>
    <row r="689" spans="1:10" ht="15" hidden="1" customHeight="1" x14ac:dyDescent="0.25">
      <c r="A689" s="9"/>
      <c r="I689" t="e">
        <f t="shared" si="63"/>
        <v>#N/A</v>
      </c>
      <c r="J689" t="e">
        <f t="shared" si="62"/>
        <v>#N/A</v>
      </c>
    </row>
    <row r="690" spans="1:10" ht="15" hidden="1" customHeight="1" x14ac:dyDescent="0.25">
      <c r="A690" s="9"/>
      <c r="I690" t="e">
        <f t="shared" si="63"/>
        <v>#N/A</v>
      </c>
      <c r="J690" t="e">
        <f t="shared" si="62"/>
        <v>#N/A</v>
      </c>
    </row>
    <row r="691" spans="1:10" ht="15" hidden="1" customHeight="1" x14ac:dyDescent="0.25">
      <c r="A691" s="9"/>
      <c r="I691" t="e">
        <f t="shared" si="63"/>
        <v>#N/A</v>
      </c>
      <c r="J691" t="e">
        <f t="shared" si="62"/>
        <v>#N/A</v>
      </c>
    </row>
    <row r="692" spans="1:10" ht="15" hidden="1" customHeight="1" x14ac:dyDescent="0.25">
      <c r="A692" s="9"/>
      <c r="I692" t="e">
        <f t="shared" si="63"/>
        <v>#N/A</v>
      </c>
      <c r="J692" t="e">
        <f t="shared" si="62"/>
        <v>#N/A</v>
      </c>
    </row>
    <row r="693" spans="1:10" ht="15" hidden="1" customHeight="1" x14ac:dyDescent="0.25">
      <c r="A693" s="9"/>
      <c r="I693" t="e">
        <f t="shared" si="63"/>
        <v>#N/A</v>
      </c>
      <c r="J693" t="e">
        <f t="shared" si="62"/>
        <v>#N/A</v>
      </c>
    </row>
    <row r="694" spans="1:10" ht="15" hidden="1" customHeight="1" x14ac:dyDescent="0.25">
      <c r="A694" s="9"/>
      <c r="I694" t="e">
        <f t="shared" si="63"/>
        <v>#N/A</v>
      </c>
      <c r="J694" t="e">
        <f t="shared" si="62"/>
        <v>#N/A</v>
      </c>
    </row>
    <row r="695" spans="1:10" ht="15" hidden="1" customHeight="1" x14ac:dyDescent="0.25">
      <c r="A695" s="9"/>
      <c r="I695" t="e">
        <f t="shared" si="63"/>
        <v>#N/A</v>
      </c>
      <c r="J695" t="e">
        <f t="shared" si="62"/>
        <v>#N/A</v>
      </c>
    </row>
    <row r="696" spans="1:10" ht="15" hidden="1" customHeight="1" x14ac:dyDescent="0.25">
      <c r="A696" s="9"/>
      <c r="I696" t="e">
        <f t="shared" si="63"/>
        <v>#N/A</v>
      </c>
      <c r="J696" t="e">
        <f t="shared" si="62"/>
        <v>#N/A</v>
      </c>
    </row>
    <row r="697" spans="1:10" ht="15" hidden="1" customHeight="1" x14ac:dyDescent="0.25">
      <c r="A697" s="9"/>
      <c r="I697" t="e">
        <f t="shared" si="63"/>
        <v>#N/A</v>
      </c>
      <c r="J697" t="e">
        <f t="shared" si="62"/>
        <v>#N/A</v>
      </c>
    </row>
    <row r="698" spans="1:10" ht="15" hidden="1" customHeight="1" x14ac:dyDescent="0.25">
      <c r="A698" s="9"/>
      <c r="I698" t="e">
        <f t="shared" si="63"/>
        <v>#N/A</v>
      </c>
      <c r="J698" t="e">
        <f t="shared" si="62"/>
        <v>#N/A</v>
      </c>
    </row>
    <row r="699" spans="1:10" ht="15" hidden="1" customHeight="1" x14ac:dyDescent="0.25">
      <c r="A699" s="9"/>
      <c r="I699" t="e">
        <f t="shared" si="63"/>
        <v>#N/A</v>
      </c>
      <c r="J699" t="e">
        <f t="shared" si="62"/>
        <v>#N/A</v>
      </c>
    </row>
    <row r="700" spans="1:10" ht="15" hidden="1" customHeight="1" x14ac:dyDescent="0.25">
      <c r="A700" s="9"/>
      <c r="I700" t="e">
        <f t="shared" si="63"/>
        <v>#N/A</v>
      </c>
      <c r="J700" t="e">
        <f t="shared" si="62"/>
        <v>#N/A</v>
      </c>
    </row>
    <row r="701" spans="1:10" ht="15" hidden="1" customHeight="1" x14ac:dyDescent="0.25">
      <c r="A701" s="9"/>
      <c r="I701" t="e">
        <f t="shared" si="63"/>
        <v>#N/A</v>
      </c>
      <c r="J701" t="e">
        <f t="shared" si="62"/>
        <v>#N/A</v>
      </c>
    </row>
    <row r="702" spans="1:10" ht="15" hidden="1" customHeight="1" x14ac:dyDescent="0.25">
      <c r="A702" s="9"/>
      <c r="I702" t="e">
        <f t="shared" si="63"/>
        <v>#N/A</v>
      </c>
      <c r="J702" t="e">
        <f t="shared" ref="J702:J749" si="64">+I702*E702</f>
        <v>#N/A</v>
      </c>
    </row>
    <row r="703" spans="1:10" ht="15" hidden="1" customHeight="1" x14ac:dyDescent="0.25">
      <c r="A703" s="9"/>
      <c r="I703" t="e">
        <f t="shared" ref="I703:I749" si="65">+VLOOKUP(C703,$M$1:$N$12,2,0)</f>
        <v>#N/A</v>
      </c>
      <c r="J703" t="e">
        <f t="shared" si="64"/>
        <v>#N/A</v>
      </c>
    </row>
    <row r="704" spans="1:10" ht="15" hidden="1" customHeight="1" x14ac:dyDescent="0.25">
      <c r="A704" s="9"/>
      <c r="I704" t="e">
        <f t="shared" si="65"/>
        <v>#N/A</v>
      </c>
      <c r="J704" t="e">
        <f t="shared" si="64"/>
        <v>#N/A</v>
      </c>
    </row>
    <row r="705" spans="1:10" ht="15" hidden="1" customHeight="1" x14ac:dyDescent="0.25">
      <c r="A705" s="9"/>
      <c r="I705" t="e">
        <f t="shared" si="65"/>
        <v>#N/A</v>
      </c>
      <c r="J705" t="e">
        <f t="shared" si="64"/>
        <v>#N/A</v>
      </c>
    </row>
    <row r="706" spans="1:10" ht="15" hidden="1" customHeight="1" x14ac:dyDescent="0.25">
      <c r="A706" s="9"/>
      <c r="I706" t="e">
        <f t="shared" si="65"/>
        <v>#N/A</v>
      </c>
      <c r="J706" t="e">
        <f t="shared" si="64"/>
        <v>#N/A</v>
      </c>
    </row>
    <row r="707" spans="1:10" ht="15" hidden="1" customHeight="1" x14ac:dyDescent="0.25">
      <c r="A707" s="9"/>
      <c r="I707" t="e">
        <f t="shared" si="65"/>
        <v>#N/A</v>
      </c>
      <c r="J707" t="e">
        <f t="shared" si="64"/>
        <v>#N/A</v>
      </c>
    </row>
    <row r="708" spans="1:10" ht="15" hidden="1" customHeight="1" x14ac:dyDescent="0.25">
      <c r="A708" s="9"/>
      <c r="I708" t="e">
        <f t="shared" si="65"/>
        <v>#N/A</v>
      </c>
      <c r="J708" t="e">
        <f t="shared" si="64"/>
        <v>#N/A</v>
      </c>
    </row>
    <row r="709" spans="1:10" ht="15" hidden="1" customHeight="1" x14ac:dyDescent="0.25">
      <c r="A709" s="9"/>
      <c r="I709" t="e">
        <f t="shared" si="65"/>
        <v>#N/A</v>
      </c>
      <c r="J709" t="e">
        <f t="shared" si="64"/>
        <v>#N/A</v>
      </c>
    </row>
    <row r="710" spans="1:10" ht="15" hidden="1" customHeight="1" x14ac:dyDescent="0.25">
      <c r="A710" s="9"/>
      <c r="I710" t="e">
        <f t="shared" si="65"/>
        <v>#N/A</v>
      </c>
      <c r="J710" t="e">
        <f t="shared" si="64"/>
        <v>#N/A</v>
      </c>
    </row>
    <row r="711" spans="1:10" ht="15" hidden="1" customHeight="1" x14ac:dyDescent="0.25">
      <c r="A711" s="9"/>
      <c r="I711" t="e">
        <f t="shared" si="65"/>
        <v>#N/A</v>
      </c>
      <c r="J711" t="e">
        <f t="shared" si="64"/>
        <v>#N/A</v>
      </c>
    </row>
    <row r="712" spans="1:10" ht="15" hidden="1" customHeight="1" x14ac:dyDescent="0.25">
      <c r="A712" s="9"/>
      <c r="I712" t="e">
        <f t="shared" si="65"/>
        <v>#N/A</v>
      </c>
      <c r="J712" t="e">
        <f t="shared" si="64"/>
        <v>#N/A</v>
      </c>
    </row>
    <row r="713" spans="1:10" ht="15" hidden="1" customHeight="1" x14ac:dyDescent="0.25">
      <c r="A713" s="9"/>
      <c r="I713" t="e">
        <f t="shared" si="65"/>
        <v>#N/A</v>
      </c>
      <c r="J713" t="e">
        <f t="shared" si="64"/>
        <v>#N/A</v>
      </c>
    </row>
    <row r="714" spans="1:10" ht="15" hidden="1" customHeight="1" x14ac:dyDescent="0.25">
      <c r="A714" s="9"/>
      <c r="I714" t="e">
        <f t="shared" si="65"/>
        <v>#N/A</v>
      </c>
      <c r="J714" t="e">
        <f t="shared" si="64"/>
        <v>#N/A</v>
      </c>
    </row>
    <row r="715" spans="1:10" ht="15" hidden="1" customHeight="1" x14ac:dyDescent="0.25">
      <c r="A715" s="9"/>
      <c r="I715" t="e">
        <f t="shared" si="65"/>
        <v>#N/A</v>
      </c>
      <c r="J715" t="e">
        <f t="shared" si="64"/>
        <v>#N/A</v>
      </c>
    </row>
    <row r="716" spans="1:10" ht="15" hidden="1" customHeight="1" x14ac:dyDescent="0.25">
      <c r="A716" s="9"/>
      <c r="I716" t="e">
        <f t="shared" si="65"/>
        <v>#N/A</v>
      </c>
      <c r="J716" t="e">
        <f t="shared" si="64"/>
        <v>#N/A</v>
      </c>
    </row>
    <row r="717" spans="1:10" ht="15" hidden="1" customHeight="1" x14ac:dyDescent="0.25">
      <c r="A717" s="9"/>
      <c r="I717" t="e">
        <f t="shared" si="65"/>
        <v>#N/A</v>
      </c>
      <c r="J717" t="e">
        <f t="shared" si="64"/>
        <v>#N/A</v>
      </c>
    </row>
    <row r="718" spans="1:10" ht="15" hidden="1" customHeight="1" x14ac:dyDescent="0.25">
      <c r="A718" s="9"/>
      <c r="I718" t="e">
        <f t="shared" si="65"/>
        <v>#N/A</v>
      </c>
      <c r="J718" t="e">
        <f t="shared" si="64"/>
        <v>#N/A</v>
      </c>
    </row>
    <row r="719" spans="1:10" ht="15" hidden="1" customHeight="1" x14ac:dyDescent="0.25">
      <c r="A719" s="9"/>
      <c r="I719" t="e">
        <f t="shared" si="65"/>
        <v>#N/A</v>
      </c>
      <c r="J719" t="e">
        <f t="shared" si="64"/>
        <v>#N/A</v>
      </c>
    </row>
    <row r="720" spans="1:10" ht="15" hidden="1" customHeight="1" x14ac:dyDescent="0.25">
      <c r="A720" s="9"/>
      <c r="I720" t="e">
        <f t="shared" si="65"/>
        <v>#N/A</v>
      </c>
      <c r="J720" t="e">
        <f t="shared" si="64"/>
        <v>#N/A</v>
      </c>
    </row>
    <row r="721" spans="1:10" ht="15" hidden="1" customHeight="1" x14ac:dyDescent="0.25">
      <c r="A721" s="9"/>
      <c r="I721" t="e">
        <f t="shared" si="65"/>
        <v>#N/A</v>
      </c>
      <c r="J721" t="e">
        <f t="shared" si="64"/>
        <v>#N/A</v>
      </c>
    </row>
    <row r="722" spans="1:10" ht="15" hidden="1" customHeight="1" x14ac:dyDescent="0.25">
      <c r="A722" s="9"/>
      <c r="I722" t="e">
        <f t="shared" si="65"/>
        <v>#N/A</v>
      </c>
      <c r="J722" t="e">
        <f t="shared" si="64"/>
        <v>#N/A</v>
      </c>
    </row>
    <row r="723" spans="1:10" ht="15" hidden="1" customHeight="1" x14ac:dyDescent="0.25">
      <c r="A723" s="9"/>
      <c r="I723" t="e">
        <f t="shared" si="65"/>
        <v>#N/A</v>
      </c>
      <c r="J723" t="e">
        <f t="shared" si="64"/>
        <v>#N/A</v>
      </c>
    </row>
    <row r="724" spans="1:10" ht="15" hidden="1" customHeight="1" x14ac:dyDescent="0.25">
      <c r="A724" s="9"/>
      <c r="I724" t="e">
        <f t="shared" si="65"/>
        <v>#N/A</v>
      </c>
      <c r="J724" t="e">
        <f t="shared" si="64"/>
        <v>#N/A</v>
      </c>
    </row>
    <row r="725" spans="1:10" ht="15" hidden="1" customHeight="1" x14ac:dyDescent="0.25">
      <c r="A725" s="9"/>
      <c r="I725" t="e">
        <f t="shared" si="65"/>
        <v>#N/A</v>
      </c>
      <c r="J725" t="e">
        <f t="shared" si="64"/>
        <v>#N/A</v>
      </c>
    </row>
    <row r="726" spans="1:10" ht="15" hidden="1" customHeight="1" x14ac:dyDescent="0.25">
      <c r="A726" s="9"/>
      <c r="I726" t="e">
        <f t="shared" si="65"/>
        <v>#N/A</v>
      </c>
      <c r="J726" t="e">
        <f t="shared" si="64"/>
        <v>#N/A</v>
      </c>
    </row>
    <row r="727" spans="1:10" ht="15" hidden="1" customHeight="1" x14ac:dyDescent="0.25">
      <c r="A727" s="9"/>
      <c r="I727" t="e">
        <f t="shared" si="65"/>
        <v>#N/A</v>
      </c>
      <c r="J727" t="e">
        <f t="shared" si="64"/>
        <v>#N/A</v>
      </c>
    </row>
    <row r="728" spans="1:10" ht="15" hidden="1" customHeight="1" x14ac:dyDescent="0.25">
      <c r="A728" s="9"/>
      <c r="I728" t="e">
        <f t="shared" si="65"/>
        <v>#N/A</v>
      </c>
      <c r="J728" t="e">
        <f t="shared" si="64"/>
        <v>#N/A</v>
      </c>
    </row>
    <row r="729" spans="1:10" ht="15" hidden="1" customHeight="1" x14ac:dyDescent="0.25">
      <c r="A729" s="9"/>
      <c r="I729" t="e">
        <f t="shared" si="65"/>
        <v>#N/A</v>
      </c>
      <c r="J729" t="e">
        <f t="shared" si="64"/>
        <v>#N/A</v>
      </c>
    </row>
    <row r="730" spans="1:10" ht="15" hidden="1" customHeight="1" x14ac:dyDescent="0.25">
      <c r="A730" s="9"/>
      <c r="I730" t="e">
        <f t="shared" si="65"/>
        <v>#N/A</v>
      </c>
      <c r="J730" t="e">
        <f t="shared" si="64"/>
        <v>#N/A</v>
      </c>
    </row>
    <row r="731" spans="1:10" ht="15" hidden="1" customHeight="1" x14ac:dyDescent="0.25">
      <c r="A731" s="9"/>
      <c r="I731" t="e">
        <f t="shared" si="65"/>
        <v>#N/A</v>
      </c>
      <c r="J731" t="e">
        <f t="shared" si="64"/>
        <v>#N/A</v>
      </c>
    </row>
    <row r="732" spans="1:10" ht="15" hidden="1" customHeight="1" x14ac:dyDescent="0.25">
      <c r="A732" s="9"/>
      <c r="I732" t="e">
        <f t="shared" si="65"/>
        <v>#N/A</v>
      </c>
      <c r="J732" t="e">
        <f t="shared" si="64"/>
        <v>#N/A</v>
      </c>
    </row>
    <row r="733" spans="1:10" ht="15" hidden="1" customHeight="1" x14ac:dyDescent="0.25">
      <c r="A733" s="9"/>
      <c r="I733" t="e">
        <f t="shared" si="65"/>
        <v>#N/A</v>
      </c>
      <c r="J733" t="e">
        <f t="shared" si="64"/>
        <v>#N/A</v>
      </c>
    </row>
    <row r="734" spans="1:10" ht="15" hidden="1" customHeight="1" x14ac:dyDescent="0.25">
      <c r="A734" s="9"/>
      <c r="I734" t="e">
        <f t="shared" si="65"/>
        <v>#N/A</v>
      </c>
      <c r="J734" t="e">
        <f t="shared" si="64"/>
        <v>#N/A</v>
      </c>
    </row>
    <row r="735" spans="1:10" ht="15" hidden="1" customHeight="1" x14ac:dyDescent="0.25">
      <c r="A735" s="9"/>
      <c r="I735" t="e">
        <f t="shared" si="65"/>
        <v>#N/A</v>
      </c>
      <c r="J735" t="e">
        <f t="shared" si="64"/>
        <v>#N/A</v>
      </c>
    </row>
    <row r="736" spans="1:10" ht="15" hidden="1" customHeight="1" x14ac:dyDescent="0.25">
      <c r="A736" s="9"/>
      <c r="I736" t="e">
        <f t="shared" si="65"/>
        <v>#N/A</v>
      </c>
      <c r="J736" t="e">
        <f t="shared" si="64"/>
        <v>#N/A</v>
      </c>
    </row>
    <row r="737" spans="1:10" ht="15" hidden="1" customHeight="1" x14ac:dyDescent="0.25">
      <c r="A737" s="9"/>
      <c r="I737" t="e">
        <f t="shared" si="65"/>
        <v>#N/A</v>
      </c>
      <c r="J737" t="e">
        <f t="shared" si="64"/>
        <v>#N/A</v>
      </c>
    </row>
    <row r="738" spans="1:10" ht="15" hidden="1" customHeight="1" x14ac:dyDescent="0.25">
      <c r="A738" s="9"/>
      <c r="I738" t="e">
        <f t="shared" si="65"/>
        <v>#N/A</v>
      </c>
      <c r="J738" t="e">
        <f t="shared" si="64"/>
        <v>#N/A</v>
      </c>
    </row>
    <row r="739" spans="1:10" ht="15" hidden="1" customHeight="1" x14ac:dyDescent="0.25">
      <c r="A739" s="9"/>
      <c r="I739" t="e">
        <f t="shared" si="65"/>
        <v>#N/A</v>
      </c>
      <c r="J739" t="e">
        <f t="shared" si="64"/>
        <v>#N/A</v>
      </c>
    </row>
    <row r="740" spans="1:10" ht="15" hidden="1" customHeight="1" x14ac:dyDescent="0.25">
      <c r="A740" s="9"/>
      <c r="I740" t="e">
        <f t="shared" si="65"/>
        <v>#N/A</v>
      </c>
      <c r="J740" t="e">
        <f t="shared" si="64"/>
        <v>#N/A</v>
      </c>
    </row>
    <row r="741" spans="1:10" ht="15" hidden="1" customHeight="1" x14ac:dyDescent="0.25">
      <c r="A741" s="9"/>
      <c r="I741" t="e">
        <f t="shared" si="65"/>
        <v>#N/A</v>
      </c>
      <c r="J741" t="e">
        <f t="shared" si="64"/>
        <v>#N/A</v>
      </c>
    </row>
    <row r="742" spans="1:10" ht="15" hidden="1" customHeight="1" x14ac:dyDescent="0.25">
      <c r="A742" s="9"/>
      <c r="I742" t="e">
        <f t="shared" si="65"/>
        <v>#N/A</v>
      </c>
      <c r="J742" t="e">
        <f t="shared" si="64"/>
        <v>#N/A</v>
      </c>
    </row>
    <row r="743" spans="1:10" ht="15" hidden="1" customHeight="1" x14ac:dyDescent="0.25">
      <c r="A743" s="9"/>
      <c r="I743" t="e">
        <f t="shared" si="65"/>
        <v>#N/A</v>
      </c>
      <c r="J743" t="e">
        <f t="shared" si="64"/>
        <v>#N/A</v>
      </c>
    </row>
    <row r="744" spans="1:10" ht="15" hidden="1" customHeight="1" x14ac:dyDescent="0.25">
      <c r="A744" s="9"/>
      <c r="I744" t="e">
        <f t="shared" si="65"/>
        <v>#N/A</v>
      </c>
      <c r="J744" t="e">
        <f t="shared" si="64"/>
        <v>#N/A</v>
      </c>
    </row>
    <row r="745" spans="1:10" ht="15" hidden="1" customHeight="1" x14ac:dyDescent="0.25">
      <c r="A745" s="9"/>
      <c r="I745" t="e">
        <f t="shared" si="65"/>
        <v>#N/A</v>
      </c>
      <c r="J745" t="e">
        <f t="shared" si="64"/>
        <v>#N/A</v>
      </c>
    </row>
    <row r="746" spans="1:10" ht="15" hidden="1" customHeight="1" x14ac:dyDescent="0.25">
      <c r="A746" s="9"/>
      <c r="I746" t="e">
        <f t="shared" si="65"/>
        <v>#N/A</v>
      </c>
      <c r="J746" t="e">
        <f t="shared" si="64"/>
        <v>#N/A</v>
      </c>
    </row>
    <row r="747" spans="1:10" ht="15" hidden="1" customHeight="1" x14ac:dyDescent="0.25">
      <c r="A747" s="9"/>
      <c r="I747" t="e">
        <f t="shared" si="65"/>
        <v>#N/A</v>
      </c>
      <c r="J747" t="e">
        <f t="shared" si="64"/>
        <v>#N/A</v>
      </c>
    </row>
    <row r="748" spans="1:10" ht="15" hidden="1" customHeight="1" x14ac:dyDescent="0.25">
      <c r="A748" s="9"/>
      <c r="I748" t="e">
        <f t="shared" si="65"/>
        <v>#N/A</v>
      </c>
      <c r="J748" t="e">
        <f t="shared" si="64"/>
        <v>#N/A</v>
      </c>
    </row>
    <row r="749" spans="1:10" ht="15" hidden="1" customHeight="1" x14ac:dyDescent="0.25">
      <c r="I749" t="e">
        <f t="shared" si="65"/>
        <v>#N/A</v>
      </c>
      <c r="J749" t="e">
        <f t="shared" si="64"/>
        <v>#N/A</v>
      </c>
    </row>
    <row r="750" spans="1:10" x14ac:dyDescent="0.25">
      <c r="A750" s="9"/>
    </row>
  </sheetData>
  <autoFilter ref="A14:J749">
    <filterColumn colId="2">
      <filters>
        <filter val="EB"/>
      </filters>
    </filterColumn>
  </autoFilter>
  <mergeCells count="3">
    <mergeCell ref="A1:K2"/>
    <mergeCell ref="A3:K4"/>
    <mergeCell ref="A5:K5"/>
  </mergeCells>
  <pageMargins left="0.7" right="0.7" top="0.75" bottom="0.75" header="0.3" footer="0.3"/>
  <pageSetup paperSize="9" orientation="portrait" r:id="rId1"/>
  <ignoredErrors>
    <ignoredError sqref="J370:J371 J285:J290 J364:J368 J373 J264:J267 J293:J308 J311:J325 J271:J283 J329:J336 J362 J376:J377 J389:J390 J397 J403 J413 J419:J423 J426 J439 J387 J410 J431 J434 J436 J338:J342 J344:J348 J351:J360" evalError="1"/>
    <ignoredError sqref="I217:I222 I364:I373 I264:I267 I311:I325 I271:I309 I329:I336 I362 I385:J385 I384 I389:I391 I397 I403 I413 I423 I426 I439 I387 I410 I431 I434 I436 I338:I342 I344:I348 I351:I360 I208:I209 I211:I215 H12 B10" formula="1"/>
    <ignoredError sqref="J291 J292 J384" evalError="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76"/>
  <sheetViews>
    <sheetView topLeftCell="A12" workbookViewId="0">
      <selection activeCell="F25" sqref="E25:F28"/>
    </sheetView>
  </sheetViews>
  <sheetFormatPr baseColWidth="10" defaultRowHeight="15" x14ac:dyDescent="0.25"/>
  <cols>
    <col min="1" max="1" width="20.5703125" bestFit="1" customWidth="1"/>
    <col min="2" max="2" width="12.28515625" bestFit="1" customWidth="1"/>
    <col min="3" max="3" width="8.28515625" bestFit="1" customWidth="1"/>
    <col min="5" max="5" width="10.7109375" bestFit="1" customWidth="1"/>
    <col min="6" max="6" width="16.7109375" bestFit="1" customWidth="1"/>
    <col min="7" max="7" width="15.28515625" bestFit="1" customWidth="1"/>
    <col min="8" max="8" width="18" bestFit="1" customWidth="1"/>
    <col min="11" max="11" width="7.140625" customWidth="1"/>
    <col min="13" max="13" width="11.140625" customWidth="1"/>
    <col min="14" max="14" width="14.28515625" bestFit="1" customWidth="1"/>
  </cols>
  <sheetData>
    <row r="1" spans="1:14" x14ac:dyDescent="0.2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M1" s="23" t="s">
        <v>1</v>
      </c>
      <c r="N1" s="23" t="s">
        <v>2</v>
      </c>
    </row>
    <row r="2" spans="1:14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M2" s="2" t="s">
        <v>58</v>
      </c>
      <c r="N2" s="20">
        <v>7489</v>
      </c>
    </row>
    <row r="3" spans="1:14" x14ac:dyDescent="0.25">
      <c r="A3" s="35" t="s">
        <v>72</v>
      </c>
      <c r="B3" s="35"/>
      <c r="C3" s="35"/>
      <c r="D3" s="35"/>
      <c r="E3" s="35"/>
      <c r="F3" s="35"/>
      <c r="G3" s="35"/>
      <c r="H3" s="35"/>
      <c r="I3" s="35"/>
      <c r="J3" s="35"/>
      <c r="K3" s="35"/>
      <c r="M3" s="2" t="s">
        <v>75</v>
      </c>
      <c r="N3" s="20">
        <v>1443</v>
      </c>
    </row>
    <row r="4" spans="1:14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M4" s="2" t="s">
        <v>76</v>
      </c>
      <c r="N4" s="20">
        <v>815</v>
      </c>
    </row>
    <row r="5" spans="1:14" ht="21" x14ac:dyDescent="0.25">
      <c r="A5" s="36" t="s">
        <v>40</v>
      </c>
      <c r="B5" s="36"/>
      <c r="C5" s="36"/>
      <c r="D5" s="36"/>
      <c r="E5" s="36"/>
      <c r="F5" s="36"/>
      <c r="G5" s="36"/>
      <c r="H5" s="36"/>
      <c r="I5" s="36"/>
      <c r="J5" s="36"/>
      <c r="K5" s="36"/>
      <c r="M5" s="2" t="s">
        <v>77</v>
      </c>
      <c r="N5" s="20">
        <v>3240</v>
      </c>
    </row>
    <row r="6" spans="1:14" ht="18.75" x14ac:dyDescent="0.3">
      <c r="A6" s="3" t="s">
        <v>57</v>
      </c>
      <c r="B6" s="4">
        <f t="shared" ref="B6:B12" si="0">+SUMIF($C$14:$C$703,F6,$D$14:$D$703)-SUMIF($C$14:$C$703,F6,$E$14:$E$703)</f>
        <v>0</v>
      </c>
      <c r="C6" s="5" t="s">
        <v>10</v>
      </c>
      <c r="D6" s="5"/>
      <c r="E6" s="5" t="s">
        <v>11</v>
      </c>
      <c r="F6" s="6" t="s">
        <v>58</v>
      </c>
      <c r="G6" s="3"/>
      <c r="H6" s="4">
        <f t="shared" ref="H6:H12" si="1">+SUMIF($C$14:$C$703,K6,$D$14:$D$703)-SUMIF($C$14:$C$703,K6,$E$14:$E$703)</f>
        <v>0</v>
      </c>
      <c r="I6" s="5" t="s">
        <v>10</v>
      </c>
      <c r="J6" s="5" t="s">
        <v>11</v>
      </c>
      <c r="K6" s="6"/>
      <c r="M6" s="2"/>
      <c r="N6" s="20"/>
    </row>
    <row r="7" spans="1:14" ht="18.75" x14ac:dyDescent="0.3">
      <c r="A7" s="3" t="s">
        <v>73</v>
      </c>
      <c r="B7" s="4">
        <f t="shared" si="0"/>
        <v>4</v>
      </c>
      <c r="C7" s="5" t="s">
        <v>10</v>
      </c>
      <c r="D7" s="5"/>
      <c r="E7" s="5" t="s">
        <v>11</v>
      </c>
      <c r="F7" s="6" t="s">
        <v>75</v>
      </c>
      <c r="G7" s="3"/>
      <c r="H7" s="4">
        <f t="shared" si="1"/>
        <v>0</v>
      </c>
      <c r="I7" s="5" t="s">
        <v>17</v>
      </c>
      <c r="J7" s="5" t="s">
        <v>11</v>
      </c>
      <c r="K7" s="6"/>
      <c r="M7" s="2"/>
      <c r="N7" s="20"/>
    </row>
    <row r="8" spans="1:14" ht="18.75" x14ac:dyDescent="0.3">
      <c r="A8" s="3" t="s">
        <v>74</v>
      </c>
      <c r="B8" s="4">
        <f t="shared" si="0"/>
        <v>3</v>
      </c>
      <c r="C8" s="5" t="s">
        <v>17</v>
      </c>
      <c r="D8" s="5"/>
      <c r="E8" s="5" t="s">
        <v>11</v>
      </c>
      <c r="F8" s="6" t="s">
        <v>76</v>
      </c>
      <c r="G8" s="3"/>
      <c r="H8" s="4">
        <f t="shared" si="1"/>
        <v>0</v>
      </c>
      <c r="I8" s="5" t="s">
        <v>17</v>
      </c>
      <c r="J8" s="5" t="s">
        <v>11</v>
      </c>
      <c r="K8" s="6"/>
      <c r="M8" s="2"/>
      <c r="N8" s="20"/>
    </row>
    <row r="9" spans="1:14" ht="18.75" x14ac:dyDescent="0.3">
      <c r="A9" s="3" t="s">
        <v>69</v>
      </c>
      <c r="B9" s="4">
        <f t="shared" si="0"/>
        <v>18</v>
      </c>
      <c r="C9" s="5" t="s">
        <v>17</v>
      </c>
      <c r="D9" s="5"/>
      <c r="E9" s="5" t="s">
        <v>11</v>
      </c>
      <c r="F9" s="6" t="s">
        <v>77</v>
      </c>
      <c r="G9" s="3"/>
      <c r="H9" s="4">
        <f t="shared" si="1"/>
        <v>0</v>
      </c>
      <c r="I9" s="5" t="s">
        <v>17</v>
      </c>
      <c r="J9" s="5" t="s">
        <v>11</v>
      </c>
      <c r="K9" s="6"/>
      <c r="M9" s="2"/>
      <c r="N9" s="20"/>
    </row>
    <row r="10" spans="1:14" ht="18.75" x14ac:dyDescent="0.3">
      <c r="A10" s="3"/>
      <c r="B10" s="4">
        <f t="shared" si="0"/>
        <v>0</v>
      </c>
      <c r="C10" s="5" t="s">
        <v>17</v>
      </c>
      <c r="D10" s="5"/>
      <c r="E10" s="5" t="s">
        <v>11</v>
      </c>
      <c r="F10" s="6"/>
      <c r="G10" s="3"/>
      <c r="H10" s="4">
        <f t="shared" si="1"/>
        <v>0</v>
      </c>
      <c r="I10" s="5" t="s">
        <v>17</v>
      </c>
      <c r="J10" s="5" t="s">
        <v>11</v>
      </c>
      <c r="K10" s="6"/>
      <c r="M10" s="2"/>
      <c r="N10" s="20"/>
    </row>
    <row r="11" spans="1:14" ht="18.75" x14ac:dyDescent="0.3">
      <c r="A11" s="3"/>
      <c r="B11" s="4">
        <f t="shared" si="0"/>
        <v>0</v>
      </c>
      <c r="C11" s="5" t="s">
        <v>17</v>
      </c>
      <c r="D11" s="5"/>
      <c r="E11" s="5" t="s">
        <v>11</v>
      </c>
      <c r="F11" s="6"/>
      <c r="G11" s="3"/>
      <c r="H11" s="4">
        <f t="shared" si="1"/>
        <v>0</v>
      </c>
      <c r="I11" s="5" t="s">
        <v>17</v>
      </c>
      <c r="J11" s="5" t="s">
        <v>11</v>
      </c>
      <c r="K11" s="6"/>
      <c r="M11" s="2"/>
      <c r="N11" s="20"/>
    </row>
    <row r="12" spans="1:14" ht="18.75" x14ac:dyDescent="0.3">
      <c r="A12" s="3"/>
      <c r="B12" s="4">
        <f t="shared" si="0"/>
        <v>0</v>
      </c>
      <c r="C12" s="5" t="s">
        <v>17</v>
      </c>
      <c r="D12" s="5"/>
      <c r="E12" s="5" t="s">
        <v>11</v>
      </c>
      <c r="F12" s="6"/>
      <c r="G12" s="3"/>
      <c r="H12" s="4">
        <f t="shared" si="1"/>
        <v>0</v>
      </c>
      <c r="I12" s="5" t="s">
        <v>17</v>
      </c>
      <c r="J12" s="5" t="s">
        <v>11</v>
      </c>
      <c r="K12" s="6"/>
      <c r="M12" s="2"/>
      <c r="N12" s="20"/>
    </row>
    <row r="13" spans="1:14" ht="51" x14ac:dyDescent="0.25">
      <c r="A13" s="7" t="s">
        <v>30</v>
      </c>
      <c r="B13" s="7" t="s">
        <v>49</v>
      </c>
      <c r="C13" s="7" t="s">
        <v>32</v>
      </c>
      <c r="D13" s="7" t="s">
        <v>82</v>
      </c>
      <c r="E13" s="7" t="s">
        <v>83</v>
      </c>
      <c r="F13" s="7" t="s">
        <v>35</v>
      </c>
      <c r="G13" s="7" t="s">
        <v>36</v>
      </c>
      <c r="H13" s="7" t="s">
        <v>37</v>
      </c>
      <c r="I13" s="8" t="s">
        <v>38</v>
      </c>
      <c r="J13" s="8" t="s">
        <v>53</v>
      </c>
      <c r="K13" s="21"/>
      <c r="M13" s="2"/>
      <c r="N13" s="20"/>
    </row>
    <row r="14" spans="1:14" x14ac:dyDescent="0.25">
      <c r="A14" s="9">
        <v>42737</v>
      </c>
      <c r="B14" t="s">
        <v>205</v>
      </c>
      <c r="C14" s="11" t="s">
        <v>77</v>
      </c>
      <c r="D14">
        <v>20</v>
      </c>
      <c r="I14" s="12">
        <f t="shared" ref="I14:I58" si="2">+VLOOKUP(C14,$M$1:$N$13,2,0)</f>
        <v>3240</v>
      </c>
      <c r="J14" s="12">
        <f t="shared" ref="J14:J58" si="3">+I14*E14</f>
        <v>0</v>
      </c>
      <c r="K14" s="16"/>
      <c r="M14" s="2"/>
      <c r="N14" s="20"/>
    </row>
    <row r="15" spans="1:14" x14ac:dyDescent="0.25">
      <c r="A15" s="9">
        <v>42737</v>
      </c>
      <c r="B15" t="s">
        <v>205</v>
      </c>
      <c r="C15" s="11" t="s">
        <v>58</v>
      </c>
      <c r="D15">
        <v>10</v>
      </c>
      <c r="I15" s="12">
        <f t="shared" si="2"/>
        <v>7489</v>
      </c>
      <c r="J15" s="12">
        <f t="shared" si="3"/>
        <v>0</v>
      </c>
      <c r="K15" s="16"/>
    </row>
    <row r="16" spans="1:14" x14ac:dyDescent="0.25">
      <c r="A16" s="9">
        <v>42745</v>
      </c>
      <c r="B16" t="s">
        <v>208</v>
      </c>
      <c r="C16" s="16" t="s">
        <v>75</v>
      </c>
      <c r="D16">
        <v>10</v>
      </c>
      <c r="I16" s="12">
        <f t="shared" si="2"/>
        <v>1443</v>
      </c>
      <c r="J16" s="12">
        <f t="shared" si="3"/>
        <v>0</v>
      </c>
      <c r="K16" s="16"/>
    </row>
    <row r="17" spans="1:11" x14ac:dyDescent="0.25">
      <c r="A17" s="9">
        <v>42745</v>
      </c>
      <c r="B17" t="s">
        <v>208</v>
      </c>
      <c r="C17" s="19" t="s">
        <v>76</v>
      </c>
      <c r="D17">
        <v>5</v>
      </c>
      <c r="I17" s="12">
        <f t="shared" si="2"/>
        <v>815</v>
      </c>
      <c r="J17" s="12">
        <f t="shared" si="3"/>
        <v>0</v>
      </c>
      <c r="K17" s="16"/>
    </row>
    <row r="18" spans="1:11" x14ac:dyDescent="0.25">
      <c r="A18" s="9">
        <v>42748</v>
      </c>
      <c r="C18" s="19" t="s">
        <v>76</v>
      </c>
      <c r="E18">
        <v>1</v>
      </c>
      <c r="F18" t="s">
        <v>231</v>
      </c>
      <c r="I18" s="12">
        <f t="shared" si="2"/>
        <v>815</v>
      </c>
      <c r="J18" s="12">
        <f t="shared" si="3"/>
        <v>815</v>
      </c>
      <c r="K18" s="16"/>
    </row>
    <row r="19" spans="1:11" x14ac:dyDescent="0.25">
      <c r="A19" s="9">
        <v>42748</v>
      </c>
      <c r="C19" s="19" t="s">
        <v>75</v>
      </c>
      <c r="E19">
        <v>2</v>
      </c>
      <c r="F19" t="s">
        <v>231</v>
      </c>
      <c r="I19" s="12">
        <f t="shared" si="2"/>
        <v>1443</v>
      </c>
      <c r="J19" s="12">
        <f t="shared" si="3"/>
        <v>2886</v>
      </c>
      <c r="K19" s="22"/>
    </row>
    <row r="20" spans="1:11" x14ac:dyDescent="0.25">
      <c r="A20" s="9">
        <v>42753</v>
      </c>
      <c r="C20" s="19" t="s">
        <v>76</v>
      </c>
      <c r="E20">
        <v>1</v>
      </c>
      <c r="F20" t="s">
        <v>232</v>
      </c>
      <c r="I20" s="12">
        <f t="shared" si="2"/>
        <v>815</v>
      </c>
      <c r="J20" s="12">
        <f t="shared" si="3"/>
        <v>815</v>
      </c>
      <c r="K20" s="16"/>
    </row>
    <row r="21" spans="1:11" x14ac:dyDescent="0.25">
      <c r="A21" s="9">
        <v>42753</v>
      </c>
      <c r="C21" s="19" t="s">
        <v>75</v>
      </c>
      <c r="E21">
        <v>1</v>
      </c>
      <c r="F21" t="s">
        <v>232</v>
      </c>
      <c r="I21" s="12">
        <f t="shared" si="2"/>
        <v>1443</v>
      </c>
      <c r="J21" s="12">
        <f t="shared" si="3"/>
        <v>1443</v>
      </c>
      <c r="K21" s="16"/>
    </row>
    <row r="22" spans="1:11" x14ac:dyDescent="0.25">
      <c r="A22" s="9">
        <v>42753</v>
      </c>
      <c r="C22" s="19" t="s">
        <v>58</v>
      </c>
      <c r="E22">
        <v>1</v>
      </c>
      <c r="F22" t="s">
        <v>249</v>
      </c>
      <c r="I22" s="12">
        <f t="shared" si="2"/>
        <v>7489</v>
      </c>
      <c r="J22" s="12">
        <f t="shared" si="3"/>
        <v>7489</v>
      </c>
      <c r="K22" s="16"/>
    </row>
    <row r="23" spans="1:11" x14ac:dyDescent="0.25">
      <c r="A23" s="9">
        <v>42753</v>
      </c>
      <c r="C23" s="19" t="s">
        <v>58</v>
      </c>
      <c r="E23">
        <v>1</v>
      </c>
      <c r="F23" t="s">
        <v>239</v>
      </c>
      <c r="I23" s="12">
        <f t="shared" si="2"/>
        <v>7489</v>
      </c>
      <c r="J23" s="12">
        <f t="shared" si="3"/>
        <v>7489</v>
      </c>
      <c r="K23" s="16"/>
    </row>
    <row r="24" spans="1:11" x14ac:dyDescent="0.25">
      <c r="A24" s="9">
        <v>42761</v>
      </c>
      <c r="C24" s="19" t="s">
        <v>58</v>
      </c>
      <c r="E24">
        <v>1</v>
      </c>
      <c r="F24" t="s">
        <v>264</v>
      </c>
      <c r="G24" t="s">
        <v>271</v>
      </c>
      <c r="I24" s="12">
        <f t="shared" si="2"/>
        <v>7489</v>
      </c>
      <c r="J24" s="12">
        <f t="shared" si="3"/>
        <v>7489</v>
      </c>
      <c r="K24" s="16"/>
    </row>
    <row r="25" spans="1:11" x14ac:dyDescent="0.25">
      <c r="A25" s="9">
        <v>42761</v>
      </c>
      <c r="C25" s="19" t="s">
        <v>58</v>
      </c>
      <c r="E25">
        <v>1</v>
      </c>
      <c r="F25" t="s">
        <v>265</v>
      </c>
      <c r="G25" t="s">
        <v>271</v>
      </c>
      <c r="I25" s="12">
        <f t="shared" si="2"/>
        <v>7489</v>
      </c>
      <c r="J25" s="12">
        <f t="shared" si="3"/>
        <v>7489</v>
      </c>
      <c r="K25" s="16"/>
    </row>
    <row r="26" spans="1:11" x14ac:dyDescent="0.25">
      <c r="A26" s="9">
        <v>42762</v>
      </c>
      <c r="C26" s="19" t="s">
        <v>77</v>
      </c>
      <c r="E26">
        <v>1</v>
      </c>
      <c r="F26" t="s">
        <v>264</v>
      </c>
      <c r="G26" t="s">
        <v>271</v>
      </c>
      <c r="I26" s="12">
        <f t="shared" si="2"/>
        <v>3240</v>
      </c>
      <c r="J26" s="12">
        <f t="shared" si="3"/>
        <v>3240</v>
      </c>
      <c r="K26" s="16"/>
    </row>
    <row r="27" spans="1:11" x14ac:dyDescent="0.25">
      <c r="A27" s="9">
        <v>42762</v>
      </c>
      <c r="C27" s="19" t="s">
        <v>77</v>
      </c>
      <c r="E27">
        <v>1</v>
      </c>
      <c r="F27" t="s">
        <v>265</v>
      </c>
      <c r="G27" t="s">
        <v>271</v>
      </c>
      <c r="I27" s="12">
        <f t="shared" si="2"/>
        <v>3240</v>
      </c>
      <c r="J27" s="12">
        <f t="shared" si="3"/>
        <v>3240</v>
      </c>
      <c r="K27" s="16"/>
    </row>
    <row r="28" spans="1:11" x14ac:dyDescent="0.25">
      <c r="A28" s="9">
        <v>42762</v>
      </c>
      <c r="C28" s="19" t="s">
        <v>58</v>
      </c>
      <c r="E28">
        <v>1</v>
      </c>
      <c r="F28" t="s">
        <v>264</v>
      </c>
      <c r="G28" t="s">
        <v>271</v>
      </c>
      <c r="I28" s="12">
        <f t="shared" si="2"/>
        <v>7489</v>
      </c>
      <c r="J28" s="12">
        <f t="shared" si="3"/>
        <v>7489</v>
      </c>
      <c r="K28" s="16"/>
    </row>
    <row r="29" spans="1:11" x14ac:dyDescent="0.25">
      <c r="A29" s="9">
        <v>42762</v>
      </c>
      <c r="C29" s="19" t="s">
        <v>58</v>
      </c>
      <c r="E29">
        <v>1</v>
      </c>
      <c r="F29" t="s">
        <v>265</v>
      </c>
      <c r="G29" t="s">
        <v>271</v>
      </c>
      <c r="I29" s="12">
        <f t="shared" si="2"/>
        <v>7489</v>
      </c>
      <c r="J29" s="12">
        <f t="shared" si="3"/>
        <v>7489</v>
      </c>
      <c r="K29" s="16"/>
    </row>
    <row r="30" spans="1:11" x14ac:dyDescent="0.25">
      <c r="A30" s="9">
        <v>42769</v>
      </c>
      <c r="C30" s="19" t="s">
        <v>75</v>
      </c>
      <c r="E30">
        <v>3</v>
      </c>
      <c r="F30" t="s">
        <v>239</v>
      </c>
      <c r="G30" t="s">
        <v>283</v>
      </c>
      <c r="I30" s="12">
        <f t="shared" si="2"/>
        <v>1443</v>
      </c>
      <c r="J30" s="12">
        <f t="shared" si="3"/>
        <v>4329</v>
      </c>
      <c r="K30" s="16"/>
    </row>
    <row r="31" spans="1:11" x14ac:dyDescent="0.25">
      <c r="A31" s="9">
        <v>42769</v>
      </c>
      <c r="C31" s="19" t="s">
        <v>58</v>
      </c>
      <c r="E31">
        <v>6</v>
      </c>
      <c r="F31" t="s">
        <v>249</v>
      </c>
      <c r="G31" t="s">
        <v>288</v>
      </c>
      <c r="I31" s="12">
        <f t="shared" si="2"/>
        <v>7489</v>
      </c>
      <c r="J31" s="12">
        <f t="shared" si="3"/>
        <v>44934</v>
      </c>
      <c r="K31" s="18"/>
    </row>
    <row r="32" spans="1:11" x14ac:dyDescent="0.25">
      <c r="A32" s="9"/>
      <c r="C32" s="19" t="s">
        <v>58</v>
      </c>
      <c r="D32">
        <v>2</v>
      </c>
      <c r="I32" s="12">
        <f t="shared" si="2"/>
        <v>7489</v>
      </c>
      <c r="J32" s="12">
        <f t="shared" si="3"/>
        <v>0</v>
      </c>
      <c r="K32" s="16"/>
    </row>
    <row r="33" spans="1:11" x14ac:dyDescent="0.25">
      <c r="A33" s="9"/>
      <c r="C33" s="19"/>
      <c r="I33" s="12" t="e">
        <f>+VLOOKUP(C33,$M$1:$N$13,2,0)</f>
        <v>#N/A</v>
      </c>
      <c r="J33" s="12" t="e">
        <f t="shared" si="3"/>
        <v>#N/A</v>
      </c>
      <c r="K33" s="16"/>
    </row>
    <row r="34" spans="1:11" x14ac:dyDescent="0.25">
      <c r="A34" s="9"/>
      <c r="C34" s="19"/>
      <c r="I34" s="12" t="e">
        <f>+VLOOKUP(C34,$M$1:$N$13,2,0)</f>
        <v>#N/A</v>
      </c>
      <c r="J34" s="12" t="e">
        <f t="shared" si="3"/>
        <v>#N/A</v>
      </c>
      <c r="K34" s="16"/>
    </row>
    <row r="35" spans="1:11" x14ac:dyDescent="0.25">
      <c r="A35" s="9"/>
      <c r="C35" s="19"/>
      <c r="I35" s="12" t="e">
        <f t="shared" si="2"/>
        <v>#N/A</v>
      </c>
      <c r="J35" s="12" t="e">
        <f t="shared" si="3"/>
        <v>#N/A</v>
      </c>
      <c r="K35" s="16"/>
    </row>
    <row r="36" spans="1:11" x14ac:dyDescent="0.25">
      <c r="A36" s="9"/>
      <c r="C36" s="19"/>
      <c r="I36" s="12" t="e">
        <f t="shared" si="2"/>
        <v>#N/A</v>
      </c>
      <c r="J36" s="12" t="e">
        <f t="shared" si="3"/>
        <v>#N/A</v>
      </c>
      <c r="K36" s="18"/>
    </row>
    <row r="37" spans="1:11" x14ac:dyDescent="0.25">
      <c r="A37" s="9"/>
      <c r="C37" s="19"/>
      <c r="I37" s="12" t="e">
        <f t="shared" si="2"/>
        <v>#N/A</v>
      </c>
      <c r="J37" s="12" t="e">
        <f t="shared" si="3"/>
        <v>#N/A</v>
      </c>
      <c r="K37" s="18"/>
    </row>
    <row r="38" spans="1:11" x14ac:dyDescent="0.25">
      <c r="A38" s="9"/>
      <c r="C38" s="19"/>
      <c r="I38" s="12" t="e">
        <f t="shared" si="2"/>
        <v>#N/A</v>
      </c>
      <c r="J38" s="12" t="e">
        <f t="shared" si="3"/>
        <v>#N/A</v>
      </c>
      <c r="K38" s="18"/>
    </row>
    <row r="39" spans="1:11" x14ac:dyDescent="0.25">
      <c r="A39" s="9"/>
      <c r="C39" s="19"/>
      <c r="I39" s="12" t="e">
        <f t="shared" si="2"/>
        <v>#N/A</v>
      </c>
      <c r="J39" s="12" t="e">
        <f t="shared" si="3"/>
        <v>#N/A</v>
      </c>
      <c r="K39" s="18"/>
    </row>
    <row r="40" spans="1:11" x14ac:dyDescent="0.25">
      <c r="A40" s="9"/>
      <c r="C40" s="19"/>
      <c r="I40" s="12" t="e">
        <f t="shared" si="2"/>
        <v>#N/A</v>
      </c>
      <c r="J40" s="12" t="e">
        <f t="shared" si="3"/>
        <v>#N/A</v>
      </c>
      <c r="K40" s="18"/>
    </row>
    <row r="41" spans="1:11" x14ac:dyDescent="0.25">
      <c r="A41" s="9"/>
      <c r="C41" s="19"/>
      <c r="I41" s="12" t="e">
        <f t="shared" si="2"/>
        <v>#N/A</v>
      </c>
      <c r="J41" s="12" t="e">
        <f t="shared" si="3"/>
        <v>#N/A</v>
      </c>
      <c r="K41" s="18"/>
    </row>
    <row r="42" spans="1:11" x14ac:dyDescent="0.25">
      <c r="A42" s="9"/>
      <c r="C42" s="19"/>
      <c r="I42" s="12" t="e">
        <f t="shared" si="2"/>
        <v>#N/A</v>
      </c>
      <c r="J42" s="12" t="e">
        <f t="shared" si="3"/>
        <v>#N/A</v>
      </c>
      <c r="K42" s="18"/>
    </row>
    <row r="43" spans="1:11" x14ac:dyDescent="0.25">
      <c r="A43" s="9"/>
      <c r="C43" s="19"/>
      <c r="I43" s="12" t="e">
        <f t="shared" si="2"/>
        <v>#N/A</v>
      </c>
      <c r="J43" s="12" t="e">
        <f t="shared" si="3"/>
        <v>#N/A</v>
      </c>
    </row>
    <row r="44" spans="1:11" x14ac:dyDescent="0.25">
      <c r="A44" s="9"/>
      <c r="C44" s="19"/>
      <c r="I44" s="12" t="e">
        <f t="shared" si="2"/>
        <v>#N/A</v>
      </c>
      <c r="J44" s="12" t="e">
        <f t="shared" si="3"/>
        <v>#N/A</v>
      </c>
    </row>
    <row r="45" spans="1:11" x14ac:dyDescent="0.25">
      <c r="A45" s="9"/>
      <c r="C45" s="19"/>
      <c r="I45" s="12" t="e">
        <f t="shared" si="2"/>
        <v>#N/A</v>
      </c>
      <c r="J45" s="12" t="e">
        <f t="shared" si="3"/>
        <v>#N/A</v>
      </c>
    </row>
    <row r="46" spans="1:11" x14ac:dyDescent="0.25">
      <c r="A46" s="9"/>
      <c r="C46" s="19"/>
      <c r="I46" s="12" t="e">
        <f t="shared" si="2"/>
        <v>#N/A</v>
      </c>
      <c r="J46" s="12" t="e">
        <f t="shared" si="3"/>
        <v>#N/A</v>
      </c>
    </row>
    <row r="47" spans="1:11" x14ac:dyDescent="0.25">
      <c r="A47" s="9"/>
      <c r="C47" s="19"/>
      <c r="I47" s="12" t="e">
        <f t="shared" si="2"/>
        <v>#N/A</v>
      </c>
      <c r="J47" s="12" t="e">
        <f t="shared" si="3"/>
        <v>#N/A</v>
      </c>
    </row>
    <row r="48" spans="1:11" x14ac:dyDescent="0.25">
      <c r="A48" s="9"/>
      <c r="C48" s="19"/>
      <c r="I48" s="12" t="e">
        <f t="shared" si="2"/>
        <v>#N/A</v>
      </c>
      <c r="J48" s="12" t="e">
        <f t="shared" si="3"/>
        <v>#N/A</v>
      </c>
    </row>
    <row r="49" spans="1:10" x14ac:dyDescent="0.25">
      <c r="A49" s="9"/>
      <c r="C49" s="19"/>
      <c r="I49" s="12" t="e">
        <f t="shared" si="2"/>
        <v>#N/A</v>
      </c>
      <c r="J49" s="12" t="e">
        <f t="shared" si="3"/>
        <v>#N/A</v>
      </c>
    </row>
    <row r="50" spans="1:10" x14ac:dyDescent="0.25">
      <c r="A50" s="9"/>
      <c r="C50" s="19"/>
      <c r="I50" s="12" t="e">
        <f t="shared" si="2"/>
        <v>#N/A</v>
      </c>
      <c r="J50" s="12" t="e">
        <f t="shared" si="3"/>
        <v>#N/A</v>
      </c>
    </row>
    <row r="51" spans="1:10" x14ac:dyDescent="0.25">
      <c r="A51" s="9"/>
      <c r="C51" s="19"/>
      <c r="I51" s="12" t="e">
        <f t="shared" si="2"/>
        <v>#N/A</v>
      </c>
      <c r="J51" s="12" t="e">
        <f t="shared" si="3"/>
        <v>#N/A</v>
      </c>
    </row>
    <row r="52" spans="1:10" x14ac:dyDescent="0.25">
      <c r="A52" s="9"/>
      <c r="C52" s="19"/>
      <c r="I52" s="12" t="e">
        <f>+VLOOKUP(C52,$M$1:$N$13,2,0)</f>
        <v>#N/A</v>
      </c>
      <c r="J52" s="12" t="e">
        <f t="shared" si="3"/>
        <v>#N/A</v>
      </c>
    </row>
    <row r="53" spans="1:10" x14ac:dyDescent="0.25">
      <c r="A53" s="9"/>
      <c r="C53" s="19"/>
      <c r="I53" s="12" t="e">
        <f>+VLOOKUP(C53,$M$1:$N$13,2,0)</f>
        <v>#N/A</v>
      </c>
      <c r="J53" s="12" t="e">
        <f t="shared" si="3"/>
        <v>#N/A</v>
      </c>
    </row>
    <row r="54" spans="1:10" x14ac:dyDescent="0.25">
      <c r="A54" s="9"/>
      <c r="C54" s="19"/>
      <c r="I54" s="12" t="e">
        <f>+VLOOKUP(C54,$M$1:$N$13,2,0)</f>
        <v>#N/A</v>
      </c>
      <c r="J54" s="12" t="e">
        <f t="shared" si="3"/>
        <v>#N/A</v>
      </c>
    </row>
    <row r="55" spans="1:10" x14ac:dyDescent="0.25">
      <c r="A55" s="9"/>
      <c r="C55" s="19"/>
      <c r="I55" s="12" t="e">
        <f>+VLOOKUP(C55,$M$1:$N$13,2,0)</f>
        <v>#N/A</v>
      </c>
      <c r="J55" s="12" t="e">
        <f t="shared" si="3"/>
        <v>#N/A</v>
      </c>
    </row>
    <row r="56" spans="1:10" x14ac:dyDescent="0.25">
      <c r="A56" s="9"/>
      <c r="C56" s="19"/>
      <c r="I56" s="12" t="e">
        <f t="shared" si="2"/>
        <v>#N/A</v>
      </c>
      <c r="J56" s="12" t="e">
        <f t="shared" si="3"/>
        <v>#N/A</v>
      </c>
    </row>
    <row r="57" spans="1:10" x14ac:dyDescent="0.25">
      <c r="A57" s="9"/>
      <c r="C57" s="19"/>
      <c r="I57" s="12" t="e">
        <f t="shared" si="2"/>
        <v>#N/A</v>
      </c>
      <c r="J57" s="12" t="e">
        <f t="shared" si="3"/>
        <v>#N/A</v>
      </c>
    </row>
    <row r="58" spans="1:10" x14ac:dyDescent="0.25">
      <c r="A58" s="9"/>
      <c r="C58" s="19"/>
      <c r="I58" s="12" t="e">
        <f t="shared" si="2"/>
        <v>#N/A</v>
      </c>
      <c r="J58" s="12" t="e">
        <f t="shared" si="3"/>
        <v>#N/A</v>
      </c>
    </row>
    <row r="59" spans="1:10" x14ac:dyDescent="0.25">
      <c r="A59" s="9"/>
      <c r="C59" s="19"/>
      <c r="I59" s="12" t="e">
        <f t="shared" ref="I59:I61" si="4">+VLOOKUP(C59,$M$1:$N$13,2,0)</f>
        <v>#N/A</v>
      </c>
      <c r="J59" s="12" t="e">
        <f t="shared" ref="J59:J61" si="5">+I59*E59</f>
        <v>#N/A</v>
      </c>
    </row>
    <row r="60" spans="1:10" x14ac:dyDescent="0.25">
      <c r="A60" s="9"/>
      <c r="C60" s="19"/>
      <c r="I60" s="12" t="e">
        <f t="shared" si="4"/>
        <v>#N/A</v>
      </c>
      <c r="J60" s="12" t="e">
        <f t="shared" si="5"/>
        <v>#N/A</v>
      </c>
    </row>
    <row r="61" spans="1:10" x14ac:dyDescent="0.25">
      <c r="A61" s="9"/>
      <c r="C61" s="19"/>
      <c r="I61" s="12" t="e">
        <f t="shared" si="4"/>
        <v>#N/A</v>
      </c>
      <c r="J61" s="12" t="e">
        <f t="shared" si="5"/>
        <v>#N/A</v>
      </c>
    </row>
    <row r="62" spans="1:10" x14ac:dyDescent="0.25">
      <c r="A62" s="9"/>
    </row>
    <row r="1048576" spans="1:1" x14ac:dyDescent="0.25">
      <c r="A1048576" s="9"/>
    </row>
  </sheetData>
  <autoFilter ref="A13:N51"/>
  <mergeCells count="3">
    <mergeCell ref="A1:K2"/>
    <mergeCell ref="A3:K4"/>
    <mergeCell ref="A5:K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96"/>
  <sheetViews>
    <sheetView topLeftCell="A4" zoomScale="70" zoomScaleNormal="70" workbookViewId="0">
      <selection activeCell="C46" sqref="C46"/>
    </sheetView>
  </sheetViews>
  <sheetFormatPr baseColWidth="10" defaultRowHeight="15" x14ac:dyDescent="0.25"/>
  <cols>
    <col min="1" max="1" width="33.140625" bestFit="1" customWidth="1"/>
    <col min="2" max="2" width="17.5703125" bestFit="1" customWidth="1"/>
    <col min="3" max="3" width="34.42578125" bestFit="1" customWidth="1"/>
    <col min="5" max="5" width="15.28515625" bestFit="1" customWidth="1"/>
    <col min="6" max="6" width="33.140625" bestFit="1" customWidth="1"/>
    <col min="7" max="7" width="32.28515625" customWidth="1"/>
    <col min="8" max="8" width="12.140625" bestFit="1" customWidth="1"/>
    <col min="9" max="9" width="17.85546875" bestFit="1" customWidth="1"/>
    <col min="11" max="11" width="23.85546875" bestFit="1" customWidth="1"/>
    <col min="12" max="12" width="12.7109375" bestFit="1" customWidth="1"/>
    <col min="13" max="13" width="26.42578125" bestFit="1" customWidth="1"/>
    <col min="14" max="14" width="12" bestFit="1" customWidth="1"/>
  </cols>
  <sheetData>
    <row r="1" spans="1:14" x14ac:dyDescent="0.25">
      <c r="A1" s="34" t="s">
        <v>155</v>
      </c>
      <c r="B1" s="34"/>
      <c r="C1" s="34"/>
      <c r="D1" s="34"/>
      <c r="E1" s="34"/>
      <c r="F1" s="34"/>
      <c r="G1" s="34"/>
      <c r="H1" s="34"/>
      <c r="I1" s="34"/>
      <c r="J1" s="34"/>
      <c r="K1" s="34"/>
      <c r="M1" s="1" t="s">
        <v>1</v>
      </c>
      <c r="N1" s="1" t="s">
        <v>2</v>
      </c>
    </row>
    <row r="2" spans="1:14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M2" s="2" t="s">
        <v>45</v>
      </c>
      <c r="N2" s="20">
        <v>22453</v>
      </c>
    </row>
    <row r="3" spans="1:14" x14ac:dyDescent="0.25">
      <c r="A3" s="35" t="s">
        <v>54</v>
      </c>
      <c r="B3" s="35"/>
      <c r="C3" s="35"/>
      <c r="D3" s="35"/>
      <c r="E3" s="35"/>
      <c r="F3" s="35"/>
      <c r="G3" s="35"/>
      <c r="H3" s="35"/>
      <c r="I3" s="35"/>
      <c r="J3" s="35"/>
      <c r="K3" s="35"/>
      <c r="M3" s="2" t="s">
        <v>46</v>
      </c>
      <c r="N3" s="20">
        <v>19944</v>
      </c>
    </row>
    <row r="4" spans="1:14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M4" s="2" t="s">
        <v>47</v>
      </c>
      <c r="N4" s="20">
        <v>12852</v>
      </c>
    </row>
    <row r="5" spans="1:14" ht="21" x14ac:dyDescent="0.25">
      <c r="A5" s="36" t="s">
        <v>40</v>
      </c>
      <c r="B5" s="36"/>
      <c r="C5" s="36"/>
      <c r="D5" s="36"/>
      <c r="E5" s="36"/>
      <c r="F5" s="36"/>
      <c r="G5" s="36"/>
      <c r="H5" s="36"/>
      <c r="I5" s="36"/>
      <c r="J5" s="36"/>
      <c r="K5" s="36"/>
      <c r="M5" s="2" t="s">
        <v>48</v>
      </c>
      <c r="N5" s="20">
        <v>12852</v>
      </c>
    </row>
    <row r="6" spans="1:14" ht="18.75" x14ac:dyDescent="0.3">
      <c r="A6" s="3" t="s">
        <v>41</v>
      </c>
      <c r="B6" s="4">
        <f>+SUMIF($C$15:$C$729,F6,$D$15:$D$729)-SUMIF($C$15:$C$729,F6,$E$15:$E$729)</f>
        <v>0</v>
      </c>
      <c r="C6" s="5" t="s">
        <v>10</v>
      </c>
      <c r="D6" s="5"/>
      <c r="E6" s="5" t="s">
        <v>11</v>
      </c>
      <c r="F6" s="6" t="s">
        <v>45</v>
      </c>
      <c r="G6" s="3" t="s">
        <v>59</v>
      </c>
      <c r="H6" s="4">
        <f>1+SUMIF($C$15:$C$729,K6,$D$15:$D$729)-SUMIF($C$15:$C$729,K6,$E$15:$E$729)</f>
        <v>0</v>
      </c>
      <c r="I6" s="5" t="s">
        <v>10</v>
      </c>
      <c r="J6" s="5" t="s">
        <v>11</v>
      </c>
      <c r="K6" s="6" t="s">
        <v>60</v>
      </c>
      <c r="M6" s="2" t="s">
        <v>56</v>
      </c>
      <c r="N6" s="20">
        <v>35000</v>
      </c>
    </row>
    <row r="7" spans="1:14" ht="18.75" x14ac:dyDescent="0.3">
      <c r="A7" s="3" t="s">
        <v>42</v>
      </c>
      <c r="B7" s="4">
        <f>+SUMIF($C$15:$C$729,F7,$D$15:$D$729)-SUMIF($C$15:$C$729,F7,$E$15:$E$729)</f>
        <v>0</v>
      </c>
      <c r="C7" s="5" t="s">
        <v>10</v>
      </c>
      <c r="D7" s="5"/>
      <c r="E7" s="5" t="s">
        <v>11</v>
      </c>
      <c r="F7" s="6" t="s">
        <v>46</v>
      </c>
      <c r="G7" s="3" t="s">
        <v>61</v>
      </c>
      <c r="H7" s="4">
        <f>+SUMIF($C$15:$C$729,K7,$D$15:$D$729)-SUMIF($C$15:$C$729,K7,$E$15:$E$729)</f>
        <v>0</v>
      </c>
      <c r="I7" s="5" t="s">
        <v>17</v>
      </c>
      <c r="J7" s="5" t="s">
        <v>11</v>
      </c>
      <c r="K7" s="6" t="s">
        <v>62</v>
      </c>
      <c r="M7" s="2" t="s">
        <v>58</v>
      </c>
      <c r="N7" s="20">
        <v>1000</v>
      </c>
    </row>
    <row r="8" spans="1:14" ht="18.75" x14ac:dyDescent="0.3">
      <c r="A8" s="3" t="s">
        <v>43</v>
      </c>
      <c r="B8" s="4">
        <f>0+SUMIF($C$15:$C$729,F8,$D$15:$D$729)-SUMIF($C$15:$C$729,F8,$E$15:$E$729)</f>
        <v>4</v>
      </c>
      <c r="C8" s="5" t="s">
        <v>17</v>
      </c>
      <c r="D8" s="5"/>
      <c r="E8" s="5" t="s">
        <v>11</v>
      </c>
      <c r="F8" s="6" t="s">
        <v>47</v>
      </c>
      <c r="G8" s="3" t="s">
        <v>63</v>
      </c>
      <c r="H8" s="4">
        <f>+SUMIF($C$15:$C$729,K8,$D$15:$D$729)-SUMIF($C$15:$C$729,K8,$E$15:$E$729)</f>
        <v>0</v>
      </c>
      <c r="I8" s="5" t="s">
        <v>17</v>
      </c>
      <c r="J8" s="5" t="s">
        <v>11</v>
      </c>
      <c r="K8" s="6" t="s">
        <v>63</v>
      </c>
      <c r="M8" s="2" t="s">
        <v>60</v>
      </c>
      <c r="N8" s="20">
        <v>85000</v>
      </c>
    </row>
    <row r="9" spans="1:14" ht="18.75" x14ac:dyDescent="0.3">
      <c r="A9" s="3" t="s">
        <v>44</v>
      </c>
      <c r="B9" s="4">
        <f>14+SUMIF($C$15:$C$729,F9,$D$15:$D$729)-SUMIF($C$15:$C$729,F9,$E$15:$E$729)</f>
        <v>15</v>
      </c>
      <c r="C9" s="5" t="s">
        <v>17</v>
      </c>
      <c r="D9" s="5"/>
      <c r="E9" s="5" t="s">
        <v>11</v>
      </c>
      <c r="F9" s="6" t="s">
        <v>48</v>
      </c>
      <c r="G9" s="3" t="s">
        <v>65</v>
      </c>
      <c r="H9" s="4">
        <f>+SUMIF($C$15:$C$729,K9,$D$15:$D$729)-SUMIF($C$15:$C$729,K9,$E$15:$E$729)</f>
        <v>0</v>
      </c>
      <c r="I9" s="5" t="s">
        <v>17</v>
      </c>
      <c r="J9" s="5" t="s">
        <v>11</v>
      </c>
      <c r="K9" s="6" t="s">
        <v>66</v>
      </c>
      <c r="M9" s="2" t="s">
        <v>62</v>
      </c>
      <c r="N9" s="20">
        <v>12000</v>
      </c>
    </row>
    <row r="10" spans="1:14" ht="18.75" x14ac:dyDescent="0.3">
      <c r="A10" s="3" t="s">
        <v>55</v>
      </c>
      <c r="B10" s="4">
        <f>5+SUMIF($C$15:$C$729,F10,$D$15:$D$729)-SUMIF($C$15:$C$729,F10,$E$15:$E$729)</f>
        <v>5</v>
      </c>
      <c r="C10" s="5" t="s">
        <v>17</v>
      </c>
      <c r="D10" s="5"/>
      <c r="E10" s="5" t="s">
        <v>11</v>
      </c>
      <c r="F10" s="6" t="s">
        <v>56</v>
      </c>
      <c r="G10" s="3" t="s">
        <v>68</v>
      </c>
      <c r="H10" s="4">
        <f>+SUMIF($C$15:$C$729,K10,$D$15:$D$729)-SUMIF($C$15:$C$729,K10,$E$15:$E$729)</f>
        <v>0</v>
      </c>
      <c r="I10" s="5" t="s">
        <v>17</v>
      </c>
      <c r="J10" s="5" t="s">
        <v>11</v>
      </c>
      <c r="K10" s="6" t="s">
        <v>67</v>
      </c>
      <c r="M10" s="2" t="s">
        <v>63</v>
      </c>
      <c r="N10" s="20">
        <v>85000</v>
      </c>
    </row>
    <row r="11" spans="1:14" ht="18.75" x14ac:dyDescent="0.3">
      <c r="A11" s="3" t="s">
        <v>169</v>
      </c>
      <c r="B11" s="4">
        <f>1+SUMIF($C$15:$C$729,F11,$D$15:$D$729)-SUMIF($C$15:$C$729,F11,$E$15:$E$729)</f>
        <v>10</v>
      </c>
      <c r="C11" s="5" t="s">
        <v>17</v>
      </c>
      <c r="D11" s="5"/>
      <c r="E11" s="5" t="s">
        <v>11</v>
      </c>
      <c r="F11" s="6" t="s">
        <v>169</v>
      </c>
      <c r="G11" s="3" t="s">
        <v>84</v>
      </c>
      <c r="H11" s="4">
        <f>+SUMIF($C$15:$C$729,K11,$D$15:$D$729)-SUMIF($C$15:$C$729,K11,$E$15:$E$729)</f>
        <v>0</v>
      </c>
      <c r="I11" s="5" t="s">
        <v>17</v>
      </c>
      <c r="J11" s="5" t="s">
        <v>11</v>
      </c>
      <c r="K11" s="6" t="s">
        <v>84</v>
      </c>
      <c r="M11" s="2" t="s">
        <v>66</v>
      </c>
      <c r="N11" s="20">
        <v>36818</v>
      </c>
    </row>
    <row r="12" spans="1:14" ht="18.75" x14ac:dyDescent="0.3">
      <c r="A12" s="3" t="s">
        <v>183</v>
      </c>
      <c r="B12" s="4">
        <f>+SUMIF($C$15:$C$729,F12,$D$15:$D$729)-SUMIF($C$15:$C$729,F12,$E$15:$E$729)</f>
        <v>0</v>
      </c>
      <c r="C12" s="5" t="s">
        <v>17</v>
      </c>
      <c r="D12" s="5"/>
      <c r="E12" s="5" t="s">
        <v>11</v>
      </c>
      <c r="F12" s="6" t="s">
        <v>183</v>
      </c>
      <c r="G12" s="3" t="s">
        <v>70</v>
      </c>
      <c r="H12" s="4">
        <f>2+SUMIF($C$15:$C$729,K12,$D$15:$D$729)-SUMIF($C$15:$C$729,K12,$E$15:$E$729)</f>
        <v>0</v>
      </c>
      <c r="I12" s="5" t="s">
        <v>17</v>
      </c>
      <c r="J12" s="5" t="s">
        <v>11</v>
      </c>
      <c r="K12" s="6" t="s">
        <v>70</v>
      </c>
      <c r="M12" s="2" t="s">
        <v>70</v>
      </c>
      <c r="N12" s="20">
        <v>105752</v>
      </c>
    </row>
    <row r="13" spans="1:14" ht="18.75" x14ac:dyDescent="0.3">
      <c r="A13" s="3" t="s">
        <v>63</v>
      </c>
      <c r="B13" s="4">
        <f>+SUMIF($C$15:$C$729,F13,$D$15:$D$729)-SUMIF($C$15:$C$729,F13,$E$15:$E$729)</f>
        <v>0</v>
      </c>
      <c r="C13" s="5" t="s">
        <v>17</v>
      </c>
      <c r="D13" s="5"/>
      <c r="E13" s="5" t="s">
        <v>11</v>
      </c>
      <c r="F13" s="6" t="s">
        <v>275</v>
      </c>
      <c r="G13" s="3" t="s">
        <v>184</v>
      </c>
      <c r="H13" s="4">
        <f>+SUMIF($C$15:$C$729,K13,$D$15:$D$729)-SUMIF($C$15:$C$729,K13,$E$15:$E$729)</f>
        <v>0</v>
      </c>
      <c r="I13" s="5" t="s">
        <v>17</v>
      </c>
      <c r="J13" s="5" t="s">
        <v>11</v>
      </c>
      <c r="K13" s="6" t="s">
        <v>185</v>
      </c>
      <c r="M13" s="2" t="s">
        <v>70</v>
      </c>
      <c r="N13" s="20">
        <v>105752</v>
      </c>
    </row>
    <row r="14" spans="1:14" ht="25.5" x14ac:dyDescent="0.25">
      <c r="A14" s="7" t="s">
        <v>30</v>
      </c>
      <c r="B14" s="7" t="s">
        <v>49</v>
      </c>
      <c r="C14" s="7" t="s">
        <v>32</v>
      </c>
      <c r="D14" s="7" t="s">
        <v>50</v>
      </c>
      <c r="E14" s="7" t="s">
        <v>51</v>
      </c>
      <c r="F14" s="7" t="s">
        <v>35</v>
      </c>
      <c r="G14" s="7" t="s">
        <v>52</v>
      </c>
      <c r="H14" s="7" t="s">
        <v>37</v>
      </c>
      <c r="I14" s="8" t="s">
        <v>38</v>
      </c>
      <c r="J14" s="8" t="s">
        <v>53</v>
      </c>
      <c r="K14" s="21" t="s">
        <v>64</v>
      </c>
      <c r="L14" s="29" t="s">
        <v>156</v>
      </c>
      <c r="M14" s="2" t="s">
        <v>67</v>
      </c>
      <c r="N14" s="20">
        <v>10750</v>
      </c>
    </row>
    <row r="15" spans="1:14" hidden="1" x14ac:dyDescent="0.25">
      <c r="A15" s="9">
        <v>42737</v>
      </c>
      <c r="B15" t="s">
        <v>205</v>
      </c>
      <c r="C15" s="11" t="s">
        <v>48</v>
      </c>
      <c r="D15">
        <v>10</v>
      </c>
      <c r="I15" s="12">
        <f t="shared" ref="I15:I62" si="0">+VLOOKUP(C15,$M$1:$N$14,2,0)</f>
        <v>12852</v>
      </c>
      <c r="J15" s="12">
        <f t="shared" ref="J15:J62" si="1">+I15*E15</f>
        <v>0</v>
      </c>
      <c r="M15" s="2" t="s">
        <v>84</v>
      </c>
      <c r="N15" s="20">
        <v>85000</v>
      </c>
    </row>
    <row r="16" spans="1:14" hidden="1" x14ac:dyDescent="0.25">
      <c r="A16" s="9">
        <v>42737</v>
      </c>
      <c r="B16" t="s">
        <v>205</v>
      </c>
      <c r="C16" s="11" t="s">
        <v>47</v>
      </c>
      <c r="D16">
        <v>10</v>
      </c>
      <c r="I16" s="12">
        <f t="shared" ref="I16" si="2">+VLOOKUP(C16,$M$1:$N$14,2,0)</f>
        <v>12852</v>
      </c>
      <c r="J16" s="12">
        <f t="shared" ref="J16" si="3">+I16*E16</f>
        <v>0</v>
      </c>
      <c r="M16" s="2" t="s">
        <v>169</v>
      </c>
      <c r="N16" s="20">
        <v>20165</v>
      </c>
    </row>
    <row r="17" spans="1:14" hidden="1" x14ac:dyDescent="0.25">
      <c r="A17" s="9">
        <v>42745</v>
      </c>
      <c r="B17" t="s">
        <v>208</v>
      </c>
      <c r="C17" s="16" t="s">
        <v>169</v>
      </c>
      <c r="D17">
        <v>5</v>
      </c>
      <c r="I17" s="12">
        <f>+VLOOKUP(C17,$M$1:$N$19,2,0)</f>
        <v>20165</v>
      </c>
      <c r="J17" s="12">
        <f t="shared" ref="J17" si="4">+I17*E17</f>
        <v>0</v>
      </c>
      <c r="M17" s="2" t="s">
        <v>183</v>
      </c>
      <c r="N17" s="20">
        <v>10000</v>
      </c>
    </row>
    <row r="18" spans="1:14" hidden="1" x14ac:dyDescent="0.25">
      <c r="A18" s="9">
        <v>42745</v>
      </c>
      <c r="B18" t="s">
        <v>208</v>
      </c>
      <c r="C18" s="16" t="s">
        <v>70</v>
      </c>
      <c r="D18">
        <v>2</v>
      </c>
      <c r="I18" s="12">
        <f t="shared" ref="I18" si="5">+VLOOKUP(C18,$M$1:$N$14,2,0)</f>
        <v>105752</v>
      </c>
      <c r="J18" s="12">
        <f t="shared" ref="J18" si="6">+I18*E18</f>
        <v>0</v>
      </c>
      <c r="M18" s="2" t="s">
        <v>184</v>
      </c>
      <c r="N18" s="20">
        <v>11000</v>
      </c>
    </row>
    <row r="19" spans="1:14" hidden="1" x14ac:dyDescent="0.25">
      <c r="A19" s="9">
        <v>42745</v>
      </c>
      <c r="B19" t="s">
        <v>208</v>
      </c>
      <c r="C19" s="16" t="s">
        <v>47</v>
      </c>
      <c r="D19">
        <v>5</v>
      </c>
      <c r="I19" s="12">
        <f t="shared" ref="I19" si="7">+VLOOKUP(C19,$M$1:$N$14,2,0)</f>
        <v>12852</v>
      </c>
      <c r="J19" s="12">
        <f t="shared" ref="J19" si="8">+I19*E19</f>
        <v>0</v>
      </c>
      <c r="M19" s="2" t="s">
        <v>185</v>
      </c>
      <c r="N19" s="20">
        <v>20000</v>
      </c>
    </row>
    <row r="20" spans="1:14" hidden="1" x14ac:dyDescent="0.25">
      <c r="A20" s="9">
        <v>42745</v>
      </c>
      <c r="B20" t="s">
        <v>209</v>
      </c>
      <c r="C20" t="s">
        <v>185</v>
      </c>
      <c r="D20">
        <v>1</v>
      </c>
      <c r="I20" s="12">
        <f>+VLOOKUP(C20,$M$1:$N$19,2,0)</f>
        <v>20000</v>
      </c>
      <c r="J20" s="12">
        <f t="shared" ref="J20" si="9">+I20*E20</f>
        <v>0</v>
      </c>
      <c r="M20" s="2" t="s">
        <v>270</v>
      </c>
      <c r="N20" s="20">
        <v>5000</v>
      </c>
    </row>
    <row r="21" spans="1:14" hidden="1" x14ac:dyDescent="0.25">
      <c r="A21" s="9">
        <v>42745</v>
      </c>
      <c r="C21" s="19" t="s">
        <v>185</v>
      </c>
      <c r="E21">
        <v>1</v>
      </c>
      <c r="F21" t="s">
        <v>239</v>
      </c>
      <c r="I21" s="12">
        <f>+VLOOKUP(C21,$M$1:$N$20,2,0)</f>
        <v>20000</v>
      </c>
      <c r="J21" s="12">
        <f t="shared" ref="J21:J41" si="10">+I21*E21</f>
        <v>20000</v>
      </c>
      <c r="K21" s="16"/>
      <c r="L21" s="16"/>
      <c r="M21" s="33" t="s">
        <v>275</v>
      </c>
      <c r="N21" s="20">
        <v>138000</v>
      </c>
    </row>
    <row r="22" spans="1:14" hidden="1" x14ac:dyDescent="0.25">
      <c r="A22" s="9">
        <v>42745</v>
      </c>
      <c r="C22" s="19" t="s">
        <v>47</v>
      </c>
      <c r="E22">
        <v>1</v>
      </c>
      <c r="F22" t="s">
        <v>239</v>
      </c>
      <c r="I22" s="12">
        <f>+VLOOKUP(C22,$M$1:$N$20,2,0)</f>
        <v>12852</v>
      </c>
      <c r="J22" s="12">
        <f t="shared" ref="J22" si="11">+I22*E22</f>
        <v>12852</v>
      </c>
      <c r="K22" s="16"/>
      <c r="L22" s="16"/>
      <c r="M22" s="16"/>
    </row>
    <row r="23" spans="1:14" hidden="1" x14ac:dyDescent="0.25">
      <c r="A23" s="9">
        <v>42745</v>
      </c>
      <c r="C23" s="19" t="s">
        <v>47</v>
      </c>
      <c r="E23">
        <v>1</v>
      </c>
      <c r="F23" t="s">
        <v>244</v>
      </c>
      <c r="I23" s="12">
        <f>+VLOOKUP(C23,$M$1:$N$14,2,0)</f>
        <v>12852</v>
      </c>
      <c r="J23" s="12">
        <f>+I23*E23</f>
        <v>12852</v>
      </c>
      <c r="K23" s="16"/>
      <c r="L23" s="16"/>
      <c r="M23" s="16"/>
    </row>
    <row r="24" spans="1:14" hidden="1" x14ac:dyDescent="0.25">
      <c r="A24" s="9">
        <v>42745</v>
      </c>
      <c r="C24" s="19" t="s">
        <v>169</v>
      </c>
      <c r="E24">
        <v>1</v>
      </c>
      <c r="F24" t="s">
        <v>248</v>
      </c>
      <c r="I24" s="12">
        <f>+VLOOKUP(C24,$M$1:$N$19,2,0)</f>
        <v>20165</v>
      </c>
      <c r="J24" s="12">
        <f>+I24*E24</f>
        <v>20165</v>
      </c>
      <c r="K24" s="16"/>
      <c r="L24" s="16"/>
      <c r="M24" s="16"/>
    </row>
    <row r="25" spans="1:14" hidden="1" x14ac:dyDescent="0.25">
      <c r="A25" s="9">
        <v>42745</v>
      </c>
      <c r="C25" s="19" t="s">
        <v>47</v>
      </c>
      <c r="E25">
        <v>1</v>
      </c>
      <c r="F25" t="s">
        <v>245</v>
      </c>
      <c r="I25" s="12">
        <f>+VLOOKUP(C25,$M$1:$N$14,2,0)</f>
        <v>12852</v>
      </c>
      <c r="J25" s="12">
        <f>+I25*E25</f>
        <v>12852</v>
      </c>
      <c r="K25" s="16"/>
      <c r="L25" s="16"/>
      <c r="M25" s="16"/>
    </row>
    <row r="26" spans="1:14" hidden="1" x14ac:dyDescent="0.25">
      <c r="A26" s="9">
        <v>42747</v>
      </c>
      <c r="C26" s="19" t="s">
        <v>47</v>
      </c>
      <c r="E26">
        <v>1</v>
      </c>
      <c r="F26" t="s">
        <v>240</v>
      </c>
      <c r="I26" s="12">
        <f>+VLOOKUP(C26,$M$1:$N$14,2,0)</f>
        <v>12852</v>
      </c>
      <c r="J26" s="12">
        <f>+I26*E26</f>
        <v>12852</v>
      </c>
      <c r="K26" s="16"/>
      <c r="L26" s="16"/>
      <c r="M26" s="16"/>
    </row>
    <row r="27" spans="1:14" hidden="1" x14ac:dyDescent="0.25">
      <c r="A27" s="9">
        <v>42748</v>
      </c>
      <c r="C27" s="19" t="s">
        <v>169</v>
      </c>
      <c r="E27">
        <v>1</v>
      </c>
      <c r="F27" t="s">
        <v>230</v>
      </c>
      <c r="I27" s="12">
        <f>+VLOOKUP(C27,$M$1:$N$19,2,0)</f>
        <v>20165</v>
      </c>
      <c r="J27" s="12">
        <f t="shared" si="10"/>
        <v>20165</v>
      </c>
      <c r="K27" s="16"/>
      <c r="L27" s="16"/>
      <c r="M27" s="16"/>
    </row>
    <row r="28" spans="1:14" hidden="1" x14ac:dyDescent="0.25">
      <c r="A28" s="9">
        <v>42748</v>
      </c>
      <c r="C28" s="19" t="s">
        <v>169</v>
      </c>
      <c r="E28">
        <v>1</v>
      </c>
      <c r="F28" t="s">
        <v>224</v>
      </c>
      <c r="I28" s="12">
        <f>+VLOOKUP(C28,$M$1:$N$19,2,0)</f>
        <v>20165</v>
      </c>
      <c r="J28" s="12">
        <f t="shared" ref="J28" si="12">+I28*E28</f>
        <v>20165</v>
      </c>
      <c r="K28" s="22">
        <f>+I28</f>
        <v>20165</v>
      </c>
      <c r="L28" s="16"/>
      <c r="M28" s="16"/>
    </row>
    <row r="29" spans="1:14" hidden="1" x14ac:dyDescent="0.25">
      <c r="A29" s="9">
        <v>42748</v>
      </c>
      <c r="C29" s="19" t="s">
        <v>47</v>
      </c>
      <c r="E29">
        <v>1</v>
      </c>
      <c r="F29" t="s">
        <v>224</v>
      </c>
      <c r="I29" s="12">
        <f>+VLOOKUP(C29,$M$1:$N$19,2,0)</f>
        <v>12852</v>
      </c>
      <c r="J29" s="12">
        <f t="shared" ref="J29" si="13">+I29*E29</f>
        <v>12852</v>
      </c>
      <c r="K29" s="22"/>
      <c r="L29" s="16"/>
      <c r="M29" s="16"/>
    </row>
    <row r="30" spans="1:14" hidden="1" x14ac:dyDescent="0.25">
      <c r="A30" s="9">
        <v>42748</v>
      </c>
      <c r="C30" s="19" t="s">
        <v>47</v>
      </c>
      <c r="E30">
        <v>1</v>
      </c>
      <c r="F30" t="s">
        <v>230</v>
      </c>
      <c r="I30" s="12">
        <f>+VLOOKUP(C30,$M$1:$N$19,2,0)</f>
        <v>12852</v>
      </c>
      <c r="J30" s="12">
        <f t="shared" ref="J30" si="14">+I30*E30</f>
        <v>12852</v>
      </c>
      <c r="K30" s="16"/>
      <c r="L30" s="16"/>
      <c r="M30" s="16"/>
    </row>
    <row r="31" spans="1:14" hidden="1" x14ac:dyDescent="0.25">
      <c r="A31" s="9">
        <v>42748</v>
      </c>
      <c r="C31" s="19" t="s">
        <v>47</v>
      </c>
      <c r="E31">
        <v>1</v>
      </c>
      <c r="F31" t="s">
        <v>244</v>
      </c>
      <c r="I31" s="12">
        <f>+VLOOKUP(C31,$M$1:$N$14,2,0)</f>
        <v>12852</v>
      </c>
      <c r="J31" s="12">
        <f>+I31*E31</f>
        <v>12852</v>
      </c>
      <c r="K31" s="16"/>
      <c r="L31" s="16"/>
      <c r="M31" s="16"/>
    </row>
    <row r="32" spans="1:14" hidden="1" x14ac:dyDescent="0.25">
      <c r="A32" s="9">
        <v>42748</v>
      </c>
      <c r="C32" s="19" t="s">
        <v>47</v>
      </c>
      <c r="E32">
        <v>1</v>
      </c>
      <c r="F32" t="s">
        <v>246</v>
      </c>
      <c r="I32" s="12">
        <f>+VLOOKUP(C32,$M$1:$N$14,2,0)</f>
        <v>12852</v>
      </c>
      <c r="J32" s="12">
        <f>+I32*E32</f>
        <v>12852</v>
      </c>
      <c r="K32" s="16"/>
      <c r="L32" s="16"/>
      <c r="M32" s="16"/>
    </row>
    <row r="33" spans="1:13" hidden="1" x14ac:dyDescent="0.25">
      <c r="A33" s="9">
        <v>42748</v>
      </c>
      <c r="C33" s="19" t="s">
        <v>47</v>
      </c>
      <c r="E33">
        <v>1</v>
      </c>
      <c r="F33" t="s">
        <v>247</v>
      </c>
      <c r="I33" s="12">
        <f>+VLOOKUP(C33,$M$1:$N$14,2,0)</f>
        <v>12852</v>
      </c>
      <c r="J33" s="12">
        <f>+I33*E33</f>
        <v>12852</v>
      </c>
      <c r="K33" s="16"/>
      <c r="L33" s="16"/>
      <c r="M33" s="16"/>
    </row>
    <row r="34" spans="1:13" hidden="1" x14ac:dyDescent="0.25">
      <c r="A34" s="9">
        <v>42749</v>
      </c>
      <c r="C34" s="19" t="s">
        <v>60</v>
      </c>
      <c r="E34">
        <v>1</v>
      </c>
      <c r="F34" t="s">
        <v>233</v>
      </c>
      <c r="G34" t="s">
        <v>228</v>
      </c>
      <c r="I34" s="12">
        <f>+VLOOKUP(C34,$M$1:$N$14,2,0)</f>
        <v>85000</v>
      </c>
      <c r="J34" s="12">
        <f t="shared" si="10"/>
        <v>85000</v>
      </c>
      <c r="K34" s="16"/>
      <c r="L34" s="16"/>
      <c r="M34" s="16"/>
    </row>
    <row r="35" spans="1:13" hidden="1" x14ac:dyDescent="0.25">
      <c r="A35" s="9">
        <v>42749</v>
      </c>
      <c r="C35" s="19" t="s">
        <v>60</v>
      </c>
      <c r="E35">
        <v>1</v>
      </c>
      <c r="F35" t="s">
        <v>230</v>
      </c>
      <c r="G35" t="s">
        <v>228</v>
      </c>
      <c r="I35" s="12">
        <f>+VLOOKUP(C35,$M$1:$N$14,2,0)</f>
        <v>85000</v>
      </c>
      <c r="J35" s="12">
        <f t="shared" si="10"/>
        <v>85000</v>
      </c>
      <c r="K35" s="18"/>
      <c r="L35" s="22"/>
      <c r="M35" s="16"/>
    </row>
    <row r="36" spans="1:13" hidden="1" x14ac:dyDescent="0.25">
      <c r="A36" s="9">
        <v>42749</v>
      </c>
      <c r="C36" s="19" t="s">
        <v>84</v>
      </c>
      <c r="E36">
        <v>1</v>
      </c>
      <c r="F36" t="s">
        <v>230</v>
      </c>
      <c r="G36" t="s">
        <v>234</v>
      </c>
      <c r="I36" s="12">
        <f>+VLOOKUP(C36,$M$1:$N$19,2,0)</f>
        <v>85000</v>
      </c>
      <c r="J36" s="12">
        <f t="shared" si="10"/>
        <v>85000</v>
      </c>
      <c r="K36" s="16"/>
      <c r="L36" s="16"/>
      <c r="M36" s="16"/>
    </row>
    <row r="37" spans="1:13" hidden="1" x14ac:dyDescent="0.25">
      <c r="A37" s="9">
        <v>42749</v>
      </c>
      <c r="C37" s="19" t="s">
        <v>47</v>
      </c>
      <c r="E37">
        <v>1</v>
      </c>
      <c r="F37" t="s">
        <v>229</v>
      </c>
      <c r="I37" s="12">
        <f>+VLOOKUP(C37,$M$1:$N$19,2,0)</f>
        <v>12852</v>
      </c>
      <c r="J37" s="12">
        <f t="shared" ref="J37" si="15">+I37*E37</f>
        <v>12852</v>
      </c>
      <c r="K37" s="16"/>
      <c r="L37" s="16"/>
      <c r="M37" s="16"/>
    </row>
    <row r="38" spans="1:13" hidden="1" x14ac:dyDescent="0.25">
      <c r="A38" s="9">
        <v>42749</v>
      </c>
      <c r="C38" s="19" t="s">
        <v>70</v>
      </c>
      <c r="E38">
        <v>1</v>
      </c>
      <c r="F38" t="s">
        <v>235</v>
      </c>
      <c r="G38" t="s">
        <v>236</v>
      </c>
      <c r="I38" s="12">
        <f>+VLOOKUP(C38,$M$1:$N$14,2,0)</f>
        <v>105752</v>
      </c>
      <c r="J38" s="12">
        <f t="shared" si="10"/>
        <v>105752</v>
      </c>
      <c r="K38" s="16"/>
      <c r="L38" s="16"/>
      <c r="M38" s="16"/>
    </row>
    <row r="39" spans="1:13" hidden="1" x14ac:dyDescent="0.25">
      <c r="A39" s="9">
        <v>42749</v>
      </c>
      <c r="C39" s="19" t="s">
        <v>47</v>
      </c>
      <c r="E39">
        <v>1</v>
      </c>
      <c r="F39" t="s">
        <v>235</v>
      </c>
      <c r="I39" s="12">
        <f>+VLOOKUP(C39,$M$1:$N$14,2,0)</f>
        <v>12852</v>
      </c>
      <c r="J39" s="12">
        <f t="shared" ref="J39" si="16">+I39*E39</f>
        <v>12852</v>
      </c>
      <c r="K39" s="16"/>
      <c r="L39" s="16"/>
      <c r="M39" s="16"/>
    </row>
    <row r="40" spans="1:13" hidden="1" x14ac:dyDescent="0.25">
      <c r="A40" s="9">
        <v>42749</v>
      </c>
      <c r="C40" s="19" t="s">
        <v>84</v>
      </c>
      <c r="E40">
        <v>1</v>
      </c>
      <c r="F40" t="s">
        <v>235</v>
      </c>
      <c r="G40" t="s">
        <v>228</v>
      </c>
      <c r="I40" s="12">
        <f>+VLOOKUP(C40,$M$1:$N$20,2,0)</f>
        <v>85000</v>
      </c>
      <c r="J40" s="12">
        <f t="shared" si="10"/>
        <v>85000</v>
      </c>
      <c r="K40" s="16"/>
      <c r="L40" s="16"/>
      <c r="M40" s="16"/>
    </row>
    <row r="41" spans="1:13" hidden="1" x14ac:dyDescent="0.25">
      <c r="A41" s="9">
        <v>42749</v>
      </c>
      <c r="C41" s="19" t="s">
        <v>60</v>
      </c>
      <c r="E41">
        <v>1</v>
      </c>
      <c r="F41" t="s">
        <v>235</v>
      </c>
      <c r="G41" t="s">
        <v>228</v>
      </c>
      <c r="I41" s="12">
        <f>+VLOOKUP(C41,$M$1:$N$14,2,0)</f>
        <v>85000</v>
      </c>
      <c r="J41" s="12">
        <f t="shared" si="10"/>
        <v>85000</v>
      </c>
      <c r="K41" s="16"/>
      <c r="L41" s="16"/>
      <c r="M41" s="16"/>
    </row>
    <row r="42" spans="1:13" hidden="1" x14ac:dyDescent="0.25">
      <c r="A42" s="9">
        <v>42749</v>
      </c>
      <c r="B42" t="s">
        <v>237</v>
      </c>
      <c r="C42" s="19" t="s">
        <v>60</v>
      </c>
      <c r="D42">
        <v>5</v>
      </c>
      <c r="I42" s="12">
        <f t="shared" ref="I42" si="17">+VLOOKUP(C42,$M$1:$N$14,2,0)</f>
        <v>85000</v>
      </c>
      <c r="J42" s="12">
        <f t="shared" ref="J42" si="18">+I42*E42</f>
        <v>0</v>
      </c>
      <c r="K42" s="16"/>
      <c r="L42" s="16"/>
      <c r="M42" s="16"/>
    </row>
    <row r="43" spans="1:13" hidden="1" x14ac:dyDescent="0.25">
      <c r="A43" s="9">
        <v>42749</v>
      </c>
      <c r="B43" t="s">
        <v>237</v>
      </c>
      <c r="C43" s="19" t="s">
        <v>84</v>
      </c>
      <c r="D43">
        <v>5</v>
      </c>
      <c r="I43" s="12">
        <f>+VLOOKUP(C43,$M$1:$N$19,2,0)</f>
        <v>85000</v>
      </c>
      <c r="J43" s="12">
        <f t="shared" ref="J43" si="19">+I43*E43</f>
        <v>0</v>
      </c>
      <c r="K43" s="16"/>
      <c r="L43" s="16"/>
      <c r="M43" s="16"/>
    </row>
    <row r="44" spans="1:13" hidden="1" x14ac:dyDescent="0.25">
      <c r="A44" s="9">
        <v>42749</v>
      </c>
      <c r="C44" s="19" t="s">
        <v>70</v>
      </c>
      <c r="E44">
        <v>1</v>
      </c>
      <c r="F44" t="s">
        <v>224</v>
      </c>
      <c r="I44" s="12">
        <f t="shared" ref="I44" si="20">+VLOOKUP(C44,$M$1:$N$14,2,0)</f>
        <v>105752</v>
      </c>
      <c r="J44" s="12">
        <f t="shared" ref="J44" si="21">+I44*E44</f>
        <v>105752</v>
      </c>
      <c r="K44" s="22"/>
      <c r="L44" s="16"/>
      <c r="M44" s="16"/>
    </row>
    <row r="45" spans="1:13" hidden="1" x14ac:dyDescent="0.25">
      <c r="A45" s="9">
        <v>42753</v>
      </c>
      <c r="C45" s="16" t="s">
        <v>84</v>
      </c>
      <c r="E45">
        <v>1</v>
      </c>
      <c r="F45" t="s">
        <v>224</v>
      </c>
      <c r="G45" t="s">
        <v>225</v>
      </c>
      <c r="I45" s="12">
        <f>+VLOOKUP(C45,$M$1:$N$19,2,0)</f>
        <v>85000</v>
      </c>
      <c r="J45" s="12">
        <f t="shared" si="1"/>
        <v>85000</v>
      </c>
    </row>
    <row r="46" spans="1:13" x14ac:dyDescent="0.25">
      <c r="A46" s="9">
        <v>42753</v>
      </c>
      <c r="C46" s="16" t="s">
        <v>84</v>
      </c>
      <c r="E46">
        <v>1</v>
      </c>
      <c r="F46" t="s">
        <v>243</v>
      </c>
      <c r="G46" t="s">
        <v>226</v>
      </c>
      <c r="I46" s="12">
        <f>+VLOOKUP(C46,$M$1:$N$19,2,0)</f>
        <v>85000</v>
      </c>
      <c r="J46" s="12">
        <f t="shared" si="1"/>
        <v>85000</v>
      </c>
    </row>
    <row r="47" spans="1:13" hidden="1" x14ac:dyDescent="0.25">
      <c r="A47" s="9">
        <v>42753</v>
      </c>
      <c r="C47" s="16" t="s">
        <v>60</v>
      </c>
      <c r="E47">
        <v>1</v>
      </c>
      <c r="F47" t="s">
        <v>227</v>
      </c>
      <c r="G47" t="s">
        <v>226</v>
      </c>
      <c r="I47" s="12">
        <f t="shared" si="0"/>
        <v>85000</v>
      </c>
      <c r="J47" s="12">
        <f t="shared" si="1"/>
        <v>85000</v>
      </c>
      <c r="K47" s="16"/>
      <c r="L47" s="16"/>
      <c r="M47" s="16"/>
    </row>
    <row r="48" spans="1:13" x14ac:dyDescent="0.25">
      <c r="A48" s="9">
        <v>42753</v>
      </c>
      <c r="C48" s="16" t="s">
        <v>60</v>
      </c>
      <c r="E48">
        <v>1</v>
      </c>
      <c r="F48" t="s">
        <v>243</v>
      </c>
      <c r="G48" t="s">
        <v>228</v>
      </c>
      <c r="I48" s="12">
        <f t="shared" ref="I48" si="22">+VLOOKUP(C48,$M$1:$N$14,2,0)</f>
        <v>85000</v>
      </c>
      <c r="J48" s="12">
        <f t="shared" ref="J48" si="23">+I48*E48</f>
        <v>85000</v>
      </c>
      <c r="K48" s="16"/>
      <c r="L48" s="16"/>
      <c r="M48" s="16"/>
    </row>
    <row r="49" spans="1:13" hidden="1" x14ac:dyDescent="0.25">
      <c r="A49" s="9">
        <v>42753</v>
      </c>
      <c r="C49" s="16" t="s">
        <v>60</v>
      </c>
      <c r="E49">
        <v>1</v>
      </c>
      <c r="F49" t="s">
        <v>229</v>
      </c>
      <c r="G49" t="s">
        <v>228</v>
      </c>
      <c r="I49" s="12">
        <f t="shared" si="0"/>
        <v>85000</v>
      </c>
      <c r="J49" s="12">
        <f t="shared" si="1"/>
        <v>85000</v>
      </c>
      <c r="K49" s="16"/>
      <c r="L49" s="16"/>
      <c r="M49" s="16"/>
    </row>
    <row r="50" spans="1:13" x14ac:dyDescent="0.25">
      <c r="A50" s="9">
        <v>42753</v>
      </c>
      <c r="C50" s="19" t="s">
        <v>70</v>
      </c>
      <c r="E50">
        <v>1</v>
      </c>
      <c r="F50" t="s">
        <v>243</v>
      </c>
      <c r="I50" s="12">
        <f t="shared" ref="I50" si="24">+VLOOKUP(C50,$M$1:$N$14,2,0)</f>
        <v>105752</v>
      </c>
      <c r="J50" s="12">
        <f t="shared" ref="J50" si="25">+I50*E50</f>
        <v>105752</v>
      </c>
      <c r="K50" s="16"/>
      <c r="L50" s="16"/>
      <c r="M50" s="16"/>
    </row>
    <row r="51" spans="1:13" hidden="1" x14ac:dyDescent="0.25">
      <c r="A51" s="9">
        <v>42753</v>
      </c>
      <c r="C51" s="19" t="s">
        <v>70</v>
      </c>
      <c r="E51">
        <v>1</v>
      </c>
      <c r="F51" t="s">
        <v>230</v>
      </c>
      <c r="I51" s="12">
        <f t="shared" si="0"/>
        <v>105752</v>
      </c>
      <c r="J51" s="12">
        <f t="shared" si="1"/>
        <v>105752</v>
      </c>
      <c r="K51" s="16" t="s">
        <v>238</v>
      </c>
      <c r="L51" s="16"/>
      <c r="M51" s="16"/>
    </row>
    <row r="52" spans="1:13" x14ac:dyDescent="0.25">
      <c r="A52" s="9">
        <v>42754</v>
      </c>
      <c r="C52" s="19" t="s">
        <v>47</v>
      </c>
      <c r="E52">
        <v>1</v>
      </c>
      <c r="F52" t="s">
        <v>243</v>
      </c>
      <c r="I52" s="12">
        <f t="shared" si="0"/>
        <v>12852</v>
      </c>
      <c r="J52" s="12">
        <f t="shared" si="1"/>
        <v>12852</v>
      </c>
      <c r="K52" s="16"/>
      <c r="L52" s="16"/>
      <c r="M52" s="16"/>
    </row>
    <row r="53" spans="1:13" x14ac:dyDescent="0.25">
      <c r="A53" s="9">
        <v>42754</v>
      </c>
      <c r="C53" s="19" t="s">
        <v>48</v>
      </c>
      <c r="E53">
        <v>1</v>
      </c>
      <c r="F53" t="s">
        <v>243</v>
      </c>
      <c r="I53" s="12">
        <f t="shared" si="0"/>
        <v>12852</v>
      </c>
      <c r="J53" s="12">
        <f t="shared" si="1"/>
        <v>12852</v>
      </c>
      <c r="K53" s="16"/>
      <c r="L53" s="16"/>
      <c r="M53" s="16"/>
    </row>
    <row r="54" spans="1:13" x14ac:dyDescent="0.25">
      <c r="A54" s="9">
        <v>42754</v>
      </c>
      <c r="C54" s="19" t="s">
        <v>169</v>
      </c>
      <c r="E54">
        <v>1</v>
      </c>
      <c r="F54" t="s">
        <v>243</v>
      </c>
      <c r="I54" s="12">
        <f>+VLOOKUP(C54,$M$1:$N$19,2,0)</f>
        <v>20165</v>
      </c>
      <c r="J54" s="12">
        <f t="shared" si="1"/>
        <v>20165</v>
      </c>
      <c r="K54" s="16"/>
      <c r="L54" s="16"/>
      <c r="M54" s="16"/>
    </row>
    <row r="55" spans="1:13" hidden="1" x14ac:dyDescent="0.25">
      <c r="A55" s="9">
        <v>42754</v>
      </c>
      <c r="C55" s="19" t="s">
        <v>48</v>
      </c>
      <c r="E55">
        <v>1</v>
      </c>
      <c r="F55" t="s">
        <v>230</v>
      </c>
      <c r="I55" s="12">
        <f t="shared" si="0"/>
        <v>12852</v>
      </c>
      <c r="J55" s="12">
        <f t="shared" si="1"/>
        <v>12852</v>
      </c>
      <c r="K55" s="16"/>
      <c r="L55" s="16"/>
      <c r="M55" s="16"/>
    </row>
    <row r="56" spans="1:13" hidden="1" x14ac:dyDescent="0.25">
      <c r="A56" s="9">
        <v>42754</v>
      </c>
      <c r="C56" s="19" t="s">
        <v>48</v>
      </c>
      <c r="E56">
        <v>1</v>
      </c>
      <c r="F56" t="s">
        <v>224</v>
      </c>
      <c r="I56" s="12">
        <f t="shared" si="0"/>
        <v>12852</v>
      </c>
      <c r="J56" s="12">
        <f t="shared" si="1"/>
        <v>12852</v>
      </c>
      <c r="K56" s="16"/>
      <c r="L56" s="16"/>
      <c r="M56" s="16"/>
    </row>
    <row r="57" spans="1:13" hidden="1" x14ac:dyDescent="0.25">
      <c r="A57" s="9">
        <v>42759</v>
      </c>
      <c r="C57" s="19" t="s">
        <v>47</v>
      </c>
      <c r="E57">
        <v>1</v>
      </c>
      <c r="F57" t="s">
        <v>247</v>
      </c>
      <c r="G57" t="s">
        <v>261</v>
      </c>
      <c r="I57" s="12">
        <f t="shared" si="0"/>
        <v>12852</v>
      </c>
      <c r="J57" s="12">
        <f t="shared" si="1"/>
        <v>12852</v>
      </c>
      <c r="K57" s="18"/>
      <c r="L57" s="22"/>
      <c r="M57" s="16"/>
    </row>
    <row r="58" spans="1:13" hidden="1" x14ac:dyDescent="0.25">
      <c r="A58" s="9">
        <v>42759</v>
      </c>
      <c r="C58" s="19" t="s">
        <v>47</v>
      </c>
      <c r="E58">
        <v>1</v>
      </c>
      <c r="F58" t="s">
        <v>263</v>
      </c>
      <c r="G58" t="s">
        <v>261</v>
      </c>
      <c r="I58" s="12">
        <f t="shared" si="0"/>
        <v>12852</v>
      </c>
      <c r="J58" s="12">
        <f t="shared" si="1"/>
        <v>12852</v>
      </c>
      <c r="K58" s="22">
        <f>+I58</f>
        <v>12852</v>
      </c>
      <c r="L58" s="16"/>
      <c r="M58" s="16"/>
    </row>
    <row r="59" spans="1:13" hidden="1" x14ac:dyDescent="0.25">
      <c r="A59" s="9">
        <v>42758</v>
      </c>
      <c r="C59" s="19" t="s">
        <v>169</v>
      </c>
      <c r="E59">
        <v>1</v>
      </c>
      <c r="F59" t="s">
        <v>262</v>
      </c>
      <c r="I59" s="12">
        <f>+VLOOKUP(C59,$M$1:$N$19,2,0)</f>
        <v>20165</v>
      </c>
      <c r="J59" s="12">
        <f t="shared" si="1"/>
        <v>20165</v>
      </c>
      <c r="K59" s="16"/>
      <c r="L59" s="16"/>
      <c r="M59" s="16"/>
    </row>
    <row r="60" spans="1:13" hidden="1" x14ac:dyDescent="0.25">
      <c r="A60" s="9">
        <v>42759</v>
      </c>
      <c r="C60" s="19" t="s">
        <v>169</v>
      </c>
      <c r="E60">
        <v>1</v>
      </c>
      <c r="F60" t="s">
        <v>230</v>
      </c>
      <c r="I60" s="12">
        <f>+VLOOKUP(C60,$M$1:$N$19,2,0)</f>
        <v>20165</v>
      </c>
      <c r="J60" s="12">
        <f t="shared" si="1"/>
        <v>20165</v>
      </c>
      <c r="K60" s="16"/>
      <c r="L60" s="16"/>
      <c r="M60" s="16"/>
    </row>
    <row r="61" spans="1:13" hidden="1" x14ac:dyDescent="0.25">
      <c r="A61" s="9">
        <v>42760</v>
      </c>
      <c r="C61" s="19" t="s">
        <v>84</v>
      </c>
      <c r="E61">
        <v>1</v>
      </c>
      <c r="F61" t="s">
        <v>264</v>
      </c>
      <c r="G61" t="s">
        <v>271</v>
      </c>
      <c r="I61" s="12">
        <f>+VLOOKUP(C61,$M$1:$N$19,2,0)</f>
        <v>85000</v>
      </c>
      <c r="J61" s="12">
        <f t="shared" si="1"/>
        <v>85000</v>
      </c>
      <c r="K61" s="16"/>
      <c r="L61" s="16"/>
      <c r="M61" s="16"/>
    </row>
    <row r="62" spans="1:13" hidden="1" x14ac:dyDescent="0.25">
      <c r="A62" s="9">
        <v>42760</v>
      </c>
      <c r="C62" s="19" t="s">
        <v>48</v>
      </c>
      <c r="E62">
        <v>1</v>
      </c>
      <c r="F62" t="s">
        <v>265</v>
      </c>
      <c r="G62" t="s">
        <v>271</v>
      </c>
      <c r="I62" s="12">
        <f t="shared" si="0"/>
        <v>12852</v>
      </c>
      <c r="J62" s="12">
        <f t="shared" si="1"/>
        <v>12852</v>
      </c>
      <c r="K62" s="18"/>
      <c r="L62" s="16"/>
      <c r="M62" s="16"/>
    </row>
    <row r="63" spans="1:13" hidden="1" x14ac:dyDescent="0.25">
      <c r="A63" s="9">
        <v>42761</v>
      </c>
      <c r="B63" t="s">
        <v>269</v>
      </c>
      <c r="C63" s="19" t="s">
        <v>185</v>
      </c>
      <c r="D63">
        <v>1</v>
      </c>
      <c r="I63" s="12">
        <f>+VLOOKUP(C63,$M$1:$N$19,2,0)</f>
        <v>20000</v>
      </c>
      <c r="J63" s="12">
        <f t="shared" ref="J63" si="26">+I63*E63</f>
        <v>0</v>
      </c>
      <c r="K63" s="18"/>
      <c r="L63" s="16"/>
      <c r="M63" s="16"/>
    </row>
    <row r="64" spans="1:13" hidden="1" x14ac:dyDescent="0.25">
      <c r="A64" s="9">
        <v>42761</v>
      </c>
      <c r="C64" s="19" t="s">
        <v>185</v>
      </c>
      <c r="E64">
        <v>1</v>
      </c>
      <c r="F64" t="s">
        <v>227</v>
      </c>
      <c r="I64" s="12">
        <f>+VLOOKUP(C64,$M$1:$N$19,2,0)</f>
        <v>20000</v>
      </c>
      <c r="J64" s="12">
        <f t="shared" ref="J64:J129" si="27">+I64*E64</f>
        <v>20000</v>
      </c>
      <c r="K64" s="18"/>
      <c r="L64" s="30"/>
      <c r="M64" s="16"/>
    </row>
    <row r="65" spans="1:13" hidden="1" x14ac:dyDescent="0.25">
      <c r="A65" s="9">
        <v>42761</v>
      </c>
      <c r="B65" t="s">
        <v>269</v>
      </c>
      <c r="C65" s="19" t="s">
        <v>270</v>
      </c>
      <c r="D65">
        <v>2</v>
      </c>
      <c r="I65" s="12">
        <f>+VLOOKUP(C65,$M$1:$N$20,2,0)</f>
        <v>5000</v>
      </c>
      <c r="J65" s="12">
        <f t="shared" si="27"/>
        <v>0</v>
      </c>
      <c r="K65" s="18"/>
      <c r="L65" s="18"/>
      <c r="M65" s="16"/>
    </row>
    <row r="66" spans="1:13" hidden="1" x14ac:dyDescent="0.25">
      <c r="A66" s="9">
        <v>42761</v>
      </c>
      <c r="C66" s="19" t="s">
        <v>270</v>
      </c>
      <c r="E66">
        <v>1</v>
      </c>
      <c r="F66" s="16" t="s">
        <v>264</v>
      </c>
      <c r="G66" s="16" t="s">
        <v>271</v>
      </c>
      <c r="I66" s="12">
        <f>+VLOOKUP(C66,$M$1:$N$20,2,0)</f>
        <v>5000</v>
      </c>
      <c r="J66" s="12">
        <f t="shared" ref="J66:J71" si="28">+I66*E66</f>
        <v>5000</v>
      </c>
      <c r="K66" s="18"/>
      <c r="L66" s="22"/>
      <c r="M66" s="16"/>
    </row>
    <row r="67" spans="1:13" hidden="1" x14ac:dyDescent="0.25">
      <c r="A67" s="9">
        <v>42761</v>
      </c>
      <c r="C67" s="19" t="s">
        <v>270</v>
      </c>
      <c r="E67">
        <v>1</v>
      </c>
      <c r="F67" s="16" t="s">
        <v>265</v>
      </c>
      <c r="G67" s="16" t="s">
        <v>271</v>
      </c>
      <c r="I67" s="12">
        <f>+VLOOKUP(C67,$M$1:$N$21,2,0)</f>
        <v>5000</v>
      </c>
      <c r="J67" s="12">
        <f t="shared" si="28"/>
        <v>5000</v>
      </c>
      <c r="K67" s="18"/>
      <c r="L67" s="22"/>
      <c r="M67" s="16"/>
    </row>
    <row r="68" spans="1:13" hidden="1" x14ac:dyDescent="0.25">
      <c r="A68" s="9">
        <v>42762</v>
      </c>
      <c r="C68" s="19" t="s">
        <v>47</v>
      </c>
      <c r="E68">
        <v>1</v>
      </c>
      <c r="F68" s="16" t="s">
        <v>272</v>
      </c>
      <c r="I68" s="12">
        <f t="shared" ref="I68:I71" si="29">+VLOOKUP(C68,$M$1:$N$15,2,0)</f>
        <v>12852</v>
      </c>
      <c r="J68" s="12">
        <f t="shared" si="28"/>
        <v>12852</v>
      </c>
      <c r="K68" s="18">
        <f>+I68</f>
        <v>12852</v>
      </c>
      <c r="L68" s="22"/>
      <c r="M68" s="16"/>
    </row>
    <row r="69" spans="1:13" hidden="1" x14ac:dyDescent="0.25">
      <c r="A69" s="9">
        <v>42762</v>
      </c>
      <c r="C69" s="19" t="s">
        <v>48</v>
      </c>
      <c r="E69">
        <v>1</v>
      </c>
      <c r="F69" s="16" t="s">
        <v>272</v>
      </c>
      <c r="I69" s="12">
        <f t="shared" si="29"/>
        <v>12852</v>
      </c>
      <c r="J69" s="12">
        <f t="shared" si="28"/>
        <v>12852</v>
      </c>
      <c r="K69" s="18">
        <f>+I69</f>
        <v>12852</v>
      </c>
      <c r="L69" s="16"/>
      <c r="M69" s="16"/>
    </row>
    <row r="70" spans="1:13" hidden="1" x14ac:dyDescent="0.25">
      <c r="A70" s="9">
        <v>42762</v>
      </c>
      <c r="C70" s="19" t="s">
        <v>47</v>
      </c>
      <c r="E70">
        <v>1</v>
      </c>
      <c r="F70" s="16" t="s">
        <v>229</v>
      </c>
      <c r="I70" s="12">
        <f t="shared" si="29"/>
        <v>12852</v>
      </c>
      <c r="J70" s="12">
        <f t="shared" si="28"/>
        <v>12852</v>
      </c>
      <c r="K70" s="16"/>
      <c r="L70" s="16"/>
      <c r="M70" s="16"/>
    </row>
    <row r="71" spans="1:13" hidden="1" x14ac:dyDescent="0.25">
      <c r="A71" s="9">
        <v>42762</v>
      </c>
      <c r="C71" s="19" t="s">
        <v>48</v>
      </c>
      <c r="E71">
        <v>1</v>
      </c>
      <c r="F71" s="16" t="s">
        <v>229</v>
      </c>
      <c r="I71" s="12">
        <f t="shared" si="29"/>
        <v>12852</v>
      </c>
      <c r="J71" s="12">
        <f t="shared" si="28"/>
        <v>12852</v>
      </c>
      <c r="K71" s="18"/>
      <c r="L71" s="31"/>
      <c r="M71" s="16"/>
    </row>
    <row r="72" spans="1:13" hidden="1" x14ac:dyDescent="0.25">
      <c r="A72" s="9">
        <v>42759</v>
      </c>
      <c r="B72" t="s">
        <v>274</v>
      </c>
      <c r="C72" s="19" t="s">
        <v>275</v>
      </c>
      <c r="D72">
        <v>1</v>
      </c>
      <c r="I72" s="12">
        <f>+VLOOKUP(C72,$M$1:$N$21,2,0)</f>
        <v>138000</v>
      </c>
      <c r="J72" s="12">
        <f t="shared" si="27"/>
        <v>0</v>
      </c>
      <c r="K72" s="18"/>
      <c r="L72" s="18"/>
      <c r="M72" s="16"/>
    </row>
    <row r="73" spans="1:13" hidden="1" x14ac:dyDescent="0.25">
      <c r="A73" s="9">
        <v>42759</v>
      </c>
      <c r="C73" s="19" t="s">
        <v>275</v>
      </c>
      <c r="E73">
        <v>1</v>
      </c>
      <c r="F73" t="s">
        <v>244</v>
      </c>
      <c r="I73" s="12">
        <f>+VLOOKUP(C73,$M$1:$N$21,2,0)</f>
        <v>138000</v>
      </c>
      <c r="J73" s="12">
        <f t="shared" si="27"/>
        <v>138000</v>
      </c>
      <c r="K73" s="18"/>
      <c r="L73" s="30"/>
      <c r="M73" s="16"/>
    </row>
    <row r="74" spans="1:13" hidden="1" x14ac:dyDescent="0.25">
      <c r="A74" s="9">
        <v>42760</v>
      </c>
      <c r="B74" t="s">
        <v>277</v>
      </c>
      <c r="C74" s="19" t="s">
        <v>169</v>
      </c>
      <c r="D74">
        <v>15</v>
      </c>
      <c r="I74" s="12">
        <f>+VLOOKUP(C74,$M$1:$N$20,2,0)</f>
        <v>20165</v>
      </c>
      <c r="J74" s="12">
        <f t="shared" si="27"/>
        <v>0</v>
      </c>
      <c r="K74" s="18"/>
      <c r="L74" s="16"/>
      <c r="M74" s="16"/>
    </row>
    <row r="75" spans="1:13" hidden="1" x14ac:dyDescent="0.25">
      <c r="A75" s="9">
        <v>42760</v>
      </c>
      <c r="B75" t="s">
        <v>277</v>
      </c>
      <c r="C75" s="19" t="s">
        <v>47</v>
      </c>
      <c r="D75">
        <v>5</v>
      </c>
      <c r="I75" s="12">
        <f t="shared" ref="I75:I77" si="30">+VLOOKUP(C75,$M$1:$N$14,2,0)</f>
        <v>12852</v>
      </c>
      <c r="J75" s="12">
        <f t="shared" si="27"/>
        <v>0</v>
      </c>
      <c r="K75" s="16"/>
      <c r="L75" s="16"/>
      <c r="M75" s="16"/>
    </row>
    <row r="76" spans="1:13" hidden="1" x14ac:dyDescent="0.25">
      <c r="A76" s="9">
        <v>42769</v>
      </c>
      <c r="B76" s="9"/>
      <c r="C76" s="19" t="s">
        <v>48</v>
      </c>
      <c r="E76">
        <v>1</v>
      </c>
      <c r="F76" t="s">
        <v>245</v>
      </c>
      <c r="I76" s="12">
        <f t="shared" si="30"/>
        <v>12852</v>
      </c>
      <c r="J76" s="12">
        <f t="shared" si="27"/>
        <v>12852</v>
      </c>
      <c r="K76" s="16"/>
      <c r="L76" s="16"/>
      <c r="M76" s="16"/>
    </row>
    <row r="77" spans="1:13" hidden="1" x14ac:dyDescent="0.25">
      <c r="A77" s="9">
        <v>42769</v>
      </c>
      <c r="C77" s="19" t="s">
        <v>48</v>
      </c>
      <c r="E77">
        <v>1</v>
      </c>
      <c r="F77" t="s">
        <v>233</v>
      </c>
      <c r="I77" s="12">
        <f t="shared" si="30"/>
        <v>12852</v>
      </c>
      <c r="J77" s="12">
        <f t="shared" si="27"/>
        <v>12852</v>
      </c>
      <c r="K77" s="16"/>
      <c r="L77" s="16"/>
      <c r="M77" s="16"/>
    </row>
    <row r="78" spans="1:13" hidden="1" x14ac:dyDescent="0.25">
      <c r="A78" s="9">
        <v>42768</v>
      </c>
      <c r="C78" s="19" t="s">
        <v>169</v>
      </c>
      <c r="E78">
        <v>3</v>
      </c>
      <c r="F78" t="s">
        <v>284</v>
      </c>
      <c r="G78" t="s">
        <v>285</v>
      </c>
      <c r="I78" s="12">
        <f>+VLOOKUP(C78,$M$1:$N$21,2,0)</f>
        <v>20165</v>
      </c>
      <c r="J78" s="12">
        <f t="shared" si="27"/>
        <v>60495</v>
      </c>
      <c r="K78" s="16"/>
      <c r="L78" s="16"/>
      <c r="M78" s="16"/>
    </row>
    <row r="79" spans="1:13" hidden="1" x14ac:dyDescent="0.25">
      <c r="A79" s="9">
        <v>42768</v>
      </c>
      <c r="C79" s="19" t="s">
        <v>169</v>
      </c>
      <c r="E79">
        <v>1</v>
      </c>
      <c r="F79" t="s">
        <v>287</v>
      </c>
      <c r="I79" s="12">
        <f>+VLOOKUP(C79,$M$1:$N$21,2,0)</f>
        <v>20165</v>
      </c>
      <c r="J79" s="12">
        <f t="shared" si="27"/>
        <v>20165</v>
      </c>
      <c r="K79" s="16"/>
      <c r="L79" s="16"/>
      <c r="M79" s="16"/>
    </row>
    <row r="80" spans="1:13" hidden="1" x14ac:dyDescent="0.25">
      <c r="A80" s="9">
        <v>42768</v>
      </c>
      <c r="C80" s="19" t="s">
        <v>169</v>
      </c>
      <c r="E80">
        <v>1</v>
      </c>
      <c r="F80" t="s">
        <v>265</v>
      </c>
      <c r="I80" s="12">
        <f>+VLOOKUP(C80,$M$1:$N$22,2,0)</f>
        <v>20165</v>
      </c>
      <c r="J80" s="12">
        <f t="shared" si="27"/>
        <v>20165</v>
      </c>
      <c r="K80" s="16"/>
      <c r="L80" s="16"/>
      <c r="M80" s="16"/>
    </row>
    <row r="81" spans="1:13" hidden="1" x14ac:dyDescent="0.25">
      <c r="A81" s="9">
        <v>42772</v>
      </c>
      <c r="C81" s="19" t="s">
        <v>48</v>
      </c>
      <c r="E81">
        <v>1</v>
      </c>
      <c r="F81" t="s">
        <v>235</v>
      </c>
      <c r="I81" s="12">
        <f t="shared" ref="I81:I130" si="31">+VLOOKUP(C81,$M$1:$N$15,2,0)</f>
        <v>12852</v>
      </c>
      <c r="J81" s="12">
        <f t="shared" si="27"/>
        <v>12852</v>
      </c>
      <c r="K81" s="16"/>
      <c r="L81" s="16"/>
      <c r="M81" s="16"/>
    </row>
    <row r="82" spans="1:13" hidden="1" x14ac:dyDescent="0.25">
      <c r="A82" s="9"/>
      <c r="C82" s="16"/>
      <c r="F82" s="16"/>
      <c r="I82" s="12" t="e">
        <f t="shared" si="31"/>
        <v>#N/A</v>
      </c>
      <c r="J82" s="12" t="e">
        <f t="shared" si="27"/>
        <v>#N/A</v>
      </c>
      <c r="K82" s="16"/>
      <c r="L82" s="16"/>
      <c r="M82" s="16"/>
    </row>
    <row r="83" spans="1:13" hidden="1" x14ac:dyDescent="0.25">
      <c r="A83" s="9"/>
      <c r="C83" s="16"/>
      <c r="F83" s="16"/>
      <c r="I83" s="12" t="e">
        <f t="shared" si="31"/>
        <v>#N/A</v>
      </c>
      <c r="J83" s="12" t="e">
        <f t="shared" si="27"/>
        <v>#N/A</v>
      </c>
      <c r="K83" s="16"/>
      <c r="L83" s="16"/>
      <c r="M83" s="16"/>
    </row>
    <row r="84" spans="1:13" hidden="1" x14ac:dyDescent="0.25">
      <c r="A84" s="9"/>
      <c r="C84" s="16"/>
      <c r="F84" s="16"/>
      <c r="I84" s="12" t="e">
        <f t="shared" si="31"/>
        <v>#N/A</v>
      </c>
      <c r="J84" s="12" t="e">
        <f t="shared" si="27"/>
        <v>#N/A</v>
      </c>
      <c r="K84" s="16"/>
      <c r="L84" s="16"/>
      <c r="M84" s="16"/>
    </row>
    <row r="85" spans="1:13" hidden="1" x14ac:dyDescent="0.25">
      <c r="A85" s="9"/>
      <c r="C85" s="16"/>
      <c r="F85" s="16"/>
      <c r="I85" s="12" t="e">
        <f t="shared" si="31"/>
        <v>#N/A</v>
      </c>
      <c r="J85" s="12" t="e">
        <f t="shared" si="27"/>
        <v>#N/A</v>
      </c>
      <c r="K85" s="16"/>
      <c r="L85" s="16"/>
      <c r="M85" s="16"/>
    </row>
    <row r="86" spans="1:13" hidden="1" x14ac:dyDescent="0.25">
      <c r="A86" s="9"/>
      <c r="C86" s="16"/>
      <c r="F86" s="16"/>
      <c r="I86" s="12" t="e">
        <f t="shared" si="31"/>
        <v>#N/A</v>
      </c>
      <c r="J86" s="12" t="e">
        <f t="shared" si="27"/>
        <v>#N/A</v>
      </c>
      <c r="K86" s="16"/>
      <c r="L86" s="16"/>
      <c r="M86" s="16"/>
    </row>
    <row r="87" spans="1:13" hidden="1" x14ac:dyDescent="0.25">
      <c r="A87" s="9"/>
      <c r="C87" s="16"/>
      <c r="F87" s="16"/>
      <c r="I87" s="12" t="e">
        <f t="shared" si="31"/>
        <v>#N/A</v>
      </c>
      <c r="J87" s="12" t="e">
        <f t="shared" si="27"/>
        <v>#N/A</v>
      </c>
      <c r="K87" s="16"/>
      <c r="L87" s="16"/>
      <c r="M87" s="16"/>
    </row>
    <row r="88" spans="1:13" hidden="1" x14ac:dyDescent="0.25">
      <c r="A88" s="9"/>
      <c r="C88" s="16"/>
      <c r="F88" s="16"/>
      <c r="I88" s="12" t="e">
        <f t="shared" si="31"/>
        <v>#N/A</v>
      </c>
      <c r="J88" s="12" t="e">
        <f t="shared" si="27"/>
        <v>#N/A</v>
      </c>
      <c r="K88" s="16"/>
      <c r="L88" s="16"/>
      <c r="M88" s="16"/>
    </row>
    <row r="89" spans="1:13" hidden="1" x14ac:dyDescent="0.25">
      <c r="A89" s="9"/>
      <c r="C89" s="16"/>
      <c r="F89" s="16"/>
      <c r="I89" s="12" t="e">
        <f t="shared" si="31"/>
        <v>#N/A</v>
      </c>
      <c r="J89" s="12" t="e">
        <f t="shared" si="27"/>
        <v>#N/A</v>
      </c>
      <c r="K89" s="18"/>
      <c r="L89" s="22"/>
      <c r="M89" s="16"/>
    </row>
    <row r="90" spans="1:13" hidden="1" x14ac:dyDescent="0.25">
      <c r="A90" s="9"/>
      <c r="C90" s="16"/>
      <c r="F90" s="16"/>
      <c r="I90" s="12" t="s">
        <v>286</v>
      </c>
      <c r="J90" s="12" t="e">
        <f t="shared" si="27"/>
        <v>#VALUE!</v>
      </c>
      <c r="K90" s="18"/>
      <c r="L90" s="22"/>
      <c r="M90" s="16"/>
    </row>
    <row r="91" spans="1:13" hidden="1" x14ac:dyDescent="0.25">
      <c r="A91" s="9"/>
      <c r="C91" s="16"/>
      <c r="F91" s="16"/>
      <c r="I91" s="12" t="e">
        <f t="shared" si="31"/>
        <v>#N/A</v>
      </c>
      <c r="J91" s="12" t="e">
        <f t="shared" si="27"/>
        <v>#N/A</v>
      </c>
      <c r="K91" s="16"/>
      <c r="L91" s="16"/>
      <c r="M91" s="16"/>
    </row>
    <row r="92" spans="1:13" hidden="1" x14ac:dyDescent="0.25">
      <c r="A92" s="9"/>
      <c r="C92" s="16"/>
      <c r="F92" s="16"/>
      <c r="I92" s="12" t="e">
        <f t="shared" si="31"/>
        <v>#N/A</v>
      </c>
      <c r="J92" s="12" t="e">
        <f t="shared" si="27"/>
        <v>#N/A</v>
      </c>
      <c r="K92" s="16"/>
      <c r="L92" s="16"/>
      <c r="M92" s="16"/>
    </row>
    <row r="93" spans="1:13" hidden="1" x14ac:dyDescent="0.25">
      <c r="A93" s="9"/>
      <c r="C93" s="16"/>
      <c r="F93" s="16"/>
      <c r="I93" s="12" t="e">
        <f t="shared" si="31"/>
        <v>#N/A</v>
      </c>
      <c r="J93" s="12" t="e">
        <f t="shared" si="27"/>
        <v>#N/A</v>
      </c>
      <c r="K93" s="18"/>
      <c r="L93" s="22"/>
      <c r="M93" s="16"/>
    </row>
    <row r="94" spans="1:13" hidden="1" x14ac:dyDescent="0.25">
      <c r="A94" s="9"/>
      <c r="C94" s="16"/>
      <c r="F94" s="16"/>
      <c r="I94" s="12" t="e">
        <f t="shared" si="31"/>
        <v>#N/A</v>
      </c>
      <c r="J94" s="12" t="e">
        <f t="shared" si="27"/>
        <v>#N/A</v>
      </c>
      <c r="K94" s="18"/>
      <c r="L94" s="22"/>
      <c r="M94" s="16"/>
    </row>
    <row r="95" spans="1:13" hidden="1" x14ac:dyDescent="0.25">
      <c r="A95" s="9"/>
      <c r="C95" s="16"/>
      <c r="F95" s="16"/>
      <c r="I95" s="12" t="e">
        <f t="shared" si="31"/>
        <v>#N/A</v>
      </c>
      <c r="J95" s="12" t="e">
        <f t="shared" si="27"/>
        <v>#N/A</v>
      </c>
      <c r="K95" s="16"/>
      <c r="L95" s="16"/>
      <c r="M95" s="16"/>
    </row>
    <row r="96" spans="1:13" hidden="1" x14ac:dyDescent="0.25">
      <c r="A96" s="9"/>
      <c r="C96" s="16"/>
      <c r="F96" s="16"/>
      <c r="I96" s="12" t="e">
        <f t="shared" si="31"/>
        <v>#N/A</v>
      </c>
      <c r="J96" s="12" t="e">
        <f t="shared" si="27"/>
        <v>#N/A</v>
      </c>
      <c r="K96" s="16"/>
      <c r="L96" s="16"/>
      <c r="M96" s="16"/>
    </row>
    <row r="97" spans="1:13" hidden="1" x14ac:dyDescent="0.25">
      <c r="A97" s="9"/>
      <c r="C97" s="16"/>
      <c r="F97" s="16"/>
      <c r="I97" s="12" t="e">
        <f t="shared" si="31"/>
        <v>#N/A</v>
      </c>
      <c r="J97" s="12" t="e">
        <f t="shared" si="27"/>
        <v>#N/A</v>
      </c>
      <c r="K97" s="16"/>
      <c r="L97" s="16"/>
      <c r="M97" s="16"/>
    </row>
    <row r="98" spans="1:13" hidden="1" x14ac:dyDescent="0.25">
      <c r="A98" s="9"/>
      <c r="C98" s="16"/>
      <c r="I98" s="12" t="e">
        <f t="shared" si="31"/>
        <v>#N/A</v>
      </c>
      <c r="J98" s="12" t="e">
        <f t="shared" si="27"/>
        <v>#N/A</v>
      </c>
      <c r="K98" s="16"/>
      <c r="L98" s="16"/>
      <c r="M98" s="16"/>
    </row>
    <row r="99" spans="1:13" hidden="1" x14ac:dyDescent="0.25">
      <c r="A99" s="9"/>
      <c r="C99" s="16"/>
      <c r="I99" s="12" t="e">
        <f>+VLOOKUP(C99,$M$1:$N$18,2,0)</f>
        <v>#N/A</v>
      </c>
      <c r="J99" s="12" t="e">
        <f t="shared" si="27"/>
        <v>#N/A</v>
      </c>
      <c r="K99" s="16"/>
      <c r="L99" s="16"/>
      <c r="M99" s="16"/>
    </row>
    <row r="100" spans="1:13" hidden="1" x14ac:dyDescent="0.25">
      <c r="A100" s="9"/>
      <c r="C100" s="16"/>
      <c r="I100" s="12" t="e">
        <f>+VLOOKUP(C100,$M$1:$N$15,2,0)</f>
        <v>#N/A</v>
      </c>
      <c r="J100" s="12" t="e">
        <f t="shared" si="27"/>
        <v>#N/A</v>
      </c>
      <c r="K100" s="16"/>
      <c r="L100" s="16"/>
      <c r="M100" s="16"/>
    </row>
    <row r="101" spans="1:13" hidden="1" x14ac:dyDescent="0.25">
      <c r="A101" s="9"/>
      <c r="C101" s="16"/>
      <c r="I101" s="12" t="e">
        <f>+VLOOKUP(C101,$M$1:$N$15,2,0)</f>
        <v>#N/A</v>
      </c>
      <c r="J101" s="12" t="e">
        <f t="shared" si="27"/>
        <v>#N/A</v>
      </c>
      <c r="K101" s="18"/>
      <c r="L101" s="18"/>
      <c r="M101" s="16"/>
    </row>
    <row r="102" spans="1:13" hidden="1" x14ac:dyDescent="0.25">
      <c r="A102" s="9"/>
      <c r="C102" s="16"/>
      <c r="I102" s="12" t="e">
        <f>+VLOOKUP(C102,$M$1:$N$18,2,0)</f>
        <v>#N/A</v>
      </c>
      <c r="J102" s="12" t="e">
        <f t="shared" si="27"/>
        <v>#N/A</v>
      </c>
      <c r="K102" s="16"/>
      <c r="L102" s="16"/>
      <c r="M102" s="16"/>
    </row>
    <row r="103" spans="1:13" hidden="1" x14ac:dyDescent="0.25">
      <c r="A103" s="9"/>
      <c r="C103" s="16"/>
      <c r="I103" s="12" t="e">
        <f t="shared" ref="I103:I107" si="32">+VLOOKUP(C103,$M$1:$N$18,2,0)</f>
        <v>#N/A</v>
      </c>
      <c r="J103" s="12" t="e">
        <f t="shared" si="27"/>
        <v>#N/A</v>
      </c>
      <c r="K103" s="16"/>
      <c r="L103" s="16"/>
      <c r="M103" s="16"/>
    </row>
    <row r="104" spans="1:13" hidden="1" x14ac:dyDescent="0.25">
      <c r="A104" s="9"/>
      <c r="C104" s="16"/>
      <c r="I104" s="12" t="e">
        <f t="shared" si="32"/>
        <v>#N/A</v>
      </c>
      <c r="J104" s="12" t="e">
        <f t="shared" si="27"/>
        <v>#N/A</v>
      </c>
      <c r="K104" s="16"/>
      <c r="L104" s="16"/>
      <c r="M104" s="16"/>
    </row>
    <row r="105" spans="1:13" hidden="1" x14ac:dyDescent="0.25">
      <c r="A105" s="9"/>
      <c r="C105" s="16"/>
      <c r="I105" s="12" t="e">
        <f t="shared" si="32"/>
        <v>#N/A</v>
      </c>
      <c r="J105" s="12" t="e">
        <f t="shared" si="27"/>
        <v>#N/A</v>
      </c>
      <c r="K105" s="16"/>
      <c r="L105" s="16"/>
      <c r="M105" s="16"/>
    </row>
    <row r="106" spans="1:13" hidden="1" x14ac:dyDescent="0.25">
      <c r="A106" s="9"/>
      <c r="C106" s="16"/>
      <c r="I106" s="12" t="e">
        <f t="shared" si="32"/>
        <v>#N/A</v>
      </c>
      <c r="J106" s="12" t="e">
        <f t="shared" si="27"/>
        <v>#N/A</v>
      </c>
      <c r="K106" s="22"/>
      <c r="L106" s="16"/>
      <c r="M106" s="16"/>
    </row>
    <row r="107" spans="1:13" hidden="1" x14ac:dyDescent="0.25">
      <c r="A107" s="9"/>
      <c r="C107" s="16"/>
      <c r="I107" s="12" t="e">
        <f t="shared" si="32"/>
        <v>#N/A</v>
      </c>
      <c r="J107" s="12" t="e">
        <f t="shared" si="27"/>
        <v>#N/A</v>
      </c>
      <c r="K107" s="22"/>
      <c r="L107" s="16"/>
      <c r="M107" s="16"/>
    </row>
    <row r="108" spans="1:13" hidden="1" x14ac:dyDescent="0.25">
      <c r="A108" s="9"/>
      <c r="C108" s="16"/>
      <c r="I108" s="12" t="e">
        <f t="shared" si="31"/>
        <v>#N/A</v>
      </c>
      <c r="J108" s="12" t="e">
        <f t="shared" si="27"/>
        <v>#N/A</v>
      </c>
      <c r="K108" s="22"/>
      <c r="L108" s="16"/>
      <c r="M108" s="16"/>
    </row>
    <row r="109" spans="1:13" hidden="1" x14ac:dyDescent="0.25">
      <c r="A109" s="9"/>
      <c r="C109" s="16"/>
      <c r="I109" s="12" t="e">
        <f t="shared" si="31"/>
        <v>#N/A</v>
      </c>
      <c r="J109" s="12" t="e">
        <f t="shared" si="27"/>
        <v>#N/A</v>
      </c>
      <c r="K109" s="22"/>
      <c r="L109" s="22"/>
      <c r="M109" s="16"/>
    </row>
    <row r="110" spans="1:13" hidden="1" x14ac:dyDescent="0.25">
      <c r="A110" s="9"/>
      <c r="C110" s="16"/>
      <c r="I110" s="12" t="e">
        <f t="shared" si="31"/>
        <v>#N/A</v>
      </c>
      <c r="J110" s="12" t="e">
        <f t="shared" si="27"/>
        <v>#N/A</v>
      </c>
      <c r="K110" s="22"/>
      <c r="L110" s="22"/>
      <c r="M110" s="16"/>
    </row>
    <row r="111" spans="1:13" hidden="1" x14ac:dyDescent="0.25">
      <c r="A111" s="9"/>
      <c r="C111" s="16"/>
      <c r="I111" s="12" t="e">
        <f t="shared" si="31"/>
        <v>#N/A</v>
      </c>
      <c r="J111" s="12" t="e">
        <f t="shared" si="27"/>
        <v>#N/A</v>
      </c>
      <c r="K111" s="22"/>
      <c r="L111" s="18"/>
      <c r="M111" s="16"/>
    </row>
    <row r="112" spans="1:13" hidden="1" x14ac:dyDescent="0.25">
      <c r="A112" s="9"/>
      <c r="C112" s="16"/>
      <c r="I112" s="12" t="e">
        <f>+VLOOKUP(C112,$M$1:$N$16,2,0)</f>
        <v>#N/A</v>
      </c>
      <c r="J112" s="12" t="e">
        <f t="shared" si="27"/>
        <v>#N/A</v>
      </c>
      <c r="K112" s="16"/>
      <c r="L112" s="16"/>
      <c r="M112" s="16"/>
    </row>
    <row r="113" spans="1:13" hidden="1" x14ac:dyDescent="0.25">
      <c r="A113" s="9"/>
      <c r="C113" s="16"/>
      <c r="I113" s="12" t="e">
        <f t="shared" ref="I113" si="33">+VLOOKUP(C113,$M$1:$N$16,2,0)</f>
        <v>#N/A</v>
      </c>
      <c r="J113" s="12" t="e">
        <f t="shared" si="27"/>
        <v>#N/A</v>
      </c>
      <c r="K113" s="16"/>
      <c r="L113" s="16"/>
      <c r="M113" s="16"/>
    </row>
    <row r="114" spans="1:13" hidden="1" x14ac:dyDescent="0.25">
      <c r="A114" s="9"/>
      <c r="C114" s="16"/>
      <c r="I114" s="12" t="e">
        <f>+VLOOKUP(C114,$M$1:$N$16,2,0)</f>
        <v>#N/A</v>
      </c>
      <c r="J114" s="12" t="e">
        <f t="shared" si="27"/>
        <v>#N/A</v>
      </c>
      <c r="K114" s="16"/>
      <c r="L114" s="16"/>
      <c r="M114" s="16"/>
    </row>
    <row r="115" spans="1:13" hidden="1" x14ac:dyDescent="0.25">
      <c r="A115" s="9"/>
      <c r="C115" s="16"/>
      <c r="I115" s="12" t="e">
        <f>+VLOOKUP(C115,$M$1:$N$17,2,0)</f>
        <v>#N/A</v>
      </c>
      <c r="J115" s="12" t="e">
        <f t="shared" si="27"/>
        <v>#N/A</v>
      </c>
      <c r="K115" s="16"/>
      <c r="L115" s="16"/>
      <c r="M115" s="16"/>
    </row>
    <row r="116" spans="1:13" hidden="1" x14ac:dyDescent="0.25">
      <c r="A116" s="9"/>
      <c r="C116" s="16"/>
      <c r="I116" s="12" t="e">
        <f t="shared" si="31"/>
        <v>#N/A</v>
      </c>
      <c r="J116" s="12" t="e">
        <f t="shared" si="27"/>
        <v>#N/A</v>
      </c>
      <c r="K116" s="16"/>
      <c r="L116" s="16"/>
      <c r="M116" s="16"/>
    </row>
    <row r="117" spans="1:13" hidden="1" x14ac:dyDescent="0.25">
      <c r="A117" s="9"/>
      <c r="C117" s="16"/>
      <c r="I117" s="12" t="e">
        <f t="shared" si="31"/>
        <v>#N/A</v>
      </c>
      <c r="J117" s="12" t="e">
        <f t="shared" si="27"/>
        <v>#N/A</v>
      </c>
      <c r="K117" s="16"/>
      <c r="L117" s="16"/>
      <c r="M117" s="16"/>
    </row>
    <row r="118" spans="1:13" hidden="1" x14ac:dyDescent="0.25">
      <c r="A118" s="9"/>
      <c r="C118" s="16"/>
      <c r="I118" s="12" t="e">
        <f t="shared" si="31"/>
        <v>#N/A</v>
      </c>
      <c r="J118" s="12" t="e">
        <f t="shared" si="27"/>
        <v>#N/A</v>
      </c>
      <c r="K118" s="22"/>
      <c r="L118" s="18"/>
      <c r="M118" s="16"/>
    </row>
    <row r="119" spans="1:13" hidden="1" x14ac:dyDescent="0.25">
      <c r="A119" s="9"/>
      <c r="C119" s="16"/>
      <c r="I119" s="12" t="e">
        <f t="shared" si="31"/>
        <v>#N/A</v>
      </c>
      <c r="J119" s="12" t="e">
        <f t="shared" si="27"/>
        <v>#N/A</v>
      </c>
      <c r="K119" s="22"/>
      <c r="L119" s="18"/>
      <c r="M119" s="16"/>
    </row>
    <row r="120" spans="1:13" hidden="1" x14ac:dyDescent="0.25">
      <c r="A120" s="9"/>
      <c r="C120" s="16"/>
      <c r="I120" s="12" t="e">
        <f>+VLOOKUP(C120,$M$1:$N$15,2,0)</f>
        <v>#N/A</v>
      </c>
      <c r="J120" s="12" t="e">
        <f>+I120*E120</f>
        <v>#N/A</v>
      </c>
      <c r="K120" s="16"/>
      <c r="L120" s="16"/>
      <c r="M120" s="16"/>
    </row>
    <row r="121" spans="1:13" hidden="1" x14ac:dyDescent="0.25">
      <c r="A121" s="9"/>
      <c r="C121" s="16"/>
      <c r="I121" s="12" t="e">
        <f>+VLOOKUP(C121,$M$1:$N$15,2,0)</f>
        <v>#N/A</v>
      </c>
      <c r="J121" s="12" t="e">
        <f>+I121*E121</f>
        <v>#N/A</v>
      </c>
      <c r="K121" s="16"/>
      <c r="L121" s="16"/>
      <c r="M121" s="16"/>
    </row>
    <row r="122" spans="1:13" hidden="1" x14ac:dyDescent="0.25">
      <c r="A122" s="9"/>
      <c r="C122" s="16"/>
      <c r="I122" s="12" t="e">
        <f>+VLOOKUP(C122,$M$1:$N$15,2,0)</f>
        <v>#N/A</v>
      </c>
      <c r="J122" s="12" t="e">
        <f>+I122*E122</f>
        <v>#N/A</v>
      </c>
      <c r="K122" s="16"/>
      <c r="L122" s="16"/>
      <c r="M122" s="16"/>
    </row>
    <row r="123" spans="1:13" hidden="1" x14ac:dyDescent="0.25">
      <c r="A123" s="9"/>
      <c r="C123" s="16"/>
      <c r="I123" s="12" t="e">
        <f t="shared" si="31"/>
        <v>#N/A</v>
      </c>
      <c r="J123" s="12" t="e">
        <f t="shared" si="27"/>
        <v>#N/A</v>
      </c>
      <c r="K123" s="22"/>
      <c r="L123" s="18"/>
      <c r="M123" s="16"/>
    </row>
    <row r="124" spans="1:13" hidden="1" x14ac:dyDescent="0.25">
      <c r="A124" s="9"/>
      <c r="C124" s="16"/>
      <c r="I124" s="12" t="e">
        <f t="shared" si="31"/>
        <v>#N/A</v>
      </c>
      <c r="J124" s="12" t="e">
        <f t="shared" si="27"/>
        <v>#N/A</v>
      </c>
      <c r="K124" s="22"/>
      <c r="L124" s="18"/>
      <c r="M124" s="16"/>
    </row>
    <row r="125" spans="1:13" hidden="1" x14ac:dyDescent="0.25">
      <c r="A125" s="9"/>
      <c r="C125" s="16"/>
      <c r="I125" s="12" t="e">
        <f>+VLOOKUP(C125,$M$1:$N$19,2,0)</f>
        <v>#N/A</v>
      </c>
      <c r="J125" s="12" t="e">
        <f t="shared" si="27"/>
        <v>#N/A</v>
      </c>
      <c r="K125" s="16"/>
      <c r="L125" s="16"/>
      <c r="M125" s="16"/>
    </row>
    <row r="126" spans="1:13" hidden="1" x14ac:dyDescent="0.25">
      <c r="A126" s="9"/>
      <c r="C126" s="16"/>
      <c r="I126" s="12" t="e">
        <f>+VLOOKUP(C126,$M$1:$N$19,2,0)</f>
        <v>#N/A</v>
      </c>
      <c r="J126" s="12" t="e">
        <f t="shared" si="27"/>
        <v>#N/A</v>
      </c>
      <c r="K126" s="16"/>
      <c r="L126" s="16"/>
      <c r="M126" s="16"/>
    </row>
    <row r="127" spans="1:13" hidden="1" x14ac:dyDescent="0.25">
      <c r="A127" s="9"/>
      <c r="C127" s="16"/>
      <c r="I127" s="12" t="e">
        <f t="shared" si="31"/>
        <v>#N/A</v>
      </c>
      <c r="J127" s="12" t="e">
        <f t="shared" si="27"/>
        <v>#N/A</v>
      </c>
      <c r="K127" s="16"/>
      <c r="L127" s="16"/>
      <c r="M127" s="16"/>
    </row>
    <row r="128" spans="1:13" hidden="1" x14ac:dyDescent="0.25">
      <c r="A128" s="9"/>
      <c r="C128" s="16"/>
      <c r="I128" s="12" t="e">
        <f t="shared" si="31"/>
        <v>#N/A</v>
      </c>
      <c r="J128" s="12" t="e">
        <f t="shared" si="27"/>
        <v>#N/A</v>
      </c>
      <c r="K128" s="16"/>
      <c r="L128" s="16"/>
      <c r="M128" s="16"/>
    </row>
    <row r="129" spans="1:13" hidden="1" x14ac:dyDescent="0.25">
      <c r="A129" s="9"/>
      <c r="C129" s="16"/>
      <c r="I129" s="12" t="e">
        <f t="shared" si="31"/>
        <v>#N/A</v>
      </c>
      <c r="J129" s="12" t="e">
        <f t="shared" si="27"/>
        <v>#N/A</v>
      </c>
      <c r="K129" s="16"/>
      <c r="L129" s="16"/>
      <c r="M129" s="16"/>
    </row>
    <row r="130" spans="1:13" hidden="1" x14ac:dyDescent="0.25">
      <c r="A130" s="9"/>
      <c r="C130" s="16"/>
      <c r="I130" s="12" t="e">
        <f t="shared" si="31"/>
        <v>#N/A</v>
      </c>
      <c r="J130" s="12" t="e">
        <f t="shared" ref="J130:J166" si="34">+I130*E130</f>
        <v>#N/A</v>
      </c>
      <c r="K130" s="16"/>
      <c r="L130" s="16"/>
      <c r="M130" s="16"/>
    </row>
    <row r="131" spans="1:13" hidden="1" x14ac:dyDescent="0.25">
      <c r="A131" s="9"/>
      <c r="C131" s="16"/>
      <c r="I131" s="12" t="e">
        <f>+VLOOKUP(C131,$M$1:$N$18,2,0)</f>
        <v>#N/A</v>
      </c>
      <c r="J131" s="12" t="e">
        <f t="shared" si="34"/>
        <v>#N/A</v>
      </c>
      <c r="K131" s="16"/>
      <c r="L131" s="16"/>
      <c r="M131" s="16"/>
    </row>
    <row r="132" spans="1:13" hidden="1" x14ac:dyDescent="0.25">
      <c r="A132" s="9"/>
      <c r="C132" s="16"/>
      <c r="I132" s="12" t="e">
        <f>+VLOOKUP(C132,$M$1:$N$18,2,0)</f>
        <v>#N/A</v>
      </c>
      <c r="J132" s="12" t="e">
        <f t="shared" si="34"/>
        <v>#N/A</v>
      </c>
      <c r="K132" s="16"/>
      <c r="L132" s="16"/>
      <c r="M132" s="16"/>
    </row>
    <row r="133" spans="1:13" hidden="1" x14ac:dyDescent="0.25">
      <c r="A133" s="9"/>
      <c r="C133" s="16"/>
      <c r="I133" s="12" t="e">
        <f>+VLOOKUP(C133,$M$1:$N$46,2,0)</f>
        <v>#N/A</v>
      </c>
      <c r="J133" s="12" t="e">
        <f t="shared" si="34"/>
        <v>#N/A</v>
      </c>
      <c r="K133" s="16"/>
      <c r="L133" s="16"/>
      <c r="M133" s="16"/>
    </row>
    <row r="134" spans="1:13" hidden="1" x14ac:dyDescent="0.25">
      <c r="A134" s="9"/>
      <c r="C134" s="16"/>
      <c r="I134" s="12" t="e">
        <f>+VLOOKUP(C134,$M$1:$N$46,2,0)</f>
        <v>#N/A</v>
      </c>
      <c r="J134" s="12" t="e">
        <f t="shared" si="34"/>
        <v>#N/A</v>
      </c>
      <c r="K134" s="16"/>
      <c r="L134" s="16"/>
      <c r="M134" s="16"/>
    </row>
    <row r="135" spans="1:13" hidden="1" x14ac:dyDescent="0.25">
      <c r="A135" s="9"/>
      <c r="C135" s="16"/>
      <c r="I135" s="12" t="e">
        <f t="shared" ref="I135:I166" si="35">+VLOOKUP(C135,$M$1:$N$27,2,0)</f>
        <v>#N/A</v>
      </c>
      <c r="J135" s="12" t="e">
        <f t="shared" si="34"/>
        <v>#N/A</v>
      </c>
      <c r="K135" s="16"/>
      <c r="L135" s="16"/>
      <c r="M135" s="16"/>
    </row>
    <row r="136" spans="1:13" hidden="1" x14ac:dyDescent="0.25">
      <c r="A136" s="9"/>
      <c r="C136" s="16"/>
      <c r="I136" s="12" t="e">
        <f t="shared" si="35"/>
        <v>#N/A</v>
      </c>
      <c r="J136" s="12" t="e">
        <f t="shared" si="34"/>
        <v>#N/A</v>
      </c>
      <c r="K136" s="22"/>
      <c r="L136" s="22"/>
      <c r="M136" s="16"/>
    </row>
    <row r="137" spans="1:13" hidden="1" x14ac:dyDescent="0.25">
      <c r="A137" s="9"/>
      <c r="C137" s="16"/>
      <c r="I137" s="12" t="e">
        <f t="shared" si="35"/>
        <v>#N/A</v>
      </c>
      <c r="J137" s="12" t="e">
        <f t="shared" si="34"/>
        <v>#N/A</v>
      </c>
      <c r="K137" s="16"/>
      <c r="L137" s="16"/>
      <c r="M137" s="16"/>
    </row>
    <row r="138" spans="1:13" hidden="1" x14ac:dyDescent="0.25">
      <c r="A138" s="9"/>
      <c r="C138" s="16"/>
      <c r="I138" s="12" t="e">
        <f t="shared" si="35"/>
        <v>#N/A</v>
      </c>
      <c r="J138" s="12" t="e">
        <f t="shared" si="34"/>
        <v>#N/A</v>
      </c>
      <c r="K138" s="22"/>
      <c r="L138" s="22"/>
      <c r="M138" s="16"/>
    </row>
    <row r="139" spans="1:13" hidden="1" x14ac:dyDescent="0.25">
      <c r="A139" s="9"/>
      <c r="C139" s="16"/>
      <c r="I139" s="12" t="e">
        <f t="shared" si="35"/>
        <v>#N/A</v>
      </c>
      <c r="J139" s="12" t="e">
        <f t="shared" ref="J139:J140" si="36">+I139*E139</f>
        <v>#N/A</v>
      </c>
      <c r="K139" s="22"/>
      <c r="L139" s="16"/>
      <c r="M139" s="16"/>
    </row>
    <row r="140" spans="1:13" hidden="1" x14ac:dyDescent="0.25">
      <c r="A140" s="9"/>
      <c r="C140" s="16"/>
      <c r="I140" s="12" t="e">
        <f t="shared" si="35"/>
        <v>#N/A</v>
      </c>
      <c r="J140" s="12" t="e">
        <f t="shared" si="36"/>
        <v>#N/A</v>
      </c>
      <c r="K140" s="16"/>
      <c r="L140" s="16"/>
      <c r="M140" s="16"/>
    </row>
    <row r="141" spans="1:13" hidden="1" x14ac:dyDescent="0.25">
      <c r="A141" s="9"/>
      <c r="C141" s="16"/>
      <c r="I141" s="12" t="e">
        <f t="shared" si="35"/>
        <v>#N/A</v>
      </c>
      <c r="J141" s="12" t="e">
        <f t="shared" ref="J141" si="37">+I141*E141</f>
        <v>#N/A</v>
      </c>
      <c r="K141" s="16"/>
      <c r="L141" s="16"/>
      <c r="M141" s="16"/>
    </row>
    <row r="142" spans="1:13" hidden="1" x14ac:dyDescent="0.25">
      <c r="A142" s="9"/>
      <c r="C142" s="16"/>
      <c r="I142" s="12" t="e">
        <f t="shared" si="35"/>
        <v>#N/A</v>
      </c>
      <c r="J142" s="12" t="e">
        <f t="shared" si="34"/>
        <v>#N/A</v>
      </c>
      <c r="K142" s="16"/>
      <c r="L142" s="16"/>
      <c r="M142" s="16"/>
    </row>
    <row r="143" spans="1:13" hidden="1" x14ac:dyDescent="0.25">
      <c r="A143" s="9"/>
      <c r="C143" s="16"/>
      <c r="I143" s="12" t="e">
        <f t="shared" si="35"/>
        <v>#N/A</v>
      </c>
      <c r="J143" s="12" t="e">
        <f t="shared" si="34"/>
        <v>#N/A</v>
      </c>
      <c r="K143" s="16"/>
      <c r="L143" s="16"/>
      <c r="M143" s="16"/>
    </row>
    <row r="144" spans="1:13" hidden="1" x14ac:dyDescent="0.25">
      <c r="A144" s="9"/>
      <c r="C144" s="16"/>
      <c r="I144" s="12" t="e">
        <f t="shared" si="35"/>
        <v>#N/A</v>
      </c>
      <c r="J144" s="12" t="e">
        <f t="shared" si="34"/>
        <v>#N/A</v>
      </c>
      <c r="K144" s="22"/>
      <c r="L144" s="18"/>
      <c r="M144" s="16"/>
    </row>
    <row r="145" spans="1:13" hidden="1" x14ac:dyDescent="0.25">
      <c r="A145" s="9"/>
      <c r="C145" s="16"/>
      <c r="I145" s="12" t="e">
        <f t="shared" si="35"/>
        <v>#N/A</v>
      </c>
      <c r="J145" s="12" t="e">
        <f t="shared" si="34"/>
        <v>#N/A</v>
      </c>
      <c r="K145" s="16"/>
      <c r="L145" s="16"/>
      <c r="M145" s="16"/>
    </row>
    <row r="146" spans="1:13" hidden="1" x14ac:dyDescent="0.25">
      <c r="A146" s="9"/>
      <c r="C146" s="16"/>
      <c r="I146" s="12" t="e">
        <f t="shared" si="35"/>
        <v>#N/A</v>
      </c>
      <c r="J146" s="12" t="e">
        <f t="shared" ref="J146" si="38">+I146*E146</f>
        <v>#N/A</v>
      </c>
      <c r="K146" s="16"/>
      <c r="L146" s="16"/>
      <c r="M146" s="16"/>
    </row>
    <row r="147" spans="1:13" hidden="1" x14ac:dyDescent="0.25">
      <c r="A147" s="9"/>
      <c r="C147" s="16"/>
      <c r="I147" s="12" t="e">
        <f t="shared" si="35"/>
        <v>#N/A</v>
      </c>
      <c r="J147" s="12" t="e">
        <f t="shared" si="34"/>
        <v>#N/A</v>
      </c>
      <c r="K147" s="18"/>
      <c r="L147" s="22"/>
      <c r="M147" s="16"/>
    </row>
    <row r="148" spans="1:13" hidden="1" x14ac:dyDescent="0.25">
      <c r="A148" s="9"/>
      <c r="C148" s="16"/>
      <c r="I148" s="12" t="e">
        <f t="shared" si="35"/>
        <v>#N/A</v>
      </c>
      <c r="J148" s="12" t="e">
        <f t="shared" si="34"/>
        <v>#N/A</v>
      </c>
      <c r="K148" s="16"/>
      <c r="L148" s="16"/>
      <c r="M148" s="16"/>
    </row>
    <row r="149" spans="1:13" hidden="1" x14ac:dyDescent="0.25">
      <c r="A149" s="9"/>
      <c r="C149" s="16"/>
      <c r="I149" s="12" t="e">
        <f t="shared" si="35"/>
        <v>#N/A</v>
      </c>
      <c r="J149" s="12" t="e">
        <f t="shared" si="34"/>
        <v>#N/A</v>
      </c>
      <c r="K149" s="16"/>
      <c r="L149" s="16"/>
      <c r="M149" s="16"/>
    </row>
    <row r="150" spans="1:13" hidden="1" x14ac:dyDescent="0.25">
      <c r="A150" s="9"/>
      <c r="C150" s="16"/>
      <c r="I150" s="12" t="e">
        <f t="shared" si="35"/>
        <v>#N/A</v>
      </c>
      <c r="J150" s="12" t="e">
        <f t="shared" si="34"/>
        <v>#N/A</v>
      </c>
      <c r="K150" s="18"/>
      <c r="L150" s="16"/>
      <c r="M150" s="16"/>
    </row>
    <row r="151" spans="1:13" hidden="1" x14ac:dyDescent="0.25">
      <c r="A151" s="9"/>
      <c r="C151" s="16"/>
      <c r="I151" s="12" t="e">
        <f t="shared" si="35"/>
        <v>#N/A</v>
      </c>
      <c r="J151" s="12" t="e">
        <f t="shared" si="34"/>
        <v>#N/A</v>
      </c>
      <c r="K151" s="18"/>
      <c r="L151" s="22"/>
      <c r="M151" s="16"/>
    </row>
    <row r="152" spans="1:13" hidden="1" x14ac:dyDescent="0.25">
      <c r="A152" s="9"/>
      <c r="C152" s="16"/>
      <c r="I152" s="12" t="e">
        <f t="shared" si="35"/>
        <v>#N/A</v>
      </c>
      <c r="J152" s="12" t="e">
        <f t="shared" si="34"/>
        <v>#N/A</v>
      </c>
      <c r="K152" s="16"/>
      <c r="L152" s="16"/>
      <c r="M152" s="16"/>
    </row>
    <row r="153" spans="1:13" hidden="1" x14ac:dyDescent="0.25">
      <c r="A153" s="9"/>
      <c r="C153" s="16"/>
      <c r="I153" s="12" t="e">
        <f t="shared" si="35"/>
        <v>#N/A</v>
      </c>
      <c r="J153" s="12" t="e">
        <f t="shared" si="34"/>
        <v>#N/A</v>
      </c>
      <c r="K153" s="18"/>
      <c r="L153" s="18"/>
      <c r="M153" s="16"/>
    </row>
    <row r="154" spans="1:13" hidden="1" x14ac:dyDescent="0.25">
      <c r="A154" s="9"/>
      <c r="C154" s="16"/>
      <c r="I154" s="12" t="e">
        <f t="shared" si="35"/>
        <v>#N/A</v>
      </c>
      <c r="J154" s="12" t="e">
        <f t="shared" si="34"/>
        <v>#N/A</v>
      </c>
      <c r="K154" s="18"/>
      <c r="L154" s="22"/>
      <c r="M154" s="16"/>
    </row>
    <row r="155" spans="1:13" hidden="1" x14ac:dyDescent="0.25">
      <c r="A155" s="9"/>
      <c r="C155" s="16"/>
      <c r="I155" s="12" t="e">
        <f t="shared" si="35"/>
        <v>#N/A</v>
      </c>
      <c r="J155" s="12" t="e">
        <f t="shared" si="34"/>
        <v>#N/A</v>
      </c>
      <c r="K155" s="16"/>
      <c r="L155" s="16"/>
      <c r="M155" s="16"/>
    </row>
    <row r="156" spans="1:13" hidden="1" x14ac:dyDescent="0.25">
      <c r="A156" s="9"/>
      <c r="C156" s="16"/>
      <c r="I156" s="12" t="e">
        <f t="shared" si="35"/>
        <v>#N/A</v>
      </c>
      <c r="J156" s="12" t="e">
        <f t="shared" si="34"/>
        <v>#N/A</v>
      </c>
      <c r="K156" s="16"/>
      <c r="L156" s="16"/>
      <c r="M156" s="16"/>
    </row>
    <row r="157" spans="1:13" hidden="1" x14ac:dyDescent="0.25">
      <c r="A157" s="9"/>
      <c r="C157" s="16"/>
      <c r="I157" s="12" t="e">
        <f t="shared" si="35"/>
        <v>#N/A</v>
      </c>
      <c r="J157" s="12" t="e">
        <f t="shared" si="34"/>
        <v>#N/A</v>
      </c>
      <c r="K157" s="16"/>
      <c r="L157" s="16"/>
      <c r="M157" s="16"/>
    </row>
    <row r="158" spans="1:13" hidden="1" x14ac:dyDescent="0.25">
      <c r="A158" s="9"/>
      <c r="C158" s="16"/>
      <c r="I158" s="12" t="e">
        <f t="shared" si="35"/>
        <v>#N/A</v>
      </c>
      <c r="J158" s="12" t="e">
        <f t="shared" si="34"/>
        <v>#N/A</v>
      </c>
      <c r="K158" s="16"/>
      <c r="L158" s="16"/>
      <c r="M158" s="16"/>
    </row>
    <row r="159" spans="1:13" hidden="1" x14ac:dyDescent="0.25">
      <c r="A159" s="9"/>
      <c r="C159" s="16"/>
      <c r="I159" s="12" t="e">
        <f t="shared" si="35"/>
        <v>#N/A</v>
      </c>
      <c r="J159" s="12" t="e">
        <f t="shared" si="34"/>
        <v>#N/A</v>
      </c>
      <c r="K159" s="16"/>
      <c r="L159" s="16"/>
      <c r="M159" s="16"/>
    </row>
    <row r="160" spans="1:13" hidden="1" x14ac:dyDescent="0.25">
      <c r="A160" s="9"/>
      <c r="C160" s="16"/>
      <c r="I160" s="12" t="e">
        <f t="shared" si="35"/>
        <v>#N/A</v>
      </c>
      <c r="J160" s="12" t="e">
        <f t="shared" si="34"/>
        <v>#N/A</v>
      </c>
      <c r="K160" s="16"/>
      <c r="L160" s="16"/>
      <c r="M160" s="16"/>
    </row>
    <row r="161" spans="1:13" hidden="1" x14ac:dyDescent="0.25">
      <c r="A161" s="9"/>
      <c r="C161" s="16"/>
      <c r="I161" s="12" t="e">
        <f t="shared" si="35"/>
        <v>#N/A</v>
      </c>
      <c r="J161" s="12" t="e">
        <f t="shared" si="34"/>
        <v>#N/A</v>
      </c>
      <c r="K161" s="16"/>
      <c r="L161" s="16"/>
      <c r="M161" s="16"/>
    </row>
    <row r="162" spans="1:13" hidden="1" x14ac:dyDescent="0.25">
      <c r="A162" s="9"/>
      <c r="C162" s="16"/>
      <c r="I162" s="12" t="e">
        <f t="shared" si="35"/>
        <v>#N/A</v>
      </c>
      <c r="J162" s="12" t="e">
        <f t="shared" si="34"/>
        <v>#N/A</v>
      </c>
      <c r="K162" s="16"/>
      <c r="L162" s="16"/>
      <c r="M162" s="16"/>
    </row>
    <row r="163" spans="1:13" hidden="1" x14ac:dyDescent="0.25">
      <c r="A163" s="9"/>
      <c r="C163" s="16"/>
      <c r="I163" s="12" t="e">
        <f t="shared" si="35"/>
        <v>#N/A</v>
      </c>
      <c r="J163" s="12" t="e">
        <f t="shared" si="34"/>
        <v>#N/A</v>
      </c>
      <c r="K163" s="16"/>
      <c r="L163" s="16"/>
      <c r="M163" s="16"/>
    </row>
    <row r="164" spans="1:13" hidden="1" x14ac:dyDescent="0.25">
      <c r="A164" s="9"/>
      <c r="C164" s="16"/>
      <c r="I164" s="12" t="e">
        <f t="shared" si="35"/>
        <v>#N/A</v>
      </c>
      <c r="J164" s="12" t="e">
        <f t="shared" si="34"/>
        <v>#N/A</v>
      </c>
      <c r="K164" s="18"/>
      <c r="L164" s="22"/>
      <c r="M164" s="16"/>
    </row>
    <row r="165" spans="1:13" hidden="1" x14ac:dyDescent="0.25">
      <c r="A165" s="9"/>
      <c r="C165" s="16"/>
      <c r="I165" s="12" t="e">
        <f t="shared" si="35"/>
        <v>#N/A</v>
      </c>
      <c r="J165" s="12" t="e">
        <f t="shared" si="34"/>
        <v>#N/A</v>
      </c>
      <c r="K165" s="16"/>
      <c r="L165" s="16"/>
      <c r="M165" s="16"/>
    </row>
    <row r="166" spans="1:13" hidden="1" x14ac:dyDescent="0.25">
      <c r="A166" s="9"/>
      <c r="C166" s="16"/>
      <c r="I166" s="12" t="e">
        <f t="shared" si="35"/>
        <v>#N/A</v>
      </c>
      <c r="J166" s="12" t="e">
        <f t="shared" si="34"/>
        <v>#N/A</v>
      </c>
      <c r="K166" s="16"/>
      <c r="L166" s="16"/>
      <c r="M166" s="16"/>
    </row>
    <row r="167" spans="1:13" hidden="1" x14ac:dyDescent="0.25">
      <c r="A167" s="9"/>
      <c r="C167" s="16"/>
      <c r="I167" s="12" t="e">
        <f t="shared" ref="I167:I189" si="39">+VLOOKUP(C167,$M$1:$N$27,2,0)</f>
        <v>#N/A</v>
      </c>
      <c r="J167" s="12" t="e">
        <f t="shared" ref="J167:J180" si="40">+I167*E167</f>
        <v>#N/A</v>
      </c>
      <c r="K167" s="18"/>
      <c r="L167" s="16"/>
      <c r="M167" s="16"/>
    </row>
    <row r="168" spans="1:13" hidden="1" x14ac:dyDescent="0.25">
      <c r="A168" s="9"/>
      <c r="C168" s="16"/>
      <c r="I168" s="12" t="e">
        <f t="shared" si="39"/>
        <v>#N/A</v>
      </c>
      <c r="J168" s="12" t="e">
        <f t="shared" si="40"/>
        <v>#N/A</v>
      </c>
      <c r="K168" s="16"/>
      <c r="L168" s="16"/>
      <c r="M168" s="16"/>
    </row>
    <row r="169" spans="1:13" hidden="1" x14ac:dyDescent="0.25">
      <c r="A169" s="9"/>
      <c r="C169" s="16"/>
      <c r="I169" s="12" t="e">
        <f t="shared" si="39"/>
        <v>#N/A</v>
      </c>
      <c r="J169" s="12" t="e">
        <f t="shared" si="40"/>
        <v>#N/A</v>
      </c>
      <c r="K169" s="16"/>
      <c r="L169" s="16"/>
      <c r="M169" s="16"/>
    </row>
    <row r="170" spans="1:13" hidden="1" x14ac:dyDescent="0.25">
      <c r="A170" s="9"/>
      <c r="C170" s="16"/>
      <c r="I170" s="12" t="e">
        <f t="shared" si="39"/>
        <v>#N/A</v>
      </c>
      <c r="J170" s="12" t="e">
        <f t="shared" si="40"/>
        <v>#N/A</v>
      </c>
      <c r="K170" s="16"/>
      <c r="L170" s="16"/>
      <c r="M170" s="16"/>
    </row>
    <row r="171" spans="1:13" hidden="1" x14ac:dyDescent="0.25">
      <c r="A171" s="9"/>
      <c r="C171" s="16"/>
      <c r="I171" s="12" t="e">
        <f t="shared" si="39"/>
        <v>#N/A</v>
      </c>
      <c r="J171" s="12" t="e">
        <f t="shared" si="40"/>
        <v>#N/A</v>
      </c>
      <c r="K171" s="16"/>
      <c r="L171" s="16"/>
      <c r="M171" s="16"/>
    </row>
    <row r="172" spans="1:13" hidden="1" x14ac:dyDescent="0.25">
      <c r="A172" s="9"/>
      <c r="C172" s="16"/>
      <c r="I172" s="12" t="e">
        <f t="shared" si="39"/>
        <v>#N/A</v>
      </c>
      <c r="J172" s="12" t="e">
        <f t="shared" si="40"/>
        <v>#N/A</v>
      </c>
      <c r="K172" s="16"/>
      <c r="L172" s="16"/>
      <c r="M172" s="16"/>
    </row>
    <row r="173" spans="1:13" hidden="1" x14ac:dyDescent="0.25">
      <c r="A173" s="9"/>
      <c r="C173" s="16"/>
      <c r="I173" s="12" t="e">
        <f t="shared" si="39"/>
        <v>#N/A</v>
      </c>
      <c r="J173" s="12" t="e">
        <f t="shared" si="40"/>
        <v>#N/A</v>
      </c>
      <c r="K173" s="16"/>
      <c r="L173" s="16"/>
      <c r="M173" s="16"/>
    </row>
    <row r="174" spans="1:13" hidden="1" x14ac:dyDescent="0.25">
      <c r="A174" s="9"/>
      <c r="C174" s="16"/>
      <c r="I174" s="12" t="e">
        <f t="shared" si="39"/>
        <v>#N/A</v>
      </c>
      <c r="J174" s="12" t="e">
        <f t="shared" si="40"/>
        <v>#N/A</v>
      </c>
      <c r="K174" s="18"/>
      <c r="L174" s="22"/>
      <c r="M174" s="16"/>
    </row>
    <row r="175" spans="1:13" hidden="1" x14ac:dyDescent="0.25">
      <c r="A175" s="9"/>
      <c r="C175" s="16"/>
      <c r="I175" s="12" t="e">
        <f t="shared" si="39"/>
        <v>#N/A</v>
      </c>
      <c r="J175" s="12" t="e">
        <f>+I175*E175</f>
        <v>#N/A</v>
      </c>
      <c r="K175" s="18"/>
      <c r="L175" s="16"/>
      <c r="M175" s="16"/>
    </row>
    <row r="176" spans="1:13" hidden="1" x14ac:dyDescent="0.25">
      <c r="A176" s="9"/>
      <c r="C176" s="16"/>
      <c r="I176" s="12" t="e">
        <f t="shared" si="39"/>
        <v>#N/A</v>
      </c>
      <c r="J176" s="12" t="e">
        <f t="shared" si="40"/>
        <v>#N/A</v>
      </c>
      <c r="K176" s="16"/>
      <c r="L176" s="16"/>
      <c r="M176" s="16"/>
    </row>
    <row r="177" spans="1:13" hidden="1" x14ac:dyDescent="0.25">
      <c r="A177" s="9"/>
      <c r="C177" s="16"/>
      <c r="I177" s="12" t="e">
        <f t="shared" si="39"/>
        <v>#N/A</v>
      </c>
      <c r="J177" s="12" t="e">
        <f>+I177*E177</f>
        <v>#N/A</v>
      </c>
      <c r="K177" s="16"/>
      <c r="L177" s="16"/>
      <c r="M177" s="16"/>
    </row>
    <row r="178" spans="1:13" hidden="1" x14ac:dyDescent="0.25">
      <c r="A178" s="9"/>
      <c r="C178" s="16"/>
      <c r="I178" s="12" t="e">
        <f t="shared" si="39"/>
        <v>#N/A</v>
      </c>
      <c r="J178" s="12" t="e">
        <f t="shared" si="40"/>
        <v>#N/A</v>
      </c>
      <c r="K178" s="16"/>
      <c r="L178" s="16"/>
      <c r="M178" s="16"/>
    </row>
    <row r="179" spans="1:13" hidden="1" x14ac:dyDescent="0.25">
      <c r="A179" s="9"/>
      <c r="C179" s="16"/>
      <c r="I179" s="12" t="e">
        <f t="shared" si="39"/>
        <v>#N/A</v>
      </c>
      <c r="J179" s="12" t="e">
        <f t="shared" si="40"/>
        <v>#N/A</v>
      </c>
      <c r="K179" s="16"/>
      <c r="L179" s="16"/>
      <c r="M179" s="16"/>
    </row>
    <row r="180" spans="1:13" hidden="1" x14ac:dyDescent="0.25">
      <c r="A180" s="9"/>
      <c r="C180" s="16"/>
      <c r="I180" s="12" t="e">
        <f t="shared" si="39"/>
        <v>#N/A</v>
      </c>
      <c r="J180" s="12" t="e">
        <f t="shared" si="40"/>
        <v>#N/A</v>
      </c>
      <c r="K180" s="18"/>
      <c r="L180" s="16"/>
      <c r="M180" s="16"/>
    </row>
    <row r="181" spans="1:13" hidden="1" x14ac:dyDescent="0.25">
      <c r="A181" s="9"/>
      <c r="C181" s="16"/>
      <c r="I181" s="12" t="e">
        <f t="shared" si="39"/>
        <v>#N/A</v>
      </c>
      <c r="J181" s="12" t="e">
        <f t="shared" ref="J181:J189" si="41">+I181*E181</f>
        <v>#N/A</v>
      </c>
      <c r="K181" s="22"/>
      <c r="L181" s="16"/>
      <c r="M181" s="16"/>
    </row>
    <row r="182" spans="1:13" hidden="1" x14ac:dyDescent="0.25">
      <c r="A182" s="9"/>
      <c r="C182" s="16"/>
      <c r="I182" s="12" t="e">
        <f t="shared" si="39"/>
        <v>#N/A</v>
      </c>
      <c r="J182" s="12" t="e">
        <f t="shared" si="41"/>
        <v>#N/A</v>
      </c>
      <c r="K182" s="22"/>
      <c r="L182" s="16"/>
      <c r="M182" s="16"/>
    </row>
    <row r="183" spans="1:13" hidden="1" x14ac:dyDescent="0.25">
      <c r="I183" s="12" t="e">
        <f t="shared" si="39"/>
        <v>#N/A</v>
      </c>
      <c r="J183" s="12" t="e">
        <f t="shared" si="41"/>
        <v>#N/A</v>
      </c>
      <c r="K183" s="16"/>
      <c r="L183" s="16"/>
      <c r="M183" s="16"/>
    </row>
    <row r="184" spans="1:13" hidden="1" x14ac:dyDescent="0.25">
      <c r="I184" s="12" t="e">
        <f t="shared" si="39"/>
        <v>#N/A</v>
      </c>
      <c r="J184" s="12" t="e">
        <f t="shared" si="41"/>
        <v>#N/A</v>
      </c>
      <c r="K184" s="16"/>
      <c r="L184" s="16"/>
      <c r="M184" s="16"/>
    </row>
    <row r="185" spans="1:13" hidden="1" x14ac:dyDescent="0.25">
      <c r="I185" s="12" t="e">
        <f t="shared" si="39"/>
        <v>#N/A</v>
      </c>
      <c r="J185" s="12" t="e">
        <f t="shared" si="41"/>
        <v>#N/A</v>
      </c>
      <c r="K185" s="16"/>
      <c r="L185" s="16"/>
      <c r="M185" s="16"/>
    </row>
    <row r="186" spans="1:13" hidden="1" x14ac:dyDescent="0.25">
      <c r="I186" s="12" t="e">
        <f t="shared" si="39"/>
        <v>#N/A</v>
      </c>
      <c r="J186" s="12" t="e">
        <f t="shared" si="41"/>
        <v>#N/A</v>
      </c>
      <c r="K186" s="16"/>
      <c r="L186" s="16"/>
      <c r="M186" s="16"/>
    </row>
    <row r="187" spans="1:13" hidden="1" x14ac:dyDescent="0.25">
      <c r="I187" s="12" t="e">
        <f t="shared" si="39"/>
        <v>#N/A</v>
      </c>
      <c r="J187" s="12" t="e">
        <f t="shared" si="41"/>
        <v>#N/A</v>
      </c>
      <c r="K187" s="16"/>
      <c r="L187" s="16"/>
      <c r="M187" s="16"/>
    </row>
    <row r="188" spans="1:13" hidden="1" x14ac:dyDescent="0.25">
      <c r="I188" s="12" t="e">
        <f t="shared" si="39"/>
        <v>#N/A</v>
      </c>
      <c r="J188" s="12" t="e">
        <f t="shared" si="41"/>
        <v>#N/A</v>
      </c>
      <c r="K188" s="16"/>
      <c r="L188" s="16"/>
      <c r="M188" s="16"/>
    </row>
    <row r="189" spans="1:13" hidden="1" x14ac:dyDescent="0.25">
      <c r="I189" s="12" t="e">
        <f t="shared" si="39"/>
        <v>#N/A</v>
      </c>
      <c r="J189" s="12" t="e">
        <f t="shared" si="41"/>
        <v>#N/A</v>
      </c>
    </row>
    <row r="190" spans="1:13" x14ac:dyDescent="0.25">
      <c r="K190" s="16"/>
    </row>
    <row r="192" spans="1:13" x14ac:dyDescent="0.25">
      <c r="M192" s="12">
        <v>4250000</v>
      </c>
    </row>
    <row r="193" spans="13:13" x14ac:dyDescent="0.25">
      <c r="M193" s="12">
        <v>8400000</v>
      </c>
    </row>
    <row r="194" spans="13:13" x14ac:dyDescent="0.25">
      <c r="M194" s="12">
        <f>SUBTOTAL(9,M192:M193)</f>
        <v>12650000</v>
      </c>
    </row>
    <row r="195" spans="13:13" x14ac:dyDescent="0.25">
      <c r="M195" s="12">
        <f>+M194/11</f>
        <v>1150000</v>
      </c>
    </row>
    <row r="196" spans="13:13" x14ac:dyDescent="0.25">
      <c r="M196" s="12"/>
    </row>
  </sheetData>
  <autoFilter ref="A14:L189">
    <filterColumn colId="5">
      <filters>
        <filter val="Evelio Martinez"/>
      </filters>
    </filterColumn>
  </autoFilter>
  <mergeCells count="3">
    <mergeCell ref="A1:K2"/>
    <mergeCell ref="A3:K4"/>
    <mergeCell ref="A5:K5"/>
  </mergeCells>
  <pageMargins left="0.7" right="0.7" top="0.75" bottom="0.75" header="0.3" footer="0.3"/>
  <ignoredErrors>
    <ignoredError sqref="I108 I99:I102 I112 I17 H12 I20:I21 I40:I52 I54 I27 I38 I34:I36 I24" formula="1"/>
    <ignoredError sqref="J102 J112 J125 J131:J133 J134:J138 J54 J60 I61:J61 J63 J62 J65:J67 J72:J74 J78 I81:I83 J79:J83 I84:J89" evalError="1"/>
    <ignoredError sqref="I62" evalError="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7"/>
  <sheetViews>
    <sheetView tabSelected="1" workbookViewId="0">
      <selection activeCell="J7" sqref="J7:J10"/>
    </sheetView>
  </sheetViews>
  <sheetFormatPr baseColWidth="10" defaultRowHeight="15" x14ac:dyDescent="0.25"/>
  <cols>
    <col min="1" max="1" width="20" bestFit="1" customWidth="1"/>
    <col min="2" max="2" width="12.140625" customWidth="1"/>
    <col min="3" max="3" width="48.140625" bestFit="1" customWidth="1"/>
    <col min="4" max="4" width="9.7109375" bestFit="1" customWidth="1"/>
    <col min="5" max="5" width="10.7109375" bestFit="1" customWidth="1"/>
    <col min="6" max="6" width="14.28515625" customWidth="1"/>
    <col min="7" max="7" width="16.5703125" customWidth="1"/>
    <col min="8" max="8" width="11" bestFit="1" customWidth="1"/>
    <col min="9" max="9" width="7.5703125" bestFit="1" customWidth="1"/>
    <col min="10" max="10" width="10.85546875" bestFit="1" customWidth="1"/>
    <col min="11" max="11" width="21.5703125" bestFit="1" customWidth="1"/>
    <col min="12" max="12" width="14.5703125" bestFit="1" customWidth="1"/>
    <col min="13" max="13" width="13" bestFit="1" customWidth="1"/>
    <col min="14" max="14" width="14.28515625" bestFit="1" customWidth="1"/>
  </cols>
  <sheetData>
    <row r="1" spans="1:14" x14ac:dyDescent="0.2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M1" s="23" t="s">
        <v>1</v>
      </c>
      <c r="N1" s="23" t="s">
        <v>2</v>
      </c>
    </row>
    <row r="2" spans="1:14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M2" s="2"/>
      <c r="N2" s="20"/>
    </row>
    <row r="3" spans="1:14" x14ac:dyDescent="0.25">
      <c r="A3" s="35" t="s">
        <v>72</v>
      </c>
      <c r="B3" s="35"/>
      <c r="C3" s="35"/>
      <c r="D3" s="35"/>
      <c r="E3" s="35"/>
      <c r="F3" s="35"/>
      <c r="G3" s="35"/>
      <c r="H3" s="35"/>
      <c r="I3" s="35"/>
      <c r="J3" s="35"/>
      <c r="K3" s="35"/>
      <c r="M3" s="2"/>
      <c r="N3" s="20"/>
    </row>
    <row r="4" spans="1:14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M4" s="2"/>
      <c r="N4" s="20"/>
    </row>
    <row r="5" spans="1:14" ht="21" x14ac:dyDescent="0.25">
      <c r="A5" s="36" t="s">
        <v>40</v>
      </c>
      <c r="B5" s="36"/>
      <c r="C5" s="36"/>
      <c r="D5" s="36"/>
      <c r="E5" s="36"/>
      <c r="F5" s="36"/>
      <c r="G5" s="36"/>
      <c r="H5" s="36"/>
      <c r="I5" s="36"/>
      <c r="J5" s="36"/>
      <c r="K5" s="36"/>
      <c r="M5" s="2"/>
      <c r="N5" s="20"/>
    </row>
    <row r="6" spans="1:14" ht="18.75" x14ac:dyDescent="0.3">
      <c r="A6" s="3" t="s">
        <v>78</v>
      </c>
      <c r="B6" s="4">
        <f t="shared" ref="B6:B12" si="0">+SUMIF($C$41:$C$729,F6,$D$41:$D$729)-SUMIF($C$41:$C$729,F6,$E$41:$E$729)</f>
        <v>6</v>
      </c>
      <c r="C6" s="5" t="s">
        <v>10</v>
      </c>
      <c r="D6" s="3"/>
      <c r="E6" s="5" t="s">
        <v>11</v>
      </c>
      <c r="F6" s="24" t="s">
        <v>79</v>
      </c>
      <c r="G6" s="3" t="s">
        <v>132</v>
      </c>
      <c r="H6" s="4">
        <f t="shared" ref="H6:H12" si="1">+SUMIF($C$41:$C$729,K6,$D$41:$D$729)-SUMIF($C$41:$C$729,K6,$E$41:$E$729)</f>
        <v>2</v>
      </c>
      <c r="I6" s="5" t="s">
        <v>10</v>
      </c>
      <c r="J6" s="5" t="s">
        <v>11</v>
      </c>
      <c r="K6" s="6" t="s">
        <v>132</v>
      </c>
      <c r="M6" s="2"/>
      <c r="N6" s="20"/>
    </row>
    <row r="7" spans="1:14" ht="18.75" x14ac:dyDescent="0.3">
      <c r="A7" s="3" t="s">
        <v>80</v>
      </c>
      <c r="B7" s="4">
        <f t="shared" si="0"/>
        <v>3</v>
      </c>
      <c r="C7" s="5" t="s">
        <v>10</v>
      </c>
      <c r="D7" s="5"/>
      <c r="E7" s="5" t="s">
        <v>11</v>
      </c>
      <c r="F7" s="24" t="s">
        <v>81</v>
      </c>
      <c r="G7" s="3" t="s">
        <v>133</v>
      </c>
      <c r="H7" s="4">
        <f t="shared" si="1"/>
        <v>3</v>
      </c>
      <c r="I7" s="5" t="s">
        <v>17</v>
      </c>
      <c r="J7" s="5" t="s">
        <v>11</v>
      </c>
      <c r="K7" s="6" t="s">
        <v>133</v>
      </c>
      <c r="M7" s="11"/>
      <c r="N7" s="25"/>
    </row>
    <row r="8" spans="1:14" ht="18.75" x14ac:dyDescent="0.3">
      <c r="A8" s="3" t="s">
        <v>86</v>
      </c>
      <c r="B8" s="4">
        <f t="shared" si="0"/>
        <v>14</v>
      </c>
      <c r="C8" s="5" t="s">
        <v>17</v>
      </c>
      <c r="D8" s="5"/>
      <c r="E8" s="5" t="s">
        <v>11</v>
      </c>
      <c r="F8" s="6" t="s">
        <v>85</v>
      </c>
      <c r="G8" s="3" t="s">
        <v>134</v>
      </c>
      <c r="H8" s="4">
        <f t="shared" si="1"/>
        <v>2</v>
      </c>
      <c r="I8" s="5" t="s">
        <v>17</v>
      </c>
      <c r="J8" s="5" t="s">
        <v>11</v>
      </c>
      <c r="K8" s="6" t="s">
        <v>134</v>
      </c>
      <c r="M8" s="11"/>
      <c r="N8" s="25"/>
    </row>
    <row r="9" spans="1:14" ht="18.75" x14ac:dyDescent="0.3">
      <c r="A9" s="3" t="s">
        <v>87</v>
      </c>
      <c r="B9" s="4">
        <f t="shared" si="0"/>
        <v>9</v>
      </c>
      <c r="C9" s="5" t="s">
        <v>17</v>
      </c>
      <c r="D9" s="5"/>
      <c r="E9" s="5" t="s">
        <v>11</v>
      </c>
      <c r="F9" s="6" t="s">
        <v>87</v>
      </c>
      <c r="G9" s="3" t="s">
        <v>135</v>
      </c>
      <c r="H9" s="4">
        <f t="shared" si="1"/>
        <v>1</v>
      </c>
      <c r="I9" s="5" t="s">
        <v>17</v>
      </c>
      <c r="J9" s="5" t="s">
        <v>11</v>
      </c>
      <c r="K9" s="6" t="s">
        <v>135</v>
      </c>
      <c r="M9" s="11"/>
      <c r="N9" s="25"/>
    </row>
    <row r="10" spans="1:14" ht="18.75" x14ac:dyDescent="0.3">
      <c r="A10" s="3" t="s">
        <v>88</v>
      </c>
      <c r="B10" s="4">
        <f t="shared" si="0"/>
        <v>3</v>
      </c>
      <c r="C10" s="5" t="s">
        <v>17</v>
      </c>
      <c r="D10" s="5"/>
      <c r="E10" s="5" t="s">
        <v>11</v>
      </c>
      <c r="F10" s="6" t="s">
        <v>88</v>
      </c>
      <c r="G10" s="3" t="s">
        <v>136</v>
      </c>
      <c r="H10" s="4">
        <f t="shared" si="1"/>
        <v>2</v>
      </c>
      <c r="I10" s="5" t="s">
        <v>17</v>
      </c>
      <c r="J10" s="5" t="s">
        <v>11</v>
      </c>
      <c r="K10" s="6" t="s">
        <v>136</v>
      </c>
      <c r="M10" s="11"/>
      <c r="N10" s="25"/>
    </row>
    <row r="11" spans="1:14" ht="18.75" x14ac:dyDescent="0.3">
      <c r="A11" s="3" t="s">
        <v>90</v>
      </c>
      <c r="B11" s="4">
        <f t="shared" si="0"/>
        <v>1</v>
      </c>
      <c r="C11" s="5" t="s">
        <v>17</v>
      </c>
      <c r="D11" s="5"/>
      <c r="E11" s="5" t="s">
        <v>11</v>
      </c>
      <c r="F11" s="6" t="s">
        <v>90</v>
      </c>
      <c r="G11" s="3" t="s">
        <v>137</v>
      </c>
      <c r="H11" s="4">
        <f t="shared" si="1"/>
        <v>8</v>
      </c>
      <c r="I11" s="5" t="s">
        <v>17</v>
      </c>
      <c r="J11" s="5" t="s">
        <v>11</v>
      </c>
      <c r="K11" s="6" t="s">
        <v>137</v>
      </c>
      <c r="M11" s="11"/>
      <c r="N11" s="25"/>
    </row>
    <row r="12" spans="1:14" ht="18.75" x14ac:dyDescent="0.3">
      <c r="A12" s="3" t="s">
        <v>91</v>
      </c>
      <c r="B12" s="4">
        <f t="shared" si="0"/>
        <v>13</v>
      </c>
      <c r="C12" s="5" t="s">
        <v>17</v>
      </c>
      <c r="D12" s="5"/>
      <c r="E12" s="5" t="s">
        <v>11</v>
      </c>
      <c r="F12" s="6" t="s">
        <v>91</v>
      </c>
      <c r="G12" s="3" t="s">
        <v>138</v>
      </c>
      <c r="H12" s="4">
        <f t="shared" si="1"/>
        <v>24</v>
      </c>
      <c r="I12" s="5" t="s">
        <v>17</v>
      </c>
      <c r="J12" s="5" t="s">
        <v>11</v>
      </c>
      <c r="K12" s="6" t="s">
        <v>138</v>
      </c>
      <c r="M12" s="11"/>
      <c r="N12" s="25"/>
    </row>
    <row r="13" spans="1:14" ht="18.75" x14ac:dyDescent="0.3">
      <c r="A13" s="3" t="s">
        <v>92</v>
      </c>
      <c r="B13" s="4">
        <f t="shared" ref="B13" si="2">+SUMIF($C$41:$C$729,F13,$D$41:$D$729)-SUMIF($C$41:$C$729,F13,$E$41:$E$729)</f>
        <v>2</v>
      </c>
      <c r="C13" s="5" t="s">
        <v>17</v>
      </c>
      <c r="D13" s="5"/>
      <c r="E13" s="5" t="s">
        <v>11</v>
      </c>
      <c r="F13" s="6" t="s">
        <v>92</v>
      </c>
      <c r="G13" s="3" t="s">
        <v>139</v>
      </c>
      <c r="H13" s="4">
        <f t="shared" ref="H13" si="3">+SUMIF($C$41:$C$729,K13,$D$41:$D$729)-SUMIF($C$41:$C$729,K13,$E$41:$E$729)</f>
        <v>2</v>
      </c>
      <c r="I13" s="5" t="s">
        <v>17</v>
      </c>
      <c r="J13" s="5" t="s">
        <v>11</v>
      </c>
      <c r="K13" s="6" t="s">
        <v>139</v>
      </c>
      <c r="M13" s="11"/>
      <c r="N13" s="25"/>
    </row>
    <row r="14" spans="1:14" ht="18.75" x14ac:dyDescent="0.3">
      <c r="A14" s="3" t="s">
        <v>93</v>
      </c>
      <c r="B14" s="4">
        <f t="shared" ref="B14" si="4">+SUMIF($C$41:$C$729,F14,$D$41:$D$729)-SUMIF($C$41:$C$729,F14,$E$41:$E$729)</f>
        <v>9</v>
      </c>
      <c r="C14" s="5" t="s">
        <v>17</v>
      </c>
      <c r="D14" s="5"/>
      <c r="E14" s="5" t="s">
        <v>11</v>
      </c>
      <c r="F14" s="6" t="s">
        <v>94</v>
      </c>
      <c r="G14" s="3" t="s">
        <v>140</v>
      </c>
      <c r="H14" s="4">
        <f t="shared" ref="H14" si="5">+SUMIF($C$41:$C$729,K14,$D$41:$D$729)-SUMIF($C$41:$C$729,K14,$E$41:$E$729)</f>
        <v>0</v>
      </c>
      <c r="I14" s="5" t="s">
        <v>17</v>
      </c>
      <c r="J14" s="5" t="s">
        <v>11</v>
      </c>
      <c r="K14" s="6" t="s">
        <v>140</v>
      </c>
      <c r="M14" s="11"/>
      <c r="N14" s="25"/>
    </row>
    <row r="15" spans="1:14" ht="18.75" x14ac:dyDescent="0.3">
      <c r="A15" s="3" t="s">
        <v>96</v>
      </c>
      <c r="B15" s="4">
        <f t="shared" ref="B15" si="6">+SUMIF($C$41:$C$729,F15,$D$41:$D$729)-SUMIF($C$41:$C$729,F15,$E$41:$E$729)</f>
        <v>6</v>
      </c>
      <c r="C15" s="5" t="s">
        <v>17</v>
      </c>
      <c r="D15" s="5"/>
      <c r="E15" s="5" t="s">
        <v>11</v>
      </c>
      <c r="F15" s="6" t="s">
        <v>95</v>
      </c>
      <c r="G15" s="3" t="s">
        <v>141</v>
      </c>
      <c r="H15" s="4">
        <f t="shared" ref="H15" si="7">+SUMIF($C$41:$C$729,K15,$D$41:$D$729)-SUMIF($C$41:$C$729,K15,$E$41:$E$729)</f>
        <v>4</v>
      </c>
      <c r="I15" s="5" t="s">
        <v>17</v>
      </c>
      <c r="J15" s="5" t="s">
        <v>11</v>
      </c>
      <c r="K15" s="6" t="s">
        <v>141</v>
      </c>
      <c r="M15" s="11"/>
      <c r="N15" s="25"/>
    </row>
    <row r="16" spans="1:14" ht="18.75" x14ac:dyDescent="0.3">
      <c r="A16" s="3" t="s">
        <v>97</v>
      </c>
      <c r="B16" s="4">
        <f t="shared" ref="B16" si="8">+SUMIF($C$41:$C$729,F16,$D$41:$D$729)-SUMIF($C$41:$C$729,F16,$E$41:$E$729)</f>
        <v>3</v>
      </c>
      <c r="C16" s="5" t="s">
        <v>17</v>
      </c>
      <c r="D16" s="5"/>
      <c r="E16" s="5" t="s">
        <v>11</v>
      </c>
      <c r="F16" s="6" t="s">
        <v>97</v>
      </c>
      <c r="G16" s="3" t="s">
        <v>142</v>
      </c>
      <c r="H16" s="4">
        <f t="shared" ref="H16" si="9">+SUMIF($C$41:$C$729,K16,$D$41:$D$729)-SUMIF($C$41:$C$729,K16,$E$41:$E$729)</f>
        <v>4</v>
      </c>
      <c r="I16" s="5" t="s">
        <v>17</v>
      </c>
      <c r="J16" s="5" t="s">
        <v>11</v>
      </c>
      <c r="K16" s="6" t="s">
        <v>142</v>
      </c>
      <c r="M16" s="11"/>
      <c r="N16" s="25"/>
    </row>
    <row r="17" spans="1:14" ht="18.75" x14ac:dyDescent="0.3">
      <c r="A17" s="3" t="s">
        <v>98</v>
      </c>
      <c r="B17" s="4">
        <f t="shared" ref="B17" si="10">+SUMIF($C$41:$C$729,F17,$D$41:$D$729)-SUMIF($C$41:$C$729,F17,$E$41:$E$729)</f>
        <v>10</v>
      </c>
      <c r="C17" s="5" t="s">
        <v>17</v>
      </c>
      <c r="D17" s="5"/>
      <c r="E17" s="5" t="s">
        <v>11</v>
      </c>
      <c r="F17" s="6" t="s">
        <v>98</v>
      </c>
      <c r="G17" s="3" t="s">
        <v>143</v>
      </c>
      <c r="H17" s="4">
        <f t="shared" ref="H17" si="11">+SUMIF($C$41:$C$729,K17,$D$41:$D$729)-SUMIF($C$41:$C$729,K17,$E$41:$E$729)</f>
        <v>4</v>
      </c>
      <c r="I17" s="5" t="s">
        <v>17</v>
      </c>
      <c r="J17" s="5" t="s">
        <v>11</v>
      </c>
      <c r="K17" s="6" t="s">
        <v>143</v>
      </c>
      <c r="M17" s="11"/>
      <c r="N17" s="25"/>
    </row>
    <row r="18" spans="1:14" ht="18.75" x14ac:dyDescent="0.3">
      <c r="A18" s="3" t="s">
        <v>99</v>
      </c>
      <c r="B18" s="4">
        <f t="shared" ref="B18" si="12">+SUMIF($C$41:$C$729,F18,$D$41:$D$729)-SUMIF($C$41:$C$729,F18,$E$41:$E$729)</f>
        <v>10</v>
      </c>
      <c r="C18" s="5" t="s">
        <v>17</v>
      </c>
      <c r="D18" s="5"/>
      <c r="E18" s="5" t="s">
        <v>11</v>
      </c>
      <c r="F18" s="6" t="s">
        <v>99</v>
      </c>
      <c r="G18" s="3" t="s">
        <v>144</v>
      </c>
      <c r="H18" s="4">
        <f t="shared" ref="H18" si="13">+SUMIF($C$41:$C$729,K18,$D$41:$D$729)-SUMIF($C$41:$C$729,K18,$E$41:$E$729)</f>
        <v>2</v>
      </c>
      <c r="I18" s="5" t="s">
        <v>17</v>
      </c>
      <c r="J18" s="5" t="s">
        <v>11</v>
      </c>
      <c r="K18" s="6" t="s">
        <v>144</v>
      </c>
      <c r="M18" s="11"/>
      <c r="N18" s="25"/>
    </row>
    <row r="19" spans="1:14" ht="18.75" x14ac:dyDescent="0.3">
      <c r="A19" s="3" t="s">
        <v>100</v>
      </c>
      <c r="B19" s="4">
        <f t="shared" ref="B19" si="14">+SUMIF($C$41:$C$729,F19,$D$41:$D$729)-SUMIF($C$41:$C$729,F19,$E$41:$E$729)</f>
        <v>15</v>
      </c>
      <c r="C19" s="5" t="s">
        <v>17</v>
      </c>
      <c r="D19" s="5"/>
      <c r="E19" s="5" t="s">
        <v>11</v>
      </c>
      <c r="F19" s="6" t="s">
        <v>100</v>
      </c>
      <c r="G19" s="3" t="s">
        <v>145</v>
      </c>
      <c r="H19" s="4">
        <f t="shared" ref="H19" si="15">+SUMIF($C$41:$C$729,K19,$D$41:$D$729)-SUMIF($C$41:$C$729,K19,$E$41:$E$729)</f>
        <v>10</v>
      </c>
      <c r="I19" s="5" t="s">
        <v>17</v>
      </c>
      <c r="J19" s="5" t="s">
        <v>11</v>
      </c>
      <c r="K19" s="6" t="s">
        <v>145</v>
      </c>
      <c r="M19" s="11"/>
      <c r="N19" s="25"/>
    </row>
    <row r="20" spans="1:14" ht="18.75" x14ac:dyDescent="0.3">
      <c r="A20" s="3" t="s">
        <v>101</v>
      </c>
      <c r="B20" s="4">
        <f t="shared" ref="B20" si="16">+SUMIF($C$41:$C$729,F20,$D$41:$D$729)-SUMIF($C$41:$C$729,F20,$E$41:$E$729)</f>
        <v>4</v>
      </c>
      <c r="C20" s="5" t="s">
        <v>17</v>
      </c>
      <c r="D20" s="5"/>
      <c r="E20" s="5" t="s">
        <v>11</v>
      </c>
      <c r="F20" s="6" t="s">
        <v>101</v>
      </c>
      <c r="G20" s="3" t="s">
        <v>146</v>
      </c>
      <c r="H20" s="4">
        <f t="shared" ref="H20" si="17">+SUMIF($C$41:$C$729,K20,$D$41:$D$729)-SUMIF($C$41:$C$729,K20,$E$41:$E$729)</f>
        <v>2</v>
      </c>
      <c r="I20" s="5" t="s">
        <v>17</v>
      </c>
      <c r="J20" s="5" t="s">
        <v>11</v>
      </c>
      <c r="K20" s="6" t="s">
        <v>146</v>
      </c>
      <c r="M20" s="11"/>
      <c r="N20" s="25"/>
    </row>
    <row r="21" spans="1:14" ht="18.75" x14ac:dyDescent="0.3">
      <c r="A21" s="3" t="s">
        <v>102</v>
      </c>
      <c r="B21" s="4">
        <f t="shared" ref="B21" si="18">+SUMIF($C$41:$C$729,F21,$D$41:$D$729)-SUMIF($C$41:$C$729,F21,$E$41:$E$729)</f>
        <v>2</v>
      </c>
      <c r="C21" s="5" t="s">
        <v>17</v>
      </c>
      <c r="D21" s="5"/>
      <c r="E21" s="5" t="s">
        <v>11</v>
      </c>
      <c r="F21" s="6" t="s">
        <v>103</v>
      </c>
      <c r="G21" s="3" t="s">
        <v>148</v>
      </c>
      <c r="H21" s="4">
        <f t="shared" ref="H21" si="19">+SUMIF($C$41:$C$729,K21,$D$41:$D$729)-SUMIF($C$41:$C$729,K21,$E$41:$E$729)</f>
        <v>1</v>
      </c>
      <c r="I21" s="5" t="s">
        <v>17</v>
      </c>
      <c r="J21" s="5" t="s">
        <v>11</v>
      </c>
      <c r="K21" s="6" t="s">
        <v>148</v>
      </c>
      <c r="M21" s="11"/>
      <c r="N21" s="25"/>
    </row>
    <row r="22" spans="1:14" ht="18.75" x14ac:dyDescent="0.3">
      <c r="A22" s="3" t="s">
        <v>104</v>
      </c>
      <c r="B22" s="4">
        <f t="shared" ref="B22" si="20">+SUMIF($C$41:$C$729,F22,$D$41:$D$729)-SUMIF($C$41:$C$729,F22,$E$41:$E$729)</f>
        <v>2</v>
      </c>
      <c r="C22" s="5" t="s">
        <v>17</v>
      </c>
      <c r="D22" s="5"/>
      <c r="E22" s="5" t="s">
        <v>11</v>
      </c>
      <c r="F22" s="6" t="s">
        <v>104</v>
      </c>
      <c r="G22" s="3" t="s">
        <v>149</v>
      </c>
      <c r="H22" s="4">
        <f t="shared" ref="H22" si="21">+SUMIF($C$41:$C$729,K22,$D$41:$D$729)-SUMIF($C$41:$C$729,K22,$E$41:$E$729)</f>
        <v>1</v>
      </c>
      <c r="I22" s="5" t="s">
        <v>17</v>
      </c>
      <c r="J22" s="5" t="s">
        <v>11</v>
      </c>
      <c r="K22" s="6" t="s">
        <v>149</v>
      </c>
      <c r="M22" s="11"/>
      <c r="N22" s="25"/>
    </row>
    <row r="23" spans="1:14" ht="18.75" x14ac:dyDescent="0.3">
      <c r="A23" s="3" t="s">
        <v>105</v>
      </c>
      <c r="B23" s="4">
        <f t="shared" ref="B23" si="22">+SUMIF($C$41:$C$729,F23,$D$41:$D$729)-SUMIF($C$41:$C$729,F23,$E$41:$E$729)</f>
        <v>4</v>
      </c>
      <c r="C23" s="5" t="s">
        <v>17</v>
      </c>
      <c r="D23" s="5"/>
      <c r="E23" s="5" t="s">
        <v>11</v>
      </c>
      <c r="F23" s="6" t="s">
        <v>105</v>
      </c>
      <c r="G23" s="3" t="s">
        <v>150</v>
      </c>
      <c r="H23" s="4">
        <f t="shared" ref="H23" si="23">+SUMIF($C$41:$C$729,K23,$D$41:$D$729)-SUMIF($C$41:$C$729,K23,$E$41:$E$729)</f>
        <v>1</v>
      </c>
      <c r="I23" s="5" t="s">
        <v>17</v>
      </c>
      <c r="J23" s="5" t="s">
        <v>11</v>
      </c>
      <c r="K23" s="6" t="s">
        <v>150</v>
      </c>
      <c r="M23" s="11"/>
      <c r="N23" s="25"/>
    </row>
    <row r="24" spans="1:14" ht="18.75" x14ac:dyDescent="0.3">
      <c r="A24" s="3" t="s">
        <v>106</v>
      </c>
      <c r="B24" s="4">
        <f t="shared" ref="B24:B25" si="24">+SUMIF($C$41:$C$729,F24,$D$41:$D$729)-SUMIF($C$41:$C$729,F24,$E$41:$E$729)</f>
        <v>2</v>
      </c>
      <c r="C24" s="5" t="s">
        <v>17</v>
      </c>
      <c r="D24" s="5"/>
      <c r="E24" s="5" t="s">
        <v>11</v>
      </c>
      <c r="F24" s="6" t="s">
        <v>106</v>
      </c>
      <c r="G24" s="3" t="s">
        <v>153</v>
      </c>
      <c r="H24" s="4">
        <f t="shared" ref="H24:H25" si="25">+SUMIF($C$41:$C$729,K24,$D$41:$D$729)-SUMIF($C$41:$C$729,K24,$E$41:$E$729)</f>
        <v>0</v>
      </c>
      <c r="I24" s="5" t="s">
        <v>17</v>
      </c>
      <c r="J24" s="5" t="s">
        <v>11</v>
      </c>
      <c r="K24" s="6" t="s">
        <v>154</v>
      </c>
      <c r="M24" s="11"/>
      <c r="N24" s="25"/>
    </row>
    <row r="25" spans="1:14" ht="18.75" x14ac:dyDescent="0.3">
      <c r="A25" s="3" t="s">
        <v>108</v>
      </c>
      <c r="B25" s="4">
        <f t="shared" si="24"/>
        <v>0</v>
      </c>
      <c r="C25" s="5" t="s">
        <v>17</v>
      </c>
      <c r="D25" s="5"/>
      <c r="E25" s="5" t="s">
        <v>11</v>
      </c>
      <c r="F25" s="6" t="s">
        <v>108</v>
      </c>
      <c r="G25" s="3" t="s">
        <v>152</v>
      </c>
      <c r="H25" s="4">
        <f t="shared" si="25"/>
        <v>1</v>
      </c>
      <c r="I25" s="5" t="s">
        <v>17</v>
      </c>
      <c r="J25" s="5" t="s">
        <v>11</v>
      </c>
      <c r="K25" s="6" t="s">
        <v>152</v>
      </c>
      <c r="M25" s="11"/>
      <c r="N25" s="25"/>
    </row>
    <row r="26" spans="1:14" ht="18.75" x14ac:dyDescent="0.3">
      <c r="A26" s="3" t="s">
        <v>109</v>
      </c>
      <c r="B26" s="4">
        <f t="shared" ref="B26" si="26">+SUMIF($C$41:$C$729,F26,$D$41:$D$729)-SUMIF($C$41:$C$729,F26,$E$41:$E$729)</f>
        <v>5</v>
      </c>
      <c r="C26" s="5" t="s">
        <v>17</v>
      </c>
      <c r="D26" s="5"/>
      <c r="E26" s="5" t="s">
        <v>11</v>
      </c>
      <c r="F26" s="6" t="s">
        <v>111</v>
      </c>
      <c r="G26" s="3" t="s">
        <v>158</v>
      </c>
      <c r="H26" s="4">
        <f t="shared" ref="H26" si="27">+SUMIF($C$41:$C$729,K26,$D$41:$D$729)-SUMIF($C$41:$C$729,K26,$E$41:$E$729)</f>
        <v>1</v>
      </c>
      <c r="I26" s="5" t="s">
        <v>17</v>
      </c>
      <c r="J26" s="5" t="s">
        <v>11</v>
      </c>
      <c r="K26" s="6" t="s">
        <v>158</v>
      </c>
      <c r="M26" s="11"/>
      <c r="N26" s="25"/>
    </row>
    <row r="27" spans="1:14" ht="18.75" x14ac:dyDescent="0.3">
      <c r="A27" s="3" t="s">
        <v>110</v>
      </c>
      <c r="B27" s="4">
        <f t="shared" ref="B27:B38" si="28">+SUMIF($C$41:$C$729,F27,$D$41:$D$729)-SUMIF($C$41:$C$729,F27,$E$41:$E$729)</f>
        <v>2</v>
      </c>
      <c r="C27" s="5" t="s">
        <v>17</v>
      </c>
      <c r="D27" s="5"/>
      <c r="E27" s="5" t="s">
        <v>11</v>
      </c>
      <c r="F27" s="6" t="s">
        <v>112</v>
      </c>
      <c r="G27" s="3"/>
      <c r="H27" s="4">
        <f t="shared" ref="H27:H38" si="29">+SUMIF($C$41:$C$729,K27,$D$41:$D$729)-SUMIF($C$41:$C$729,K27,$E$41:$E$729)</f>
        <v>0</v>
      </c>
      <c r="I27" s="5" t="s">
        <v>17</v>
      </c>
      <c r="J27" s="5" t="s">
        <v>11</v>
      </c>
      <c r="K27" s="6"/>
      <c r="M27" s="11"/>
      <c r="N27" s="25"/>
    </row>
    <row r="28" spans="1:14" ht="18.75" x14ac:dyDescent="0.3">
      <c r="A28" s="3" t="s">
        <v>113</v>
      </c>
      <c r="B28" s="4">
        <f t="shared" si="28"/>
        <v>1</v>
      </c>
      <c r="C28" s="5" t="s">
        <v>17</v>
      </c>
      <c r="D28" s="5"/>
      <c r="E28" s="5" t="s">
        <v>11</v>
      </c>
      <c r="F28" s="6" t="s">
        <v>113</v>
      </c>
      <c r="G28" s="3"/>
      <c r="H28" s="4">
        <f t="shared" si="29"/>
        <v>0</v>
      </c>
      <c r="I28" s="5" t="s">
        <v>17</v>
      </c>
      <c r="J28" s="5" t="s">
        <v>11</v>
      </c>
      <c r="K28" s="6"/>
      <c r="M28" s="11"/>
      <c r="N28" s="25"/>
    </row>
    <row r="29" spans="1:14" ht="18.75" x14ac:dyDescent="0.3">
      <c r="A29" s="3" t="s">
        <v>114</v>
      </c>
      <c r="B29" s="4">
        <f t="shared" si="28"/>
        <v>19</v>
      </c>
      <c r="C29" s="5" t="s">
        <v>17</v>
      </c>
      <c r="D29" s="5"/>
      <c r="E29" s="5" t="s">
        <v>11</v>
      </c>
      <c r="F29" s="6" t="s">
        <v>114</v>
      </c>
      <c r="G29" s="3"/>
      <c r="H29" s="4">
        <f t="shared" si="29"/>
        <v>0</v>
      </c>
      <c r="I29" s="5" t="s">
        <v>17</v>
      </c>
      <c r="J29" s="5" t="s">
        <v>11</v>
      </c>
      <c r="K29" s="6"/>
      <c r="M29" s="11"/>
      <c r="N29" s="25"/>
    </row>
    <row r="30" spans="1:14" ht="18.75" x14ac:dyDescent="0.3">
      <c r="A30" s="3" t="s">
        <v>115</v>
      </c>
      <c r="B30" s="4">
        <f t="shared" si="28"/>
        <v>0</v>
      </c>
      <c r="C30" s="5" t="s">
        <v>17</v>
      </c>
      <c r="D30" s="5"/>
      <c r="E30" s="5" t="s">
        <v>11</v>
      </c>
      <c r="F30" s="6" t="s">
        <v>120</v>
      </c>
      <c r="G30" s="3"/>
      <c r="H30" s="4">
        <f t="shared" si="29"/>
        <v>0</v>
      </c>
      <c r="I30" s="5" t="s">
        <v>17</v>
      </c>
      <c r="J30" s="5" t="s">
        <v>11</v>
      </c>
      <c r="K30" s="6"/>
      <c r="M30" s="11"/>
      <c r="N30" s="25"/>
    </row>
    <row r="31" spans="1:14" ht="18.75" x14ac:dyDescent="0.3">
      <c r="A31" s="3" t="s">
        <v>116</v>
      </c>
      <c r="B31" s="4">
        <f t="shared" si="28"/>
        <v>6</v>
      </c>
      <c r="C31" s="5" t="s">
        <v>17</v>
      </c>
      <c r="D31" s="5"/>
      <c r="E31" s="5" t="s">
        <v>11</v>
      </c>
      <c r="F31" s="6" t="s">
        <v>119</v>
      </c>
      <c r="G31" s="3"/>
      <c r="H31" s="4">
        <f t="shared" si="29"/>
        <v>0</v>
      </c>
      <c r="I31" s="5" t="s">
        <v>17</v>
      </c>
      <c r="J31" s="5" t="s">
        <v>11</v>
      </c>
      <c r="K31" s="6"/>
      <c r="M31" s="11"/>
      <c r="N31" s="25"/>
    </row>
    <row r="32" spans="1:14" ht="18.75" x14ac:dyDescent="0.3">
      <c r="A32" s="3" t="s">
        <v>117</v>
      </c>
      <c r="B32" s="4">
        <f t="shared" si="28"/>
        <v>2</v>
      </c>
      <c r="C32" s="5" t="s">
        <v>17</v>
      </c>
      <c r="D32" s="5"/>
      <c r="E32" s="5" t="s">
        <v>11</v>
      </c>
      <c r="F32" s="6" t="s">
        <v>118</v>
      </c>
      <c r="G32" s="3"/>
      <c r="H32" s="4">
        <f t="shared" si="29"/>
        <v>0</v>
      </c>
      <c r="I32" s="5" t="s">
        <v>17</v>
      </c>
      <c r="J32" s="5" t="s">
        <v>11</v>
      </c>
      <c r="K32" s="6"/>
      <c r="M32" s="11"/>
      <c r="N32" s="25"/>
    </row>
    <row r="33" spans="1:14" ht="18.75" x14ac:dyDescent="0.3">
      <c r="A33" s="3" t="s">
        <v>124</v>
      </c>
      <c r="B33" s="4">
        <f t="shared" si="28"/>
        <v>3</v>
      </c>
      <c r="C33" s="5" t="s">
        <v>17</v>
      </c>
      <c r="D33" s="5"/>
      <c r="E33" s="5" t="s">
        <v>11</v>
      </c>
      <c r="F33" s="6" t="s">
        <v>124</v>
      </c>
      <c r="G33" s="3"/>
      <c r="H33" s="4">
        <f t="shared" si="29"/>
        <v>0</v>
      </c>
      <c r="I33" s="5" t="s">
        <v>17</v>
      </c>
      <c r="J33" s="5" t="s">
        <v>11</v>
      </c>
      <c r="K33" s="6"/>
      <c r="M33" s="11"/>
      <c r="N33" s="25"/>
    </row>
    <row r="34" spans="1:14" ht="18.75" x14ac:dyDescent="0.3">
      <c r="A34" s="3" t="s">
        <v>125</v>
      </c>
      <c r="B34" s="4">
        <f t="shared" ref="B34:B36" si="30">+SUMIF($C$41:$C$729,F34,$D$41:$D$729)-SUMIF($C$41:$C$729,F34,$E$41:$E$729)</f>
        <v>4</v>
      </c>
      <c r="C34" s="5" t="s">
        <v>17</v>
      </c>
      <c r="D34" s="5"/>
      <c r="E34" s="5" t="s">
        <v>11</v>
      </c>
      <c r="F34" s="6" t="s">
        <v>125</v>
      </c>
      <c r="G34" s="3"/>
      <c r="H34" s="4">
        <f t="shared" ref="H34:H36" si="31">+SUMIF($C$41:$C$729,K34,$D$41:$D$729)-SUMIF($C$41:$C$729,K34,$E$41:$E$729)</f>
        <v>0</v>
      </c>
      <c r="I34" s="5" t="s">
        <v>17</v>
      </c>
      <c r="J34" s="5" t="s">
        <v>11</v>
      </c>
      <c r="K34" s="6"/>
      <c r="M34" s="11"/>
      <c r="N34" s="25"/>
    </row>
    <row r="35" spans="1:14" ht="18.75" x14ac:dyDescent="0.3">
      <c r="A35" s="3" t="s">
        <v>127</v>
      </c>
      <c r="B35" s="4">
        <f t="shared" si="30"/>
        <v>0</v>
      </c>
      <c r="C35" s="5" t="s">
        <v>17</v>
      </c>
      <c r="D35" s="5"/>
      <c r="E35" s="5" t="s">
        <v>11</v>
      </c>
      <c r="F35" s="6" t="s">
        <v>127</v>
      </c>
      <c r="G35" s="3"/>
      <c r="H35" s="4">
        <f t="shared" si="31"/>
        <v>0</v>
      </c>
      <c r="I35" s="5" t="s">
        <v>17</v>
      </c>
      <c r="J35" s="5" t="s">
        <v>11</v>
      </c>
      <c r="K35" s="6"/>
      <c r="M35" s="11"/>
      <c r="N35" s="25"/>
    </row>
    <row r="36" spans="1:14" ht="18.75" x14ac:dyDescent="0.3">
      <c r="A36" s="3" t="s">
        <v>128</v>
      </c>
      <c r="B36" s="4">
        <f t="shared" si="30"/>
        <v>6</v>
      </c>
      <c r="C36" s="5" t="s">
        <v>17</v>
      </c>
      <c r="D36" s="5"/>
      <c r="E36" s="5" t="s">
        <v>11</v>
      </c>
      <c r="F36" s="6" t="s">
        <v>128</v>
      </c>
      <c r="G36" s="3"/>
      <c r="H36" s="4">
        <f t="shared" si="31"/>
        <v>0</v>
      </c>
      <c r="I36" s="5" t="s">
        <v>17</v>
      </c>
      <c r="J36" s="5" t="s">
        <v>11</v>
      </c>
      <c r="K36" s="6"/>
      <c r="M36" s="11"/>
      <c r="N36" s="25"/>
    </row>
    <row r="37" spans="1:14" ht="18.75" x14ac:dyDescent="0.3">
      <c r="A37" s="3" t="s">
        <v>129</v>
      </c>
      <c r="B37" s="4">
        <f t="shared" si="28"/>
        <v>1</v>
      </c>
      <c r="C37" s="5" t="s">
        <v>17</v>
      </c>
      <c r="D37" s="5"/>
      <c r="E37" s="5" t="s">
        <v>11</v>
      </c>
      <c r="F37" s="6" t="s">
        <v>129</v>
      </c>
      <c r="G37" s="3"/>
      <c r="H37" s="4">
        <f t="shared" si="29"/>
        <v>0</v>
      </c>
      <c r="I37" s="5" t="s">
        <v>17</v>
      </c>
      <c r="J37" s="5" t="s">
        <v>11</v>
      </c>
      <c r="K37" s="6"/>
      <c r="M37" s="11"/>
      <c r="N37" s="25"/>
    </row>
    <row r="38" spans="1:14" ht="18.75" x14ac:dyDescent="0.3">
      <c r="A38" s="3" t="s">
        <v>130</v>
      </c>
      <c r="B38" s="4">
        <f t="shared" si="28"/>
        <v>7</v>
      </c>
      <c r="C38" s="5" t="s">
        <v>17</v>
      </c>
      <c r="D38" s="5"/>
      <c r="E38" s="5" t="s">
        <v>11</v>
      </c>
      <c r="F38" s="6" t="s">
        <v>130</v>
      </c>
      <c r="G38" s="3"/>
      <c r="H38" s="4">
        <f t="shared" si="29"/>
        <v>0</v>
      </c>
      <c r="I38" s="5" t="s">
        <v>17</v>
      </c>
      <c r="J38" s="5" t="s">
        <v>11</v>
      </c>
      <c r="K38" s="6"/>
      <c r="M38" s="11"/>
      <c r="N38" s="25"/>
    </row>
    <row r="39" spans="1:14" ht="18.75" x14ac:dyDescent="0.3">
      <c r="A39" s="3" t="s">
        <v>131</v>
      </c>
      <c r="B39" s="4">
        <f t="shared" ref="B39" si="32">+SUMIF($C$41:$C$729,F39,$D$41:$D$729)-SUMIF($C$41:$C$729,F39,$E$41:$E$729)</f>
        <v>10</v>
      </c>
      <c r="C39" s="5" t="s">
        <v>17</v>
      </c>
      <c r="D39" s="5"/>
      <c r="E39" s="5" t="s">
        <v>11</v>
      </c>
      <c r="F39" s="6" t="s">
        <v>131</v>
      </c>
      <c r="G39" s="3"/>
      <c r="H39" s="4">
        <f t="shared" ref="H39" si="33">+SUMIF($C$41:$C$729,K39,$D$41:$D$729)-SUMIF($C$41:$C$729,K39,$E$41:$E$729)</f>
        <v>0</v>
      </c>
      <c r="I39" s="5" t="s">
        <v>17</v>
      </c>
      <c r="J39" s="5" t="s">
        <v>11</v>
      </c>
      <c r="K39" s="6"/>
      <c r="M39" s="11"/>
      <c r="N39" s="25"/>
    </row>
    <row r="40" spans="1:14" ht="38.25" x14ac:dyDescent="0.25">
      <c r="A40" s="7" t="s">
        <v>30</v>
      </c>
      <c r="B40" s="7" t="s">
        <v>49</v>
      </c>
      <c r="C40" s="7" t="s">
        <v>32</v>
      </c>
      <c r="D40" s="7" t="s">
        <v>50</v>
      </c>
      <c r="E40" s="7" t="s">
        <v>51</v>
      </c>
      <c r="F40" s="7" t="s">
        <v>35</v>
      </c>
      <c r="G40" s="7" t="s">
        <v>52</v>
      </c>
      <c r="H40" s="7" t="s">
        <v>37</v>
      </c>
      <c r="I40" s="8" t="s">
        <v>38</v>
      </c>
      <c r="J40" s="8" t="s">
        <v>53</v>
      </c>
      <c r="K40" s="21"/>
      <c r="M40" s="11"/>
      <c r="N40" s="25"/>
    </row>
    <row r="41" spans="1:14" x14ac:dyDescent="0.25">
      <c r="A41" s="9">
        <v>42668</v>
      </c>
      <c r="C41" s="11" t="s">
        <v>79</v>
      </c>
      <c r="D41">
        <v>6</v>
      </c>
      <c r="I41" s="12" t="e">
        <f t="shared" ref="I41:I111" si="34">+VLOOKUP(C41,$M$1:$N$40,2,0)</f>
        <v>#N/A</v>
      </c>
      <c r="J41" s="12" t="e">
        <f t="shared" ref="J41:J112" si="35">+I41*E41</f>
        <v>#N/A</v>
      </c>
      <c r="K41" s="16"/>
      <c r="M41" s="11"/>
      <c r="N41" s="25"/>
    </row>
    <row r="42" spans="1:14" x14ac:dyDescent="0.25">
      <c r="A42" s="9">
        <v>42668</v>
      </c>
      <c r="C42" s="11" t="s">
        <v>81</v>
      </c>
      <c r="D42">
        <v>3</v>
      </c>
      <c r="I42" s="12" t="e">
        <f t="shared" si="34"/>
        <v>#N/A</v>
      </c>
      <c r="J42" s="12" t="e">
        <f t="shared" si="35"/>
        <v>#N/A</v>
      </c>
      <c r="K42" s="16"/>
    </row>
    <row r="43" spans="1:14" x14ac:dyDescent="0.25">
      <c r="A43" s="9">
        <v>42668</v>
      </c>
      <c r="C43" s="10" t="s">
        <v>85</v>
      </c>
      <c r="D43">
        <v>14</v>
      </c>
      <c r="I43" s="12" t="e">
        <f t="shared" si="34"/>
        <v>#N/A</v>
      </c>
      <c r="J43" s="12" t="e">
        <f t="shared" si="35"/>
        <v>#N/A</v>
      </c>
      <c r="K43" s="16"/>
    </row>
    <row r="44" spans="1:14" x14ac:dyDescent="0.25">
      <c r="A44" s="9">
        <v>42668</v>
      </c>
      <c r="C44" s="11" t="s">
        <v>87</v>
      </c>
      <c r="D44">
        <v>9</v>
      </c>
      <c r="I44" s="12" t="e">
        <f t="shared" si="34"/>
        <v>#N/A</v>
      </c>
      <c r="J44" s="12" t="e">
        <f t="shared" si="35"/>
        <v>#N/A</v>
      </c>
      <c r="K44" s="16"/>
    </row>
    <row r="45" spans="1:14" x14ac:dyDescent="0.25">
      <c r="A45" s="9">
        <v>42668</v>
      </c>
      <c r="C45" s="11" t="s">
        <v>88</v>
      </c>
      <c r="D45">
        <v>3</v>
      </c>
      <c r="I45" s="12" t="e">
        <f t="shared" si="34"/>
        <v>#N/A</v>
      </c>
      <c r="J45" s="12" t="e">
        <f t="shared" si="35"/>
        <v>#N/A</v>
      </c>
      <c r="K45" s="16"/>
    </row>
    <row r="46" spans="1:14" x14ac:dyDescent="0.25">
      <c r="A46" s="9">
        <v>42668</v>
      </c>
      <c r="C46" s="11" t="s">
        <v>89</v>
      </c>
      <c r="D46">
        <v>3</v>
      </c>
      <c r="I46" s="12" t="e">
        <f t="shared" si="34"/>
        <v>#N/A</v>
      </c>
      <c r="J46" s="12" t="e">
        <f t="shared" si="35"/>
        <v>#N/A</v>
      </c>
      <c r="K46" s="22"/>
    </row>
    <row r="47" spans="1:14" x14ac:dyDescent="0.25">
      <c r="A47" s="9">
        <v>42668</v>
      </c>
      <c r="C47" s="11" t="s">
        <v>90</v>
      </c>
      <c r="D47">
        <v>1</v>
      </c>
      <c r="I47" s="12" t="e">
        <f t="shared" si="34"/>
        <v>#N/A</v>
      </c>
      <c r="J47" s="12" t="e">
        <f t="shared" si="35"/>
        <v>#N/A</v>
      </c>
      <c r="K47" s="16"/>
    </row>
    <row r="48" spans="1:14" x14ac:dyDescent="0.25">
      <c r="A48" s="9">
        <v>42668</v>
      </c>
      <c r="C48" s="11" t="s">
        <v>91</v>
      </c>
      <c r="D48">
        <v>13</v>
      </c>
      <c r="I48" s="12" t="e">
        <f t="shared" si="34"/>
        <v>#N/A</v>
      </c>
      <c r="J48" s="12" t="e">
        <f t="shared" si="35"/>
        <v>#N/A</v>
      </c>
      <c r="K48" s="16"/>
    </row>
    <row r="49" spans="1:11" x14ac:dyDescent="0.25">
      <c r="A49" s="9">
        <v>42668</v>
      </c>
      <c r="C49" s="10" t="s">
        <v>92</v>
      </c>
      <c r="D49">
        <v>2</v>
      </c>
      <c r="I49" s="12" t="e">
        <f t="shared" si="34"/>
        <v>#N/A</v>
      </c>
      <c r="J49" s="12" t="e">
        <f t="shared" si="35"/>
        <v>#N/A</v>
      </c>
      <c r="K49" s="16"/>
    </row>
    <row r="50" spans="1:11" x14ac:dyDescent="0.25">
      <c r="A50" s="9">
        <v>42668</v>
      </c>
      <c r="C50" s="10" t="s">
        <v>94</v>
      </c>
      <c r="D50">
        <v>9</v>
      </c>
      <c r="I50" s="12" t="e">
        <f t="shared" si="34"/>
        <v>#N/A</v>
      </c>
      <c r="J50" s="12" t="e">
        <f t="shared" si="35"/>
        <v>#N/A</v>
      </c>
      <c r="K50" s="16"/>
    </row>
    <row r="51" spans="1:11" x14ac:dyDescent="0.25">
      <c r="A51" s="9">
        <v>42668</v>
      </c>
      <c r="C51" s="10" t="s">
        <v>95</v>
      </c>
      <c r="D51">
        <v>6</v>
      </c>
      <c r="I51" s="12" t="e">
        <f t="shared" si="34"/>
        <v>#N/A</v>
      </c>
      <c r="J51" s="12" t="e">
        <f t="shared" si="35"/>
        <v>#N/A</v>
      </c>
      <c r="K51" s="16"/>
    </row>
    <row r="52" spans="1:11" x14ac:dyDescent="0.25">
      <c r="A52" s="9">
        <v>42668</v>
      </c>
      <c r="C52" s="10" t="s">
        <v>97</v>
      </c>
      <c r="D52">
        <v>3</v>
      </c>
      <c r="I52" s="12" t="e">
        <f t="shared" si="34"/>
        <v>#N/A</v>
      </c>
      <c r="J52" s="12" t="e">
        <f t="shared" si="35"/>
        <v>#N/A</v>
      </c>
      <c r="K52" s="16"/>
    </row>
    <row r="53" spans="1:11" x14ac:dyDescent="0.25">
      <c r="A53" s="9">
        <v>42668</v>
      </c>
      <c r="C53" s="10" t="s">
        <v>98</v>
      </c>
      <c r="D53">
        <v>10</v>
      </c>
      <c r="I53" s="12" t="e">
        <f t="shared" si="34"/>
        <v>#N/A</v>
      </c>
      <c r="J53" s="12" t="e">
        <f t="shared" si="35"/>
        <v>#N/A</v>
      </c>
      <c r="K53" s="16"/>
    </row>
    <row r="54" spans="1:11" x14ac:dyDescent="0.25">
      <c r="A54" s="9">
        <v>42668</v>
      </c>
      <c r="C54" s="10" t="s">
        <v>99</v>
      </c>
      <c r="D54">
        <v>10</v>
      </c>
      <c r="I54" s="12" t="e">
        <f t="shared" si="34"/>
        <v>#N/A</v>
      </c>
      <c r="J54" s="12" t="e">
        <f t="shared" si="35"/>
        <v>#N/A</v>
      </c>
      <c r="K54" s="16"/>
    </row>
    <row r="55" spans="1:11" x14ac:dyDescent="0.25">
      <c r="A55" s="9">
        <v>42668</v>
      </c>
      <c r="C55" s="10" t="s">
        <v>100</v>
      </c>
      <c r="D55">
        <v>15</v>
      </c>
      <c r="I55" s="12" t="e">
        <f t="shared" si="34"/>
        <v>#N/A</v>
      </c>
      <c r="J55" s="12" t="e">
        <f t="shared" si="35"/>
        <v>#N/A</v>
      </c>
      <c r="K55" s="16"/>
    </row>
    <row r="56" spans="1:11" x14ac:dyDescent="0.25">
      <c r="A56" s="9">
        <v>42668</v>
      </c>
      <c r="C56" s="10" t="s">
        <v>101</v>
      </c>
      <c r="D56">
        <v>4</v>
      </c>
      <c r="I56" s="12" t="e">
        <f t="shared" si="34"/>
        <v>#N/A</v>
      </c>
      <c r="J56" s="12" t="e">
        <f t="shared" si="35"/>
        <v>#N/A</v>
      </c>
      <c r="K56" s="16"/>
    </row>
    <row r="57" spans="1:11" x14ac:dyDescent="0.25">
      <c r="A57" s="9">
        <v>42668</v>
      </c>
      <c r="C57" s="10" t="s">
        <v>103</v>
      </c>
      <c r="D57">
        <v>2</v>
      </c>
      <c r="I57" s="12" t="e">
        <f t="shared" si="34"/>
        <v>#N/A</v>
      </c>
      <c r="J57" s="12" t="e">
        <f t="shared" si="35"/>
        <v>#N/A</v>
      </c>
      <c r="K57" s="16"/>
    </row>
    <row r="58" spans="1:11" x14ac:dyDescent="0.25">
      <c r="A58" s="9">
        <v>42668</v>
      </c>
      <c r="C58" s="10" t="s">
        <v>104</v>
      </c>
      <c r="D58">
        <v>2</v>
      </c>
      <c r="I58" s="12" t="e">
        <f t="shared" si="34"/>
        <v>#N/A</v>
      </c>
      <c r="J58" s="12" t="e">
        <f t="shared" si="35"/>
        <v>#N/A</v>
      </c>
      <c r="K58" s="18"/>
    </row>
    <row r="59" spans="1:11" x14ac:dyDescent="0.25">
      <c r="A59" s="9">
        <v>42668</v>
      </c>
      <c r="C59" s="10" t="s">
        <v>105</v>
      </c>
      <c r="D59">
        <v>4</v>
      </c>
      <c r="I59" s="12" t="e">
        <f t="shared" si="34"/>
        <v>#N/A</v>
      </c>
      <c r="J59" s="12" t="e">
        <f t="shared" si="35"/>
        <v>#N/A</v>
      </c>
      <c r="K59" s="16"/>
    </row>
    <row r="60" spans="1:11" x14ac:dyDescent="0.25">
      <c r="A60" s="9">
        <v>42668</v>
      </c>
      <c r="C60" s="10" t="s">
        <v>106</v>
      </c>
      <c r="D60">
        <v>2</v>
      </c>
      <c r="I60" s="12" t="e">
        <f>+VLOOKUP(C60,$M$1:$N$40,2,0)</f>
        <v>#N/A</v>
      </c>
      <c r="J60" s="12" t="e">
        <f t="shared" si="35"/>
        <v>#N/A</v>
      </c>
      <c r="K60" s="16"/>
    </row>
    <row r="61" spans="1:11" x14ac:dyDescent="0.25">
      <c r="A61" s="9">
        <v>42668</v>
      </c>
      <c r="C61" s="10" t="s">
        <v>107</v>
      </c>
      <c r="D61">
        <v>1</v>
      </c>
      <c r="I61" s="12" t="e">
        <f>+VLOOKUP(C61,$M$1:$N$40,2,0)</f>
        <v>#N/A</v>
      </c>
      <c r="J61" s="12" t="e">
        <f t="shared" si="35"/>
        <v>#N/A</v>
      </c>
      <c r="K61" s="16"/>
    </row>
    <row r="62" spans="1:11" x14ac:dyDescent="0.25">
      <c r="A62" s="9">
        <v>42668</v>
      </c>
      <c r="C62" s="10" t="s">
        <v>111</v>
      </c>
      <c r="D62">
        <v>5</v>
      </c>
      <c r="I62" s="12" t="e">
        <f t="shared" si="34"/>
        <v>#N/A</v>
      </c>
      <c r="J62" s="12" t="e">
        <f t="shared" si="35"/>
        <v>#N/A</v>
      </c>
      <c r="K62" s="16"/>
    </row>
    <row r="63" spans="1:11" x14ac:dyDescent="0.25">
      <c r="A63" s="9">
        <v>42668</v>
      </c>
      <c r="C63" s="10" t="s">
        <v>112</v>
      </c>
      <c r="D63">
        <v>2</v>
      </c>
      <c r="I63" s="12" t="e">
        <f t="shared" si="34"/>
        <v>#N/A</v>
      </c>
      <c r="J63" s="12" t="e">
        <f t="shared" si="35"/>
        <v>#N/A</v>
      </c>
      <c r="K63" s="18"/>
    </row>
    <row r="64" spans="1:11" x14ac:dyDescent="0.25">
      <c r="A64" s="9">
        <v>42668</v>
      </c>
      <c r="C64" s="10" t="s">
        <v>113</v>
      </c>
      <c r="D64">
        <v>1</v>
      </c>
      <c r="I64" s="12" t="e">
        <f t="shared" si="34"/>
        <v>#N/A</v>
      </c>
      <c r="J64" s="12" t="e">
        <f t="shared" si="35"/>
        <v>#N/A</v>
      </c>
      <c r="K64" s="18"/>
    </row>
    <row r="65" spans="1:11" x14ac:dyDescent="0.25">
      <c r="A65" s="9">
        <v>42668</v>
      </c>
      <c r="C65" s="10" t="s">
        <v>114</v>
      </c>
      <c r="D65">
        <v>19</v>
      </c>
      <c r="I65" s="12" t="e">
        <f t="shared" si="34"/>
        <v>#N/A</v>
      </c>
      <c r="J65" s="12" t="e">
        <f t="shared" si="35"/>
        <v>#N/A</v>
      </c>
      <c r="K65" s="18"/>
    </row>
    <row r="66" spans="1:11" x14ac:dyDescent="0.25">
      <c r="A66" s="9">
        <v>42668</v>
      </c>
      <c r="C66" s="10" t="s">
        <v>121</v>
      </c>
      <c r="D66">
        <v>2</v>
      </c>
      <c r="I66" s="12" t="e">
        <f t="shared" si="34"/>
        <v>#N/A</v>
      </c>
      <c r="J66" s="12" t="e">
        <f t="shared" si="35"/>
        <v>#N/A</v>
      </c>
      <c r="K66" s="18"/>
    </row>
    <row r="67" spans="1:11" x14ac:dyDescent="0.25">
      <c r="A67" s="9">
        <v>42668</v>
      </c>
      <c r="C67" s="10" t="s">
        <v>119</v>
      </c>
      <c r="D67">
        <v>6</v>
      </c>
      <c r="I67" s="12" t="e">
        <f t="shared" si="34"/>
        <v>#N/A</v>
      </c>
      <c r="J67" s="12" t="e">
        <f t="shared" si="35"/>
        <v>#N/A</v>
      </c>
      <c r="K67" s="18"/>
    </row>
    <row r="68" spans="1:11" x14ac:dyDescent="0.25">
      <c r="A68" s="9">
        <v>42668</v>
      </c>
      <c r="C68" s="10" t="s">
        <v>122</v>
      </c>
      <c r="D68">
        <v>2</v>
      </c>
      <c r="I68" s="12" t="e">
        <f t="shared" si="34"/>
        <v>#N/A</v>
      </c>
      <c r="J68" s="12" t="e">
        <f t="shared" si="35"/>
        <v>#N/A</v>
      </c>
      <c r="K68" s="18"/>
    </row>
    <row r="69" spans="1:11" x14ac:dyDescent="0.25">
      <c r="A69" s="9">
        <v>42668</v>
      </c>
      <c r="C69" s="10" t="s">
        <v>123</v>
      </c>
      <c r="D69">
        <v>1</v>
      </c>
      <c r="I69" s="12" t="e">
        <f t="shared" si="34"/>
        <v>#N/A</v>
      </c>
      <c r="J69" s="12" t="e">
        <f t="shared" si="35"/>
        <v>#N/A</v>
      </c>
      <c r="K69" s="18"/>
    </row>
    <row r="70" spans="1:11" x14ac:dyDescent="0.25">
      <c r="A70" s="9">
        <v>42668</v>
      </c>
      <c r="C70" s="10" t="s">
        <v>124</v>
      </c>
      <c r="D70">
        <v>2</v>
      </c>
      <c r="I70" s="12" t="e">
        <f t="shared" si="34"/>
        <v>#N/A</v>
      </c>
      <c r="J70" s="12" t="e">
        <f t="shared" si="35"/>
        <v>#N/A</v>
      </c>
    </row>
    <row r="71" spans="1:11" x14ac:dyDescent="0.25">
      <c r="A71" s="9">
        <v>42668</v>
      </c>
      <c r="C71" s="10" t="s">
        <v>125</v>
      </c>
      <c r="D71">
        <v>4</v>
      </c>
      <c r="I71" s="12" t="e">
        <f t="shared" si="34"/>
        <v>#N/A</v>
      </c>
      <c r="J71" s="12" t="e">
        <f t="shared" si="35"/>
        <v>#N/A</v>
      </c>
    </row>
    <row r="72" spans="1:11" x14ac:dyDescent="0.25">
      <c r="A72" s="9">
        <v>42668</v>
      </c>
      <c r="C72" s="10" t="s">
        <v>126</v>
      </c>
      <c r="D72">
        <v>3</v>
      </c>
      <c r="I72" s="12" t="e">
        <f t="shared" si="34"/>
        <v>#N/A</v>
      </c>
      <c r="J72" s="12" t="e">
        <f t="shared" si="35"/>
        <v>#N/A</v>
      </c>
    </row>
    <row r="73" spans="1:11" x14ac:dyDescent="0.25">
      <c r="A73" s="9">
        <v>42668</v>
      </c>
      <c r="C73" s="10" t="s">
        <v>128</v>
      </c>
      <c r="D73">
        <v>6</v>
      </c>
      <c r="I73" s="12" t="e">
        <f t="shared" si="34"/>
        <v>#N/A</v>
      </c>
      <c r="J73" s="12" t="e">
        <f t="shared" si="35"/>
        <v>#N/A</v>
      </c>
    </row>
    <row r="74" spans="1:11" x14ac:dyDescent="0.25">
      <c r="A74" s="9">
        <v>42668</v>
      </c>
      <c r="C74" s="10" t="s">
        <v>129</v>
      </c>
      <c r="D74">
        <v>1</v>
      </c>
      <c r="I74" s="12" t="e">
        <f t="shared" si="34"/>
        <v>#N/A</v>
      </c>
      <c r="J74" s="12" t="e">
        <f t="shared" si="35"/>
        <v>#N/A</v>
      </c>
    </row>
    <row r="75" spans="1:11" x14ac:dyDescent="0.25">
      <c r="A75" s="9">
        <v>42668</v>
      </c>
      <c r="C75" s="10" t="s">
        <v>130</v>
      </c>
      <c r="D75">
        <v>7</v>
      </c>
      <c r="I75" s="12" t="e">
        <f t="shared" si="34"/>
        <v>#N/A</v>
      </c>
      <c r="J75" s="12" t="e">
        <f t="shared" si="35"/>
        <v>#N/A</v>
      </c>
    </row>
    <row r="76" spans="1:11" x14ac:dyDescent="0.25">
      <c r="A76" s="9">
        <v>42668</v>
      </c>
      <c r="C76" s="10" t="s">
        <v>131</v>
      </c>
      <c r="D76">
        <v>10</v>
      </c>
      <c r="I76" s="12" t="e">
        <f t="shared" si="34"/>
        <v>#N/A</v>
      </c>
      <c r="J76" s="12" t="e">
        <f t="shared" si="35"/>
        <v>#N/A</v>
      </c>
    </row>
    <row r="77" spans="1:11" x14ac:dyDescent="0.25">
      <c r="A77" s="9">
        <v>42668</v>
      </c>
      <c r="C77" s="10" t="s">
        <v>132</v>
      </c>
      <c r="D77">
        <v>2</v>
      </c>
      <c r="I77" s="12" t="e">
        <f t="shared" si="34"/>
        <v>#N/A</v>
      </c>
      <c r="J77" s="12" t="e">
        <f t="shared" si="35"/>
        <v>#N/A</v>
      </c>
    </row>
    <row r="78" spans="1:11" x14ac:dyDescent="0.25">
      <c r="A78" s="9">
        <v>42668</v>
      </c>
      <c r="C78" s="10" t="s">
        <v>133</v>
      </c>
      <c r="D78">
        <v>3</v>
      </c>
      <c r="I78" s="12" t="e">
        <f t="shared" si="34"/>
        <v>#N/A</v>
      </c>
      <c r="J78" s="12" t="e">
        <f t="shared" si="35"/>
        <v>#N/A</v>
      </c>
    </row>
    <row r="79" spans="1:11" x14ac:dyDescent="0.25">
      <c r="A79" s="9">
        <v>42668</v>
      </c>
      <c r="C79" s="10" t="s">
        <v>134</v>
      </c>
      <c r="D79">
        <v>2</v>
      </c>
      <c r="I79" s="12" t="e">
        <f t="shared" si="34"/>
        <v>#N/A</v>
      </c>
      <c r="J79" s="12" t="e">
        <f t="shared" si="35"/>
        <v>#N/A</v>
      </c>
    </row>
    <row r="80" spans="1:11" x14ac:dyDescent="0.25">
      <c r="A80" s="9">
        <v>42668</v>
      </c>
      <c r="C80" s="10" t="s">
        <v>135</v>
      </c>
      <c r="D80">
        <v>1</v>
      </c>
      <c r="I80" s="12" t="e">
        <f t="shared" si="34"/>
        <v>#N/A</v>
      </c>
      <c r="J80" s="12" t="e">
        <f t="shared" si="35"/>
        <v>#N/A</v>
      </c>
    </row>
    <row r="81" spans="1:10" x14ac:dyDescent="0.25">
      <c r="A81" s="9">
        <v>42668</v>
      </c>
      <c r="C81" s="10" t="s">
        <v>136</v>
      </c>
      <c r="D81">
        <v>2</v>
      </c>
      <c r="I81" s="12" t="e">
        <f t="shared" si="34"/>
        <v>#N/A</v>
      </c>
      <c r="J81" s="12" t="e">
        <f t="shared" si="35"/>
        <v>#N/A</v>
      </c>
    </row>
    <row r="82" spans="1:10" x14ac:dyDescent="0.25">
      <c r="A82" s="9">
        <v>42668</v>
      </c>
      <c r="C82" s="10" t="s">
        <v>137</v>
      </c>
      <c r="D82">
        <v>8</v>
      </c>
      <c r="I82" s="12" t="e">
        <f t="shared" si="34"/>
        <v>#N/A</v>
      </c>
      <c r="J82" s="12" t="e">
        <f t="shared" si="35"/>
        <v>#N/A</v>
      </c>
    </row>
    <row r="83" spans="1:10" x14ac:dyDescent="0.25">
      <c r="A83" s="9">
        <v>42668</v>
      </c>
      <c r="C83" s="10" t="s">
        <v>138</v>
      </c>
      <c r="D83">
        <v>12</v>
      </c>
      <c r="I83" s="12" t="e">
        <f t="shared" si="34"/>
        <v>#N/A</v>
      </c>
      <c r="J83" s="12" t="e">
        <f t="shared" si="35"/>
        <v>#N/A</v>
      </c>
    </row>
    <row r="84" spans="1:10" x14ac:dyDescent="0.25">
      <c r="A84" s="9">
        <v>42668</v>
      </c>
      <c r="C84" s="10" t="s">
        <v>139</v>
      </c>
      <c r="D84">
        <v>2</v>
      </c>
      <c r="I84" s="12" t="e">
        <f t="shared" si="34"/>
        <v>#N/A</v>
      </c>
      <c r="J84" s="12" t="e">
        <f t="shared" si="35"/>
        <v>#N/A</v>
      </c>
    </row>
    <row r="85" spans="1:10" x14ac:dyDescent="0.25">
      <c r="A85" s="9">
        <v>42668</v>
      </c>
      <c r="C85" s="10" t="s">
        <v>289</v>
      </c>
      <c r="D85">
        <v>1</v>
      </c>
      <c r="I85" s="12" t="e">
        <f t="shared" si="34"/>
        <v>#N/A</v>
      </c>
      <c r="J85" s="12" t="e">
        <f t="shared" si="35"/>
        <v>#N/A</v>
      </c>
    </row>
    <row r="86" spans="1:10" x14ac:dyDescent="0.25">
      <c r="A86" s="9">
        <v>42668</v>
      </c>
      <c r="C86" s="10" t="s">
        <v>141</v>
      </c>
      <c r="D86">
        <v>4</v>
      </c>
      <c r="I86" s="12" t="e">
        <f t="shared" si="34"/>
        <v>#N/A</v>
      </c>
      <c r="J86" s="12" t="e">
        <f t="shared" si="35"/>
        <v>#N/A</v>
      </c>
    </row>
    <row r="87" spans="1:10" x14ac:dyDescent="0.25">
      <c r="A87" s="9">
        <v>42668</v>
      </c>
      <c r="C87" s="10" t="s">
        <v>142</v>
      </c>
      <c r="D87">
        <v>4</v>
      </c>
      <c r="I87" s="12" t="e">
        <f t="shared" si="34"/>
        <v>#N/A</v>
      </c>
      <c r="J87" s="12" t="e">
        <f t="shared" si="35"/>
        <v>#N/A</v>
      </c>
    </row>
    <row r="88" spans="1:10" x14ac:dyDescent="0.25">
      <c r="A88" s="9">
        <v>42668</v>
      </c>
      <c r="C88" s="10" t="s">
        <v>143</v>
      </c>
      <c r="D88">
        <v>4</v>
      </c>
      <c r="I88" s="12" t="e">
        <f t="shared" si="34"/>
        <v>#N/A</v>
      </c>
      <c r="J88" s="12" t="e">
        <f t="shared" si="35"/>
        <v>#N/A</v>
      </c>
    </row>
    <row r="89" spans="1:10" x14ac:dyDescent="0.25">
      <c r="A89" s="9">
        <v>42668</v>
      </c>
      <c r="C89" s="10" t="s">
        <v>144</v>
      </c>
      <c r="D89">
        <v>2</v>
      </c>
      <c r="I89" s="12" t="e">
        <f t="shared" si="34"/>
        <v>#N/A</v>
      </c>
      <c r="J89" s="12" t="e">
        <f t="shared" si="35"/>
        <v>#N/A</v>
      </c>
    </row>
    <row r="90" spans="1:10" x14ac:dyDescent="0.25">
      <c r="A90" s="9">
        <v>42668</v>
      </c>
      <c r="C90" s="10" t="s">
        <v>145</v>
      </c>
      <c r="D90">
        <v>10</v>
      </c>
      <c r="I90" s="12" t="e">
        <f t="shared" si="34"/>
        <v>#N/A</v>
      </c>
      <c r="J90" s="12" t="e">
        <f t="shared" si="35"/>
        <v>#N/A</v>
      </c>
    </row>
    <row r="91" spans="1:10" x14ac:dyDescent="0.25">
      <c r="A91" s="9">
        <v>42668</v>
      </c>
      <c r="C91" s="10" t="s">
        <v>146</v>
      </c>
      <c r="D91">
        <v>2</v>
      </c>
      <c r="F91" t="s">
        <v>147</v>
      </c>
      <c r="I91" s="12" t="e">
        <f t="shared" si="34"/>
        <v>#N/A</v>
      </c>
      <c r="J91" s="12" t="e">
        <f t="shared" si="35"/>
        <v>#N/A</v>
      </c>
    </row>
    <row r="92" spans="1:10" x14ac:dyDescent="0.25">
      <c r="A92" s="9">
        <v>42668</v>
      </c>
      <c r="C92" s="10" t="s">
        <v>148</v>
      </c>
      <c r="D92">
        <v>1</v>
      </c>
      <c r="I92" s="12" t="e">
        <f t="shared" si="34"/>
        <v>#N/A</v>
      </c>
      <c r="J92" s="12" t="e">
        <f t="shared" si="35"/>
        <v>#N/A</v>
      </c>
    </row>
    <row r="93" spans="1:10" x14ac:dyDescent="0.25">
      <c r="A93" s="9">
        <v>42668</v>
      </c>
      <c r="C93" s="10" t="s">
        <v>149</v>
      </c>
      <c r="D93">
        <v>1</v>
      </c>
      <c r="I93" s="12" t="e">
        <f t="shared" si="34"/>
        <v>#N/A</v>
      </c>
      <c r="J93" s="12" t="e">
        <f t="shared" si="35"/>
        <v>#N/A</v>
      </c>
    </row>
    <row r="94" spans="1:10" x14ac:dyDescent="0.25">
      <c r="A94" s="9">
        <v>42668</v>
      </c>
      <c r="C94" s="10" t="s">
        <v>150</v>
      </c>
      <c r="D94">
        <v>1</v>
      </c>
      <c r="I94" s="12" t="e">
        <f t="shared" si="34"/>
        <v>#N/A</v>
      </c>
      <c r="J94" s="12" t="e">
        <f t="shared" si="35"/>
        <v>#N/A</v>
      </c>
    </row>
    <row r="95" spans="1:10" x14ac:dyDescent="0.25">
      <c r="A95" s="9">
        <v>42668</v>
      </c>
      <c r="C95" s="10" t="s">
        <v>151</v>
      </c>
      <c r="D95">
        <v>1</v>
      </c>
      <c r="I95" s="12" t="e">
        <f t="shared" si="34"/>
        <v>#N/A</v>
      </c>
      <c r="J95" s="12" t="e">
        <f t="shared" si="35"/>
        <v>#N/A</v>
      </c>
    </row>
    <row r="96" spans="1:10" x14ac:dyDescent="0.25">
      <c r="A96" s="9">
        <v>42668</v>
      </c>
      <c r="C96" s="10" t="s">
        <v>152</v>
      </c>
      <c r="D96">
        <v>1</v>
      </c>
      <c r="I96" s="12" t="e">
        <f t="shared" si="34"/>
        <v>#N/A</v>
      </c>
      <c r="J96" s="12" t="e">
        <f t="shared" si="35"/>
        <v>#N/A</v>
      </c>
    </row>
    <row r="97" spans="1:10" x14ac:dyDescent="0.25">
      <c r="A97" s="9">
        <v>42668</v>
      </c>
      <c r="B97" t="s">
        <v>157</v>
      </c>
      <c r="C97" s="10" t="s">
        <v>158</v>
      </c>
      <c r="D97">
        <v>1</v>
      </c>
      <c r="I97" s="12" t="e">
        <f t="shared" si="34"/>
        <v>#N/A</v>
      </c>
      <c r="J97" s="12" t="e">
        <f t="shared" si="35"/>
        <v>#N/A</v>
      </c>
    </row>
    <row r="98" spans="1:10" x14ac:dyDescent="0.25">
      <c r="A98" s="9">
        <v>42681</v>
      </c>
      <c r="B98" t="s">
        <v>159</v>
      </c>
      <c r="C98" s="10" t="s">
        <v>160</v>
      </c>
      <c r="D98">
        <v>2</v>
      </c>
      <c r="F98" t="s">
        <v>161</v>
      </c>
      <c r="I98" s="12" t="e">
        <f t="shared" si="34"/>
        <v>#N/A</v>
      </c>
      <c r="J98" s="12" t="e">
        <f t="shared" si="35"/>
        <v>#N/A</v>
      </c>
    </row>
    <row r="99" spans="1:10" x14ac:dyDescent="0.25">
      <c r="A99" s="9">
        <v>42681</v>
      </c>
      <c r="B99" t="s">
        <v>167</v>
      </c>
      <c r="C99" s="10" t="s">
        <v>162</v>
      </c>
      <c r="D99">
        <v>1</v>
      </c>
      <c r="F99">
        <v>28000</v>
      </c>
      <c r="I99" s="12" t="e">
        <f t="shared" si="34"/>
        <v>#N/A</v>
      </c>
      <c r="J99" s="12" t="e">
        <f t="shared" si="35"/>
        <v>#N/A</v>
      </c>
    </row>
    <row r="100" spans="1:10" x14ac:dyDescent="0.25">
      <c r="A100" s="9">
        <v>42689</v>
      </c>
      <c r="B100" t="s">
        <v>167</v>
      </c>
      <c r="C100" s="10" t="s">
        <v>163</v>
      </c>
      <c r="F100">
        <v>18000</v>
      </c>
      <c r="I100" s="12" t="e">
        <f t="shared" si="34"/>
        <v>#N/A</v>
      </c>
      <c r="J100" s="12" t="e">
        <f t="shared" si="35"/>
        <v>#N/A</v>
      </c>
    </row>
    <row r="101" spans="1:10" x14ac:dyDescent="0.25">
      <c r="A101" s="9">
        <v>42689</v>
      </c>
      <c r="B101" t="s">
        <v>167</v>
      </c>
      <c r="C101" s="10" t="s">
        <v>164</v>
      </c>
      <c r="F101">
        <v>5000</v>
      </c>
      <c r="I101" s="12" t="e">
        <f t="shared" si="34"/>
        <v>#N/A</v>
      </c>
      <c r="J101" s="12" t="e">
        <f t="shared" si="35"/>
        <v>#N/A</v>
      </c>
    </row>
    <row r="102" spans="1:10" x14ac:dyDescent="0.25">
      <c r="A102" s="9">
        <v>42689</v>
      </c>
      <c r="B102" t="s">
        <v>167</v>
      </c>
      <c r="C102" s="10" t="s">
        <v>165</v>
      </c>
      <c r="F102">
        <v>18500</v>
      </c>
      <c r="I102" s="12" t="e">
        <f t="shared" si="34"/>
        <v>#N/A</v>
      </c>
      <c r="J102" s="12" t="e">
        <f t="shared" si="35"/>
        <v>#N/A</v>
      </c>
    </row>
    <row r="103" spans="1:10" x14ac:dyDescent="0.25">
      <c r="A103" s="9">
        <v>42689</v>
      </c>
      <c r="B103" t="s">
        <v>167</v>
      </c>
      <c r="C103" s="10" t="s">
        <v>166</v>
      </c>
      <c r="F103">
        <v>2000</v>
      </c>
      <c r="I103" s="12" t="e">
        <f t="shared" si="34"/>
        <v>#N/A</v>
      </c>
      <c r="J103" s="12" t="e">
        <f t="shared" si="35"/>
        <v>#N/A</v>
      </c>
    </row>
    <row r="104" spans="1:10" x14ac:dyDescent="0.25">
      <c r="A104" s="9">
        <v>42690</v>
      </c>
      <c r="B104" t="s">
        <v>168</v>
      </c>
      <c r="C104" s="10" t="s">
        <v>170</v>
      </c>
      <c r="D104">
        <v>1</v>
      </c>
      <c r="F104">
        <v>91666</v>
      </c>
      <c r="I104" s="12" t="e">
        <f t="shared" si="34"/>
        <v>#N/A</v>
      </c>
      <c r="J104" s="12" t="e">
        <f t="shared" si="35"/>
        <v>#N/A</v>
      </c>
    </row>
    <row r="105" spans="1:10" x14ac:dyDescent="0.25">
      <c r="A105" s="9">
        <v>42691</v>
      </c>
      <c r="B105" t="s">
        <v>171</v>
      </c>
      <c r="C105" s="10" t="s">
        <v>172</v>
      </c>
      <c r="D105">
        <v>2</v>
      </c>
      <c r="F105">
        <v>30000</v>
      </c>
      <c r="I105" s="12" t="e">
        <f t="shared" si="34"/>
        <v>#N/A</v>
      </c>
      <c r="J105" s="12" t="e">
        <f t="shared" si="35"/>
        <v>#N/A</v>
      </c>
    </row>
    <row r="106" spans="1:10" x14ac:dyDescent="0.25">
      <c r="A106" s="9">
        <v>42691</v>
      </c>
      <c r="B106" t="s">
        <v>171</v>
      </c>
      <c r="C106" s="10" t="s">
        <v>160</v>
      </c>
      <c r="D106">
        <v>2</v>
      </c>
      <c r="F106">
        <v>65000</v>
      </c>
      <c r="I106" s="12" t="e">
        <f t="shared" si="34"/>
        <v>#N/A</v>
      </c>
      <c r="J106" s="12" t="e">
        <f t="shared" si="35"/>
        <v>#N/A</v>
      </c>
    </row>
    <row r="107" spans="1:10" x14ac:dyDescent="0.25">
      <c r="A107" s="9">
        <v>42692</v>
      </c>
      <c r="B107" t="s">
        <v>171</v>
      </c>
      <c r="C107" s="10" t="s">
        <v>173</v>
      </c>
      <c r="D107">
        <v>1</v>
      </c>
      <c r="F107">
        <v>15000</v>
      </c>
      <c r="I107" s="12" t="e">
        <f t="shared" si="34"/>
        <v>#N/A</v>
      </c>
      <c r="J107" s="12" t="e">
        <f t="shared" si="35"/>
        <v>#N/A</v>
      </c>
    </row>
    <row r="108" spans="1:10" x14ac:dyDescent="0.25">
      <c r="A108" s="9">
        <v>42678</v>
      </c>
      <c r="B108" t="s">
        <v>71</v>
      </c>
      <c r="C108" s="10" t="s">
        <v>170</v>
      </c>
      <c r="D108">
        <v>2</v>
      </c>
      <c r="F108">
        <v>91666</v>
      </c>
      <c r="I108" s="12" t="e">
        <f t="shared" si="34"/>
        <v>#N/A</v>
      </c>
      <c r="J108" s="12" t="e">
        <f t="shared" si="35"/>
        <v>#N/A</v>
      </c>
    </row>
    <row r="109" spans="1:10" x14ac:dyDescent="0.25">
      <c r="A109" s="9">
        <v>42678</v>
      </c>
      <c r="B109" t="s">
        <v>71</v>
      </c>
      <c r="C109" s="10" t="s">
        <v>174</v>
      </c>
      <c r="D109">
        <v>3</v>
      </c>
      <c r="I109" s="12" t="e">
        <f t="shared" si="34"/>
        <v>#N/A</v>
      </c>
      <c r="J109" s="12" t="e">
        <f t="shared" si="35"/>
        <v>#N/A</v>
      </c>
    </row>
    <row r="110" spans="1:10" x14ac:dyDescent="0.25">
      <c r="A110" s="9">
        <v>42678</v>
      </c>
      <c r="B110" t="s">
        <v>71</v>
      </c>
      <c r="C110" s="10" t="s">
        <v>175</v>
      </c>
      <c r="D110">
        <v>3</v>
      </c>
      <c r="I110" s="12" t="e">
        <f t="shared" si="34"/>
        <v>#N/A</v>
      </c>
      <c r="J110" s="12" t="e">
        <f t="shared" si="35"/>
        <v>#N/A</v>
      </c>
    </row>
    <row r="111" spans="1:10" x14ac:dyDescent="0.25">
      <c r="A111" s="26">
        <v>42689</v>
      </c>
      <c r="B111" t="s">
        <v>176</v>
      </c>
      <c r="C111" s="10" t="s">
        <v>177</v>
      </c>
      <c r="D111">
        <v>1</v>
      </c>
      <c r="F111">
        <v>6000</v>
      </c>
      <c r="I111" s="12" t="e">
        <f t="shared" si="34"/>
        <v>#N/A</v>
      </c>
      <c r="J111" s="12" t="e">
        <f t="shared" si="35"/>
        <v>#N/A</v>
      </c>
    </row>
    <row r="112" spans="1:10" x14ac:dyDescent="0.25">
      <c r="A112" s="26">
        <v>42689</v>
      </c>
      <c r="B112" t="s">
        <v>176</v>
      </c>
      <c r="C112" s="10" t="s">
        <v>178</v>
      </c>
      <c r="D112">
        <v>1</v>
      </c>
      <c r="F112">
        <v>5000</v>
      </c>
      <c r="I112" s="12" t="e">
        <f t="shared" ref="I112:I147" si="36">+VLOOKUP(C112,$M$1:$N$40,2,0)</f>
        <v>#N/A</v>
      </c>
      <c r="J112" s="12" t="e">
        <f t="shared" si="35"/>
        <v>#N/A</v>
      </c>
    </row>
    <row r="113" spans="1:10" x14ac:dyDescent="0.25">
      <c r="A113" s="26">
        <v>42696</v>
      </c>
      <c r="B113" t="s">
        <v>186</v>
      </c>
      <c r="C113" s="10" t="s">
        <v>187</v>
      </c>
      <c r="D113">
        <v>1</v>
      </c>
      <c r="F113">
        <v>120000</v>
      </c>
      <c r="I113" s="12" t="e">
        <f t="shared" si="36"/>
        <v>#N/A</v>
      </c>
      <c r="J113" s="12" t="e">
        <f t="shared" ref="J113:J147" si="37">+I113*E113</f>
        <v>#N/A</v>
      </c>
    </row>
    <row r="114" spans="1:10" x14ac:dyDescent="0.25">
      <c r="A114" s="26">
        <v>42698</v>
      </c>
      <c r="B114" t="s">
        <v>188</v>
      </c>
      <c r="C114" s="10" t="s">
        <v>189</v>
      </c>
      <c r="D114">
        <v>1</v>
      </c>
      <c r="F114">
        <v>104800</v>
      </c>
      <c r="I114" s="12" t="e">
        <f t="shared" si="36"/>
        <v>#N/A</v>
      </c>
      <c r="J114" s="12" t="e">
        <f t="shared" si="37"/>
        <v>#N/A</v>
      </c>
    </row>
    <row r="115" spans="1:10" x14ac:dyDescent="0.25">
      <c r="A115" s="26">
        <v>42698</v>
      </c>
      <c r="B115" t="s">
        <v>188</v>
      </c>
      <c r="C115" s="10" t="s">
        <v>190</v>
      </c>
      <c r="D115">
        <v>2</v>
      </c>
      <c r="F115">
        <v>46300</v>
      </c>
      <c r="I115" s="12" t="e">
        <f t="shared" si="36"/>
        <v>#N/A</v>
      </c>
      <c r="J115" s="12" t="e">
        <f t="shared" si="37"/>
        <v>#N/A</v>
      </c>
    </row>
    <row r="116" spans="1:10" x14ac:dyDescent="0.25">
      <c r="A116" s="26">
        <v>42698</v>
      </c>
      <c r="B116" t="s">
        <v>188</v>
      </c>
      <c r="C116" s="10" t="s">
        <v>191</v>
      </c>
      <c r="D116">
        <v>3</v>
      </c>
      <c r="F116">
        <v>34200</v>
      </c>
      <c r="I116" s="12" t="e">
        <f t="shared" si="36"/>
        <v>#N/A</v>
      </c>
      <c r="J116" s="12" t="e">
        <f t="shared" si="37"/>
        <v>#N/A</v>
      </c>
    </row>
    <row r="117" spans="1:10" x14ac:dyDescent="0.25">
      <c r="A117" s="26">
        <v>42698</v>
      </c>
      <c r="B117" t="s">
        <v>192</v>
      </c>
      <c r="C117" s="10" t="s">
        <v>193</v>
      </c>
      <c r="D117">
        <v>1</v>
      </c>
      <c r="F117">
        <v>534000</v>
      </c>
      <c r="I117" s="12" t="e">
        <f t="shared" si="36"/>
        <v>#N/A</v>
      </c>
      <c r="J117" s="12" t="e">
        <f t="shared" si="37"/>
        <v>#N/A</v>
      </c>
    </row>
    <row r="118" spans="1:10" x14ac:dyDescent="0.25">
      <c r="A118" s="26">
        <v>42703</v>
      </c>
      <c r="B118" t="s">
        <v>194</v>
      </c>
      <c r="C118" s="10" t="s">
        <v>195</v>
      </c>
      <c r="D118">
        <v>1</v>
      </c>
      <c r="F118">
        <v>40000</v>
      </c>
      <c r="I118" s="12" t="e">
        <f t="shared" si="36"/>
        <v>#N/A</v>
      </c>
      <c r="J118" s="12" t="e">
        <f t="shared" si="37"/>
        <v>#N/A</v>
      </c>
    </row>
    <row r="119" spans="1:10" x14ac:dyDescent="0.25">
      <c r="A119" s="26">
        <v>42737</v>
      </c>
      <c r="B119" t="s">
        <v>205</v>
      </c>
      <c r="C119" s="10" t="s">
        <v>206</v>
      </c>
      <c r="D119">
        <v>1</v>
      </c>
      <c r="F119">
        <v>64071</v>
      </c>
      <c r="I119" s="12" t="e">
        <f t="shared" si="36"/>
        <v>#N/A</v>
      </c>
      <c r="J119" s="12" t="e">
        <f t="shared" si="37"/>
        <v>#N/A</v>
      </c>
    </row>
    <row r="120" spans="1:10" x14ac:dyDescent="0.25">
      <c r="A120" s="26">
        <v>42737</v>
      </c>
      <c r="B120" t="s">
        <v>205</v>
      </c>
      <c r="C120" s="10" t="s">
        <v>170</v>
      </c>
      <c r="D120">
        <v>7</v>
      </c>
      <c r="F120">
        <v>91666</v>
      </c>
      <c r="I120" s="12" t="e">
        <f t="shared" si="36"/>
        <v>#N/A</v>
      </c>
      <c r="J120" s="12" t="e">
        <f t="shared" si="37"/>
        <v>#N/A</v>
      </c>
    </row>
    <row r="121" spans="1:10" x14ac:dyDescent="0.25">
      <c r="A121" s="26">
        <v>42737</v>
      </c>
      <c r="B121" t="s">
        <v>205</v>
      </c>
      <c r="C121" s="10" t="s">
        <v>207</v>
      </c>
      <c r="D121">
        <v>7</v>
      </c>
      <c r="F121">
        <v>78938</v>
      </c>
      <c r="I121" s="12" t="e">
        <f t="shared" si="36"/>
        <v>#N/A</v>
      </c>
      <c r="J121" s="12" t="e">
        <f t="shared" si="37"/>
        <v>#N/A</v>
      </c>
    </row>
    <row r="122" spans="1:10" x14ac:dyDescent="0.25">
      <c r="A122" s="26">
        <v>42737</v>
      </c>
      <c r="B122" t="s">
        <v>205</v>
      </c>
      <c r="C122" s="10" t="s">
        <v>174</v>
      </c>
      <c r="D122">
        <v>4</v>
      </c>
      <c r="F122">
        <v>53406</v>
      </c>
      <c r="I122" s="12" t="e">
        <f t="shared" si="36"/>
        <v>#N/A</v>
      </c>
      <c r="J122" s="12" t="e">
        <f t="shared" si="37"/>
        <v>#N/A</v>
      </c>
    </row>
    <row r="123" spans="1:10" x14ac:dyDescent="0.25">
      <c r="A123" s="26">
        <v>42740</v>
      </c>
      <c r="B123" t="s">
        <v>210</v>
      </c>
      <c r="C123" s="10" t="s">
        <v>138</v>
      </c>
      <c r="D123">
        <v>6</v>
      </c>
      <c r="F123">
        <v>352188</v>
      </c>
      <c r="I123" s="12" t="e">
        <f t="shared" si="36"/>
        <v>#N/A</v>
      </c>
      <c r="J123" s="12" t="e">
        <f t="shared" si="37"/>
        <v>#N/A</v>
      </c>
    </row>
    <row r="124" spans="1:10" x14ac:dyDescent="0.25">
      <c r="A124" s="26">
        <v>42751</v>
      </c>
      <c r="B124" t="s">
        <v>211</v>
      </c>
      <c r="C124" s="10" t="s">
        <v>212</v>
      </c>
      <c r="D124">
        <v>1</v>
      </c>
      <c r="F124">
        <v>176000</v>
      </c>
      <c r="G124" t="s">
        <v>216</v>
      </c>
      <c r="I124" s="12" t="e">
        <f t="shared" si="36"/>
        <v>#N/A</v>
      </c>
      <c r="J124" s="12" t="e">
        <f t="shared" si="37"/>
        <v>#N/A</v>
      </c>
    </row>
    <row r="125" spans="1:10" x14ac:dyDescent="0.25">
      <c r="A125" s="26">
        <v>42748</v>
      </c>
      <c r="B125" t="s">
        <v>213</v>
      </c>
      <c r="C125" s="10" t="s">
        <v>214</v>
      </c>
      <c r="D125">
        <v>1</v>
      </c>
      <c r="F125">
        <v>9300</v>
      </c>
      <c r="G125" t="s">
        <v>216</v>
      </c>
      <c r="I125" s="12" t="e">
        <f t="shared" si="36"/>
        <v>#N/A</v>
      </c>
      <c r="J125" s="12" t="e">
        <f t="shared" si="37"/>
        <v>#N/A</v>
      </c>
    </row>
    <row r="126" spans="1:10" x14ac:dyDescent="0.25">
      <c r="A126" s="26">
        <v>42748</v>
      </c>
      <c r="B126" t="s">
        <v>213</v>
      </c>
      <c r="C126" s="10" t="s">
        <v>215</v>
      </c>
      <c r="D126">
        <v>1</v>
      </c>
      <c r="F126">
        <v>19700</v>
      </c>
      <c r="G126" t="s">
        <v>216</v>
      </c>
      <c r="I126" s="12" t="e">
        <f t="shared" si="36"/>
        <v>#N/A</v>
      </c>
      <c r="J126" s="12" t="e">
        <f t="shared" si="37"/>
        <v>#N/A</v>
      </c>
    </row>
    <row r="127" spans="1:10" x14ac:dyDescent="0.25">
      <c r="A127" s="26">
        <v>42748</v>
      </c>
      <c r="B127" t="s">
        <v>213</v>
      </c>
      <c r="C127" s="10" t="s">
        <v>217</v>
      </c>
      <c r="D127">
        <v>6</v>
      </c>
      <c r="F127">
        <v>27300</v>
      </c>
      <c r="G127" t="s">
        <v>216</v>
      </c>
      <c r="I127" s="12" t="e">
        <f t="shared" si="36"/>
        <v>#N/A</v>
      </c>
      <c r="J127" s="12" t="e">
        <f t="shared" si="37"/>
        <v>#N/A</v>
      </c>
    </row>
    <row r="128" spans="1:10" x14ac:dyDescent="0.25">
      <c r="A128" s="26">
        <v>42748</v>
      </c>
      <c r="B128" t="s">
        <v>213</v>
      </c>
      <c r="C128" s="10" t="s">
        <v>191</v>
      </c>
      <c r="D128">
        <v>7</v>
      </c>
      <c r="F128">
        <v>20300</v>
      </c>
      <c r="G128" t="s">
        <v>216</v>
      </c>
      <c r="I128" s="12" t="e">
        <f t="shared" si="36"/>
        <v>#N/A</v>
      </c>
      <c r="J128" s="12" t="e">
        <f t="shared" si="37"/>
        <v>#N/A</v>
      </c>
    </row>
    <row r="129" spans="1:13" x14ac:dyDescent="0.25">
      <c r="A129" s="26">
        <v>42751</v>
      </c>
      <c r="B129" t="s">
        <v>218</v>
      </c>
      <c r="C129" s="10" t="s">
        <v>219</v>
      </c>
      <c r="D129">
        <v>1</v>
      </c>
      <c r="F129">
        <v>22000</v>
      </c>
      <c r="I129" s="12" t="e">
        <f t="shared" si="36"/>
        <v>#N/A</v>
      </c>
      <c r="J129" s="12" t="e">
        <f t="shared" si="37"/>
        <v>#N/A</v>
      </c>
    </row>
    <row r="130" spans="1:13" x14ac:dyDescent="0.25">
      <c r="A130" s="26">
        <v>42746</v>
      </c>
      <c r="B130" t="s">
        <v>220</v>
      </c>
      <c r="C130" s="10" t="s">
        <v>212</v>
      </c>
      <c r="D130">
        <v>1</v>
      </c>
      <c r="F130">
        <v>135000</v>
      </c>
      <c r="I130" s="12" t="e">
        <f t="shared" si="36"/>
        <v>#N/A</v>
      </c>
      <c r="J130" s="12" t="e">
        <f t="shared" si="37"/>
        <v>#N/A</v>
      </c>
    </row>
    <row r="131" spans="1:13" x14ac:dyDescent="0.25">
      <c r="A131" s="26">
        <v>42747</v>
      </c>
      <c r="B131" t="s">
        <v>221</v>
      </c>
      <c r="C131" s="10" t="s">
        <v>222</v>
      </c>
      <c r="D131">
        <v>1</v>
      </c>
      <c r="F131">
        <v>2037593</v>
      </c>
      <c r="I131" s="12" t="e">
        <f t="shared" si="36"/>
        <v>#N/A</v>
      </c>
      <c r="J131" s="12" t="e">
        <f t="shared" si="37"/>
        <v>#N/A</v>
      </c>
    </row>
    <row r="132" spans="1:13" x14ac:dyDescent="0.25">
      <c r="A132" s="26">
        <v>42742</v>
      </c>
      <c r="B132" t="s">
        <v>241</v>
      </c>
      <c r="C132" s="10" t="s">
        <v>242</v>
      </c>
      <c r="D132">
        <v>1</v>
      </c>
      <c r="F132">
        <v>2080705</v>
      </c>
      <c r="G132" t="s">
        <v>216</v>
      </c>
      <c r="I132" s="12" t="e">
        <f t="shared" si="36"/>
        <v>#N/A</v>
      </c>
      <c r="J132" s="12" t="e">
        <f t="shared" si="37"/>
        <v>#N/A</v>
      </c>
      <c r="L132">
        <f>+F132</f>
        <v>2080705</v>
      </c>
      <c r="M132" s="12">
        <f>+L132/2</f>
        <v>1040352.5</v>
      </c>
    </row>
    <row r="133" spans="1:13" x14ac:dyDescent="0.25">
      <c r="A133" s="26">
        <v>42754</v>
      </c>
      <c r="B133" t="s">
        <v>251</v>
      </c>
      <c r="C133" s="10" t="s">
        <v>252</v>
      </c>
      <c r="D133">
        <v>2</v>
      </c>
      <c r="F133">
        <v>66900</v>
      </c>
      <c r="I133" s="12" t="e">
        <f t="shared" si="36"/>
        <v>#N/A</v>
      </c>
      <c r="J133" s="12" t="e">
        <f t="shared" si="37"/>
        <v>#N/A</v>
      </c>
    </row>
    <row r="134" spans="1:13" x14ac:dyDescent="0.25">
      <c r="A134" s="26">
        <v>42754</v>
      </c>
      <c r="B134" t="s">
        <v>251</v>
      </c>
      <c r="C134" s="10" t="s">
        <v>253</v>
      </c>
      <c r="D134">
        <v>1</v>
      </c>
      <c r="F134">
        <v>56000</v>
      </c>
      <c r="I134" s="12" t="e">
        <f t="shared" si="36"/>
        <v>#N/A</v>
      </c>
      <c r="J134" s="12" t="e">
        <f t="shared" si="37"/>
        <v>#N/A</v>
      </c>
      <c r="M134" s="12">
        <f>+M132/8</f>
        <v>130044.0625</v>
      </c>
    </row>
    <row r="135" spans="1:13" x14ac:dyDescent="0.25">
      <c r="A135" s="26">
        <v>42754</v>
      </c>
      <c r="B135" t="s">
        <v>251</v>
      </c>
      <c r="C135" s="10" t="s">
        <v>254</v>
      </c>
      <c r="D135">
        <v>1</v>
      </c>
      <c r="F135">
        <v>10900</v>
      </c>
      <c r="I135" s="12" t="e">
        <f t="shared" si="36"/>
        <v>#N/A</v>
      </c>
      <c r="J135" s="12" t="e">
        <f t="shared" si="37"/>
        <v>#N/A</v>
      </c>
    </row>
    <row r="136" spans="1:13" x14ac:dyDescent="0.25">
      <c r="A136" s="26">
        <v>42754</v>
      </c>
      <c r="B136" s="32" t="s">
        <v>251</v>
      </c>
      <c r="C136" s="10" t="s">
        <v>255</v>
      </c>
      <c r="D136">
        <v>3</v>
      </c>
      <c r="F136">
        <v>27300</v>
      </c>
      <c r="I136" s="12" t="e">
        <f t="shared" si="36"/>
        <v>#N/A</v>
      </c>
      <c r="J136" s="12" t="e">
        <f t="shared" si="37"/>
        <v>#N/A</v>
      </c>
    </row>
    <row r="137" spans="1:13" x14ac:dyDescent="0.25">
      <c r="A137" s="26">
        <v>42754</v>
      </c>
      <c r="B137" t="s">
        <v>251</v>
      </c>
      <c r="C137" s="10" t="s">
        <v>256</v>
      </c>
      <c r="D137">
        <v>4</v>
      </c>
      <c r="F137">
        <v>16200</v>
      </c>
      <c r="G137" t="s">
        <v>216</v>
      </c>
      <c r="I137" s="12" t="e">
        <f t="shared" si="36"/>
        <v>#N/A</v>
      </c>
      <c r="J137" s="12" t="e">
        <f t="shared" si="37"/>
        <v>#N/A</v>
      </c>
    </row>
    <row r="138" spans="1:13" x14ac:dyDescent="0.25">
      <c r="A138" s="26">
        <v>42755</v>
      </c>
      <c r="B138" t="s">
        <v>257</v>
      </c>
      <c r="C138" s="10" t="s">
        <v>258</v>
      </c>
      <c r="D138">
        <v>1</v>
      </c>
      <c r="F138">
        <v>175000</v>
      </c>
      <c r="I138" s="12" t="e">
        <f t="shared" si="36"/>
        <v>#N/A</v>
      </c>
      <c r="J138" s="12" t="e">
        <f t="shared" si="37"/>
        <v>#N/A</v>
      </c>
      <c r="L138" s="12">
        <v>2080705</v>
      </c>
    </row>
    <row r="139" spans="1:13" x14ac:dyDescent="0.25">
      <c r="A139" s="26">
        <v>42753</v>
      </c>
      <c r="B139" t="s">
        <v>259</v>
      </c>
      <c r="C139" s="10" t="s">
        <v>260</v>
      </c>
      <c r="D139">
        <v>1</v>
      </c>
      <c r="F139">
        <v>70000</v>
      </c>
      <c r="I139" s="12" t="e">
        <f t="shared" si="36"/>
        <v>#N/A</v>
      </c>
      <c r="J139" s="12" t="e">
        <f t="shared" si="37"/>
        <v>#N/A</v>
      </c>
      <c r="L139" s="12">
        <f>+L138/10</f>
        <v>208070.5</v>
      </c>
    </row>
    <row r="140" spans="1:13" x14ac:dyDescent="0.25">
      <c r="A140" s="26">
        <v>42761</v>
      </c>
      <c r="B140" t="s">
        <v>266</v>
      </c>
      <c r="C140" s="10" t="s">
        <v>267</v>
      </c>
      <c r="D140">
        <v>1</v>
      </c>
      <c r="F140">
        <v>180000</v>
      </c>
      <c r="G140" t="s">
        <v>268</v>
      </c>
      <c r="I140" s="12" t="e">
        <f t="shared" si="36"/>
        <v>#N/A</v>
      </c>
      <c r="J140" s="12" t="e">
        <f t="shared" si="37"/>
        <v>#N/A</v>
      </c>
    </row>
    <row r="141" spans="1:13" x14ac:dyDescent="0.25">
      <c r="A141" s="26">
        <v>42762</v>
      </c>
      <c r="B141" t="s">
        <v>278</v>
      </c>
      <c r="C141" s="10" t="s">
        <v>138</v>
      </c>
      <c r="D141">
        <v>6</v>
      </c>
      <c r="F141">
        <v>352188</v>
      </c>
      <c r="I141" s="12" t="e">
        <f t="shared" si="36"/>
        <v>#N/A</v>
      </c>
      <c r="J141" s="12" t="e">
        <f t="shared" si="37"/>
        <v>#N/A</v>
      </c>
    </row>
    <row r="142" spans="1:13" x14ac:dyDescent="0.25">
      <c r="A142" s="26">
        <v>42762</v>
      </c>
      <c r="B142" t="s">
        <v>279</v>
      </c>
      <c r="C142" s="10" t="s">
        <v>175</v>
      </c>
      <c r="D142">
        <v>1</v>
      </c>
      <c r="F142">
        <v>30000</v>
      </c>
      <c r="G142" t="s">
        <v>280</v>
      </c>
      <c r="I142" s="12" t="e">
        <f t="shared" si="36"/>
        <v>#N/A</v>
      </c>
      <c r="J142" s="12" t="e">
        <f t="shared" si="37"/>
        <v>#N/A</v>
      </c>
    </row>
    <row r="143" spans="1:13" x14ac:dyDescent="0.25">
      <c r="A143" s="26">
        <v>42755</v>
      </c>
      <c r="B143" t="s">
        <v>279</v>
      </c>
      <c r="C143" s="10" t="s">
        <v>164</v>
      </c>
      <c r="D143">
        <v>1</v>
      </c>
      <c r="F143">
        <v>28000</v>
      </c>
      <c r="G143" t="s">
        <v>280</v>
      </c>
      <c r="I143" s="12" t="e">
        <f t="shared" si="36"/>
        <v>#N/A</v>
      </c>
      <c r="J143" s="12" t="e">
        <f t="shared" si="37"/>
        <v>#N/A</v>
      </c>
    </row>
    <row r="144" spans="1:13" x14ac:dyDescent="0.25">
      <c r="A144" s="26">
        <v>42755</v>
      </c>
      <c r="B144" t="s">
        <v>281</v>
      </c>
      <c r="C144" s="10" t="s">
        <v>282</v>
      </c>
      <c r="D144">
        <v>3</v>
      </c>
      <c r="F144">
        <v>20000</v>
      </c>
      <c r="I144" s="12" t="e">
        <f t="shared" si="36"/>
        <v>#N/A</v>
      </c>
      <c r="J144" s="12" t="e">
        <f t="shared" si="37"/>
        <v>#N/A</v>
      </c>
    </row>
    <row r="145" spans="1:10" x14ac:dyDescent="0.25">
      <c r="A145" s="26">
        <v>42780</v>
      </c>
      <c r="B145" t="s">
        <v>290</v>
      </c>
      <c r="C145" s="10" t="s">
        <v>291</v>
      </c>
      <c r="D145">
        <v>1</v>
      </c>
      <c r="F145">
        <v>361000</v>
      </c>
      <c r="G145" t="s">
        <v>292</v>
      </c>
      <c r="I145" s="12" t="e">
        <f t="shared" si="36"/>
        <v>#N/A</v>
      </c>
      <c r="J145" s="12" t="e">
        <f t="shared" si="37"/>
        <v>#N/A</v>
      </c>
    </row>
    <row r="146" spans="1:10" x14ac:dyDescent="0.25">
      <c r="A146" s="26">
        <v>42798</v>
      </c>
      <c r="B146" t="s">
        <v>293</v>
      </c>
      <c r="C146" s="10" t="s">
        <v>294</v>
      </c>
      <c r="D146">
        <v>1</v>
      </c>
      <c r="F146">
        <v>72200</v>
      </c>
      <c r="G146" t="s">
        <v>295</v>
      </c>
      <c r="I146" s="12" t="e">
        <f t="shared" si="36"/>
        <v>#N/A</v>
      </c>
      <c r="J146" s="12" t="e">
        <f t="shared" si="37"/>
        <v>#N/A</v>
      </c>
    </row>
    <row r="147" spans="1:10" x14ac:dyDescent="0.25">
      <c r="A147" s="26">
        <v>42798</v>
      </c>
      <c r="B147" t="s">
        <v>293</v>
      </c>
      <c r="C147" s="10" t="s">
        <v>124</v>
      </c>
      <c r="D147">
        <v>1</v>
      </c>
      <c r="F147">
        <v>44500</v>
      </c>
      <c r="G147" t="s">
        <v>295</v>
      </c>
      <c r="I147" s="12" t="e">
        <f t="shared" si="36"/>
        <v>#N/A</v>
      </c>
      <c r="J147" s="12" t="e">
        <f t="shared" si="37"/>
        <v>#N/A</v>
      </c>
    </row>
  </sheetData>
  <autoFilter ref="A40:N144"/>
  <mergeCells count="3">
    <mergeCell ref="A1:K2"/>
    <mergeCell ref="A3:K4"/>
    <mergeCell ref="A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INSUMOS</vt:lpstr>
      <vt:lpstr>INSUMOS EPP</vt:lpstr>
      <vt:lpstr>EPP</vt:lpstr>
      <vt:lpstr>HERRAMIENTAS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JO</cp:lastModifiedBy>
  <cp:lastPrinted>2016-12-05T12:24:34Z</cp:lastPrinted>
  <dcterms:created xsi:type="dcterms:W3CDTF">2016-09-13T18:03:21Z</dcterms:created>
  <dcterms:modified xsi:type="dcterms:W3CDTF">2017-03-07T17:15:50Z</dcterms:modified>
</cp:coreProperties>
</file>