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\Desktop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8" i="1" l="1"/>
  <c r="J25" i="1" s="1"/>
  <c r="B77" i="1"/>
  <c r="B76" i="1"/>
  <c r="B75" i="1"/>
  <c r="B32" i="1"/>
  <c r="B104" i="1" s="1"/>
  <c r="I2" i="1" s="1"/>
  <c r="I24" i="1" s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J4" i="1"/>
  <c r="I4" i="1"/>
  <c r="J3" i="1"/>
  <c r="I3" i="1"/>
  <c r="J2" i="1"/>
  <c r="H2" i="1"/>
  <c r="H24" i="1" s="1"/>
  <c r="J24" i="1" l="1"/>
</calcChain>
</file>

<file path=xl/sharedStrings.xml><?xml version="1.0" encoding="utf-8"?>
<sst xmlns="http://schemas.openxmlformats.org/spreadsheetml/2006/main" count="217" uniqueCount="98">
  <si>
    <t>Nro. De Factura</t>
  </si>
  <si>
    <t>Monto</t>
  </si>
  <si>
    <t>Imputacion</t>
  </si>
  <si>
    <t>Resp.</t>
  </si>
  <si>
    <t>FECHA</t>
  </si>
  <si>
    <t>CAJA</t>
  </si>
  <si>
    <t>GASTOS</t>
  </si>
  <si>
    <t>SALDO</t>
  </si>
  <si>
    <t>OBS</t>
  </si>
  <si>
    <t>Recibo</t>
  </si>
  <si>
    <t>Karen S</t>
  </si>
  <si>
    <t>CCH- Oscar y Jose Lopez</t>
  </si>
  <si>
    <t>CCH- Ing. Carlos Osorio</t>
  </si>
  <si>
    <t>Adm</t>
  </si>
  <si>
    <t>Cheque- Pago MO</t>
  </si>
  <si>
    <t>Efectivo-  Macelect</t>
  </si>
  <si>
    <t>Ing. Munoz 46</t>
  </si>
  <si>
    <t>PH</t>
  </si>
  <si>
    <t>Sr. Romero</t>
  </si>
  <si>
    <t>Dra. Fabiola- Remodelacion</t>
  </si>
  <si>
    <t>Cheque Nro. 243</t>
  </si>
  <si>
    <t>Jose L</t>
  </si>
  <si>
    <t>Cheque Nro. 242</t>
  </si>
  <si>
    <t>Frontier</t>
  </si>
  <si>
    <t>Efectivo- Ing. Munoz 46</t>
  </si>
  <si>
    <t>S10</t>
  </si>
  <si>
    <t>Efectivo Macelect</t>
  </si>
  <si>
    <t>Atlas</t>
  </si>
  <si>
    <t>Efectivo ( de los 2millones)</t>
  </si>
  <si>
    <t>Herramientas</t>
  </si>
  <si>
    <t>Oscar G</t>
  </si>
  <si>
    <t>Efectivo</t>
  </si>
  <si>
    <t>PH- Monoriel</t>
  </si>
  <si>
    <t>Cristina I</t>
  </si>
  <si>
    <t>Efectivo para Jose</t>
  </si>
  <si>
    <t>HB- Linx</t>
  </si>
  <si>
    <t>Efectivo 2 macelect</t>
  </si>
  <si>
    <t>TBN- Julie</t>
  </si>
  <si>
    <t>Cheque Nro. 247</t>
  </si>
  <si>
    <t>TBN- Rio Miranda</t>
  </si>
  <si>
    <t>Ing. Sanchez- Techo Fondo Garay</t>
  </si>
  <si>
    <t>Cheque Nro. 248</t>
  </si>
  <si>
    <t>Cheque Nro. 753</t>
  </si>
  <si>
    <t>Luxacril- Fabricacion de postes</t>
  </si>
  <si>
    <t>Stock</t>
  </si>
  <si>
    <t>Ing. Carlos Osorio</t>
  </si>
  <si>
    <t>CCH</t>
  </si>
  <si>
    <t>PH- Techo Monoriel</t>
  </si>
  <si>
    <t>Omar O</t>
  </si>
  <si>
    <t>SIN FACTURA</t>
  </si>
  <si>
    <t>Alex Munoz</t>
  </si>
  <si>
    <t xml:space="preserve">Pechugon- Lavadero </t>
  </si>
  <si>
    <t>TIGRE- Linea 1</t>
  </si>
  <si>
    <t>Nos debe esa cantidad</t>
  </si>
  <si>
    <t>Jose Lopez</t>
  </si>
  <si>
    <t>Pago primera quincena de diciembre</t>
  </si>
  <si>
    <t>CCH con el Ing. Osorio</t>
  </si>
  <si>
    <t>Ayudante</t>
  </si>
  <si>
    <t>Juan Co2</t>
  </si>
  <si>
    <t>Pechugon 4</t>
  </si>
  <si>
    <t>Traer factura</t>
  </si>
  <si>
    <t>Tapicero</t>
  </si>
  <si>
    <t>TBN</t>
  </si>
  <si>
    <t>Lanchero</t>
  </si>
  <si>
    <t>Isaias</t>
  </si>
  <si>
    <t>Servicio de plomeria</t>
  </si>
  <si>
    <t>Fotocopia</t>
  </si>
  <si>
    <t>Lina</t>
  </si>
  <si>
    <t>Luxacril- Fab de moldes metalicos</t>
  </si>
  <si>
    <t>Emigdio</t>
  </si>
  <si>
    <t>alquiler de mantel</t>
  </si>
  <si>
    <t>Servilleta</t>
  </si>
  <si>
    <t>Luis H G</t>
  </si>
  <si>
    <t>Perforado de 10 placas- Luxacril</t>
  </si>
  <si>
    <t>Mario Jara</t>
  </si>
  <si>
    <t>Liquidacion</t>
  </si>
  <si>
    <t>Carlos M</t>
  </si>
  <si>
    <t>Mano de Obra</t>
  </si>
  <si>
    <t>Cristina Ibanez</t>
  </si>
  <si>
    <t>Salario mes de Dic</t>
  </si>
  <si>
    <t>Omar Ovelar</t>
  </si>
  <si>
    <t>Karen Sanabria</t>
  </si>
  <si>
    <t>A cta de Pegasus</t>
  </si>
  <si>
    <t>Guscamart</t>
  </si>
  <si>
    <t>ANTICIPO</t>
  </si>
  <si>
    <t>Anibal B</t>
  </si>
  <si>
    <t>Bernardo Gamarra</t>
  </si>
  <si>
    <t>Emigdio M</t>
  </si>
  <si>
    <t>Gustavo V</t>
  </si>
  <si>
    <t>Juan Amarilla</t>
  </si>
  <si>
    <t>Maximo Diaz</t>
  </si>
  <si>
    <t>Elvio M</t>
  </si>
  <si>
    <t>TERCEROS</t>
  </si>
  <si>
    <t>Carlos Maldonado</t>
  </si>
  <si>
    <t>Pasa a la CCH 2018</t>
  </si>
  <si>
    <t>Ing. Carlos</t>
  </si>
  <si>
    <t>Cristina</t>
  </si>
  <si>
    <t>Ing. Osorio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</si>
</sst>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4" borderId="0" xfId="1" applyNumberFormat="1" applyFont="1" applyFill="1"/>
    <xf numFmtId="16" fontId="0" fillId="0" borderId="1" xfId="0" applyNumberFormat="1" applyBorder="1"/>
    <xf numFmtId="164" fontId="0" fillId="0" borderId="1" xfId="1" applyNumberFormat="1" applyFont="1" applyFill="1" applyBorder="1"/>
    <xf numFmtId="164" fontId="0" fillId="0" borderId="1" xfId="0" applyNumberFormat="1" applyBorder="1"/>
    <xf numFmtId="0" fontId="0" fillId="0" borderId="1" xfId="0" applyBorder="1"/>
    <xf numFmtId="164" fontId="0" fillId="4" borderId="1" xfId="1" applyNumberFormat="1" applyFont="1" applyFill="1" applyBorder="1"/>
    <xf numFmtId="0" fontId="0" fillId="0" borderId="1" xfId="0" applyFill="1" applyBorder="1"/>
    <xf numFmtId="164" fontId="0" fillId="0" borderId="1" xfId="1" applyNumberFormat="1" applyFont="1" applyBorder="1"/>
    <xf numFmtId="0" fontId="0" fillId="0" borderId="1" xfId="0" applyFont="1" applyFill="1" applyBorder="1"/>
    <xf numFmtId="164" fontId="0" fillId="0" borderId="0" xfId="0" applyNumberFormat="1"/>
    <xf numFmtId="164" fontId="0" fillId="0" borderId="0" xfId="1" applyNumberFormat="1" applyFont="1"/>
    <xf numFmtId="164" fontId="3" fillId="2" borderId="0" xfId="1" applyNumberFormat="1" applyFont="1" applyFill="1" applyBorder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/Dropbox/ADMINISTRACION/3-%20Caja/2017/CCH-%2020170704%20(Autoguardado)%20(Autoguard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"/>
      <sheetName val="FEBRERO1 "/>
      <sheetName val="FEBRERO 2"/>
      <sheetName val="MARZO 1"/>
      <sheetName val="ABRIL 1"/>
      <sheetName val="ABRIL 2"/>
      <sheetName val="MAYO 1"/>
      <sheetName val="MAYO 2"/>
      <sheetName val="JUNIO 1"/>
      <sheetName val="JUNIO 2"/>
      <sheetName val="JULIO 1"/>
      <sheetName val="JULIO 2"/>
      <sheetName val="AGOSTO 1"/>
      <sheetName val="SETIEMBRE 1"/>
      <sheetName val="SETIEMBRE 2"/>
      <sheetName val="OCTUBRE 1"/>
      <sheetName val="OCTUBRE 2"/>
      <sheetName val="NOV 1"/>
      <sheetName val="MO"/>
      <sheetName val="NOV 2"/>
      <sheetName val="DIC 1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21">
          <cell r="O521">
            <v>13016000</v>
          </cell>
        </row>
        <row r="546">
          <cell r="F546">
            <v>48506375</v>
          </cell>
        </row>
        <row r="567">
          <cell r="O567">
            <v>12005832.666666666</v>
          </cell>
        </row>
      </sheetData>
      <sheetData sheetId="19">
        <row r="146">
          <cell r="B146">
            <v>10035</v>
          </cell>
        </row>
        <row r="147">
          <cell r="B147">
            <v>6240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80" workbookViewId="0">
      <selection activeCell="C91" sqref="A81:C91"/>
    </sheetView>
  </sheetViews>
  <sheetFormatPr baseColWidth="10" defaultRowHeight="15" x14ac:dyDescent="0.25"/>
  <cols>
    <col min="1" max="1" width="19.28515625" bestFit="1" customWidth="1"/>
    <col min="2" max="2" width="13" bestFit="1" customWidth="1"/>
    <col min="3" max="3" width="34" bestFit="1" customWidth="1"/>
    <col min="8" max="9" width="14" bestFit="1" customWidth="1"/>
    <col min="11" max="11" width="25.14062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25">
      <c r="A2">
        <v>466</v>
      </c>
      <c r="B2" s="4">
        <v>1850000</v>
      </c>
      <c r="C2" t="s">
        <v>9</v>
      </c>
      <c r="D2" t="s">
        <v>10</v>
      </c>
      <c r="G2" s="5">
        <v>43071</v>
      </c>
      <c r="H2" s="6">
        <f>+'[1]NOV 2'!B146+'[1]NOV 2'!B147</f>
        <v>16275</v>
      </c>
      <c r="I2" s="7">
        <f>+B104</f>
        <v>63023641</v>
      </c>
      <c r="J2" s="7">
        <f>+A308</f>
        <v>0</v>
      </c>
      <c r="K2" s="8" t="s">
        <v>11</v>
      </c>
    </row>
    <row r="3" spans="1:11" x14ac:dyDescent="0.25">
      <c r="A3">
        <v>189</v>
      </c>
      <c r="B3" s="4">
        <v>154000</v>
      </c>
      <c r="C3" t="s">
        <v>9</v>
      </c>
      <c r="D3" t="s">
        <v>10</v>
      </c>
      <c r="G3" s="5">
        <v>43071</v>
      </c>
      <c r="H3" s="6">
        <v>139241</v>
      </c>
      <c r="I3" s="7">
        <f>+[1]MO!O521</f>
        <v>13016000</v>
      </c>
      <c r="J3" s="7">
        <f>+A309</f>
        <v>0</v>
      </c>
      <c r="K3" s="8" t="s">
        <v>12</v>
      </c>
    </row>
    <row r="4" spans="1:11" x14ac:dyDescent="0.25">
      <c r="A4">
        <v>913</v>
      </c>
      <c r="B4" s="4">
        <v>385000</v>
      </c>
      <c r="C4" t="s">
        <v>13</v>
      </c>
      <c r="D4" t="s">
        <v>10</v>
      </c>
      <c r="G4" s="5">
        <v>43087</v>
      </c>
      <c r="H4" s="9">
        <v>15000000</v>
      </c>
      <c r="I4" s="7">
        <f>+[1]MO!F546</f>
        <v>48506375</v>
      </c>
      <c r="J4" s="7">
        <f>+A310</f>
        <v>0</v>
      </c>
      <c r="K4" s="8" t="s">
        <v>14</v>
      </c>
    </row>
    <row r="5" spans="1:11" x14ac:dyDescent="0.25">
      <c r="A5">
        <v>691</v>
      </c>
      <c r="B5" s="4">
        <v>122500</v>
      </c>
      <c r="C5" t="s">
        <v>13</v>
      </c>
      <c r="D5" t="s">
        <v>10</v>
      </c>
      <c r="G5" s="5">
        <v>43089</v>
      </c>
      <c r="H5" s="9">
        <v>4200000</v>
      </c>
      <c r="I5" s="7">
        <f>+[1]MO!O567</f>
        <v>12005832.666666666</v>
      </c>
      <c r="J5" s="7">
        <f t="shared" ref="J5:J21" si="0">+A311</f>
        <v>0</v>
      </c>
      <c r="K5" s="8" t="s">
        <v>15</v>
      </c>
    </row>
    <row r="6" spans="1:11" x14ac:dyDescent="0.25">
      <c r="A6">
        <v>276</v>
      </c>
      <c r="B6" s="4">
        <v>1502000</v>
      </c>
      <c r="C6" t="s">
        <v>13</v>
      </c>
      <c r="D6" t="s">
        <v>10</v>
      </c>
      <c r="G6" s="5">
        <v>43091</v>
      </c>
      <c r="H6" s="9">
        <v>10000000</v>
      </c>
      <c r="I6" s="7"/>
      <c r="J6" s="7">
        <f t="shared" si="0"/>
        <v>0</v>
      </c>
      <c r="K6" s="8" t="s">
        <v>16</v>
      </c>
    </row>
    <row r="7" spans="1:11" x14ac:dyDescent="0.25">
      <c r="A7">
        <v>607</v>
      </c>
      <c r="B7" s="4">
        <v>50000</v>
      </c>
      <c r="C7" t="s">
        <v>17</v>
      </c>
      <c r="D7" t="s">
        <v>18</v>
      </c>
      <c r="G7" s="5">
        <v>43092</v>
      </c>
      <c r="H7" s="9">
        <v>1500000</v>
      </c>
      <c r="I7" s="7"/>
      <c r="J7" s="7">
        <f t="shared" si="0"/>
        <v>0</v>
      </c>
      <c r="K7" s="8" t="s">
        <v>16</v>
      </c>
    </row>
    <row r="8" spans="1:11" x14ac:dyDescent="0.25">
      <c r="A8">
        <v>292</v>
      </c>
      <c r="B8" s="4">
        <v>1500000</v>
      </c>
      <c r="C8" t="s">
        <v>19</v>
      </c>
      <c r="D8" t="s">
        <v>10</v>
      </c>
      <c r="G8" s="5">
        <v>43092</v>
      </c>
      <c r="H8" s="9">
        <v>15000000</v>
      </c>
      <c r="I8" s="7"/>
      <c r="J8" s="7">
        <f t="shared" si="0"/>
        <v>0</v>
      </c>
      <c r="K8" s="8" t="s">
        <v>20</v>
      </c>
    </row>
    <row r="9" spans="1:11" x14ac:dyDescent="0.25">
      <c r="A9">
        <v>707</v>
      </c>
      <c r="B9" s="4">
        <v>21000</v>
      </c>
      <c r="C9" t="s">
        <v>19</v>
      </c>
      <c r="D9" t="s">
        <v>21</v>
      </c>
      <c r="G9" s="5">
        <v>43092</v>
      </c>
      <c r="H9" s="9">
        <v>20000000</v>
      </c>
      <c r="I9" s="8"/>
      <c r="J9" s="7">
        <f t="shared" si="0"/>
        <v>0</v>
      </c>
      <c r="K9" s="8" t="s">
        <v>22</v>
      </c>
    </row>
    <row r="10" spans="1:11" x14ac:dyDescent="0.25">
      <c r="A10">
        <v>55</v>
      </c>
      <c r="B10" s="4">
        <v>100000</v>
      </c>
      <c r="C10" t="s">
        <v>23</v>
      </c>
      <c r="D10" t="s">
        <v>21</v>
      </c>
      <c r="G10" s="5">
        <v>43092</v>
      </c>
      <c r="H10" s="9">
        <v>4500000</v>
      </c>
      <c r="I10" s="8"/>
      <c r="J10" s="7">
        <f t="shared" si="0"/>
        <v>0</v>
      </c>
      <c r="K10" s="8" t="s">
        <v>24</v>
      </c>
    </row>
    <row r="11" spans="1:11" x14ac:dyDescent="0.25">
      <c r="A11">
        <v>249</v>
      </c>
      <c r="B11" s="4">
        <v>100000</v>
      </c>
      <c r="C11" t="s">
        <v>25</v>
      </c>
      <c r="D11" t="s">
        <v>21</v>
      </c>
      <c r="G11" s="5">
        <v>43092</v>
      </c>
      <c r="H11" s="9">
        <v>10000000</v>
      </c>
      <c r="I11" s="8"/>
      <c r="J11" s="7">
        <f t="shared" si="0"/>
        <v>0</v>
      </c>
      <c r="K11" s="8" t="s">
        <v>24</v>
      </c>
    </row>
    <row r="12" spans="1:11" x14ac:dyDescent="0.25">
      <c r="A12">
        <v>408</v>
      </c>
      <c r="B12" s="4">
        <v>200000</v>
      </c>
      <c r="C12" t="s">
        <v>25</v>
      </c>
      <c r="D12" t="s">
        <v>21</v>
      </c>
      <c r="G12" s="5">
        <v>43097</v>
      </c>
      <c r="H12" s="9">
        <v>1000000</v>
      </c>
      <c r="I12" s="8"/>
      <c r="J12" s="7">
        <f t="shared" si="0"/>
        <v>0</v>
      </c>
      <c r="K12" s="8" t="s">
        <v>26</v>
      </c>
    </row>
    <row r="13" spans="1:11" x14ac:dyDescent="0.25">
      <c r="A13">
        <v>90</v>
      </c>
      <c r="B13" s="4">
        <v>50000</v>
      </c>
      <c r="C13" t="s">
        <v>27</v>
      </c>
      <c r="D13" t="s">
        <v>21</v>
      </c>
      <c r="G13" s="5">
        <v>43098</v>
      </c>
      <c r="H13" s="9">
        <v>200000</v>
      </c>
      <c r="I13" s="8"/>
      <c r="J13" s="7">
        <f t="shared" si="0"/>
        <v>0</v>
      </c>
      <c r="K13" s="8" t="s">
        <v>28</v>
      </c>
    </row>
    <row r="14" spans="1:11" x14ac:dyDescent="0.25">
      <c r="A14">
        <v>860</v>
      </c>
      <c r="B14" s="4">
        <v>697300</v>
      </c>
      <c r="C14" t="s">
        <v>29</v>
      </c>
      <c r="D14" t="s">
        <v>30</v>
      </c>
      <c r="G14" s="5">
        <v>43098</v>
      </c>
      <c r="H14" s="9">
        <v>1000000</v>
      </c>
      <c r="I14" s="8"/>
      <c r="J14" s="7">
        <f t="shared" si="0"/>
        <v>0</v>
      </c>
      <c r="K14" s="8" t="s">
        <v>31</v>
      </c>
    </row>
    <row r="15" spans="1:11" x14ac:dyDescent="0.25">
      <c r="A15">
        <v>955</v>
      </c>
      <c r="B15" s="4">
        <v>20550</v>
      </c>
      <c r="C15" t="s">
        <v>32</v>
      </c>
      <c r="D15" t="s">
        <v>33</v>
      </c>
      <c r="G15" s="5">
        <v>43464</v>
      </c>
      <c r="H15" s="9">
        <v>4000000</v>
      </c>
      <c r="I15" s="8"/>
      <c r="J15" s="7">
        <f t="shared" si="0"/>
        <v>0</v>
      </c>
      <c r="K15" s="8" t="s">
        <v>34</v>
      </c>
    </row>
    <row r="16" spans="1:11" x14ac:dyDescent="0.25">
      <c r="A16">
        <v>32</v>
      </c>
      <c r="B16" s="4">
        <v>100000</v>
      </c>
      <c r="C16" t="s">
        <v>35</v>
      </c>
      <c r="D16" t="s">
        <v>30</v>
      </c>
      <c r="G16" s="5">
        <v>43463</v>
      </c>
      <c r="H16" s="9">
        <v>5000000</v>
      </c>
      <c r="I16" s="8"/>
      <c r="J16" s="7">
        <f t="shared" si="0"/>
        <v>0</v>
      </c>
      <c r="K16" s="8" t="s">
        <v>36</v>
      </c>
    </row>
    <row r="17" spans="1:11" x14ac:dyDescent="0.25">
      <c r="A17">
        <v>267</v>
      </c>
      <c r="B17" s="4">
        <v>38000</v>
      </c>
      <c r="C17" t="s">
        <v>37</v>
      </c>
      <c r="D17" t="s">
        <v>30</v>
      </c>
      <c r="G17" s="5">
        <v>43464</v>
      </c>
      <c r="H17" s="9">
        <v>4500000</v>
      </c>
      <c r="I17" s="8"/>
      <c r="J17" s="7">
        <f t="shared" si="0"/>
        <v>0</v>
      </c>
      <c r="K17" s="8" t="s">
        <v>38</v>
      </c>
    </row>
    <row r="18" spans="1:11" x14ac:dyDescent="0.25">
      <c r="A18">
        <v>412</v>
      </c>
      <c r="B18" s="4">
        <v>38000</v>
      </c>
      <c r="C18" t="s">
        <v>39</v>
      </c>
      <c r="D18" t="s">
        <v>21</v>
      </c>
      <c r="G18" s="5">
        <v>43464</v>
      </c>
      <c r="H18" s="9">
        <v>4000000</v>
      </c>
      <c r="I18" s="8"/>
      <c r="J18" s="7">
        <f t="shared" si="0"/>
        <v>0</v>
      </c>
      <c r="K18" s="10" t="s">
        <v>38</v>
      </c>
    </row>
    <row r="19" spans="1:11" x14ac:dyDescent="0.25">
      <c r="A19">
        <v>120</v>
      </c>
      <c r="B19" s="4">
        <v>214600</v>
      </c>
      <c r="C19" t="s">
        <v>35</v>
      </c>
      <c r="D19" t="s">
        <v>21</v>
      </c>
      <c r="G19" s="5">
        <v>43102</v>
      </c>
      <c r="H19" s="9">
        <v>10000000</v>
      </c>
      <c r="I19" s="8"/>
      <c r="J19" s="7">
        <f t="shared" si="0"/>
        <v>0</v>
      </c>
      <c r="K19" s="10" t="s">
        <v>38</v>
      </c>
    </row>
    <row r="20" spans="1:11" x14ac:dyDescent="0.25">
      <c r="A20">
        <v>59</v>
      </c>
      <c r="B20" s="4">
        <v>287595</v>
      </c>
      <c r="C20" t="s">
        <v>40</v>
      </c>
      <c r="D20" t="s">
        <v>30</v>
      </c>
      <c r="G20" s="5">
        <v>43102</v>
      </c>
      <c r="H20" s="9">
        <v>8500000</v>
      </c>
      <c r="I20" s="11"/>
      <c r="J20" s="7">
        <f t="shared" si="0"/>
        <v>0</v>
      </c>
      <c r="K20" s="10" t="s">
        <v>38</v>
      </c>
    </row>
    <row r="21" spans="1:11" x14ac:dyDescent="0.25">
      <c r="A21">
        <v>443</v>
      </c>
      <c r="B21" s="4">
        <v>156174</v>
      </c>
      <c r="C21" t="s">
        <v>35</v>
      </c>
      <c r="D21" t="s">
        <v>21</v>
      </c>
      <c r="G21" s="5">
        <v>43102</v>
      </c>
      <c r="H21" s="9">
        <v>15000000</v>
      </c>
      <c r="I21" s="11"/>
      <c r="J21" s="7">
        <f t="shared" si="0"/>
        <v>0</v>
      </c>
      <c r="K21" s="12" t="s">
        <v>41</v>
      </c>
    </row>
    <row r="22" spans="1:11" x14ac:dyDescent="0.25">
      <c r="A22">
        <v>103</v>
      </c>
      <c r="B22" s="4">
        <v>100000</v>
      </c>
      <c r="C22" t="s">
        <v>27</v>
      </c>
      <c r="D22" t="s">
        <v>30</v>
      </c>
      <c r="G22" s="5">
        <v>43104</v>
      </c>
      <c r="H22" s="9">
        <v>3000000</v>
      </c>
      <c r="I22" s="8"/>
      <c r="J22" s="8"/>
      <c r="K22" s="10" t="s">
        <v>42</v>
      </c>
    </row>
    <row r="23" spans="1:11" x14ac:dyDescent="0.25">
      <c r="A23">
        <v>110</v>
      </c>
      <c r="B23" s="4">
        <v>100000</v>
      </c>
      <c r="C23" t="s">
        <v>43</v>
      </c>
      <c r="D23" t="s">
        <v>21</v>
      </c>
      <c r="I23" s="13"/>
    </row>
    <row r="24" spans="1:11" x14ac:dyDescent="0.25">
      <c r="A24">
        <v>546</v>
      </c>
      <c r="B24" s="4">
        <v>50000</v>
      </c>
      <c r="C24" t="s">
        <v>25</v>
      </c>
      <c r="D24" t="s">
        <v>21</v>
      </c>
      <c r="H24" s="13">
        <f>SUM(H2:H22)</f>
        <v>136555516</v>
      </c>
      <c r="I24" s="13">
        <f>SUM(I2:I18)</f>
        <v>136551848.66666666</v>
      </c>
      <c r="J24" s="13">
        <f>+H24-I24</f>
        <v>3667.3333333432674</v>
      </c>
    </row>
    <row r="25" spans="1:11" x14ac:dyDescent="0.25">
      <c r="A25">
        <v>17</v>
      </c>
      <c r="B25" s="4">
        <v>273200</v>
      </c>
      <c r="C25" t="s">
        <v>13</v>
      </c>
      <c r="D25" t="s">
        <v>10</v>
      </c>
      <c r="J25" s="13">
        <f>+B97+B98+B99+B100+B101+B102</f>
        <v>11290035</v>
      </c>
    </row>
    <row r="26" spans="1:11" x14ac:dyDescent="0.25">
      <c r="A26">
        <v>808</v>
      </c>
      <c r="B26" s="4">
        <v>35000</v>
      </c>
      <c r="C26" t="s">
        <v>13</v>
      </c>
      <c r="D26" t="s">
        <v>10</v>
      </c>
    </row>
    <row r="27" spans="1:11" x14ac:dyDescent="0.25">
      <c r="A27">
        <v>439</v>
      </c>
      <c r="B27" s="4">
        <v>37000</v>
      </c>
      <c r="C27" t="s">
        <v>13</v>
      </c>
      <c r="D27" t="s">
        <v>10</v>
      </c>
    </row>
    <row r="28" spans="1:11" x14ac:dyDescent="0.25">
      <c r="A28">
        <v>442</v>
      </c>
      <c r="B28" s="4">
        <v>210000</v>
      </c>
      <c r="C28" t="s">
        <v>13</v>
      </c>
      <c r="D28" t="s">
        <v>10</v>
      </c>
    </row>
    <row r="29" spans="1:11" x14ac:dyDescent="0.25">
      <c r="A29">
        <v>18</v>
      </c>
      <c r="B29" s="4">
        <v>6400</v>
      </c>
      <c r="C29" t="s">
        <v>13</v>
      </c>
      <c r="D29" t="s">
        <v>10</v>
      </c>
    </row>
    <row r="30" spans="1:11" x14ac:dyDescent="0.25">
      <c r="A30">
        <v>589</v>
      </c>
      <c r="B30" s="4">
        <v>44650</v>
      </c>
      <c r="C30" t="s">
        <v>13</v>
      </c>
      <c r="D30" t="s">
        <v>21</v>
      </c>
    </row>
    <row r="31" spans="1:11" x14ac:dyDescent="0.25">
      <c r="A31">
        <v>331</v>
      </c>
      <c r="B31" s="4">
        <v>136094</v>
      </c>
      <c r="C31" t="s">
        <v>44</v>
      </c>
      <c r="D31" t="s">
        <v>21</v>
      </c>
    </row>
    <row r="32" spans="1:11" x14ac:dyDescent="0.25">
      <c r="A32" t="s">
        <v>45</v>
      </c>
      <c r="B32" s="14">
        <f>+H3</f>
        <v>139241</v>
      </c>
      <c r="C32" t="s">
        <v>46</v>
      </c>
    </row>
    <row r="33" spans="1:4" x14ac:dyDescent="0.25">
      <c r="A33">
        <v>879</v>
      </c>
      <c r="B33" s="4">
        <v>11800</v>
      </c>
      <c r="C33" t="s">
        <v>47</v>
      </c>
      <c r="D33" t="s">
        <v>30</v>
      </c>
    </row>
    <row r="34" spans="1:4" x14ac:dyDescent="0.25">
      <c r="A34">
        <v>53</v>
      </c>
      <c r="B34" s="4">
        <v>50000</v>
      </c>
      <c r="C34" t="s">
        <v>17</v>
      </c>
      <c r="D34" t="s">
        <v>10</v>
      </c>
    </row>
    <row r="35" spans="1:4" x14ac:dyDescent="0.25">
      <c r="A35">
        <v>543</v>
      </c>
      <c r="B35" s="4">
        <v>780000</v>
      </c>
      <c r="C35" t="s">
        <v>40</v>
      </c>
      <c r="D35" t="s">
        <v>33</v>
      </c>
    </row>
    <row r="36" spans="1:4" x14ac:dyDescent="0.25">
      <c r="A36">
        <v>747</v>
      </c>
      <c r="B36" s="4">
        <v>340000</v>
      </c>
      <c r="C36" t="s">
        <v>13</v>
      </c>
      <c r="D36" t="s">
        <v>10</v>
      </c>
    </row>
    <row r="37" spans="1:4" x14ac:dyDescent="0.25">
      <c r="A37">
        <v>595</v>
      </c>
      <c r="B37" s="4">
        <v>1700000</v>
      </c>
      <c r="C37" t="s">
        <v>13</v>
      </c>
      <c r="D37" t="s">
        <v>10</v>
      </c>
    </row>
    <row r="38" spans="1:4" x14ac:dyDescent="0.25">
      <c r="A38">
        <v>300</v>
      </c>
      <c r="B38" s="4">
        <v>2200000</v>
      </c>
      <c r="C38" t="s">
        <v>17</v>
      </c>
      <c r="D38" t="s">
        <v>10</v>
      </c>
    </row>
    <row r="39" spans="1:4" x14ac:dyDescent="0.25">
      <c r="A39">
        <v>820</v>
      </c>
      <c r="B39" s="4">
        <v>32000</v>
      </c>
      <c r="C39" t="s">
        <v>43</v>
      </c>
      <c r="D39" t="s">
        <v>30</v>
      </c>
    </row>
    <row r="40" spans="1:4" x14ac:dyDescent="0.25">
      <c r="A40">
        <v>803</v>
      </c>
      <c r="B40" s="4">
        <v>20000</v>
      </c>
      <c r="C40" t="s">
        <v>13</v>
      </c>
      <c r="D40" t="s">
        <v>10</v>
      </c>
    </row>
    <row r="41" spans="1:4" x14ac:dyDescent="0.25">
      <c r="A41">
        <v>965</v>
      </c>
      <c r="B41" s="4">
        <v>48500</v>
      </c>
      <c r="C41" t="s">
        <v>13</v>
      </c>
      <c r="D41" t="s">
        <v>30</v>
      </c>
    </row>
    <row r="42" spans="1:4" x14ac:dyDescent="0.25">
      <c r="A42">
        <v>638</v>
      </c>
      <c r="B42" s="4">
        <v>50000</v>
      </c>
      <c r="C42" t="s">
        <v>25</v>
      </c>
      <c r="D42" t="s">
        <v>30</v>
      </c>
    </row>
    <row r="43" spans="1:4" x14ac:dyDescent="0.25">
      <c r="A43">
        <v>633</v>
      </c>
      <c r="B43" s="4">
        <v>517250</v>
      </c>
      <c r="C43" t="s">
        <v>40</v>
      </c>
      <c r="D43" t="s">
        <v>48</v>
      </c>
    </row>
    <row r="44" spans="1:4" x14ac:dyDescent="0.25">
      <c r="A44">
        <v>143</v>
      </c>
      <c r="B44" s="4">
        <v>130000</v>
      </c>
      <c r="C44" t="s">
        <v>43</v>
      </c>
      <c r="D44" t="s">
        <v>30</v>
      </c>
    </row>
    <row r="45" spans="1:4" x14ac:dyDescent="0.25">
      <c r="A45">
        <v>623</v>
      </c>
      <c r="B45" s="4">
        <v>50000</v>
      </c>
      <c r="C45" t="s">
        <v>27</v>
      </c>
      <c r="D45" t="s">
        <v>48</v>
      </c>
    </row>
    <row r="46" spans="1:4" x14ac:dyDescent="0.25">
      <c r="B46" s="14"/>
    </row>
    <row r="47" spans="1:4" x14ac:dyDescent="0.25">
      <c r="B47" s="14"/>
    </row>
    <row r="48" spans="1:4" x14ac:dyDescent="0.25">
      <c r="B48" s="14"/>
    </row>
    <row r="49" spans="1:5" x14ac:dyDescent="0.25">
      <c r="B49" s="14"/>
    </row>
    <row r="50" spans="1:5" x14ac:dyDescent="0.25">
      <c r="B50" s="14"/>
    </row>
    <row r="51" spans="1:5" x14ac:dyDescent="0.25">
      <c r="B51" s="14"/>
    </row>
    <row r="52" spans="1:5" x14ac:dyDescent="0.25">
      <c r="B52" s="14"/>
    </row>
    <row r="53" spans="1:5" x14ac:dyDescent="0.25">
      <c r="B53" s="14"/>
    </row>
    <row r="54" spans="1:5" x14ac:dyDescent="0.25">
      <c r="A54" s="15" t="s">
        <v>49</v>
      </c>
      <c r="B54" s="14"/>
    </row>
    <row r="55" spans="1:5" x14ac:dyDescent="0.25">
      <c r="A55" t="s">
        <v>50</v>
      </c>
      <c r="B55" s="4">
        <v>160000</v>
      </c>
      <c r="C55" t="s">
        <v>51</v>
      </c>
      <c r="D55" t="s">
        <v>10</v>
      </c>
    </row>
    <row r="56" spans="1:5" x14ac:dyDescent="0.25">
      <c r="A56" t="s">
        <v>50</v>
      </c>
      <c r="B56" s="4">
        <v>720000</v>
      </c>
      <c r="C56" t="s">
        <v>52</v>
      </c>
      <c r="D56" t="s">
        <v>10</v>
      </c>
    </row>
    <row r="57" spans="1:5" x14ac:dyDescent="0.25">
      <c r="A57" t="s">
        <v>50</v>
      </c>
      <c r="B57" s="4">
        <v>20000</v>
      </c>
      <c r="C57" t="s">
        <v>53</v>
      </c>
      <c r="D57" t="s">
        <v>10</v>
      </c>
    </row>
    <row r="58" spans="1:5" x14ac:dyDescent="0.25">
      <c r="A58" t="s">
        <v>54</v>
      </c>
      <c r="B58" s="4">
        <v>2000000</v>
      </c>
      <c r="C58" t="s">
        <v>55</v>
      </c>
      <c r="D58" t="s">
        <v>10</v>
      </c>
    </row>
    <row r="59" spans="1:5" x14ac:dyDescent="0.25">
      <c r="A59" t="s">
        <v>54</v>
      </c>
      <c r="B59" s="4">
        <v>1306000</v>
      </c>
      <c r="C59" t="s">
        <v>56</v>
      </c>
      <c r="D59" t="s">
        <v>10</v>
      </c>
    </row>
    <row r="60" spans="1:5" x14ac:dyDescent="0.25">
      <c r="A60" t="s">
        <v>57</v>
      </c>
      <c r="B60" s="4">
        <v>5000</v>
      </c>
      <c r="C60" t="s">
        <v>13</v>
      </c>
      <c r="D60" t="s">
        <v>10</v>
      </c>
    </row>
    <row r="61" spans="1:5" x14ac:dyDescent="0.25">
      <c r="A61" t="s">
        <v>58</v>
      </c>
      <c r="B61" s="4">
        <v>2100000</v>
      </c>
      <c r="C61" t="s">
        <v>59</v>
      </c>
      <c r="D61" t="s">
        <v>10</v>
      </c>
      <c r="E61" t="s">
        <v>60</v>
      </c>
    </row>
    <row r="62" spans="1:5" x14ac:dyDescent="0.25">
      <c r="A62" t="s">
        <v>61</v>
      </c>
      <c r="B62" s="4">
        <v>1500000</v>
      </c>
      <c r="C62" t="s">
        <v>62</v>
      </c>
      <c r="D62" t="s">
        <v>21</v>
      </c>
    </row>
    <row r="63" spans="1:5" x14ac:dyDescent="0.25">
      <c r="A63" t="s">
        <v>63</v>
      </c>
      <c r="B63" s="4">
        <v>1500000</v>
      </c>
      <c r="C63" t="s">
        <v>62</v>
      </c>
      <c r="D63" t="s">
        <v>21</v>
      </c>
    </row>
    <row r="64" spans="1:5" x14ac:dyDescent="0.25">
      <c r="A64" t="s">
        <v>64</v>
      </c>
      <c r="B64" s="4">
        <v>200000</v>
      </c>
      <c r="C64" t="s">
        <v>65</v>
      </c>
      <c r="D64" t="s">
        <v>10</v>
      </c>
    </row>
    <row r="65" spans="1:4" x14ac:dyDescent="0.25">
      <c r="A65" t="s">
        <v>64</v>
      </c>
      <c r="B65" s="4">
        <v>500000</v>
      </c>
      <c r="C65" t="s">
        <v>65</v>
      </c>
      <c r="D65" t="s">
        <v>21</v>
      </c>
    </row>
    <row r="66" spans="1:4" x14ac:dyDescent="0.25">
      <c r="A66" t="s">
        <v>66</v>
      </c>
      <c r="B66" s="4">
        <v>500</v>
      </c>
      <c r="C66" t="s">
        <v>39</v>
      </c>
      <c r="D66" t="s">
        <v>30</v>
      </c>
    </row>
    <row r="67" spans="1:4" x14ac:dyDescent="0.25">
      <c r="A67" t="s">
        <v>67</v>
      </c>
      <c r="B67" s="4">
        <v>9000</v>
      </c>
      <c r="C67" t="s">
        <v>68</v>
      </c>
      <c r="D67" t="s">
        <v>69</v>
      </c>
    </row>
    <row r="68" spans="1:4" x14ac:dyDescent="0.25">
      <c r="A68" t="s">
        <v>70</v>
      </c>
      <c r="B68" s="4">
        <v>10000</v>
      </c>
      <c r="C68" t="s">
        <v>13</v>
      </c>
      <c r="D68" t="s">
        <v>30</v>
      </c>
    </row>
    <row r="69" spans="1:4" x14ac:dyDescent="0.25">
      <c r="A69" t="s">
        <v>71</v>
      </c>
      <c r="B69" s="4">
        <v>3500</v>
      </c>
      <c r="C69" t="s">
        <v>13</v>
      </c>
      <c r="D69" t="s">
        <v>10</v>
      </c>
    </row>
    <row r="70" spans="1:4" x14ac:dyDescent="0.25">
      <c r="A70" t="s">
        <v>65</v>
      </c>
      <c r="B70" s="4">
        <v>1200000</v>
      </c>
      <c r="C70" t="s">
        <v>62</v>
      </c>
      <c r="D70" t="s">
        <v>21</v>
      </c>
    </row>
    <row r="71" spans="1:4" x14ac:dyDescent="0.25">
      <c r="A71" t="s">
        <v>72</v>
      </c>
      <c r="B71" s="4">
        <v>600000</v>
      </c>
      <c r="C71" t="s">
        <v>73</v>
      </c>
      <c r="D71" t="s">
        <v>48</v>
      </c>
    </row>
    <row r="72" spans="1:4" x14ac:dyDescent="0.25">
      <c r="A72" t="s">
        <v>74</v>
      </c>
      <c r="B72" s="4">
        <v>4317500</v>
      </c>
      <c r="C72" t="s">
        <v>75</v>
      </c>
      <c r="D72" t="s">
        <v>10</v>
      </c>
    </row>
    <row r="73" spans="1:4" x14ac:dyDescent="0.25">
      <c r="A73" t="s">
        <v>66</v>
      </c>
      <c r="B73" s="4">
        <v>1000</v>
      </c>
      <c r="C73" t="s">
        <v>37</v>
      </c>
      <c r="D73" t="s">
        <v>30</v>
      </c>
    </row>
    <row r="74" spans="1:4" x14ac:dyDescent="0.25">
      <c r="A74" t="s">
        <v>76</v>
      </c>
      <c r="B74" s="4">
        <v>4500000</v>
      </c>
      <c r="C74" t="s">
        <v>77</v>
      </c>
      <c r="D74" t="s">
        <v>10</v>
      </c>
    </row>
    <row r="75" spans="1:4" x14ac:dyDescent="0.25">
      <c r="A75" t="s">
        <v>78</v>
      </c>
      <c r="B75" s="4">
        <f>2200000+18889</f>
        <v>2218889</v>
      </c>
      <c r="C75" t="s">
        <v>79</v>
      </c>
      <c r="D75" t="s">
        <v>10</v>
      </c>
    </row>
    <row r="76" spans="1:4" x14ac:dyDescent="0.25">
      <c r="A76" t="s">
        <v>80</v>
      </c>
      <c r="B76" s="4">
        <f>2041000+37064</f>
        <v>2078064</v>
      </c>
      <c r="C76" t="s">
        <v>79</v>
      </c>
      <c r="D76" t="s">
        <v>10</v>
      </c>
    </row>
    <row r="77" spans="1:4" x14ac:dyDescent="0.25">
      <c r="A77" t="s">
        <v>81</v>
      </c>
      <c r="B77" s="4">
        <f>5000000-183701</f>
        <v>4816299</v>
      </c>
      <c r="C77" t="s">
        <v>79</v>
      </c>
      <c r="D77" t="s">
        <v>10</v>
      </c>
    </row>
    <row r="78" spans="1:4" x14ac:dyDescent="0.25">
      <c r="A78" t="s">
        <v>18</v>
      </c>
      <c r="B78" s="4">
        <v>3000000</v>
      </c>
      <c r="C78" t="s">
        <v>79</v>
      </c>
      <c r="D78" t="s">
        <v>10</v>
      </c>
    </row>
    <row r="79" spans="1:4" x14ac:dyDescent="0.25">
      <c r="A79" t="s">
        <v>76</v>
      </c>
      <c r="B79" s="4">
        <v>300000</v>
      </c>
      <c r="C79" t="s">
        <v>82</v>
      </c>
      <c r="D79" t="s">
        <v>10</v>
      </c>
    </row>
    <row r="80" spans="1:4" x14ac:dyDescent="0.25">
      <c r="A80" t="s">
        <v>83</v>
      </c>
      <c r="B80" s="4">
        <v>20000</v>
      </c>
      <c r="C80" t="s">
        <v>68</v>
      </c>
      <c r="D80" t="s">
        <v>30</v>
      </c>
    </row>
    <row r="81" spans="1:2" x14ac:dyDescent="0.25">
      <c r="B81" s="14"/>
    </row>
    <row r="82" spans="1:2" x14ac:dyDescent="0.25">
      <c r="B82" s="14"/>
    </row>
    <row r="83" spans="1:2" x14ac:dyDescent="0.25">
      <c r="A83" s="15" t="s">
        <v>84</v>
      </c>
      <c r="B83" s="14"/>
    </row>
    <row r="84" spans="1:2" x14ac:dyDescent="0.25">
      <c r="A84" t="s">
        <v>85</v>
      </c>
      <c r="B84" s="4">
        <v>500000</v>
      </c>
    </row>
    <row r="85" spans="1:2" x14ac:dyDescent="0.25">
      <c r="A85" t="s">
        <v>86</v>
      </c>
      <c r="B85" s="4">
        <v>500000</v>
      </c>
    </row>
    <row r="86" spans="1:2" x14ac:dyDescent="0.25">
      <c r="A86" t="s">
        <v>87</v>
      </c>
      <c r="B86" s="4">
        <v>500000</v>
      </c>
    </row>
    <row r="87" spans="1:2" x14ac:dyDescent="0.25">
      <c r="A87" t="s">
        <v>88</v>
      </c>
      <c r="B87" s="4">
        <v>500000</v>
      </c>
    </row>
    <row r="88" spans="1:2" x14ac:dyDescent="0.25">
      <c r="A88" t="s">
        <v>89</v>
      </c>
      <c r="B88" s="4">
        <v>500000</v>
      </c>
    </row>
    <row r="89" spans="1:2" x14ac:dyDescent="0.25">
      <c r="A89" t="s">
        <v>90</v>
      </c>
      <c r="B89" s="4">
        <v>500000</v>
      </c>
    </row>
    <row r="90" spans="1:2" x14ac:dyDescent="0.25">
      <c r="A90" t="s">
        <v>91</v>
      </c>
      <c r="B90" s="4">
        <v>500000</v>
      </c>
    </row>
    <row r="91" spans="1:2" x14ac:dyDescent="0.25">
      <c r="A91" t="s">
        <v>30</v>
      </c>
      <c r="B91" s="4">
        <v>500000</v>
      </c>
    </row>
    <row r="92" spans="1:2" x14ac:dyDescent="0.25">
      <c r="B92" s="14"/>
    </row>
    <row r="93" spans="1:2" x14ac:dyDescent="0.25">
      <c r="B93" s="14"/>
    </row>
    <row r="94" spans="1:2" x14ac:dyDescent="0.25">
      <c r="B94" s="14"/>
    </row>
    <row r="95" spans="1:2" x14ac:dyDescent="0.25">
      <c r="B95" s="14"/>
    </row>
    <row r="96" spans="1:2" x14ac:dyDescent="0.25">
      <c r="A96" s="15" t="s">
        <v>92</v>
      </c>
      <c r="B96" s="14"/>
    </row>
    <row r="97" spans="1:3" x14ac:dyDescent="0.25">
      <c r="A97" t="s">
        <v>93</v>
      </c>
      <c r="B97" s="4">
        <v>1200000</v>
      </c>
    </row>
    <row r="98" spans="1:3" x14ac:dyDescent="0.25">
      <c r="A98" t="s">
        <v>54</v>
      </c>
      <c r="B98" s="14">
        <f>+'[1]NOV 2'!B146</f>
        <v>10035</v>
      </c>
      <c r="C98" t="s">
        <v>94</v>
      </c>
    </row>
    <row r="99" spans="1:3" x14ac:dyDescent="0.25">
      <c r="A99" t="s">
        <v>54</v>
      </c>
      <c r="B99" s="14">
        <v>2080000</v>
      </c>
    </row>
    <row r="100" spans="1:3" x14ac:dyDescent="0.25">
      <c r="A100" t="s">
        <v>95</v>
      </c>
      <c r="B100" s="14">
        <v>5000000</v>
      </c>
      <c r="C100" t="s">
        <v>94</v>
      </c>
    </row>
    <row r="101" spans="1:3" x14ac:dyDescent="0.25">
      <c r="A101" t="s">
        <v>96</v>
      </c>
      <c r="B101" s="14">
        <v>2600000</v>
      </c>
    </row>
    <row r="102" spans="1:3" x14ac:dyDescent="0.25">
      <c r="A102" t="s">
        <v>97</v>
      </c>
      <c r="B102" s="14">
        <v>400000</v>
      </c>
      <c r="C102" t="s">
        <v>94</v>
      </c>
    </row>
    <row r="103" spans="1:3" x14ac:dyDescent="0.25">
      <c r="B103" s="14"/>
    </row>
    <row r="104" spans="1:3" x14ac:dyDescent="0.25">
      <c r="B104" s="14">
        <f>SUM(B2:B103)</f>
        <v>63023641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2018-07-04T18:56:25Z</dcterms:created>
  <dcterms:modified xsi:type="dcterms:W3CDTF">2018-07-04T18:57:03Z</dcterms:modified>
</cp:coreProperties>
</file>