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480" tabRatio="500" activeTab="1"/>
  </bookViews>
  <sheets>
    <sheet name="Compiled fluxes" sheetId="1" r:id="rId1"/>
    <sheet name="Individual fluxes" sheetId="2" r:id="rId2"/>
    <sheet name="Compiled content" sheetId="3" r:id="rId3"/>
    <sheet name="Individual contents" sheetId="4" r:id="rId4"/>
  </sheets>
  <definedNames>
    <definedName name="_xlnm._FilterDatabase" localSheetId="0" hidden="1">'Compiled fluxes'!$A$1:$E$73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" i="2" l="1"/>
  <c r="J60" i="2"/>
  <c r="J61" i="2"/>
  <c r="J62" i="2"/>
  <c r="J63" i="2"/>
  <c r="J64" i="2"/>
  <c r="J59" i="2"/>
  <c r="J52" i="2"/>
  <c r="J53" i="2"/>
  <c r="J54" i="2"/>
  <c r="J55" i="2"/>
  <c r="J56" i="2"/>
  <c r="J57" i="2"/>
  <c r="J5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66" i="2"/>
  <c r="F63" i="2"/>
  <c r="F61" i="2"/>
  <c r="F59" i="2"/>
  <c r="F45" i="2"/>
  <c r="F46" i="2"/>
  <c r="F44" i="2"/>
  <c r="F43" i="2"/>
  <c r="J9" i="2"/>
  <c r="J3" i="2"/>
  <c r="J4" i="2"/>
  <c r="J5" i="2"/>
  <c r="J6" i="2"/>
  <c r="J7" i="2"/>
  <c r="J8" i="2"/>
  <c r="J2" i="2"/>
  <c r="F37" i="2"/>
  <c r="F36" i="2"/>
  <c r="F35" i="2"/>
  <c r="F34" i="2"/>
  <c r="F10" i="2"/>
  <c r="F9" i="2"/>
  <c r="D9" i="4"/>
</calcChain>
</file>

<file path=xl/sharedStrings.xml><?xml version="1.0" encoding="utf-8"?>
<sst xmlns="http://schemas.openxmlformats.org/spreadsheetml/2006/main" count="813" uniqueCount="55">
  <si>
    <t>Amount of flux</t>
  </si>
  <si>
    <t>Element</t>
  </si>
  <si>
    <t>Reference</t>
  </si>
  <si>
    <t>Process</t>
  </si>
  <si>
    <t>Atmosphere</t>
  </si>
  <si>
    <t>Land</t>
  </si>
  <si>
    <t>Freshwater</t>
  </si>
  <si>
    <t>Oceans</t>
  </si>
  <si>
    <t>N</t>
  </si>
  <si>
    <t>C</t>
  </si>
  <si>
    <t>P</t>
  </si>
  <si>
    <t>Natural</t>
  </si>
  <si>
    <t>Anthropogenic</t>
  </si>
  <si>
    <t>Flux</t>
  </si>
  <si>
    <t>Flux Unit</t>
  </si>
  <si>
    <t>Canfield, D. E., Glazer, A. N. &amp; Falkowski, P. G. 2010 The evolution and future of Earth’s nitrogen cycle. Science (New York, N.Y.) 330, 192–6. (doi:10.1126/science.1186120)</t>
  </si>
  <si>
    <t>x 10^12 mol year^-1</t>
  </si>
  <si>
    <t>Source biome</t>
  </si>
  <si>
    <t>Sink biome</t>
  </si>
  <si>
    <t xml:space="preserve">Rabouille, C., Mackenzie, F. &amp; Ver, L. 2001 Influence of the human perturbation on carbon, nitrogen, and oxygen biogeochemical cycles in the global coastal ocean. Geochimica et Cosmochimica Acta 65, 3615–3641. </t>
  </si>
  <si>
    <t>Reservoir</t>
  </si>
  <si>
    <t>Unit</t>
  </si>
  <si>
    <t>Notes</t>
  </si>
  <si>
    <t>Costal zone and only took water column values</t>
  </si>
  <si>
    <t>x 10^12 mol</t>
  </si>
  <si>
    <t>Concentration</t>
  </si>
  <si>
    <t>Concentration Unit</t>
  </si>
  <si>
    <t>Gruber, N. &amp; Galloway, J. N. 2008 An Earth-system perspective of the global nitrogen cycle. Nature 451, 293–6. (doi:10.1038/nature06592)</t>
  </si>
  <si>
    <t>x 10^12 g year^-1</t>
  </si>
  <si>
    <t>Portions of all fluxes due to humans provided</t>
  </si>
  <si>
    <t xml:space="preserve">Fowler, D. et al. 2013 The global nitrogen cycle in the twenty-first century The global nitrogen cycle in the twenty- first century. </t>
  </si>
  <si>
    <t>Cordell, D., Drangert, J.-O. &amp; White, S. 2009 The story of phosphorus: Global food security and food for thought. Global Environmental Change 19, 292–305. (doi:10.1016/j.gloenvcha.2008.10.009)</t>
  </si>
  <si>
    <t>Bennett, E. M., Carpenter, S. R. &amp; Caraco, N. F. 2001 Human impact on erodable phosphorus and eutrophication: a global perspective. BioScience 51, 227. (doi:10.1641/0006-3568(2001)051[0227:HIOEPA]2.0.CO;2)</t>
  </si>
  <si>
    <t>Source</t>
  </si>
  <si>
    <t>Sink</t>
  </si>
  <si>
    <t>Rock</t>
  </si>
  <si>
    <t>Mineral reserves</t>
  </si>
  <si>
    <t>Reservoirs</t>
  </si>
  <si>
    <t>Terrestrial</t>
  </si>
  <si>
    <t>Mahowald, N. et al. 2008 Global distribution of atmospheric phosphorus sources, concentrations and deposition rates, and anthropogenic impacts. Global Biogeochemical Cycles 22, n/a–n/a. (doi:10.1029/2008GB003240)</t>
  </si>
  <si>
    <t>Flux converted</t>
  </si>
  <si>
    <t>Flux converted unit</t>
  </si>
  <si>
    <t>Mg</t>
  </si>
  <si>
    <t>Klee, R. J. &amp; Graedel, T. E. 2004 ELEMENTAL CYCLES: A Status Report on Human or Natural Dominance. Annual Review of Environment and Resources 29, 69–107. (doi:10.1146/annurev.energy.29.042203.104034)</t>
  </si>
  <si>
    <t>Tappin, a. D. 2002 An Examination of the Fluxes of Nitrogen and Phosphorus in Temperate and Tropical Estuaries: Current Estimates and Uncertainties. Estuarine, Coastal and Shelf Science 55, 885–901. (doi:10.1006/ecss.2002.1034)</t>
  </si>
  <si>
    <t>Carpenter, S. R. &amp; Bennett, E. M. 2011 Reconsideration of the planetary boundary for phosphorus. Environmental Research Letters 6, 014009. (doi:10.1088/1748-9326/6/1/014009)</t>
  </si>
  <si>
    <t>Range from 9.9 to 38.4</t>
  </si>
  <si>
    <t xml:space="preserve">IPCC &amp; Press, C. U. 2007 Climate Change 2007 - The Physical Science Basis. Contribution of Working Group I to the Fourth Assessment Report of the Intergovernmental Panel on Climate Change. Agenda. , 996. </t>
  </si>
  <si>
    <t xml:space="preserve">Rabouille, C., Mackenzie, F. &amp; Ver, L. 2001 Influence of the human perturbation on carbon, nitrogen, and oxygen biogeochemical cycles in the global coastal Oceans. Geochimica et Cosmochimica Acta 65, 3615–3641. </t>
  </si>
  <si>
    <t xml:space="preserve">Baturin, G. N. 2003 Phosphorus Cycle in the Ocean. 38, 101–119. </t>
  </si>
  <si>
    <t>Eolian</t>
  </si>
  <si>
    <t xml:space="preserve">Tranvik, L. J. et al. 2009 Lakes and reservoirs as regulators of carbon cycling and climate. 54, 2298–2314. </t>
  </si>
  <si>
    <t>Gt year^-1</t>
  </si>
  <si>
    <t>Tg year^-1</t>
  </si>
  <si>
    <t>Mt year^-1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</si>
</sst>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57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3" fontId="0" fillId="0" borderId="0" xfId="59" applyFont="1"/>
    <xf numFmtId="0" fontId="4" fillId="7" borderId="0" xfId="0" applyFont="1" applyFill="1"/>
  </cellXfs>
  <cellStyles count="572">
    <cellStyle name="Comma" xfId="5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" sqref="A2"/>
    </sheetView>
  </sheetViews>
  <sheetFormatPr baseColWidth="10" defaultRowHeight="16" x14ac:dyDescent="0"/>
  <cols>
    <col min="3" max="3" width="11.5" bestFit="1" customWidth="1"/>
    <col min="4" max="5" width="11.75" bestFit="1" customWidth="1"/>
  </cols>
  <sheetData>
    <row r="1" spans="1:5">
      <c r="A1" t="s">
        <v>17</v>
      </c>
      <c r="B1" t="s">
        <v>1</v>
      </c>
      <c r="C1" t="s">
        <v>3</v>
      </c>
      <c r="D1" t="s">
        <v>18</v>
      </c>
      <c r="E1" t="s">
        <v>0</v>
      </c>
    </row>
    <row r="2" spans="1:5">
      <c r="A2" t="s">
        <v>4</v>
      </c>
      <c r="B2" t="s">
        <v>8</v>
      </c>
      <c r="C2" t="s">
        <v>12</v>
      </c>
      <c r="D2" t="s">
        <v>5</v>
      </c>
    </row>
    <row r="3" spans="1:5">
      <c r="A3" t="s">
        <v>4</v>
      </c>
      <c r="B3" t="s">
        <v>8</v>
      </c>
      <c r="C3" t="s">
        <v>11</v>
      </c>
      <c r="D3" t="s">
        <v>5</v>
      </c>
    </row>
    <row r="4" spans="1:5">
      <c r="A4" t="s">
        <v>4</v>
      </c>
      <c r="B4" t="s">
        <v>9</v>
      </c>
      <c r="C4" t="s">
        <v>12</v>
      </c>
      <c r="D4" t="s">
        <v>5</v>
      </c>
    </row>
    <row r="5" spans="1:5">
      <c r="A5" t="s">
        <v>4</v>
      </c>
      <c r="B5" t="s">
        <v>9</v>
      </c>
      <c r="C5" t="s">
        <v>11</v>
      </c>
      <c r="D5" t="s">
        <v>5</v>
      </c>
    </row>
    <row r="6" spans="1:5">
      <c r="A6" t="s">
        <v>4</v>
      </c>
      <c r="B6" t="s">
        <v>10</v>
      </c>
      <c r="C6" t="s">
        <v>12</v>
      </c>
      <c r="D6" t="s">
        <v>5</v>
      </c>
    </row>
    <row r="7" spans="1:5">
      <c r="A7" t="s">
        <v>4</v>
      </c>
      <c r="B7" t="s">
        <v>10</v>
      </c>
      <c r="C7" t="s">
        <v>11</v>
      </c>
      <c r="D7" t="s">
        <v>5</v>
      </c>
    </row>
    <row r="8" spans="1:5">
      <c r="A8" t="s">
        <v>4</v>
      </c>
      <c r="B8" t="s">
        <v>8</v>
      </c>
      <c r="C8" t="s">
        <v>12</v>
      </c>
      <c r="D8" t="s">
        <v>6</v>
      </c>
    </row>
    <row r="9" spans="1:5">
      <c r="A9" t="s">
        <v>4</v>
      </c>
      <c r="B9" t="s">
        <v>8</v>
      </c>
      <c r="C9" t="s">
        <v>11</v>
      </c>
      <c r="D9" t="s">
        <v>6</v>
      </c>
    </row>
    <row r="10" spans="1:5">
      <c r="A10" t="s">
        <v>4</v>
      </c>
      <c r="B10" t="s">
        <v>9</v>
      </c>
      <c r="C10" t="s">
        <v>12</v>
      </c>
      <c r="D10" t="s">
        <v>6</v>
      </c>
    </row>
    <row r="11" spans="1:5">
      <c r="A11" t="s">
        <v>4</v>
      </c>
      <c r="B11" t="s">
        <v>9</v>
      </c>
      <c r="C11" t="s">
        <v>11</v>
      </c>
      <c r="D11" t="s">
        <v>6</v>
      </c>
    </row>
    <row r="12" spans="1:5">
      <c r="A12" t="s">
        <v>4</v>
      </c>
      <c r="B12" t="s">
        <v>10</v>
      </c>
      <c r="C12" t="s">
        <v>12</v>
      </c>
      <c r="D12" t="s">
        <v>6</v>
      </c>
    </row>
    <row r="13" spans="1:5">
      <c r="A13" t="s">
        <v>4</v>
      </c>
      <c r="B13" t="s">
        <v>10</v>
      </c>
      <c r="C13" t="s">
        <v>11</v>
      </c>
      <c r="D13" t="s">
        <v>6</v>
      </c>
    </row>
    <row r="14" spans="1:5">
      <c r="A14" t="s">
        <v>4</v>
      </c>
      <c r="B14" t="s">
        <v>8</v>
      </c>
      <c r="C14" t="s">
        <v>12</v>
      </c>
      <c r="D14" t="s">
        <v>7</v>
      </c>
    </row>
    <row r="15" spans="1:5">
      <c r="A15" t="s">
        <v>4</v>
      </c>
      <c r="B15" t="s">
        <v>8</v>
      </c>
      <c r="C15" t="s">
        <v>11</v>
      </c>
      <c r="D15" t="s">
        <v>7</v>
      </c>
    </row>
    <row r="16" spans="1:5">
      <c r="A16" t="s">
        <v>4</v>
      </c>
      <c r="B16" t="s">
        <v>9</v>
      </c>
      <c r="C16" t="s">
        <v>12</v>
      </c>
      <c r="D16" t="s">
        <v>7</v>
      </c>
    </row>
    <row r="17" spans="1:4">
      <c r="A17" t="s">
        <v>4</v>
      </c>
      <c r="B17" t="s">
        <v>9</v>
      </c>
      <c r="C17" t="s">
        <v>11</v>
      </c>
      <c r="D17" t="s">
        <v>7</v>
      </c>
    </row>
    <row r="18" spans="1:4">
      <c r="A18" t="s">
        <v>4</v>
      </c>
      <c r="B18" t="s">
        <v>10</v>
      </c>
      <c r="C18" t="s">
        <v>12</v>
      </c>
      <c r="D18" t="s">
        <v>7</v>
      </c>
    </row>
    <row r="19" spans="1:4">
      <c r="A19" t="s">
        <v>4</v>
      </c>
      <c r="B19" t="s">
        <v>10</v>
      </c>
      <c r="C19" t="s">
        <v>11</v>
      </c>
      <c r="D19" t="s">
        <v>7</v>
      </c>
    </row>
    <row r="20" spans="1:4">
      <c r="A20" t="s">
        <v>5</v>
      </c>
      <c r="B20" t="s">
        <v>8</v>
      </c>
      <c r="C20" t="s">
        <v>12</v>
      </c>
      <c r="D20" t="s">
        <v>4</v>
      </c>
    </row>
    <row r="21" spans="1:4">
      <c r="A21" t="s">
        <v>5</v>
      </c>
      <c r="B21" t="s">
        <v>8</v>
      </c>
      <c r="C21" t="s">
        <v>11</v>
      </c>
      <c r="D21" t="s">
        <v>4</v>
      </c>
    </row>
    <row r="22" spans="1:4">
      <c r="A22" t="s">
        <v>5</v>
      </c>
      <c r="B22" t="s">
        <v>9</v>
      </c>
      <c r="C22" t="s">
        <v>12</v>
      </c>
      <c r="D22" t="s">
        <v>4</v>
      </c>
    </row>
    <row r="23" spans="1:4">
      <c r="A23" t="s">
        <v>5</v>
      </c>
      <c r="B23" t="s">
        <v>9</v>
      </c>
      <c r="C23" t="s">
        <v>11</v>
      </c>
      <c r="D23" t="s">
        <v>4</v>
      </c>
    </row>
    <row r="24" spans="1:4">
      <c r="A24" t="s">
        <v>5</v>
      </c>
      <c r="B24" t="s">
        <v>10</v>
      </c>
      <c r="C24" t="s">
        <v>12</v>
      </c>
      <c r="D24" t="s">
        <v>4</v>
      </c>
    </row>
    <row r="25" spans="1:4">
      <c r="A25" t="s">
        <v>5</v>
      </c>
      <c r="B25" t="s">
        <v>10</v>
      </c>
      <c r="C25" t="s">
        <v>11</v>
      </c>
      <c r="D25" t="s">
        <v>4</v>
      </c>
    </row>
    <row r="26" spans="1:4">
      <c r="A26" t="s">
        <v>5</v>
      </c>
      <c r="B26" t="s">
        <v>8</v>
      </c>
      <c r="C26" t="s">
        <v>12</v>
      </c>
      <c r="D26" t="s">
        <v>6</v>
      </c>
    </row>
    <row r="27" spans="1:4">
      <c r="A27" t="s">
        <v>5</v>
      </c>
      <c r="B27" t="s">
        <v>8</v>
      </c>
      <c r="C27" t="s">
        <v>11</v>
      </c>
      <c r="D27" t="s">
        <v>6</v>
      </c>
    </row>
    <row r="28" spans="1:4">
      <c r="A28" t="s">
        <v>5</v>
      </c>
      <c r="B28" t="s">
        <v>9</v>
      </c>
      <c r="C28" t="s">
        <v>12</v>
      </c>
      <c r="D28" t="s">
        <v>6</v>
      </c>
    </row>
    <row r="29" spans="1:4">
      <c r="A29" t="s">
        <v>5</v>
      </c>
      <c r="B29" t="s">
        <v>9</v>
      </c>
      <c r="C29" t="s">
        <v>11</v>
      </c>
      <c r="D29" t="s">
        <v>6</v>
      </c>
    </row>
    <row r="30" spans="1:4">
      <c r="A30" t="s">
        <v>5</v>
      </c>
      <c r="B30" t="s">
        <v>10</v>
      </c>
      <c r="C30" t="s">
        <v>12</v>
      </c>
      <c r="D30" t="s">
        <v>6</v>
      </c>
    </row>
    <row r="31" spans="1:4">
      <c r="A31" t="s">
        <v>5</v>
      </c>
      <c r="B31" t="s">
        <v>10</v>
      </c>
      <c r="C31" t="s">
        <v>11</v>
      </c>
      <c r="D31" t="s">
        <v>6</v>
      </c>
    </row>
    <row r="32" spans="1:4">
      <c r="A32" t="s">
        <v>5</v>
      </c>
      <c r="B32" t="s">
        <v>8</v>
      </c>
      <c r="C32" t="s">
        <v>12</v>
      </c>
      <c r="D32" t="s">
        <v>7</v>
      </c>
    </row>
    <row r="33" spans="1:4">
      <c r="A33" t="s">
        <v>5</v>
      </c>
      <c r="B33" t="s">
        <v>8</v>
      </c>
      <c r="C33" t="s">
        <v>11</v>
      </c>
      <c r="D33" t="s">
        <v>7</v>
      </c>
    </row>
    <row r="34" spans="1:4">
      <c r="A34" t="s">
        <v>5</v>
      </c>
      <c r="B34" t="s">
        <v>9</v>
      </c>
      <c r="C34" t="s">
        <v>12</v>
      </c>
      <c r="D34" t="s">
        <v>7</v>
      </c>
    </row>
    <row r="35" spans="1:4">
      <c r="A35" t="s">
        <v>5</v>
      </c>
      <c r="B35" t="s">
        <v>9</v>
      </c>
      <c r="C35" t="s">
        <v>11</v>
      </c>
      <c r="D35" t="s">
        <v>7</v>
      </c>
    </row>
    <row r="36" spans="1:4">
      <c r="A36" t="s">
        <v>5</v>
      </c>
      <c r="B36" t="s">
        <v>10</v>
      </c>
      <c r="C36" t="s">
        <v>12</v>
      </c>
      <c r="D36" t="s">
        <v>7</v>
      </c>
    </row>
    <row r="37" spans="1:4">
      <c r="A37" t="s">
        <v>5</v>
      </c>
      <c r="B37" t="s">
        <v>10</v>
      </c>
      <c r="C37" t="s">
        <v>11</v>
      </c>
      <c r="D37" t="s">
        <v>7</v>
      </c>
    </row>
    <row r="38" spans="1:4">
      <c r="A38" t="s">
        <v>6</v>
      </c>
      <c r="B38" t="s">
        <v>8</v>
      </c>
      <c r="C38" t="s">
        <v>12</v>
      </c>
      <c r="D38" t="s">
        <v>5</v>
      </c>
    </row>
    <row r="39" spans="1:4">
      <c r="A39" t="s">
        <v>6</v>
      </c>
      <c r="B39" t="s">
        <v>8</v>
      </c>
      <c r="C39" t="s">
        <v>11</v>
      </c>
      <c r="D39" t="s">
        <v>5</v>
      </c>
    </row>
    <row r="40" spans="1:4">
      <c r="A40" t="s">
        <v>6</v>
      </c>
      <c r="B40" t="s">
        <v>9</v>
      </c>
      <c r="C40" t="s">
        <v>12</v>
      </c>
      <c r="D40" t="s">
        <v>5</v>
      </c>
    </row>
    <row r="41" spans="1:4">
      <c r="A41" t="s">
        <v>6</v>
      </c>
      <c r="B41" t="s">
        <v>9</v>
      </c>
      <c r="C41" t="s">
        <v>11</v>
      </c>
      <c r="D41" t="s">
        <v>5</v>
      </c>
    </row>
    <row r="42" spans="1:4">
      <c r="A42" t="s">
        <v>6</v>
      </c>
      <c r="B42" t="s">
        <v>10</v>
      </c>
      <c r="C42" t="s">
        <v>12</v>
      </c>
      <c r="D42" t="s">
        <v>5</v>
      </c>
    </row>
    <row r="43" spans="1:4">
      <c r="A43" t="s">
        <v>6</v>
      </c>
      <c r="B43" t="s">
        <v>10</v>
      </c>
      <c r="C43" t="s">
        <v>11</v>
      </c>
      <c r="D43" t="s">
        <v>5</v>
      </c>
    </row>
    <row r="44" spans="1:4">
      <c r="A44" t="s">
        <v>6</v>
      </c>
      <c r="B44" t="s">
        <v>8</v>
      </c>
      <c r="C44" t="s">
        <v>12</v>
      </c>
      <c r="D44" t="s">
        <v>4</v>
      </c>
    </row>
    <row r="45" spans="1:4">
      <c r="A45" t="s">
        <v>6</v>
      </c>
      <c r="B45" t="s">
        <v>8</v>
      </c>
      <c r="C45" t="s">
        <v>11</v>
      </c>
      <c r="D45" t="s">
        <v>4</v>
      </c>
    </row>
    <row r="46" spans="1:4">
      <c r="A46" t="s">
        <v>6</v>
      </c>
      <c r="B46" t="s">
        <v>9</v>
      </c>
      <c r="C46" t="s">
        <v>12</v>
      </c>
      <c r="D46" t="s">
        <v>4</v>
      </c>
    </row>
    <row r="47" spans="1:4">
      <c r="A47" t="s">
        <v>6</v>
      </c>
      <c r="B47" t="s">
        <v>9</v>
      </c>
      <c r="C47" t="s">
        <v>11</v>
      </c>
      <c r="D47" t="s">
        <v>4</v>
      </c>
    </row>
    <row r="48" spans="1:4">
      <c r="A48" t="s">
        <v>6</v>
      </c>
      <c r="B48" t="s">
        <v>10</v>
      </c>
      <c r="C48" t="s">
        <v>12</v>
      </c>
      <c r="D48" t="s">
        <v>4</v>
      </c>
    </row>
    <row r="49" spans="1:4">
      <c r="A49" t="s">
        <v>6</v>
      </c>
      <c r="B49" t="s">
        <v>10</v>
      </c>
      <c r="C49" t="s">
        <v>11</v>
      </c>
      <c r="D49" t="s">
        <v>4</v>
      </c>
    </row>
    <row r="50" spans="1:4">
      <c r="A50" t="s">
        <v>6</v>
      </c>
      <c r="B50" t="s">
        <v>8</v>
      </c>
      <c r="C50" t="s">
        <v>12</v>
      </c>
      <c r="D50" t="s">
        <v>7</v>
      </c>
    </row>
    <row r="51" spans="1:4">
      <c r="A51" t="s">
        <v>6</v>
      </c>
      <c r="B51" t="s">
        <v>8</v>
      </c>
      <c r="C51" t="s">
        <v>11</v>
      </c>
      <c r="D51" t="s">
        <v>7</v>
      </c>
    </row>
    <row r="52" spans="1:4">
      <c r="A52" t="s">
        <v>6</v>
      </c>
      <c r="B52" t="s">
        <v>9</v>
      </c>
      <c r="C52" t="s">
        <v>12</v>
      </c>
      <c r="D52" t="s">
        <v>7</v>
      </c>
    </row>
    <row r="53" spans="1:4">
      <c r="A53" t="s">
        <v>6</v>
      </c>
      <c r="B53" t="s">
        <v>9</v>
      </c>
      <c r="C53" t="s">
        <v>11</v>
      </c>
      <c r="D53" t="s">
        <v>7</v>
      </c>
    </row>
    <row r="54" spans="1:4">
      <c r="A54" t="s">
        <v>6</v>
      </c>
      <c r="B54" t="s">
        <v>10</v>
      </c>
      <c r="C54" t="s">
        <v>12</v>
      </c>
      <c r="D54" t="s">
        <v>7</v>
      </c>
    </row>
    <row r="55" spans="1:4">
      <c r="A55" t="s">
        <v>6</v>
      </c>
      <c r="B55" t="s">
        <v>10</v>
      </c>
      <c r="C55" t="s">
        <v>11</v>
      </c>
      <c r="D55" t="s">
        <v>7</v>
      </c>
    </row>
    <row r="56" spans="1:4">
      <c r="A56" t="s">
        <v>7</v>
      </c>
      <c r="B56" t="s">
        <v>8</v>
      </c>
      <c r="C56" t="s">
        <v>12</v>
      </c>
      <c r="D56" t="s">
        <v>5</v>
      </c>
    </row>
    <row r="57" spans="1:4">
      <c r="A57" t="s">
        <v>7</v>
      </c>
      <c r="B57" t="s">
        <v>8</v>
      </c>
      <c r="C57" t="s">
        <v>11</v>
      </c>
      <c r="D57" t="s">
        <v>5</v>
      </c>
    </row>
    <row r="58" spans="1:4">
      <c r="A58" t="s">
        <v>7</v>
      </c>
      <c r="B58" t="s">
        <v>9</v>
      </c>
      <c r="C58" t="s">
        <v>12</v>
      </c>
      <c r="D58" t="s">
        <v>5</v>
      </c>
    </row>
    <row r="59" spans="1:4">
      <c r="A59" t="s">
        <v>7</v>
      </c>
      <c r="B59" t="s">
        <v>9</v>
      </c>
      <c r="C59" t="s">
        <v>11</v>
      </c>
      <c r="D59" t="s">
        <v>5</v>
      </c>
    </row>
    <row r="60" spans="1:4">
      <c r="A60" t="s">
        <v>7</v>
      </c>
      <c r="B60" t="s">
        <v>10</v>
      </c>
      <c r="C60" t="s">
        <v>12</v>
      </c>
      <c r="D60" t="s">
        <v>5</v>
      </c>
    </row>
    <row r="61" spans="1:4">
      <c r="A61" t="s">
        <v>7</v>
      </c>
      <c r="B61" t="s">
        <v>10</v>
      </c>
      <c r="C61" t="s">
        <v>11</v>
      </c>
      <c r="D61" t="s">
        <v>5</v>
      </c>
    </row>
    <row r="62" spans="1:4">
      <c r="A62" t="s">
        <v>7</v>
      </c>
      <c r="B62" t="s">
        <v>8</v>
      </c>
      <c r="C62" t="s">
        <v>12</v>
      </c>
      <c r="D62" t="s">
        <v>6</v>
      </c>
    </row>
    <row r="63" spans="1:4">
      <c r="A63" t="s">
        <v>7</v>
      </c>
      <c r="B63" t="s">
        <v>8</v>
      </c>
      <c r="C63" t="s">
        <v>11</v>
      </c>
      <c r="D63" t="s">
        <v>6</v>
      </c>
    </row>
    <row r="64" spans="1:4">
      <c r="A64" t="s">
        <v>7</v>
      </c>
      <c r="B64" t="s">
        <v>9</v>
      </c>
      <c r="C64" t="s">
        <v>12</v>
      </c>
      <c r="D64" t="s">
        <v>6</v>
      </c>
    </row>
    <row r="65" spans="1:4">
      <c r="A65" t="s">
        <v>7</v>
      </c>
      <c r="B65" t="s">
        <v>9</v>
      </c>
      <c r="C65" t="s">
        <v>11</v>
      </c>
      <c r="D65" t="s">
        <v>6</v>
      </c>
    </row>
    <row r="66" spans="1:4">
      <c r="A66" t="s">
        <v>7</v>
      </c>
      <c r="B66" t="s">
        <v>10</v>
      </c>
      <c r="C66" t="s">
        <v>12</v>
      </c>
      <c r="D66" t="s">
        <v>6</v>
      </c>
    </row>
    <row r="67" spans="1:4">
      <c r="A67" t="s">
        <v>7</v>
      </c>
      <c r="B67" t="s">
        <v>10</v>
      </c>
      <c r="C67" t="s">
        <v>11</v>
      </c>
      <c r="D67" t="s">
        <v>6</v>
      </c>
    </row>
    <row r="68" spans="1:4">
      <c r="A68" t="s">
        <v>7</v>
      </c>
      <c r="B68" t="s">
        <v>8</v>
      </c>
      <c r="C68" t="s">
        <v>12</v>
      </c>
      <c r="D68" t="s">
        <v>4</v>
      </c>
    </row>
    <row r="69" spans="1:4">
      <c r="A69" t="s">
        <v>7</v>
      </c>
      <c r="B69" t="s">
        <v>8</v>
      </c>
      <c r="C69" t="s">
        <v>11</v>
      </c>
      <c r="D69" t="s">
        <v>4</v>
      </c>
    </row>
    <row r="70" spans="1:4">
      <c r="A70" t="s">
        <v>7</v>
      </c>
      <c r="B70" t="s">
        <v>9</v>
      </c>
      <c r="C70" t="s">
        <v>12</v>
      </c>
      <c r="D70" t="s">
        <v>4</v>
      </c>
    </row>
    <row r="71" spans="1:4">
      <c r="A71" t="s">
        <v>7</v>
      </c>
      <c r="B71" t="s">
        <v>9</v>
      </c>
      <c r="C71" t="s">
        <v>11</v>
      </c>
      <c r="D71" t="s">
        <v>4</v>
      </c>
    </row>
    <row r="72" spans="1:4">
      <c r="A72" t="s">
        <v>7</v>
      </c>
      <c r="B72" t="s">
        <v>10</v>
      </c>
      <c r="C72" t="s">
        <v>12</v>
      </c>
      <c r="D72" t="s">
        <v>4</v>
      </c>
    </row>
    <row r="73" spans="1:4">
      <c r="A73" t="s">
        <v>7</v>
      </c>
      <c r="B73" t="s">
        <v>10</v>
      </c>
      <c r="C73" t="s">
        <v>11</v>
      </c>
      <c r="D73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13" workbookViewId="0">
      <selection activeCell="C34" sqref="C34"/>
    </sheetView>
  </sheetViews>
  <sheetFormatPr baseColWidth="10" defaultRowHeight="16" x14ac:dyDescent="0"/>
  <cols>
    <col min="6" max="8" width="11.875" customWidth="1"/>
  </cols>
  <sheetData>
    <row r="1" spans="1:11">
      <c r="A1" t="s">
        <v>2</v>
      </c>
      <c r="B1" t="s">
        <v>33</v>
      </c>
      <c r="C1" t="s">
        <v>1</v>
      </c>
      <c r="D1" t="s">
        <v>3</v>
      </c>
      <c r="E1" t="s">
        <v>34</v>
      </c>
      <c r="F1" t="s">
        <v>13</v>
      </c>
      <c r="G1" t="s">
        <v>14</v>
      </c>
      <c r="I1" t="s">
        <v>22</v>
      </c>
      <c r="J1" t="s">
        <v>40</v>
      </c>
      <c r="K1" t="s">
        <v>41</v>
      </c>
    </row>
    <row r="2" spans="1:11">
      <c r="A2" t="s">
        <v>15</v>
      </c>
      <c r="B2" t="s">
        <v>4</v>
      </c>
      <c r="C2" s="3" t="s">
        <v>8</v>
      </c>
      <c r="D2" t="s">
        <v>12</v>
      </c>
      <c r="E2" t="s">
        <v>5</v>
      </c>
      <c r="F2">
        <v>14.8</v>
      </c>
      <c r="G2" t="s">
        <v>16</v>
      </c>
      <c r="J2">
        <f>F2*14.0067</f>
        <v>207.29916000000003</v>
      </c>
      <c r="K2" s="2" t="s">
        <v>28</v>
      </c>
    </row>
    <row r="3" spans="1:11">
      <c r="A3" t="s">
        <v>15</v>
      </c>
      <c r="B3" t="s">
        <v>4</v>
      </c>
      <c r="C3" s="3" t="s">
        <v>8</v>
      </c>
      <c r="D3" t="s">
        <v>11</v>
      </c>
      <c r="E3" t="s">
        <v>5</v>
      </c>
      <c r="F3">
        <v>0.8</v>
      </c>
      <c r="G3" t="s">
        <v>16</v>
      </c>
      <c r="J3">
        <f t="shared" ref="J3:J8" si="0">F3*14.0067</f>
        <v>11.205360000000001</v>
      </c>
      <c r="K3" s="2" t="s">
        <v>28</v>
      </c>
    </row>
    <row r="4" spans="1:11">
      <c r="A4" t="s">
        <v>15</v>
      </c>
      <c r="B4" t="s">
        <v>5</v>
      </c>
      <c r="C4" s="3" t="s">
        <v>8</v>
      </c>
      <c r="D4" t="s">
        <v>11</v>
      </c>
      <c r="E4" t="s">
        <v>6</v>
      </c>
      <c r="F4">
        <v>4.9000000000000004</v>
      </c>
      <c r="G4" t="s">
        <v>16</v>
      </c>
      <c r="J4">
        <f t="shared" si="0"/>
        <v>68.632830000000013</v>
      </c>
      <c r="K4" s="2" t="s">
        <v>28</v>
      </c>
    </row>
    <row r="5" spans="1:11">
      <c r="A5" t="s">
        <v>15</v>
      </c>
      <c r="B5" t="s">
        <v>6</v>
      </c>
      <c r="C5" s="3" t="s">
        <v>8</v>
      </c>
      <c r="D5" t="s">
        <v>11</v>
      </c>
      <c r="E5" t="s">
        <v>7</v>
      </c>
      <c r="F5">
        <v>4.9000000000000004</v>
      </c>
      <c r="G5" t="s">
        <v>16</v>
      </c>
      <c r="J5">
        <f t="shared" si="0"/>
        <v>68.632830000000013</v>
      </c>
      <c r="K5" s="2" t="s">
        <v>28</v>
      </c>
    </row>
    <row r="6" spans="1:11">
      <c r="A6" t="s">
        <v>15</v>
      </c>
      <c r="B6" t="s">
        <v>7</v>
      </c>
      <c r="C6" s="3" t="s">
        <v>8</v>
      </c>
      <c r="D6" t="s">
        <v>11</v>
      </c>
      <c r="E6" t="s">
        <v>4</v>
      </c>
      <c r="F6">
        <v>7</v>
      </c>
      <c r="G6" t="s">
        <v>16</v>
      </c>
      <c r="J6">
        <f t="shared" si="0"/>
        <v>98.046900000000008</v>
      </c>
      <c r="K6" s="2" t="s">
        <v>28</v>
      </c>
    </row>
    <row r="7" spans="1:11">
      <c r="A7" t="s">
        <v>48</v>
      </c>
      <c r="B7" t="s">
        <v>6</v>
      </c>
      <c r="C7" s="3" t="s">
        <v>9</v>
      </c>
      <c r="D7" t="s">
        <v>11</v>
      </c>
      <c r="E7" t="s">
        <v>7</v>
      </c>
      <c r="F7">
        <v>34</v>
      </c>
      <c r="G7" t="s">
        <v>16</v>
      </c>
      <c r="J7">
        <f t="shared" si="0"/>
        <v>476.2278</v>
      </c>
      <c r="K7" s="2" t="s">
        <v>28</v>
      </c>
    </row>
    <row r="8" spans="1:11">
      <c r="A8" t="s">
        <v>48</v>
      </c>
      <c r="B8" t="s">
        <v>6</v>
      </c>
      <c r="C8" s="3" t="s">
        <v>8</v>
      </c>
      <c r="D8" t="s">
        <v>11</v>
      </c>
      <c r="E8" t="s">
        <v>7</v>
      </c>
      <c r="F8">
        <v>2.5</v>
      </c>
      <c r="G8" t="s">
        <v>16</v>
      </c>
      <c r="J8">
        <f t="shared" si="0"/>
        <v>35.016750000000002</v>
      </c>
      <c r="K8" s="2" t="s">
        <v>28</v>
      </c>
    </row>
    <row r="9" spans="1:11">
      <c r="A9" s="2" t="s">
        <v>27</v>
      </c>
      <c r="B9" s="2" t="s">
        <v>4</v>
      </c>
      <c r="C9" s="3" t="s">
        <v>8</v>
      </c>
      <c r="D9" s="2" t="s">
        <v>12</v>
      </c>
      <c r="E9" s="2" t="s">
        <v>5</v>
      </c>
      <c r="F9" s="2">
        <f>100+50+55+35-15-4</f>
        <v>221</v>
      </c>
      <c r="G9" s="2" t="s">
        <v>53</v>
      </c>
      <c r="H9" s="2"/>
      <c r="I9" t="s">
        <v>29</v>
      </c>
      <c r="J9">
        <f>F9</f>
        <v>221</v>
      </c>
      <c r="K9" s="2" t="s">
        <v>28</v>
      </c>
    </row>
    <row r="10" spans="1:11">
      <c r="A10" s="2" t="s">
        <v>27</v>
      </c>
      <c r="B10" s="2" t="s">
        <v>4</v>
      </c>
      <c r="C10" s="3" t="s">
        <v>8</v>
      </c>
      <c r="D10" s="2" t="s">
        <v>11</v>
      </c>
      <c r="E10" s="2" t="s">
        <v>5</v>
      </c>
      <c r="F10" s="2">
        <f>20+20+110-100-8</f>
        <v>42</v>
      </c>
      <c r="G10" s="2" t="s">
        <v>53</v>
      </c>
      <c r="H10" s="2"/>
      <c r="J10">
        <f t="shared" ref="J10:J50" si="1">F10</f>
        <v>42</v>
      </c>
      <c r="K10" s="2" t="s">
        <v>28</v>
      </c>
    </row>
    <row r="11" spans="1:11">
      <c r="A11" s="2" t="s">
        <v>27</v>
      </c>
      <c r="B11" s="2" t="s">
        <v>4</v>
      </c>
      <c r="C11" s="3" t="s">
        <v>8</v>
      </c>
      <c r="D11" s="2" t="s">
        <v>12</v>
      </c>
      <c r="E11" s="2" t="s">
        <v>7</v>
      </c>
      <c r="F11" s="2">
        <v>40</v>
      </c>
      <c r="G11" s="2" t="s">
        <v>53</v>
      </c>
      <c r="H11" s="2"/>
      <c r="J11">
        <f t="shared" si="1"/>
        <v>40</v>
      </c>
      <c r="K11" s="2" t="s">
        <v>28</v>
      </c>
    </row>
    <row r="12" spans="1:11">
      <c r="A12" s="2" t="s">
        <v>27</v>
      </c>
      <c r="B12" s="2" t="s">
        <v>5</v>
      </c>
      <c r="C12" s="3" t="s">
        <v>8</v>
      </c>
      <c r="D12" s="2" t="s">
        <v>12</v>
      </c>
      <c r="E12" s="2" t="s">
        <v>6</v>
      </c>
      <c r="F12" s="2">
        <v>50</v>
      </c>
      <c r="G12" s="2" t="s">
        <v>53</v>
      </c>
      <c r="H12" s="2"/>
      <c r="J12">
        <f t="shared" si="1"/>
        <v>50</v>
      </c>
      <c r="K12" s="2" t="s">
        <v>28</v>
      </c>
    </row>
    <row r="13" spans="1:11">
      <c r="A13" s="2" t="s">
        <v>27</v>
      </c>
      <c r="B13" s="2" t="s">
        <v>5</v>
      </c>
      <c r="C13" s="3" t="s">
        <v>8</v>
      </c>
      <c r="D13" s="2" t="s">
        <v>11</v>
      </c>
      <c r="E13" s="2" t="s">
        <v>6</v>
      </c>
      <c r="F13" s="2">
        <v>30</v>
      </c>
      <c r="G13" s="2" t="s">
        <v>53</v>
      </c>
      <c r="H13" s="2"/>
      <c r="J13">
        <f t="shared" si="1"/>
        <v>30</v>
      </c>
      <c r="K13" s="2" t="s">
        <v>28</v>
      </c>
    </row>
    <row r="14" spans="1:11">
      <c r="A14" s="2" t="s">
        <v>27</v>
      </c>
      <c r="B14" s="2" t="s">
        <v>6</v>
      </c>
      <c r="C14" s="3" t="s">
        <v>8</v>
      </c>
      <c r="D14" s="2" t="s">
        <v>12</v>
      </c>
      <c r="E14" s="2" t="s">
        <v>4</v>
      </c>
      <c r="F14" s="2">
        <v>20</v>
      </c>
      <c r="G14" s="2" t="s">
        <v>53</v>
      </c>
      <c r="H14" s="2"/>
      <c r="J14">
        <f t="shared" si="1"/>
        <v>20</v>
      </c>
      <c r="K14" s="2" t="s">
        <v>28</v>
      </c>
    </row>
    <row r="15" spans="1:11">
      <c r="A15" s="2" t="s">
        <v>27</v>
      </c>
      <c r="B15" s="2" t="s">
        <v>6</v>
      </c>
      <c r="C15" s="3" t="s">
        <v>8</v>
      </c>
      <c r="D15" s="2" t="s">
        <v>11</v>
      </c>
      <c r="E15" s="2" t="s">
        <v>4</v>
      </c>
      <c r="F15" s="2">
        <v>170</v>
      </c>
      <c r="G15" s="2" t="s">
        <v>53</v>
      </c>
      <c r="H15" s="2"/>
      <c r="J15">
        <f t="shared" si="1"/>
        <v>170</v>
      </c>
      <c r="K15" s="2" t="s">
        <v>28</v>
      </c>
    </row>
    <row r="16" spans="1:11">
      <c r="A16" s="2" t="s">
        <v>27</v>
      </c>
      <c r="B16" s="2" t="s">
        <v>6</v>
      </c>
      <c r="C16" s="3" t="s">
        <v>8</v>
      </c>
      <c r="D16" s="2" t="s">
        <v>12</v>
      </c>
      <c r="E16" s="2" t="s">
        <v>7</v>
      </c>
      <c r="F16" s="2">
        <v>50</v>
      </c>
      <c r="G16" s="2" t="s">
        <v>53</v>
      </c>
      <c r="H16" s="2"/>
      <c r="J16">
        <f t="shared" si="1"/>
        <v>50</v>
      </c>
      <c r="K16" s="2" t="s">
        <v>28</v>
      </c>
    </row>
    <row r="17" spans="1:11">
      <c r="A17" s="2" t="s">
        <v>27</v>
      </c>
      <c r="B17" s="2" t="s">
        <v>6</v>
      </c>
      <c r="C17" s="3" t="s">
        <v>8</v>
      </c>
      <c r="D17" s="2" t="s">
        <v>11</v>
      </c>
      <c r="E17" s="2" t="s">
        <v>7</v>
      </c>
      <c r="F17" s="2">
        <v>30</v>
      </c>
      <c r="G17" s="2" t="s">
        <v>53</v>
      </c>
      <c r="H17" s="2"/>
      <c r="J17">
        <f t="shared" si="1"/>
        <v>30</v>
      </c>
      <c r="K17" s="2" t="s">
        <v>28</v>
      </c>
    </row>
    <row r="18" spans="1:11">
      <c r="A18" s="2" t="s">
        <v>27</v>
      </c>
      <c r="B18" s="2" t="s">
        <v>7</v>
      </c>
      <c r="C18" s="3" t="s">
        <v>8</v>
      </c>
      <c r="D18" s="2" t="s">
        <v>11</v>
      </c>
      <c r="E18" s="2" t="s">
        <v>4</v>
      </c>
      <c r="F18" s="2">
        <v>234</v>
      </c>
      <c r="G18" s="2" t="s">
        <v>53</v>
      </c>
      <c r="H18" s="2"/>
      <c r="J18">
        <f t="shared" si="1"/>
        <v>234</v>
      </c>
      <c r="K18" s="2" t="s">
        <v>28</v>
      </c>
    </row>
    <row r="19" spans="1:11">
      <c r="A19" s="2" t="s">
        <v>27</v>
      </c>
      <c r="B19" s="2" t="s">
        <v>36</v>
      </c>
      <c r="C19" s="3" t="s">
        <v>8</v>
      </c>
      <c r="D19" s="2" t="s">
        <v>12</v>
      </c>
      <c r="E19" s="2" t="s">
        <v>4</v>
      </c>
      <c r="F19" s="2">
        <v>25</v>
      </c>
      <c r="G19" s="2" t="s">
        <v>53</v>
      </c>
      <c r="H19" s="2"/>
      <c r="J19">
        <f t="shared" si="1"/>
        <v>25</v>
      </c>
      <c r="K19" s="2" t="s">
        <v>28</v>
      </c>
    </row>
    <row r="20" spans="1:11">
      <c r="A20" s="2" t="s">
        <v>30</v>
      </c>
      <c r="B20" t="s">
        <v>4</v>
      </c>
      <c r="C20" s="3" t="s">
        <v>8</v>
      </c>
      <c r="D20" t="s">
        <v>12</v>
      </c>
      <c r="E20" t="s">
        <v>5</v>
      </c>
      <c r="F20">
        <v>180</v>
      </c>
      <c r="G20" s="2" t="s">
        <v>53</v>
      </c>
      <c r="J20">
        <f t="shared" si="1"/>
        <v>180</v>
      </c>
      <c r="K20" s="2" t="s">
        <v>28</v>
      </c>
    </row>
    <row r="21" spans="1:11">
      <c r="A21" s="2" t="s">
        <v>30</v>
      </c>
      <c r="B21" t="s">
        <v>4</v>
      </c>
      <c r="C21" s="3" t="s">
        <v>8</v>
      </c>
      <c r="D21" t="s">
        <v>11</v>
      </c>
      <c r="E21" t="s">
        <v>5</v>
      </c>
      <c r="F21">
        <v>55</v>
      </c>
      <c r="G21" s="2" t="s">
        <v>53</v>
      </c>
      <c r="J21">
        <f t="shared" si="1"/>
        <v>55</v>
      </c>
      <c r="K21" s="2" t="s">
        <v>28</v>
      </c>
    </row>
    <row r="22" spans="1:11">
      <c r="A22" s="2" t="s">
        <v>30</v>
      </c>
      <c r="B22" t="s">
        <v>5</v>
      </c>
      <c r="C22" s="3" t="s">
        <v>8</v>
      </c>
      <c r="D22" t="s">
        <v>11</v>
      </c>
      <c r="E22" t="s">
        <v>6</v>
      </c>
      <c r="F22">
        <v>80</v>
      </c>
      <c r="G22" s="2" t="s">
        <v>53</v>
      </c>
      <c r="J22">
        <f t="shared" si="1"/>
        <v>80</v>
      </c>
      <c r="K22" s="2" t="s">
        <v>28</v>
      </c>
    </row>
    <row r="23" spans="1:11">
      <c r="A23" s="2" t="s">
        <v>30</v>
      </c>
      <c r="B23" t="s">
        <v>6</v>
      </c>
      <c r="C23" s="3" t="s">
        <v>8</v>
      </c>
      <c r="D23" t="s">
        <v>11</v>
      </c>
      <c r="E23" t="s">
        <v>7</v>
      </c>
      <c r="F23">
        <v>80</v>
      </c>
      <c r="G23" s="2" t="s">
        <v>53</v>
      </c>
      <c r="J23">
        <f t="shared" si="1"/>
        <v>80</v>
      </c>
      <c r="K23" s="2" t="s">
        <v>28</v>
      </c>
    </row>
    <row r="24" spans="1:11">
      <c r="A24" s="2" t="s">
        <v>30</v>
      </c>
      <c r="B24" t="s">
        <v>7</v>
      </c>
      <c r="C24" s="3" t="s">
        <v>8</v>
      </c>
      <c r="D24" t="s">
        <v>11</v>
      </c>
      <c r="E24" t="s">
        <v>4</v>
      </c>
      <c r="F24">
        <v>14.5</v>
      </c>
      <c r="G24" s="2" t="s">
        <v>53</v>
      </c>
      <c r="J24">
        <f t="shared" si="1"/>
        <v>14.5</v>
      </c>
      <c r="K24" s="2" t="s">
        <v>28</v>
      </c>
    </row>
    <row r="25" spans="1:11">
      <c r="A25" s="2" t="s">
        <v>30</v>
      </c>
      <c r="B25" t="s">
        <v>7</v>
      </c>
      <c r="C25" s="3" t="s">
        <v>8</v>
      </c>
      <c r="D25" t="s">
        <v>12</v>
      </c>
      <c r="E25" t="s">
        <v>4</v>
      </c>
      <c r="F25">
        <v>3</v>
      </c>
      <c r="G25" s="2" t="s">
        <v>53</v>
      </c>
      <c r="J25">
        <f t="shared" si="1"/>
        <v>3</v>
      </c>
      <c r="K25" s="2" t="s">
        <v>28</v>
      </c>
    </row>
    <row r="26" spans="1:11">
      <c r="A26" s="2" t="s">
        <v>31</v>
      </c>
      <c r="B26" s="2" t="s">
        <v>36</v>
      </c>
      <c r="C26" s="4" t="s">
        <v>10</v>
      </c>
      <c r="D26" s="2" t="s">
        <v>12</v>
      </c>
      <c r="E26" s="2" t="s">
        <v>5</v>
      </c>
      <c r="F26">
        <v>17.5</v>
      </c>
      <c r="G26" s="2" t="s">
        <v>54</v>
      </c>
      <c r="J26">
        <f t="shared" si="1"/>
        <v>17.5</v>
      </c>
      <c r="K26" s="2" t="s">
        <v>28</v>
      </c>
    </row>
    <row r="27" spans="1:11">
      <c r="A27" t="s">
        <v>32</v>
      </c>
      <c r="B27" s="2" t="s">
        <v>36</v>
      </c>
      <c r="C27" s="4" t="s">
        <v>10</v>
      </c>
      <c r="D27" s="2" t="s">
        <v>12</v>
      </c>
      <c r="E27" s="2" t="s">
        <v>5</v>
      </c>
      <c r="F27" s="2">
        <v>23.5</v>
      </c>
      <c r="G27" s="2" t="s">
        <v>53</v>
      </c>
      <c r="J27">
        <f t="shared" si="1"/>
        <v>23.5</v>
      </c>
      <c r="K27" s="2" t="s">
        <v>28</v>
      </c>
    </row>
    <row r="28" spans="1:11">
      <c r="A28" t="s">
        <v>32</v>
      </c>
      <c r="B28" s="2" t="s">
        <v>35</v>
      </c>
      <c r="C28" s="4" t="s">
        <v>10</v>
      </c>
      <c r="D28" s="2" t="s">
        <v>11</v>
      </c>
      <c r="E28" s="2" t="s">
        <v>5</v>
      </c>
      <c r="F28" s="7">
        <v>15</v>
      </c>
      <c r="G28" s="2" t="s">
        <v>53</v>
      </c>
      <c r="J28">
        <f t="shared" si="1"/>
        <v>15</v>
      </c>
      <c r="K28" s="2" t="s">
        <v>28</v>
      </c>
    </row>
    <row r="29" spans="1:11">
      <c r="A29" t="s">
        <v>32</v>
      </c>
      <c r="B29" s="2" t="s">
        <v>5</v>
      </c>
      <c r="C29" s="4" t="s">
        <v>10</v>
      </c>
      <c r="D29" s="2" t="s">
        <v>11</v>
      </c>
      <c r="E29" s="2" t="s">
        <v>4</v>
      </c>
      <c r="F29">
        <v>1</v>
      </c>
      <c r="G29" s="2" t="s">
        <v>53</v>
      </c>
      <c r="J29">
        <f t="shared" si="1"/>
        <v>1</v>
      </c>
      <c r="K29" s="2" t="s">
        <v>28</v>
      </c>
    </row>
    <row r="30" spans="1:11">
      <c r="A30" t="s">
        <v>32</v>
      </c>
      <c r="B30" s="2" t="s">
        <v>5</v>
      </c>
      <c r="C30" s="4" t="s">
        <v>10</v>
      </c>
      <c r="D30" s="2" t="s">
        <v>11</v>
      </c>
      <c r="E30" s="2" t="s">
        <v>6</v>
      </c>
      <c r="F30">
        <v>8</v>
      </c>
      <c r="G30" s="2" t="s">
        <v>53</v>
      </c>
      <c r="J30">
        <f t="shared" si="1"/>
        <v>8</v>
      </c>
      <c r="K30" s="2" t="s">
        <v>28</v>
      </c>
    </row>
    <row r="31" spans="1:11">
      <c r="A31" t="s">
        <v>32</v>
      </c>
      <c r="B31" s="2" t="s">
        <v>5</v>
      </c>
      <c r="C31" s="4" t="s">
        <v>10</v>
      </c>
      <c r="D31" s="2" t="s">
        <v>12</v>
      </c>
      <c r="E31" s="2" t="s">
        <v>6</v>
      </c>
      <c r="F31">
        <v>14</v>
      </c>
      <c r="G31" s="2" t="s">
        <v>53</v>
      </c>
      <c r="J31">
        <f t="shared" si="1"/>
        <v>14</v>
      </c>
      <c r="K31" s="2" t="s">
        <v>28</v>
      </c>
    </row>
    <row r="32" spans="1:11">
      <c r="A32" t="s">
        <v>32</v>
      </c>
      <c r="B32" s="2" t="s">
        <v>6</v>
      </c>
      <c r="C32" s="4" t="s">
        <v>10</v>
      </c>
      <c r="D32" s="2" t="s">
        <v>11</v>
      </c>
      <c r="E32" s="2" t="s">
        <v>7</v>
      </c>
      <c r="F32">
        <v>8</v>
      </c>
      <c r="G32" s="2" t="s">
        <v>53</v>
      </c>
      <c r="J32">
        <f t="shared" si="1"/>
        <v>8</v>
      </c>
      <c r="K32" s="2" t="s">
        <v>28</v>
      </c>
    </row>
    <row r="33" spans="1:11">
      <c r="A33" t="s">
        <v>32</v>
      </c>
      <c r="B33" s="2" t="s">
        <v>6</v>
      </c>
      <c r="C33" s="4" t="s">
        <v>10</v>
      </c>
      <c r="D33" s="2" t="s">
        <v>12</v>
      </c>
      <c r="E33" s="2" t="s">
        <v>7</v>
      </c>
      <c r="F33">
        <v>14</v>
      </c>
      <c r="G33" s="2" t="s">
        <v>53</v>
      </c>
      <c r="J33">
        <f t="shared" si="1"/>
        <v>14</v>
      </c>
      <c r="K33" s="2" t="s">
        <v>28</v>
      </c>
    </row>
    <row r="34" spans="1:11">
      <c r="A34" t="s">
        <v>39</v>
      </c>
      <c r="B34" t="s">
        <v>4</v>
      </c>
      <c r="C34" s="3" t="s">
        <v>8</v>
      </c>
      <c r="D34" s="2" t="s">
        <v>11</v>
      </c>
      <c r="E34" s="2" t="s">
        <v>7</v>
      </c>
      <c r="F34">
        <f>0.95*0.558</f>
        <v>0.53010000000000002</v>
      </c>
      <c r="G34" s="2" t="s">
        <v>53</v>
      </c>
      <c r="J34">
        <f t="shared" si="1"/>
        <v>0.53010000000000002</v>
      </c>
      <c r="K34" s="2" t="s">
        <v>28</v>
      </c>
    </row>
    <row r="35" spans="1:11">
      <c r="A35" t="s">
        <v>39</v>
      </c>
      <c r="B35" t="s">
        <v>4</v>
      </c>
      <c r="C35" s="4" t="s">
        <v>10</v>
      </c>
      <c r="D35" s="2" t="s">
        <v>12</v>
      </c>
      <c r="E35" s="2" t="s">
        <v>7</v>
      </c>
      <c r="F35">
        <f>0.05*0.558</f>
        <v>2.7900000000000005E-2</v>
      </c>
      <c r="G35" s="2" t="s">
        <v>53</v>
      </c>
      <c r="J35">
        <f t="shared" si="1"/>
        <v>2.7900000000000005E-2</v>
      </c>
      <c r="K35" s="2" t="s">
        <v>28</v>
      </c>
    </row>
    <row r="36" spans="1:11">
      <c r="A36" t="s">
        <v>39</v>
      </c>
      <c r="B36" t="s">
        <v>4</v>
      </c>
      <c r="C36" s="4" t="s">
        <v>10</v>
      </c>
      <c r="D36" s="2" t="s">
        <v>11</v>
      </c>
      <c r="E36" s="2" t="s">
        <v>5</v>
      </c>
      <c r="F36">
        <f>0.95*(1.39-0.558)</f>
        <v>0.79039999999999977</v>
      </c>
      <c r="G36" s="2" t="s">
        <v>53</v>
      </c>
      <c r="J36">
        <f t="shared" si="1"/>
        <v>0.79039999999999977</v>
      </c>
      <c r="K36" s="2" t="s">
        <v>28</v>
      </c>
    </row>
    <row r="37" spans="1:11">
      <c r="A37" t="s">
        <v>39</v>
      </c>
      <c r="B37" t="s">
        <v>4</v>
      </c>
      <c r="C37" s="4" t="s">
        <v>10</v>
      </c>
      <c r="D37" s="2" t="s">
        <v>12</v>
      </c>
      <c r="E37" s="2" t="s">
        <v>5</v>
      </c>
      <c r="F37">
        <f>0.05*(1.39-0.558)</f>
        <v>4.1599999999999998E-2</v>
      </c>
      <c r="G37" s="2" t="s">
        <v>53</v>
      </c>
      <c r="J37">
        <f t="shared" si="1"/>
        <v>4.1599999999999998E-2</v>
      </c>
      <c r="K37" s="2" t="s">
        <v>28</v>
      </c>
    </row>
    <row r="38" spans="1:11">
      <c r="A38" t="s">
        <v>43</v>
      </c>
      <c r="B38" s="2" t="s">
        <v>36</v>
      </c>
      <c r="C38" s="6" t="s">
        <v>42</v>
      </c>
      <c r="D38" t="s">
        <v>12</v>
      </c>
      <c r="E38" t="s">
        <v>4</v>
      </c>
      <c r="F38">
        <v>3</v>
      </c>
      <c r="G38" s="2" t="s">
        <v>53</v>
      </c>
      <c r="J38">
        <f t="shared" si="1"/>
        <v>3</v>
      </c>
      <c r="K38" s="2" t="s">
        <v>28</v>
      </c>
    </row>
    <row r="39" spans="1:11">
      <c r="A39" t="s">
        <v>43</v>
      </c>
      <c r="B39" t="s">
        <v>7</v>
      </c>
      <c r="C39" s="6" t="s">
        <v>42</v>
      </c>
      <c r="D39" s="2" t="s">
        <v>11</v>
      </c>
      <c r="E39" t="s">
        <v>4</v>
      </c>
      <c r="F39">
        <v>460</v>
      </c>
      <c r="G39" s="2" t="s">
        <v>53</v>
      </c>
      <c r="J39">
        <f t="shared" si="1"/>
        <v>460</v>
      </c>
      <c r="K39" s="2" t="s">
        <v>28</v>
      </c>
    </row>
    <row r="40" spans="1:11">
      <c r="A40" t="s">
        <v>43</v>
      </c>
      <c r="B40" s="2" t="s">
        <v>5</v>
      </c>
      <c r="C40" s="6" t="s">
        <v>42</v>
      </c>
      <c r="D40" s="2" t="s">
        <v>11</v>
      </c>
      <c r="E40" t="s">
        <v>6</v>
      </c>
      <c r="F40">
        <v>20</v>
      </c>
      <c r="G40" s="2" t="s">
        <v>53</v>
      </c>
      <c r="J40">
        <f t="shared" si="1"/>
        <v>20</v>
      </c>
      <c r="K40" s="2" t="s">
        <v>28</v>
      </c>
    </row>
    <row r="41" spans="1:11">
      <c r="A41" t="s">
        <v>43</v>
      </c>
      <c r="B41" t="s">
        <v>6</v>
      </c>
      <c r="C41" s="6" t="s">
        <v>42</v>
      </c>
      <c r="D41" s="2" t="s">
        <v>11</v>
      </c>
      <c r="E41" t="s">
        <v>7</v>
      </c>
      <c r="F41">
        <v>20</v>
      </c>
      <c r="G41" s="2" t="s">
        <v>53</v>
      </c>
      <c r="J41">
        <f t="shared" si="1"/>
        <v>20</v>
      </c>
      <c r="K41" s="2" t="s">
        <v>28</v>
      </c>
    </row>
    <row r="42" spans="1:11">
      <c r="A42" t="s">
        <v>43</v>
      </c>
      <c r="B42" s="2" t="s">
        <v>36</v>
      </c>
      <c r="C42" s="6" t="s">
        <v>42</v>
      </c>
      <c r="D42" t="s">
        <v>12</v>
      </c>
      <c r="E42" t="s">
        <v>5</v>
      </c>
      <c r="F42">
        <v>3</v>
      </c>
      <c r="G42" s="2" t="s">
        <v>53</v>
      </c>
      <c r="J42">
        <f t="shared" si="1"/>
        <v>3</v>
      </c>
      <c r="K42" s="2" t="s">
        <v>28</v>
      </c>
    </row>
    <row r="43" spans="1:11">
      <c r="A43" t="s">
        <v>44</v>
      </c>
      <c r="B43" t="s">
        <v>5</v>
      </c>
      <c r="C43" s="4" t="s">
        <v>10</v>
      </c>
      <c r="D43" s="2" t="s">
        <v>11</v>
      </c>
      <c r="E43" s="2" t="s">
        <v>6</v>
      </c>
      <c r="F43">
        <f>1/2.5*22</f>
        <v>8.8000000000000007</v>
      </c>
      <c r="G43" s="2" t="s">
        <v>54</v>
      </c>
      <c r="J43">
        <f t="shared" si="1"/>
        <v>8.8000000000000007</v>
      </c>
      <c r="K43" s="2" t="s">
        <v>28</v>
      </c>
    </row>
    <row r="44" spans="1:11">
      <c r="A44" t="s">
        <v>44</v>
      </c>
      <c r="B44" s="2" t="s">
        <v>6</v>
      </c>
      <c r="C44" s="4" t="s">
        <v>10</v>
      </c>
      <c r="D44" s="2" t="s">
        <v>11</v>
      </c>
      <c r="E44" s="2" t="s">
        <v>7</v>
      </c>
      <c r="F44">
        <f>1/2.5*22</f>
        <v>8.8000000000000007</v>
      </c>
      <c r="G44" s="2" t="s">
        <v>54</v>
      </c>
      <c r="J44">
        <f t="shared" si="1"/>
        <v>8.8000000000000007</v>
      </c>
      <c r="K44" s="2" t="s">
        <v>28</v>
      </c>
    </row>
    <row r="45" spans="1:11">
      <c r="A45" t="s">
        <v>44</v>
      </c>
      <c r="B45" t="s">
        <v>5</v>
      </c>
      <c r="C45" s="4" t="s">
        <v>10</v>
      </c>
      <c r="D45" s="2" t="s">
        <v>12</v>
      </c>
      <c r="E45" s="2" t="s">
        <v>6</v>
      </c>
      <c r="F45">
        <f>22-F43</f>
        <v>13.2</v>
      </c>
      <c r="G45" s="2" t="s">
        <v>54</v>
      </c>
      <c r="J45">
        <f t="shared" si="1"/>
        <v>13.2</v>
      </c>
      <c r="K45" s="2" t="s">
        <v>28</v>
      </c>
    </row>
    <row r="46" spans="1:11">
      <c r="A46" t="s">
        <v>44</v>
      </c>
      <c r="B46" s="2" t="s">
        <v>6</v>
      </c>
      <c r="C46" s="4" t="s">
        <v>10</v>
      </c>
      <c r="D46" s="2" t="s">
        <v>12</v>
      </c>
      <c r="E46" s="2" t="s">
        <v>7</v>
      </c>
      <c r="F46">
        <f>22-F44</f>
        <v>13.2</v>
      </c>
      <c r="G46" s="2" t="s">
        <v>54</v>
      </c>
      <c r="J46">
        <f t="shared" si="1"/>
        <v>13.2</v>
      </c>
      <c r="K46" s="2" t="s">
        <v>28</v>
      </c>
    </row>
    <row r="47" spans="1:11">
      <c r="A47" t="s">
        <v>45</v>
      </c>
      <c r="B47" s="2" t="s">
        <v>36</v>
      </c>
      <c r="C47" s="4" t="s">
        <v>10</v>
      </c>
      <c r="D47" s="2" t="s">
        <v>12</v>
      </c>
      <c r="E47" t="s">
        <v>5</v>
      </c>
      <c r="F47">
        <v>22.6</v>
      </c>
      <c r="G47" s="2" t="s">
        <v>53</v>
      </c>
      <c r="J47">
        <f t="shared" si="1"/>
        <v>22.6</v>
      </c>
      <c r="K47" s="2" t="s">
        <v>28</v>
      </c>
    </row>
    <row r="48" spans="1:11">
      <c r="A48" t="s">
        <v>45</v>
      </c>
      <c r="B48" s="2" t="s">
        <v>36</v>
      </c>
      <c r="C48" s="4" t="s">
        <v>10</v>
      </c>
      <c r="D48" s="2" t="s">
        <v>11</v>
      </c>
      <c r="E48" t="s">
        <v>5</v>
      </c>
      <c r="F48">
        <v>15</v>
      </c>
      <c r="G48" s="2" t="s">
        <v>53</v>
      </c>
      <c r="J48">
        <f t="shared" si="1"/>
        <v>15</v>
      </c>
      <c r="K48" s="2" t="s">
        <v>28</v>
      </c>
    </row>
    <row r="49" spans="1:11">
      <c r="A49" t="s">
        <v>45</v>
      </c>
      <c r="B49" t="s">
        <v>5</v>
      </c>
      <c r="C49" s="4" t="s">
        <v>10</v>
      </c>
      <c r="D49" s="2" t="s">
        <v>11</v>
      </c>
      <c r="E49" s="2" t="s">
        <v>6</v>
      </c>
      <c r="F49">
        <v>22</v>
      </c>
      <c r="G49" s="2" t="s">
        <v>53</v>
      </c>
      <c r="H49" s="2" t="s">
        <v>46</v>
      </c>
      <c r="J49">
        <f t="shared" si="1"/>
        <v>22</v>
      </c>
      <c r="K49" s="2" t="s">
        <v>28</v>
      </c>
    </row>
    <row r="50" spans="1:11">
      <c r="A50" t="s">
        <v>45</v>
      </c>
      <c r="B50" s="2" t="s">
        <v>6</v>
      </c>
      <c r="C50" s="4" t="s">
        <v>10</v>
      </c>
      <c r="D50" s="2" t="s">
        <v>11</v>
      </c>
      <c r="E50" s="2" t="s">
        <v>7</v>
      </c>
      <c r="F50">
        <v>22</v>
      </c>
      <c r="G50" s="2" t="s">
        <v>53</v>
      </c>
      <c r="J50">
        <f t="shared" si="1"/>
        <v>22</v>
      </c>
      <c r="K50" s="2" t="s">
        <v>28</v>
      </c>
    </row>
    <row r="51" spans="1:11">
      <c r="A51" t="s">
        <v>47</v>
      </c>
      <c r="B51" s="2" t="s">
        <v>36</v>
      </c>
      <c r="C51" s="5" t="s">
        <v>9</v>
      </c>
      <c r="D51" s="2" t="s">
        <v>12</v>
      </c>
      <c r="E51" s="2" t="s">
        <v>4</v>
      </c>
      <c r="F51">
        <v>6.4</v>
      </c>
      <c r="G51" s="2" t="s">
        <v>52</v>
      </c>
      <c r="J51">
        <f t="shared" ref="J51:J58" si="2">F51*1000</f>
        <v>6400</v>
      </c>
      <c r="K51" s="2" t="s">
        <v>28</v>
      </c>
    </row>
    <row r="52" spans="1:11">
      <c r="A52" t="s">
        <v>47</v>
      </c>
      <c r="B52" s="2" t="s">
        <v>4</v>
      </c>
      <c r="C52" s="5" t="s">
        <v>9</v>
      </c>
      <c r="D52" s="2" t="s">
        <v>12</v>
      </c>
      <c r="E52" t="s">
        <v>5</v>
      </c>
      <c r="F52">
        <v>1</v>
      </c>
      <c r="G52" s="2" t="s">
        <v>52</v>
      </c>
      <c r="J52">
        <f t="shared" si="2"/>
        <v>1000</v>
      </c>
      <c r="K52" s="2" t="s">
        <v>28</v>
      </c>
    </row>
    <row r="53" spans="1:11">
      <c r="A53" t="s">
        <v>47</v>
      </c>
      <c r="B53" s="2" t="s">
        <v>4</v>
      </c>
      <c r="C53" s="5" t="s">
        <v>9</v>
      </c>
      <c r="D53" s="2" t="s">
        <v>12</v>
      </c>
      <c r="E53" s="2" t="s">
        <v>7</v>
      </c>
      <c r="F53">
        <v>2.2000000000000002</v>
      </c>
      <c r="G53" s="2" t="s">
        <v>52</v>
      </c>
      <c r="J53">
        <f t="shared" si="2"/>
        <v>2200</v>
      </c>
      <c r="K53" s="2" t="s">
        <v>28</v>
      </c>
    </row>
    <row r="54" spans="1:11">
      <c r="A54" t="s">
        <v>47</v>
      </c>
      <c r="B54" s="2" t="s">
        <v>36</v>
      </c>
      <c r="C54" s="5" t="s">
        <v>9</v>
      </c>
      <c r="D54" s="2" t="s">
        <v>11</v>
      </c>
      <c r="E54" s="2" t="s">
        <v>6</v>
      </c>
      <c r="F54">
        <v>0.4</v>
      </c>
      <c r="G54" s="2" t="s">
        <v>52</v>
      </c>
      <c r="J54">
        <f t="shared" si="2"/>
        <v>400</v>
      </c>
      <c r="K54" s="2" t="s">
        <v>28</v>
      </c>
    </row>
    <row r="55" spans="1:11">
      <c r="A55" t="s">
        <v>47</v>
      </c>
      <c r="B55" t="s">
        <v>5</v>
      </c>
      <c r="C55" s="5" t="s">
        <v>9</v>
      </c>
      <c r="D55" s="2" t="s">
        <v>11</v>
      </c>
      <c r="E55" s="2" t="s">
        <v>6</v>
      </c>
      <c r="F55">
        <v>0.4</v>
      </c>
      <c r="G55" s="2" t="s">
        <v>52</v>
      </c>
      <c r="J55">
        <f t="shared" si="2"/>
        <v>400</v>
      </c>
      <c r="K55" s="2" t="s">
        <v>28</v>
      </c>
    </row>
    <row r="56" spans="1:11">
      <c r="A56" t="s">
        <v>47</v>
      </c>
      <c r="B56" s="2" t="s">
        <v>6</v>
      </c>
      <c r="C56" s="5" t="s">
        <v>9</v>
      </c>
      <c r="D56" s="2" t="s">
        <v>11</v>
      </c>
      <c r="E56" s="2" t="s">
        <v>7</v>
      </c>
      <c r="F56">
        <v>0.8</v>
      </c>
      <c r="G56" s="2" t="s">
        <v>52</v>
      </c>
      <c r="J56">
        <f t="shared" si="2"/>
        <v>800</v>
      </c>
      <c r="K56" s="2" t="s">
        <v>28</v>
      </c>
    </row>
    <row r="57" spans="1:11">
      <c r="A57" t="s">
        <v>47</v>
      </c>
      <c r="B57" s="2" t="s">
        <v>4</v>
      </c>
      <c r="C57" s="5" t="s">
        <v>9</v>
      </c>
      <c r="D57" s="2" t="s">
        <v>11</v>
      </c>
      <c r="E57" s="2" t="s">
        <v>7</v>
      </c>
      <c r="F57">
        <v>0.6</v>
      </c>
      <c r="G57" s="2" t="s">
        <v>52</v>
      </c>
      <c r="J57">
        <f t="shared" si="2"/>
        <v>600</v>
      </c>
      <c r="K57" s="2" t="s">
        <v>28</v>
      </c>
    </row>
    <row r="58" spans="1:11">
      <c r="A58" t="s">
        <v>47</v>
      </c>
      <c r="B58" s="2" t="s">
        <v>4</v>
      </c>
      <c r="C58" s="5" t="s">
        <v>9</v>
      </c>
      <c r="D58" s="2" t="s">
        <v>11</v>
      </c>
      <c r="E58" t="s">
        <v>5</v>
      </c>
      <c r="F58">
        <v>0.4</v>
      </c>
      <c r="G58" s="2" t="s">
        <v>52</v>
      </c>
      <c r="J58">
        <f t="shared" si="2"/>
        <v>400</v>
      </c>
      <c r="K58" s="2" t="s">
        <v>28</v>
      </c>
    </row>
    <row r="59" spans="1:11">
      <c r="A59" t="s">
        <v>49</v>
      </c>
      <c r="B59" t="s">
        <v>5</v>
      </c>
      <c r="C59" s="4" t="s">
        <v>10</v>
      </c>
      <c r="D59" s="2" t="s">
        <v>12</v>
      </c>
      <c r="E59" s="2" t="s">
        <v>6</v>
      </c>
      <c r="F59">
        <f>0.9+4.4+8.3</f>
        <v>13.600000000000001</v>
      </c>
      <c r="G59" s="2" t="s">
        <v>54</v>
      </c>
      <c r="J59">
        <f>F59</f>
        <v>13.600000000000001</v>
      </c>
      <c r="K59" s="2" t="s">
        <v>28</v>
      </c>
    </row>
    <row r="60" spans="1:11">
      <c r="A60" t="s">
        <v>49</v>
      </c>
      <c r="B60" t="s">
        <v>5</v>
      </c>
      <c r="C60" s="4" t="s">
        <v>10</v>
      </c>
      <c r="D60" s="2" t="s">
        <v>11</v>
      </c>
      <c r="E60" s="8" t="s">
        <v>6</v>
      </c>
      <c r="F60">
        <v>15.8</v>
      </c>
      <c r="G60" s="2" t="s">
        <v>54</v>
      </c>
      <c r="J60">
        <f t="shared" ref="J60:J64" si="3">F60</f>
        <v>15.8</v>
      </c>
      <c r="K60" s="2" t="s">
        <v>28</v>
      </c>
    </row>
    <row r="61" spans="1:11">
      <c r="A61" t="s">
        <v>49</v>
      </c>
      <c r="B61" s="2" t="s">
        <v>6</v>
      </c>
      <c r="C61" s="4" t="s">
        <v>10</v>
      </c>
      <c r="D61" s="2" t="s">
        <v>12</v>
      </c>
      <c r="E61" s="2" t="s">
        <v>7</v>
      </c>
      <c r="F61">
        <f>0.9+4.4+8.3</f>
        <v>13.600000000000001</v>
      </c>
      <c r="G61" s="2" t="s">
        <v>54</v>
      </c>
      <c r="J61">
        <f t="shared" si="3"/>
        <v>13.600000000000001</v>
      </c>
      <c r="K61" s="2" t="s">
        <v>28</v>
      </c>
    </row>
    <row r="62" spans="1:11">
      <c r="A62" t="s">
        <v>49</v>
      </c>
      <c r="B62" s="8" t="s">
        <v>6</v>
      </c>
      <c r="C62" s="4" t="s">
        <v>10</v>
      </c>
      <c r="D62" s="2" t="s">
        <v>11</v>
      </c>
      <c r="E62" s="2" t="s">
        <v>7</v>
      </c>
      <c r="F62">
        <v>15.8</v>
      </c>
      <c r="G62" s="2" t="s">
        <v>54</v>
      </c>
      <c r="J62">
        <f t="shared" si="3"/>
        <v>15.8</v>
      </c>
      <c r="K62" s="2" t="s">
        <v>28</v>
      </c>
    </row>
    <row r="63" spans="1:11">
      <c r="A63" t="s">
        <v>49</v>
      </c>
      <c r="B63" t="s">
        <v>5</v>
      </c>
      <c r="C63" s="4" t="s">
        <v>10</v>
      </c>
      <c r="D63" s="2" t="s">
        <v>12</v>
      </c>
      <c r="E63" s="2" t="s">
        <v>7</v>
      </c>
      <c r="F63">
        <f>31.4-F64</f>
        <v>13.599999999999998</v>
      </c>
      <c r="G63" s="2" t="s">
        <v>54</v>
      </c>
      <c r="H63" t="s">
        <v>50</v>
      </c>
      <c r="J63">
        <f t="shared" si="3"/>
        <v>13.599999999999998</v>
      </c>
      <c r="K63" s="2" t="s">
        <v>28</v>
      </c>
    </row>
    <row r="64" spans="1:11">
      <c r="A64" t="s">
        <v>49</v>
      </c>
      <c r="B64" t="s">
        <v>5</v>
      </c>
      <c r="C64" s="4" t="s">
        <v>10</v>
      </c>
      <c r="D64" s="2" t="s">
        <v>11</v>
      </c>
      <c r="E64" s="2" t="s">
        <v>7</v>
      </c>
      <c r="F64">
        <v>17.8</v>
      </c>
      <c r="G64" s="2" t="s">
        <v>54</v>
      </c>
      <c r="J64">
        <f t="shared" si="3"/>
        <v>17.8</v>
      </c>
      <c r="K64" s="2" t="s">
        <v>28</v>
      </c>
    </row>
    <row r="65" spans="1:11">
      <c r="A65" t="s">
        <v>51</v>
      </c>
      <c r="B65" s="8" t="s">
        <v>6</v>
      </c>
      <c r="C65" s="5" t="s">
        <v>9</v>
      </c>
      <c r="D65" s="2" t="s">
        <v>11</v>
      </c>
      <c r="E65" s="2" t="s">
        <v>4</v>
      </c>
      <c r="F65">
        <v>0.53</v>
      </c>
      <c r="G65" s="2" t="s">
        <v>53</v>
      </c>
      <c r="J65">
        <f>F65*1000</f>
        <v>530</v>
      </c>
      <c r="K65" s="2" t="s">
        <v>28</v>
      </c>
    </row>
    <row r="66" spans="1:11">
      <c r="A66" t="s">
        <v>51</v>
      </c>
      <c r="B66" s="8" t="s">
        <v>6</v>
      </c>
      <c r="C66" s="5" t="s">
        <v>9</v>
      </c>
      <c r="D66" s="2" t="s">
        <v>11</v>
      </c>
      <c r="E66" s="2" t="s">
        <v>7</v>
      </c>
      <c r="F66">
        <v>0.9</v>
      </c>
      <c r="G66" s="2" t="s">
        <v>53</v>
      </c>
      <c r="J66">
        <f>F66*1000</f>
        <v>900</v>
      </c>
      <c r="K66" s="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7" sqref="D7"/>
    </sheetView>
  </sheetViews>
  <sheetFormatPr baseColWidth="10" defaultRowHeight="16" x14ac:dyDescent="0"/>
  <sheetData>
    <row r="1" spans="1:7">
      <c r="A1" t="s">
        <v>2</v>
      </c>
      <c r="B1" t="s">
        <v>37</v>
      </c>
      <c r="C1" t="s">
        <v>1</v>
      </c>
      <c r="D1" t="s">
        <v>20</v>
      </c>
      <c r="E1" t="s">
        <v>21</v>
      </c>
      <c r="F1" t="s">
        <v>25</v>
      </c>
      <c r="G1" t="s">
        <v>26</v>
      </c>
    </row>
    <row r="2" spans="1:7">
      <c r="B2" s="2" t="s">
        <v>36</v>
      </c>
      <c r="C2" s="3" t="s">
        <v>8</v>
      </c>
    </row>
    <row r="3" spans="1:7">
      <c r="B3" t="s">
        <v>7</v>
      </c>
      <c r="C3" s="3" t="s">
        <v>8</v>
      </c>
    </row>
    <row r="4" spans="1:7">
      <c r="A4" s="1"/>
      <c r="B4" t="s">
        <v>6</v>
      </c>
      <c r="C4" s="3" t="s">
        <v>8</v>
      </c>
    </row>
    <row r="5" spans="1:7">
      <c r="B5" t="s">
        <v>38</v>
      </c>
      <c r="C5" s="3" t="s">
        <v>8</v>
      </c>
    </row>
    <row r="6" spans="1:7">
      <c r="B6" s="2" t="s">
        <v>36</v>
      </c>
      <c r="C6" s="4" t="s">
        <v>10</v>
      </c>
    </row>
    <row r="7" spans="1:7">
      <c r="B7" t="s">
        <v>7</v>
      </c>
      <c r="C7" s="4" t="s">
        <v>10</v>
      </c>
    </row>
    <row r="8" spans="1:7">
      <c r="B8" t="s">
        <v>6</v>
      </c>
      <c r="C8" s="4" t="s">
        <v>10</v>
      </c>
    </row>
    <row r="9" spans="1:7">
      <c r="B9" t="s">
        <v>38</v>
      </c>
      <c r="C9" s="4" t="s">
        <v>10</v>
      </c>
    </row>
    <row r="10" spans="1:7">
      <c r="B10" s="2" t="s">
        <v>36</v>
      </c>
      <c r="C10" s="5" t="s">
        <v>9</v>
      </c>
    </row>
    <row r="11" spans="1:7">
      <c r="B11" t="s">
        <v>7</v>
      </c>
      <c r="C11" s="5" t="s">
        <v>9</v>
      </c>
    </row>
    <row r="12" spans="1:7">
      <c r="B12" t="s">
        <v>6</v>
      </c>
      <c r="C12" s="5" t="s">
        <v>9</v>
      </c>
    </row>
    <row r="13" spans="1:7">
      <c r="B13" t="s">
        <v>38</v>
      </c>
      <c r="C13" s="5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A1:G5"/>
    </sheetView>
  </sheetViews>
  <sheetFormatPr baseColWidth="10" defaultRowHeight="16" x14ac:dyDescent="0"/>
  <cols>
    <col min="7" max="7" width="14.5" bestFit="1" customWidth="1"/>
  </cols>
  <sheetData>
    <row r="1" spans="1:8">
      <c r="A1" t="s">
        <v>2</v>
      </c>
      <c r="B1" t="s">
        <v>37</v>
      </c>
      <c r="C1" t="s">
        <v>1</v>
      </c>
      <c r="D1" t="s">
        <v>20</v>
      </c>
      <c r="E1" t="s">
        <v>21</v>
      </c>
      <c r="F1" t="s">
        <v>25</v>
      </c>
      <c r="G1" t="s">
        <v>26</v>
      </c>
      <c r="H1" t="s">
        <v>22</v>
      </c>
    </row>
    <row r="2" spans="1:8">
      <c r="B2" s="2" t="s">
        <v>36</v>
      </c>
    </row>
    <row r="3" spans="1:8">
      <c r="B3" t="s">
        <v>7</v>
      </c>
    </row>
    <row r="4" spans="1:8">
      <c r="A4" s="1"/>
      <c r="B4" t="s">
        <v>6</v>
      </c>
    </row>
    <row r="5" spans="1:8">
      <c r="B5" t="s">
        <v>38</v>
      </c>
    </row>
    <row r="8" spans="1:8">
      <c r="A8" s="1" t="s">
        <v>19</v>
      </c>
      <c r="B8" t="s">
        <v>7</v>
      </c>
      <c r="C8" t="s">
        <v>9</v>
      </c>
      <c r="D8">
        <v>31</v>
      </c>
      <c r="E8" t="s">
        <v>24</v>
      </c>
      <c r="H8" t="s">
        <v>23</v>
      </c>
    </row>
    <row r="9" spans="1:8">
      <c r="A9" s="1" t="s">
        <v>19</v>
      </c>
      <c r="B9" t="s">
        <v>7</v>
      </c>
      <c r="C9" t="s">
        <v>8</v>
      </c>
      <c r="D9">
        <f>0.18+3+0.6+60+1.7+1.5</f>
        <v>66.98</v>
      </c>
      <c r="E9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 fluxes</vt:lpstr>
      <vt:lpstr>Individual fluxes</vt:lpstr>
      <vt:lpstr>Compiled content</vt:lpstr>
      <vt:lpstr>Individual contents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Low-Décarie</dc:creator>
  <cp:lastModifiedBy>Etienne Low-Décarie</cp:lastModifiedBy>
  <dcterms:created xsi:type="dcterms:W3CDTF">2013-05-31T18:32:18Z</dcterms:created>
  <dcterms:modified xsi:type="dcterms:W3CDTF">2013-06-05T15:37:49Z</dcterms:modified>
</cp:coreProperties>
</file>