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ck\Documents\Aaron\Classes\CS 383\BeatRunner\doc\"/>
    </mc:Choice>
  </mc:AlternateContent>
  <xr:revisionPtr revIDLastSave="0" documentId="8_{518A3138-E80F-4965-9F5B-6D4AD814A594}" xr6:coauthVersionLast="40" xr6:coauthVersionMax="40" xr10:uidLastSave="{00000000-0000-0000-0000-000000000000}"/>
  <bookViews>
    <workbookView xWindow="-96" yWindow="-96" windowWidth="23232" windowHeight="12552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4" l="1"/>
  <c r="C26" i="4"/>
  <c r="D25" i="4"/>
  <c r="C25" i="4"/>
  <c r="D21" i="4"/>
  <c r="C21" i="4"/>
  <c r="D17" i="4"/>
  <c r="C17" i="4"/>
  <c r="D13" i="4"/>
  <c r="C13" i="4"/>
  <c r="D9" i="4"/>
  <c r="C9" i="4"/>
  <c r="D5" i="4"/>
  <c r="C5" i="4"/>
  <c r="L10" i="3"/>
  <c r="K10" i="3"/>
  <c r="J10" i="3"/>
  <c r="I10" i="3"/>
  <c r="H10" i="3"/>
  <c r="G10" i="3"/>
  <c r="F10" i="3"/>
  <c r="E10" i="3"/>
  <c r="D10" i="3"/>
  <c r="C10" i="3"/>
  <c r="B10" i="3"/>
  <c r="B9" i="3"/>
  <c r="B8" i="3"/>
  <c r="B7" i="3"/>
  <c r="B6" i="3"/>
  <c r="B5" i="3"/>
  <c r="B4" i="3"/>
  <c r="C66" i="2"/>
  <c r="C67" i="2" s="1"/>
  <c r="B66" i="2"/>
  <c r="C63" i="2"/>
  <c r="B63" i="2"/>
  <c r="C53" i="2"/>
  <c r="B53" i="2"/>
  <c r="C43" i="2"/>
  <c r="B43" i="2"/>
  <c r="C33" i="2"/>
  <c r="B33" i="2"/>
  <c r="C23" i="2"/>
  <c r="B23" i="2"/>
  <c r="C11" i="2"/>
  <c r="H4" i="1" s="1"/>
  <c r="B11" i="2"/>
  <c r="G4" i="1" s="1"/>
  <c r="C4" i="1" s="1"/>
  <c r="C10" i="1" s="1"/>
  <c r="P10" i="1"/>
  <c r="L10" i="1"/>
  <c r="K10" i="1"/>
  <c r="Q9" i="1"/>
  <c r="P9" i="1"/>
  <c r="O9" i="1"/>
  <c r="M9" i="1"/>
  <c r="L9" i="1"/>
  <c r="I9" i="1"/>
  <c r="H9" i="1"/>
  <c r="G9" i="1"/>
  <c r="E9" i="1"/>
  <c r="D9" i="1"/>
  <c r="C9" i="1"/>
  <c r="Q8" i="1"/>
  <c r="P8" i="1"/>
  <c r="O8" i="1"/>
  <c r="M8" i="1"/>
  <c r="L8" i="1"/>
  <c r="H8" i="1"/>
  <c r="D8" i="1" s="1"/>
  <c r="G8" i="1"/>
  <c r="C8" i="1"/>
  <c r="P7" i="1"/>
  <c r="O7" i="1"/>
  <c r="C7" i="1" s="1"/>
  <c r="E7" i="1" s="1"/>
  <c r="M7" i="1"/>
  <c r="L7" i="1"/>
  <c r="I7" i="1"/>
  <c r="H7" i="1"/>
  <c r="G7" i="1"/>
  <c r="D7" i="1"/>
  <c r="Q6" i="1"/>
  <c r="P6" i="1"/>
  <c r="O6" i="1"/>
  <c r="M6" i="1"/>
  <c r="L6" i="1"/>
  <c r="H6" i="1"/>
  <c r="G6" i="1"/>
  <c r="C6" i="1" s="1"/>
  <c r="E6" i="1" s="1"/>
  <c r="D6" i="1"/>
  <c r="Q5" i="1"/>
  <c r="P5" i="1"/>
  <c r="O5" i="1"/>
  <c r="M5" i="1"/>
  <c r="L5" i="1"/>
  <c r="I5" i="1"/>
  <c r="H5" i="1"/>
  <c r="G5" i="1"/>
  <c r="D5" i="1"/>
  <c r="C5" i="1"/>
  <c r="E5" i="1" s="1"/>
  <c r="Q4" i="1"/>
  <c r="P4" i="1"/>
  <c r="O4" i="1"/>
  <c r="M4" i="1"/>
  <c r="M10" i="1" s="1"/>
  <c r="L4" i="1"/>
  <c r="H10" i="1" l="1"/>
  <c r="D4" i="1"/>
  <c r="G10" i="1"/>
  <c r="B68" i="2"/>
  <c r="D10" i="1"/>
  <c r="E8" i="1"/>
  <c r="B67" i="2"/>
  <c r="B69" i="2" s="1"/>
  <c r="I8" i="1"/>
  <c r="E4" i="1"/>
  <c r="E10" i="1" s="1"/>
  <c r="I6" i="1"/>
  <c r="Q7" i="1"/>
  <c r="Q10" i="1" s="1"/>
  <c r="O10" i="1"/>
  <c r="I4" i="1"/>
  <c r="I10" i="1" l="1"/>
</calcChain>
</file>

<file path=xl/sharedStrings.xml><?xml version="1.0" encoding="utf-8"?>
<sst xmlns="http://schemas.openxmlformats.org/spreadsheetml/2006/main" count="177" uniqueCount="101">
  <si>
    <t>Predicted Time Needed (Hours)</t>
  </si>
  <si>
    <t>Time Spent (Hours)</t>
  </si>
  <si>
    <t>Date</t>
  </si>
  <si>
    <t>Total</t>
  </si>
  <si>
    <t>Key</t>
  </si>
  <si>
    <t>Jan. 24</t>
  </si>
  <si>
    <t>Jan. 30</t>
  </si>
  <si>
    <t>TBD</t>
  </si>
  <si>
    <t>Purpose</t>
  </si>
  <si>
    <t>Completed</t>
  </si>
  <si>
    <t>First Meeting</t>
  </si>
  <si>
    <t>Coding</t>
  </si>
  <si>
    <t>This Week</t>
  </si>
  <si>
    <t>Planned</t>
  </si>
  <si>
    <r>
      <rPr>
        <b/>
        <sz val="12"/>
        <rFont val="Calibri"/>
      </rPr>
      <t xml:space="preserve">Jaidin                       </t>
    </r>
    <r>
      <rPr>
        <sz val="11"/>
        <rFont val="Calibri"/>
      </rPr>
      <t>Team Lead 1</t>
    </r>
  </si>
  <si>
    <t>Meetings</t>
  </si>
  <si>
    <t>Discuss Features</t>
  </si>
  <si>
    <t>Systems Analysis</t>
  </si>
  <si>
    <t>Champ/Pres.</t>
  </si>
  <si>
    <t>Budgeted</t>
  </si>
  <si>
    <t>Actual</t>
  </si>
  <si>
    <t>Hours</t>
  </si>
  <si>
    <r>
      <rPr>
        <sz val="11"/>
        <color rgb="FFFF0000"/>
        <rFont val="Calibri"/>
      </rPr>
      <t>Deficit</t>
    </r>
    <r>
      <rPr>
        <sz val="11"/>
        <color rgb="FF000000"/>
        <rFont val="Calibri"/>
      </rPr>
      <t>/Excess</t>
    </r>
  </si>
  <si>
    <r>
      <rPr>
        <sz val="11"/>
        <color rgb="FFFF0000"/>
        <rFont val="Calibri"/>
      </rPr>
      <t>Deficit</t>
    </r>
    <r>
      <rPr>
        <sz val="11"/>
        <color rgb="FF000000"/>
        <rFont val="Calibri"/>
      </rPr>
      <t>/Excess</t>
    </r>
  </si>
  <si>
    <r>
      <rPr>
        <sz val="11"/>
        <color rgb="FFFF0000"/>
        <rFont val="Calibri"/>
      </rPr>
      <t>Deficit</t>
    </r>
    <r>
      <rPr>
        <sz val="11"/>
        <color rgb="FF000000"/>
        <rFont val="Calibri"/>
      </rPr>
      <t>/Excess</t>
    </r>
  </si>
  <si>
    <r>
      <rPr>
        <sz val="11"/>
        <color rgb="FFFF0000"/>
        <rFont val="Calibri"/>
      </rPr>
      <t>Deficit</t>
    </r>
    <r>
      <rPr>
        <sz val="11"/>
        <color rgb="FF000000"/>
        <rFont val="Calibri"/>
      </rPr>
      <t>/Excess</t>
    </r>
  </si>
  <si>
    <t>Jaidin</t>
  </si>
  <si>
    <t>Aaron</t>
  </si>
  <si>
    <t>ü</t>
  </si>
  <si>
    <t>Lenin</t>
  </si>
  <si>
    <t>x</t>
  </si>
  <si>
    <t>Jeff</t>
  </si>
  <si>
    <t>Irven</t>
  </si>
  <si>
    <t>Yiqing</t>
  </si>
  <si>
    <t>Total:</t>
  </si>
  <si>
    <t>Key:</t>
  </si>
  <si>
    <t>Present</t>
  </si>
  <si>
    <t>Away</t>
  </si>
  <si>
    <r>
      <rPr>
        <b/>
        <sz val="11"/>
        <color rgb="FF000000"/>
        <rFont val="Calibri"/>
      </rPr>
      <t>Aaron</t>
    </r>
    <r>
      <rPr>
        <sz val="11"/>
        <color rgb="FF000000"/>
        <rFont val="Calibri"/>
      </rPr>
      <t xml:space="preserve">                              Team Lead 2</t>
    </r>
  </si>
  <si>
    <t>Requirements Collection</t>
  </si>
  <si>
    <t>Track Design</t>
  </si>
  <si>
    <t xml:space="preserve">Character Design  </t>
  </si>
  <si>
    <t>Background Design</t>
  </si>
  <si>
    <t>View Track Functionality</t>
  </si>
  <si>
    <t>View Background Functionality</t>
  </si>
  <si>
    <t>View Character Functionality</t>
  </si>
  <si>
    <t>View Obstacles Functionality</t>
  </si>
  <si>
    <t>Create Testing Functionality</t>
  </si>
  <si>
    <t>Integrate With Other Components</t>
  </si>
  <si>
    <t>Task</t>
  </si>
  <si>
    <t>Predicted(Hours)</t>
  </si>
  <si>
    <t>Spent(Hours)</t>
  </si>
  <si>
    <r>
      <rPr>
        <b/>
        <sz val="11"/>
        <color rgb="FF000000"/>
        <rFont val="Calibri"/>
      </rPr>
      <t xml:space="preserve">Lenin                             </t>
    </r>
    <r>
      <rPr>
        <sz val="11"/>
        <color rgb="FF000000"/>
        <rFont val="Calibri"/>
      </rPr>
      <t xml:space="preserve"> Team Lead 3</t>
    </r>
  </si>
  <si>
    <t>Obstacle Images</t>
  </si>
  <si>
    <t>Obstacle Purpose/Interactions</t>
  </si>
  <si>
    <t>Coin Generation</t>
  </si>
  <si>
    <r>
      <rPr>
        <b/>
        <sz val="11"/>
        <color rgb="FF000000"/>
        <rFont val="Calibri"/>
      </rPr>
      <t>Jeff</t>
    </r>
    <r>
      <rPr>
        <sz val="11"/>
        <color rgb="FF000000"/>
        <rFont val="Calibri"/>
      </rPr>
      <t xml:space="preserve">                                  Team Lead 4</t>
    </r>
  </si>
  <si>
    <t>HUD Layout</t>
  </si>
  <si>
    <t>Score Control</t>
  </si>
  <si>
    <t>Display Score</t>
  </si>
  <si>
    <t>Implmentation of Mulitplier &amp; Display</t>
  </si>
  <si>
    <t>Song Score Implementation &amp; Time Display</t>
  </si>
  <si>
    <t>Menu Button Implementation and Display</t>
  </si>
  <si>
    <r>
      <rPr>
        <b/>
        <sz val="11"/>
        <color rgb="FF000000"/>
        <rFont val="Calibri"/>
      </rPr>
      <t>Irven</t>
    </r>
    <r>
      <rPr>
        <sz val="11"/>
        <color rgb="FF000000"/>
        <rFont val="Calibri"/>
      </rPr>
      <t xml:space="preserve">                                Team lead 5</t>
    </r>
  </si>
  <si>
    <t>Main Menu</t>
  </si>
  <si>
    <t>Help Menu</t>
  </si>
  <si>
    <t>Track Selection</t>
  </si>
  <si>
    <t>Play Button</t>
  </si>
  <si>
    <t>Exit Button</t>
  </si>
  <si>
    <t>Sound Controls</t>
  </si>
  <si>
    <t>Hotkey Assignment (Bindings)</t>
  </si>
  <si>
    <t>Yiqing                         Team Lead 6</t>
  </si>
  <si>
    <t>1. Requirements Collection</t>
  </si>
  <si>
    <t>2. Character control(movement) design</t>
  </si>
  <si>
    <t xml:space="preserve">3. Character control(block and obscale) design </t>
  </si>
  <si>
    <t>4. Programming</t>
  </si>
  <si>
    <t>5. Testing individual</t>
  </si>
  <si>
    <t>6. User Documentation</t>
  </si>
  <si>
    <t>7. Combine coding testing</t>
  </si>
  <si>
    <t>8. Installation</t>
  </si>
  <si>
    <t>Group Totals (Hours)</t>
  </si>
  <si>
    <r>
      <t>Group Totals (</t>
    </r>
    <r>
      <rPr>
        <sz val="11"/>
        <color rgb="FF00B050"/>
        <rFont val="Calibri"/>
      </rPr>
      <t>$</t>
    </r>
    <r>
      <rPr>
        <sz val="11"/>
        <color rgb="FF000000"/>
        <rFont val="Calibri"/>
      </rPr>
      <t>)</t>
    </r>
  </si>
  <si>
    <t>Difference (Hours)</t>
  </si>
  <si>
    <r>
      <t>Difference (</t>
    </r>
    <r>
      <rPr>
        <sz val="11"/>
        <color rgb="FF00B050"/>
        <rFont val="Calibri"/>
      </rPr>
      <t>$</t>
    </r>
    <r>
      <rPr>
        <sz val="11"/>
        <color rgb="FF000000"/>
        <rFont val="Calibri"/>
      </rPr>
      <t>)</t>
    </r>
  </si>
  <si>
    <t>Champion</t>
  </si>
  <si>
    <t>RFP - 3</t>
  </si>
  <si>
    <t>Presentation</t>
  </si>
  <si>
    <t>Subtotal</t>
  </si>
  <si>
    <t>RFP - 1 &amp; 2</t>
  </si>
  <si>
    <t>Lennin</t>
  </si>
  <si>
    <t>RFP - 6 &amp; 8</t>
  </si>
  <si>
    <t>RFP - 7</t>
  </si>
  <si>
    <t>Yiquing</t>
  </si>
  <si>
    <t>RFP - 4 &amp; 5</t>
  </si>
  <si>
    <t>Dependent On Others</t>
  </si>
  <si>
    <t>Time Slots</t>
  </si>
  <si>
    <t>Initial Unity Setup</t>
  </si>
  <si>
    <t>Initial Code Repo Setup</t>
  </si>
  <si>
    <t>Request For Proposal</t>
  </si>
  <si>
    <t>Sequenc e + Class Diagrams</t>
  </si>
  <si>
    <t>Team Lead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</si>
</sst>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mm\.\ d"/>
    <numFmt numFmtId="165" formatCode="&quot;$&quot;#,##0.00;[Red]&quot;$&quot;#,##0.00"/>
  </numFmts>
  <fonts count="18">
    <font>
      <sz val="11"/>
      <color rgb="FF000000"/>
      <name val="Calibri"/>
    </font>
    <font>
      <sz val="18"/>
      <color rgb="FF000000"/>
      <name val="Calibri"/>
    </font>
    <font>
      <sz val="11"/>
      <name val="Calibri"/>
    </font>
    <font>
      <sz val="11"/>
      <color rgb="FF0070C0"/>
      <name val="Calibri"/>
    </font>
    <font>
      <sz val="12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Noto Sans Symbols"/>
    </font>
    <font>
      <b/>
      <i/>
      <sz val="11"/>
      <color rgb="FF000000"/>
      <name val="Calibri"/>
    </font>
    <font>
      <sz val="11"/>
      <name val="&quot;Calibri&quot;"/>
    </font>
    <font>
      <b/>
      <sz val="16"/>
      <color rgb="FF000000"/>
      <name val="Calibri"/>
    </font>
    <font>
      <sz val="14"/>
      <color rgb="FF000000"/>
      <name val="Calibri"/>
    </font>
    <font>
      <sz val="11"/>
      <color rgb="FFFF0000"/>
      <name val="Calibri"/>
    </font>
    <font>
      <b/>
      <sz val="12"/>
      <name val="Calibri"/>
    </font>
    <font>
      <sz val="11"/>
      <color rgb="FF00B050"/>
      <name val="Calibri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ADB9CA"/>
        <bgColor rgb="FFADB9CA"/>
      </patternFill>
    </fill>
    <fill>
      <patternFill patternType="solid">
        <fgColor rgb="FFFFC000"/>
        <bgColor rgb="FFFFC000"/>
      </patternFill>
    </fill>
    <fill>
      <patternFill patternType="solid">
        <fgColor rgb="FFFFFADD"/>
        <bgColor rgb="FFFFFADD"/>
      </patternFill>
    </fill>
    <fill>
      <patternFill patternType="solid">
        <fgColor rgb="FF0070C0"/>
        <bgColor rgb="FF0070C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00B0F0"/>
        <bgColor rgb="FF00B0F0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FBE4D5"/>
        <bgColor rgb="FFFBE4D5"/>
      </patternFill>
    </fill>
    <fill>
      <patternFill patternType="solid">
        <fgColor rgb="FFA5A5A5"/>
        <bgColor rgb="FFA5A5A5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 applyFont="1" applyAlignment="1"/>
    <xf numFmtId="0" fontId="0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4" borderId="3" xfId="0" applyFont="1" applyFill="1" applyBorder="1"/>
    <xf numFmtId="164" fontId="0" fillId="4" borderId="3" xfId="0" applyNumberFormat="1" applyFont="1" applyFill="1" applyBorder="1" applyAlignment="1"/>
    <xf numFmtId="0" fontId="0" fillId="5" borderId="6" xfId="0" applyFont="1" applyFill="1" applyBorder="1"/>
    <xf numFmtId="0" fontId="3" fillId="6" borderId="3" xfId="0" applyFont="1" applyFill="1" applyBorder="1"/>
    <xf numFmtId="0" fontId="0" fillId="4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5" borderId="8" xfId="0" applyFont="1" applyFill="1" applyBorder="1"/>
    <xf numFmtId="0" fontId="0" fillId="5" borderId="9" xfId="0" applyFont="1" applyFill="1" applyBorder="1"/>
    <xf numFmtId="0" fontId="0" fillId="7" borderId="3" xfId="0" applyFont="1" applyFill="1" applyBorder="1"/>
    <xf numFmtId="0" fontId="0" fillId="5" borderId="3" xfId="0" applyFont="1" applyFill="1" applyBorder="1"/>
    <xf numFmtId="0" fontId="0" fillId="8" borderId="3" xfId="0" applyFont="1" applyFill="1" applyBorder="1"/>
    <xf numFmtId="0" fontId="0" fillId="4" borderId="3" xfId="0" applyFont="1" applyFill="1" applyBorder="1" applyAlignment="1">
      <alignment horizontal="center" vertical="center" shrinkToFit="1"/>
    </xf>
    <xf numFmtId="0" fontId="4" fillId="4" borderId="3" xfId="0" applyFont="1" applyFill="1" applyBorder="1" applyAlignment="1">
      <alignment horizontal="center" vertical="center" shrinkToFit="1"/>
    </xf>
    <xf numFmtId="0" fontId="5" fillId="12" borderId="1" xfId="0" applyFont="1" applyFill="1" applyBorder="1"/>
    <xf numFmtId="0" fontId="0" fillId="13" borderId="10" xfId="0" applyFont="1" applyFill="1" applyBorder="1"/>
    <xf numFmtId="0" fontId="0" fillId="4" borderId="3" xfId="0" applyFont="1" applyFill="1" applyBorder="1" applyAlignment="1">
      <alignment horizontal="center" vertical="center" shrinkToFit="1"/>
    </xf>
    <xf numFmtId="0" fontId="0" fillId="13" borderId="11" xfId="0" applyFont="1" applyFill="1" applyBorder="1"/>
    <xf numFmtId="0" fontId="0" fillId="4" borderId="1" xfId="0" applyFont="1" applyFill="1" applyBorder="1"/>
    <xf numFmtId="0" fontId="0" fillId="13" borderId="12" xfId="0" applyFont="1" applyFill="1" applyBorder="1"/>
    <xf numFmtId="0" fontId="0" fillId="0" borderId="3" xfId="0" applyFont="1" applyBorder="1" applyAlignment="1">
      <alignment horizontal="left"/>
    </xf>
    <xf numFmtId="0" fontId="6" fillId="14" borderId="3" xfId="0" applyFont="1" applyFill="1" applyBorder="1"/>
    <xf numFmtId="0" fontId="0" fillId="0" borderId="13" xfId="0" applyFont="1" applyBorder="1" applyAlignment="1">
      <alignment horizontal="left"/>
    </xf>
    <xf numFmtId="0" fontId="0" fillId="4" borderId="6" xfId="0" applyFont="1" applyFill="1" applyBorder="1"/>
    <xf numFmtId="8" fontId="0" fillId="0" borderId="14" xfId="0" applyNumberFormat="1" applyFont="1" applyBorder="1"/>
    <xf numFmtId="8" fontId="0" fillId="0" borderId="15" xfId="0" applyNumberFormat="1" applyFont="1" applyBorder="1"/>
    <xf numFmtId="0" fontId="0" fillId="0" borderId="15" xfId="0" applyFont="1" applyBorder="1"/>
    <xf numFmtId="8" fontId="0" fillId="0" borderId="16" xfId="0" applyNumberFormat="1" applyFont="1" applyBorder="1"/>
    <xf numFmtId="0" fontId="0" fillId="0" borderId="16" xfId="0" applyFont="1" applyBorder="1"/>
    <xf numFmtId="8" fontId="0" fillId="0" borderId="17" xfId="0" applyNumberFormat="1" applyFont="1" applyBorder="1"/>
    <xf numFmtId="0" fontId="0" fillId="4" borderId="3" xfId="0" applyFont="1" applyFill="1" applyBorder="1" applyAlignment="1"/>
    <xf numFmtId="8" fontId="0" fillId="0" borderId="0" xfId="0" applyNumberFormat="1" applyFont="1"/>
    <xf numFmtId="0" fontId="6" fillId="4" borderId="3" xfId="0" applyFont="1" applyFill="1" applyBorder="1"/>
    <xf numFmtId="8" fontId="0" fillId="0" borderId="18" xfId="0" applyNumberFormat="1" applyFont="1" applyBorder="1"/>
    <xf numFmtId="0" fontId="0" fillId="0" borderId="0" xfId="0" applyFont="1"/>
    <xf numFmtId="0" fontId="0" fillId="15" borderId="19" xfId="0" applyFont="1" applyFill="1" applyBorder="1"/>
    <xf numFmtId="0" fontId="0" fillId="4" borderId="20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7" fillId="0" borderId="0" xfId="0" applyFont="1"/>
    <xf numFmtId="0" fontId="0" fillId="15" borderId="21" xfId="0" applyFont="1" applyFill="1" applyBorder="1"/>
    <xf numFmtId="0" fontId="7" fillId="0" borderId="3" xfId="0" applyFont="1" applyBorder="1"/>
    <xf numFmtId="8" fontId="0" fillId="0" borderId="22" xfId="0" applyNumberFormat="1" applyFont="1" applyBorder="1"/>
    <xf numFmtId="8" fontId="0" fillId="0" borderId="23" xfId="0" applyNumberFormat="1" applyFont="1" applyBorder="1"/>
    <xf numFmtId="0" fontId="5" fillId="0" borderId="0" xfId="0" applyFont="1"/>
    <xf numFmtId="8" fontId="0" fillId="0" borderId="24" xfId="0" applyNumberFormat="1" applyFont="1" applyBorder="1"/>
    <xf numFmtId="0" fontId="6" fillId="4" borderId="3" xfId="0" applyFont="1" applyFill="1" applyBorder="1" applyAlignment="1"/>
    <xf numFmtId="0" fontId="0" fillId="0" borderId="22" xfId="0" applyFont="1" applyBorder="1"/>
    <xf numFmtId="0" fontId="6" fillId="12" borderId="3" xfId="0" applyFont="1" applyFill="1" applyBorder="1"/>
    <xf numFmtId="0" fontId="0" fillId="0" borderId="23" xfId="0" applyFont="1" applyBorder="1"/>
    <xf numFmtId="0" fontId="0" fillId="12" borderId="3" xfId="0" applyFont="1" applyFill="1" applyBorder="1"/>
    <xf numFmtId="0" fontId="0" fillId="0" borderId="24" xfId="0" applyFont="1" applyBorder="1"/>
    <xf numFmtId="0" fontId="8" fillId="16" borderId="25" xfId="0" applyFont="1" applyFill="1" applyBorder="1"/>
    <xf numFmtId="0" fontId="0" fillId="2" borderId="3" xfId="0" applyFont="1" applyFill="1" applyBorder="1"/>
    <xf numFmtId="0" fontId="0" fillId="16" borderId="26" xfId="0" applyFont="1" applyFill="1" applyBorder="1"/>
    <xf numFmtId="0" fontId="6" fillId="7" borderId="1" xfId="0" applyFont="1" applyFill="1" applyBorder="1"/>
    <xf numFmtId="0" fontId="0" fillId="16" borderId="27" xfId="0" applyFont="1" applyFill="1" applyBorder="1"/>
    <xf numFmtId="0" fontId="0" fillId="17" borderId="21" xfId="0" applyFont="1" applyFill="1" applyBorder="1"/>
    <xf numFmtId="0" fontId="6" fillId="14" borderId="3" xfId="0" applyFont="1" applyFill="1" applyBorder="1" applyAlignment="1"/>
    <xf numFmtId="0" fontId="0" fillId="12" borderId="6" xfId="0" applyFont="1" applyFill="1" applyBorder="1"/>
    <xf numFmtId="0" fontId="6" fillId="8" borderId="1" xfId="0" applyFont="1" applyFill="1" applyBorder="1"/>
    <xf numFmtId="0" fontId="0" fillId="4" borderId="9" xfId="0" applyFont="1" applyFill="1" applyBorder="1"/>
    <xf numFmtId="0" fontId="0" fillId="4" borderId="8" xfId="0" applyFont="1" applyFill="1" applyBorder="1"/>
    <xf numFmtId="0" fontId="9" fillId="0" borderId="0" xfId="0" applyFont="1" applyAlignment="1"/>
    <xf numFmtId="0" fontId="10" fillId="15" borderId="3" xfId="0" applyFont="1" applyFill="1" applyBorder="1"/>
    <xf numFmtId="0" fontId="0" fillId="0" borderId="15" xfId="0" applyFont="1" applyBorder="1" applyAlignment="1"/>
    <xf numFmtId="8" fontId="0" fillId="18" borderId="25" xfId="0" applyNumberFormat="1" applyFont="1" applyFill="1" applyBorder="1"/>
    <xf numFmtId="0" fontId="0" fillId="0" borderId="16" xfId="0" applyFont="1" applyBorder="1" applyAlignment="1"/>
    <xf numFmtId="8" fontId="0" fillId="18" borderId="26" xfId="0" applyNumberFormat="1" applyFont="1" applyFill="1" applyBorder="1"/>
    <xf numFmtId="0" fontId="0" fillId="0" borderId="17" xfId="0" applyFont="1" applyBorder="1" applyAlignment="1"/>
    <xf numFmtId="8" fontId="0" fillId="18" borderId="27" xfId="0" applyNumberFormat="1" applyFont="1" applyFill="1" applyBorder="1"/>
    <xf numFmtId="0" fontId="0" fillId="0" borderId="0" xfId="0" applyFont="1" applyAlignment="1"/>
    <xf numFmtId="8" fontId="0" fillId="18" borderId="6" xfId="0" applyNumberFormat="1" applyFont="1" applyFill="1" applyBorder="1"/>
    <xf numFmtId="0" fontId="0" fillId="0" borderId="18" xfId="0" applyFont="1" applyBorder="1" applyAlignment="1"/>
    <xf numFmtId="8" fontId="0" fillId="18" borderId="9" xfId="0" applyNumberFormat="1" applyFont="1" applyFill="1" applyBorder="1"/>
    <xf numFmtId="0" fontId="2" fillId="0" borderId="21" xfId="0" applyFont="1" applyBorder="1" applyAlignment="1">
      <alignment vertical="top"/>
    </xf>
    <xf numFmtId="8" fontId="0" fillId="18" borderId="8" xfId="0" applyNumberFormat="1" applyFont="1" applyFill="1" applyBorder="1"/>
    <xf numFmtId="0" fontId="0" fillId="0" borderId="23" xfId="0" applyFont="1" applyBorder="1" applyAlignment="1"/>
    <xf numFmtId="0" fontId="0" fillId="2" borderId="28" xfId="0" applyFont="1" applyFill="1" applyBorder="1" applyAlignment="1"/>
    <xf numFmtId="0" fontId="0" fillId="0" borderId="24" xfId="0" applyFont="1" applyBorder="1" applyAlignment="1"/>
    <xf numFmtId="0" fontId="11" fillId="4" borderId="21" xfId="0" applyFont="1" applyFill="1" applyBorder="1" applyAlignment="1">
      <alignment horizontal="center"/>
    </xf>
    <xf numFmtId="0" fontId="8" fillId="16" borderId="6" xfId="0" applyFont="1" applyFill="1" applyBorder="1"/>
    <xf numFmtId="0" fontId="0" fillId="4" borderId="21" xfId="0" applyFont="1" applyFill="1" applyBorder="1" applyAlignment="1"/>
    <xf numFmtId="0" fontId="0" fillId="16" borderId="9" xfId="0" applyFont="1" applyFill="1" applyBorder="1"/>
    <xf numFmtId="0" fontId="0" fillId="16" borderId="8" xfId="0" applyFont="1" applyFill="1" applyBorder="1"/>
    <xf numFmtId="0" fontId="0" fillId="12" borderId="29" xfId="0" applyFont="1" applyFill="1" applyBorder="1"/>
    <xf numFmtId="0" fontId="0" fillId="4" borderId="30" xfId="0" applyFont="1" applyFill="1" applyBorder="1"/>
    <xf numFmtId="0" fontId="0" fillId="4" borderId="31" xfId="0" applyFont="1" applyFill="1" applyBorder="1"/>
    <xf numFmtId="0" fontId="0" fillId="0" borderId="14" xfId="0" applyFont="1" applyBorder="1"/>
    <xf numFmtId="0" fontId="0" fillId="12" borderId="29" xfId="0" applyFont="1" applyFill="1" applyBorder="1" applyAlignment="1"/>
    <xf numFmtId="0" fontId="0" fillId="4" borderId="32" xfId="0" applyFont="1" applyFill="1" applyBorder="1"/>
    <xf numFmtId="0" fontId="2" fillId="8" borderId="21" xfId="0" applyFont="1" applyFill="1" applyBorder="1"/>
    <xf numFmtId="0" fontId="2" fillId="0" borderId="33" xfId="0" applyFont="1" applyBorder="1" applyAlignment="1">
      <alignment vertical="top"/>
    </xf>
    <xf numFmtId="0" fontId="0" fillId="8" borderId="21" xfId="0" applyFont="1" applyFill="1" applyBorder="1"/>
    <xf numFmtId="0" fontId="0" fillId="0" borderId="13" xfId="0" applyFont="1" applyBorder="1"/>
    <xf numFmtId="0" fontId="0" fillId="2" borderId="31" xfId="0" applyFont="1" applyFill="1" applyBorder="1"/>
    <xf numFmtId="0" fontId="0" fillId="0" borderId="34" xfId="0" applyFont="1" applyBorder="1"/>
    <xf numFmtId="165" fontId="0" fillId="0" borderId="0" xfId="0" applyNumberFormat="1" applyFont="1"/>
    <xf numFmtId="0" fontId="0" fillId="0" borderId="35" xfId="0" applyFont="1" applyBorder="1" applyAlignment="1">
      <alignment horizontal="right"/>
    </xf>
    <xf numFmtId="165" fontId="0" fillId="0" borderId="34" xfId="0" applyNumberFormat="1" applyFont="1" applyBorder="1"/>
    <xf numFmtId="0" fontId="0" fillId="2" borderId="36" xfId="0" applyFont="1" applyFill="1" applyBorder="1"/>
    <xf numFmtId="165" fontId="0" fillId="5" borderId="37" xfId="0" applyNumberFormat="1" applyFont="1" applyFill="1" applyBorder="1"/>
    <xf numFmtId="165" fontId="0" fillId="5" borderId="20" xfId="0" applyNumberFormat="1" applyFont="1" applyFill="1" applyBorder="1"/>
    <xf numFmtId="0" fontId="0" fillId="15" borderId="35" xfId="0" applyFont="1" applyFill="1" applyBorder="1" applyAlignment="1">
      <alignment horizontal="right"/>
    </xf>
    <xf numFmtId="0" fontId="0" fillId="15" borderId="38" xfId="0" applyFont="1" applyFill="1" applyBorder="1" applyAlignment="1">
      <alignment horizontal="right"/>
    </xf>
    <xf numFmtId="0" fontId="0" fillId="2" borderId="0" xfId="0" applyFont="1" applyFill="1" applyAlignment="1"/>
    <xf numFmtId="0" fontId="6" fillId="4" borderId="21" xfId="0" applyFont="1" applyFill="1" applyBorder="1" applyAlignment="1"/>
    <xf numFmtId="0" fontId="0" fillId="4" borderId="0" xfId="0" applyFont="1" applyFill="1" applyAlignment="1"/>
    <xf numFmtId="0" fontId="0" fillId="0" borderId="0" xfId="0" applyFont="1" applyAlignment="1">
      <alignment horizontal="right"/>
    </xf>
    <xf numFmtId="0" fontId="0" fillId="0" borderId="39" xfId="0" applyFont="1" applyBorder="1" applyAlignment="1">
      <alignment horizontal="right"/>
    </xf>
    <xf numFmtId="0" fontId="0" fillId="20" borderId="0" xfId="0" applyFont="1" applyFill="1" applyAlignment="1"/>
    <xf numFmtId="0" fontId="0" fillId="0" borderId="0" xfId="0" applyFont="1" applyAlignment="1"/>
    <xf numFmtId="0" fontId="0" fillId="15" borderId="0" xfId="0" applyFont="1" applyFill="1" applyAlignment="1"/>
    <xf numFmtId="0" fontId="0" fillId="0" borderId="40" xfId="0" applyFont="1" applyBorder="1" applyAlignment="1"/>
    <xf numFmtId="0" fontId="0" fillId="20" borderId="0" xfId="0" applyFont="1" applyFill="1" applyAlignment="1"/>
    <xf numFmtId="0" fontId="0" fillId="12" borderId="41" xfId="0" applyFont="1" applyFill="1" applyBorder="1" applyAlignment="1"/>
    <xf numFmtId="0" fontId="0" fillId="12" borderId="35" xfId="0" applyFont="1" applyFill="1" applyBorder="1" applyAlignment="1">
      <alignment horizontal="right"/>
    </xf>
    <xf numFmtId="0" fontId="0" fillId="12" borderId="38" xfId="0" applyFont="1" applyFill="1" applyBorder="1" applyAlignment="1">
      <alignment horizontal="right"/>
    </xf>
    <xf numFmtId="0" fontId="0" fillId="12" borderId="35" xfId="0" applyFont="1" applyFill="1" applyBorder="1" applyAlignment="1"/>
    <xf numFmtId="0" fontId="5" fillId="12" borderId="41" xfId="0" applyFont="1" applyFill="1" applyBorder="1" applyAlignment="1"/>
    <xf numFmtId="0" fontId="0" fillId="12" borderId="35" xfId="0" applyFont="1" applyFill="1" applyBorder="1" applyAlignment="1"/>
    <xf numFmtId="0" fontId="0" fillId="0" borderId="0" xfId="0" applyFont="1" applyAlignment="1"/>
    <xf numFmtId="0" fontId="12" fillId="0" borderId="0" xfId="0" applyFont="1"/>
    <xf numFmtId="0" fontId="0" fillId="12" borderId="38" xfId="0" applyFont="1" applyFill="1" applyBorder="1" applyAlignment="1"/>
    <xf numFmtId="0" fontId="0" fillId="0" borderId="42" xfId="0" applyFont="1" applyBorder="1" applyAlignment="1"/>
    <xf numFmtId="0" fontId="5" fillId="21" borderId="42" xfId="0" applyFont="1" applyFill="1" applyBorder="1" applyAlignment="1"/>
    <xf numFmtId="0" fontId="0" fillId="21" borderId="43" xfId="0" applyFont="1" applyFill="1" applyBorder="1" applyAlignment="1">
      <alignment horizontal="right"/>
    </xf>
    <xf numFmtId="0" fontId="0" fillId="21" borderId="44" xfId="0" applyFont="1" applyFill="1" applyBorder="1" applyAlignment="1">
      <alignment horizontal="right"/>
    </xf>
    <xf numFmtId="0" fontId="0" fillId="21" borderId="43" xfId="0" applyFont="1" applyFill="1" applyBorder="1" applyAlignment="1"/>
    <xf numFmtId="0" fontId="0" fillId="21" borderId="43" xfId="0" applyFont="1" applyFill="1" applyBorder="1" applyAlignment="1"/>
    <xf numFmtId="0" fontId="0" fillId="21" borderId="44" xfId="0" applyFont="1" applyFill="1" applyBorder="1" applyAlignment="1"/>
    <xf numFmtId="0" fontId="1" fillId="0" borderId="21" xfId="0" applyFont="1" applyBorder="1" applyAlignment="1">
      <alignment horizontal="center"/>
    </xf>
    <xf numFmtId="0" fontId="0" fillId="2" borderId="21" xfId="0" applyFont="1" applyFill="1" applyBorder="1" applyAlignment="1"/>
    <xf numFmtId="0" fontId="12" fillId="2" borderId="0" xfId="0" applyFont="1" applyFill="1" applyAlignment="1"/>
    <xf numFmtId="0" fontId="0" fillId="8" borderId="21" xfId="0" applyFont="1" applyFill="1" applyBorder="1" applyAlignment="1"/>
    <xf numFmtId="0" fontId="12" fillId="0" borderId="0" xfId="0" applyFont="1" applyAlignment="1"/>
    <xf numFmtId="0" fontId="0" fillId="21" borderId="21" xfId="0" applyFont="1" applyFill="1" applyBorder="1" applyAlignment="1"/>
    <xf numFmtId="0" fontId="0" fillId="0" borderId="0" xfId="0" applyFont="1" applyAlignment="1"/>
    <xf numFmtId="0" fontId="0" fillId="12" borderId="21" xfId="0" applyFont="1" applyFill="1" applyBorder="1" applyAlignment="1"/>
    <xf numFmtId="0" fontId="0" fillId="20" borderId="21" xfId="0" applyFont="1" applyFill="1" applyBorder="1" applyAlignment="1"/>
    <xf numFmtId="0" fontId="0" fillId="2" borderId="0" xfId="0" applyFont="1" applyFill="1" applyAlignment="1"/>
    <xf numFmtId="0" fontId="0" fillId="2" borderId="27" xfId="0" applyFont="1" applyFill="1" applyBorder="1"/>
    <xf numFmtId="0" fontId="1" fillId="3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7" xfId="0" applyFont="1" applyBorder="1"/>
    <xf numFmtId="0" fontId="1" fillId="10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0" xfId="0"/>
    <xf numFmtId="0" fontId="0" fillId="0" borderId="49" xfId="0" applyBorder="1"/>
    <xf numFmtId="0" fontId="15" fillId="22" borderId="50" xfId="0" applyFont="1" applyFill="1" applyBorder="1"/>
    <xf numFmtId="0" fontId="0" fillId="23" borderId="50" xfId="0" applyFill="1" applyBorder="1"/>
    <xf numFmtId="0" fontId="0" fillId="24" borderId="50" xfId="0" applyFill="1" applyBorder="1"/>
    <xf numFmtId="0" fontId="16" fillId="0" borderId="0" xfId="0" applyFont="1" applyAlignment="1"/>
    <xf numFmtId="0" fontId="17" fillId="0" borderId="15" xfId="0" applyFont="1" applyBorder="1" applyAlignment="1"/>
    <xf numFmtId="0" fontId="17" fillId="0" borderId="16" xfId="0" applyFont="1" applyBorder="1" applyAlignment="1"/>
    <xf numFmtId="0" fontId="17" fillId="0" borderId="17" xfId="0" applyFont="1" applyBorder="1" applyAlignment="1"/>
    <xf numFmtId="0" fontId="17" fillId="0" borderId="0" xfId="0" applyFont="1" applyAlignment="1"/>
    <xf numFmtId="0" fontId="17" fillId="0" borderId="18" xfId="0" applyFont="1" applyBorder="1" applyAlignment="1"/>
    <xf numFmtId="0" fontId="16" fillId="0" borderId="21" xfId="0" applyFont="1" applyBorder="1" applyAlignment="1">
      <alignment vertical="top"/>
    </xf>
    <xf numFmtId="0" fontId="17" fillId="19" borderId="0" xfId="0" applyFont="1" applyFill="1" applyAlignment="1">
      <alignment horizontal="left"/>
    </xf>
    <xf numFmtId="0" fontId="17" fillId="0" borderId="22" xfId="0" applyFont="1" applyBorder="1" applyAlignment="1"/>
    <xf numFmtId="0" fontId="17" fillId="0" borderId="23" xfId="0" applyFont="1" applyBorder="1" applyAlignment="1"/>
    <xf numFmtId="0" fontId="17" fillId="0" borderId="2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workbookViewId="0"/>
  </sheetViews>
  <sheetFormatPr defaultColWidth="14.41796875" defaultRowHeight="15" customHeight="1"/>
  <cols>
    <col min="1" max="2" width="8.68359375" customWidth="1"/>
    <col min="3" max="3" width="14.26171875" customWidth="1"/>
    <col min="4" max="4" width="13.83984375" customWidth="1"/>
    <col min="5" max="5" width="13.26171875" customWidth="1"/>
    <col min="6" max="6" width="3.41796875" customWidth="1"/>
    <col min="7" max="7" width="15.26171875" customWidth="1"/>
    <col min="8" max="8" width="12.26171875" customWidth="1"/>
    <col min="9" max="9" width="14.578125" customWidth="1"/>
    <col min="10" max="10" width="2.83984375" customWidth="1"/>
    <col min="11" max="11" width="13.83984375" customWidth="1"/>
    <col min="12" max="12" width="14" customWidth="1"/>
    <col min="13" max="13" width="14.15625" customWidth="1"/>
    <col min="14" max="14" width="5.41796875" customWidth="1"/>
    <col min="15" max="15" width="12.26171875" customWidth="1"/>
    <col min="16" max="16" width="14.68359375" customWidth="1"/>
    <col min="17" max="17" width="12.578125" customWidth="1"/>
    <col min="18" max="26" width="8.68359375" customWidth="1"/>
  </cols>
  <sheetData>
    <row r="1" spans="1:18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4.25" customHeight="1">
      <c r="A2" s="1"/>
      <c r="B2" s="1"/>
      <c r="C2" s="145" t="s">
        <v>3</v>
      </c>
      <c r="D2" s="146"/>
      <c r="E2" s="147"/>
      <c r="F2" s="9"/>
      <c r="G2" s="149" t="s">
        <v>11</v>
      </c>
      <c r="H2" s="146"/>
      <c r="I2" s="147"/>
      <c r="J2" s="1"/>
      <c r="K2" s="148" t="s">
        <v>15</v>
      </c>
      <c r="L2" s="146"/>
      <c r="M2" s="147"/>
      <c r="N2" s="1"/>
      <c r="O2" s="150" t="s">
        <v>17</v>
      </c>
      <c r="P2" s="146"/>
      <c r="Q2" s="147"/>
      <c r="R2" s="1"/>
    </row>
    <row r="3" spans="1:18" ht="14.25" customHeight="1">
      <c r="A3" s="1"/>
      <c r="B3" s="1"/>
      <c r="C3" s="18" t="s">
        <v>19</v>
      </c>
      <c r="D3" s="20" t="s">
        <v>20</v>
      </c>
      <c r="E3" s="22" t="s">
        <v>22</v>
      </c>
      <c r="F3" s="1"/>
      <c r="G3" s="18" t="s">
        <v>19</v>
      </c>
      <c r="H3" s="20" t="s">
        <v>20</v>
      </c>
      <c r="I3" s="22" t="s">
        <v>23</v>
      </c>
      <c r="J3" s="1"/>
      <c r="K3" s="18" t="s">
        <v>19</v>
      </c>
      <c r="L3" s="20" t="s">
        <v>20</v>
      </c>
      <c r="M3" s="22" t="s">
        <v>24</v>
      </c>
      <c r="N3" s="1"/>
      <c r="O3" s="18" t="s">
        <v>19</v>
      </c>
      <c r="P3" s="20" t="s">
        <v>20</v>
      </c>
      <c r="Q3" s="22" t="s">
        <v>25</v>
      </c>
      <c r="R3" s="1"/>
    </row>
    <row r="4" spans="1:18" ht="14.25" customHeight="1">
      <c r="A4" s="1"/>
      <c r="B4" s="24" t="s">
        <v>26</v>
      </c>
      <c r="C4" s="27">
        <f t="shared" ref="C4:D4" si="0">(G4+K4 +O4)</f>
        <v>2550</v>
      </c>
      <c r="D4" s="28">
        <f t="shared" si="0"/>
        <v>1450</v>
      </c>
      <c r="E4" s="30">
        <f t="shared" ref="E4:E9" si="1">(C4-D4)</f>
        <v>1100</v>
      </c>
      <c r="F4" s="1"/>
      <c r="G4" s="32">
        <f>(Gantt!$B11)*100</f>
        <v>1150</v>
      </c>
      <c r="H4" s="34">
        <f>(Gantt!$C11)*100</f>
        <v>1200</v>
      </c>
      <c r="I4" s="36">
        <f t="shared" ref="I4:I9" si="2">(G4-H4)</f>
        <v>-50</v>
      </c>
      <c r="J4" s="1"/>
      <c r="K4" s="27">
        <v>1000</v>
      </c>
      <c r="L4" s="28">
        <f>Meetings!B4*100</f>
        <v>250</v>
      </c>
      <c r="M4" s="30">
        <f t="shared" ref="M4:M9" si="3">(K4-L4)</f>
        <v>750</v>
      </c>
      <c r="N4" s="1"/>
      <c r="O4" s="27">
        <f>(SA!C5)*100</f>
        <v>400</v>
      </c>
      <c r="P4" s="28">
        <f>(SA!D5)*100</f>
        <v>0</v>
      </c>
      <c r="Q4" s="30">
        <f t="shared" ref="Q4:Q9" si="4">(O4-P4)</f>
        <v>400</v>
      </c>
      <c r="R4" s="1"/>
    </row>
    <row r="5" spans="1:18" ht="14.25" customHeight="1">
      <c r="A5" s="1"/>
      <c r="B5" s="24" t="s">
        <v>27</v>
      </c>
      <c r="C5" s="32">
        <f t="shared" ref="C5:D5" si="5">(G5+K5 +O5)</f>
        <v>5100</v>
      </c>
      <c r="D5" s="34">
        <f t="shared" si="5"/>
        <v>1200</v>
      </c>
      <c r="E5" s="36">
        <f t="shared" si="1"/>
        <v>3900</v>
      </c>
      <c r="F5" s="1"/>
      <c r="G5" s="32">
        <f>(Gantt!$B23)*100</f>
        <v>3700</v>
      </c>
      <c r="H5" s="34">
        <f>(Gantt!$C23)*100</f>
        <v>0</v>
      </c>
      <c r="I5" s="36">
        <f t="shared" si="2"/>
        <v>3700</v>
      </c>
      <c r="J5" s="1"/>
      <c r="K5" s="32">
        <v>1000</v>
      </c>
      <c r="L5" s="34">
        <f>Meetings!B5*100</f>
        <v>400</v>
      </c>
      <c r="M5" s="36">
        <f t="shared" si="3"/>
        <v>600</v>
      </c>
      <c r="N5" s="1"/>
      <c r="O5" s="32">
        <f>(SA!C9)*100</f>
        <v>400</v>
      </c>
      <c r="P5" s="34">
        <f>(SA!D9)*100</f>
        <v>800</v>
      </c>
      <c r="Q5" s="36">
        <f t="shared" si="4"/>
        <v>-400</v>
      </c>
      <c r="R5" s="1"/>
    </row>
    <row r="6" spans="1:18" ht="14.25" customHeight="1">
      <c r="A6" s="1"/>
      <c r="B6" s="24" t="s">
        <v>29</v>
      </c>
      <c r="C6" s="32">
        <f t="shared" ref="C6:D6" si="6">(G6+K6 +O6)</f>
        <v>1500</v>
      </c>
      <c r="D6" s="34">
        <f t="shared" si="6"/>
        <v>450</v>
      </c>
      <c r="E6" s="36">
        <f t="shared" si="1"/>
        <v>1050</v>
      </c>
      <c r="F6" s="1"/>
      <c r="G6" s="32">
        <f>(Gantt!$B33)*100</f>
        <v>200</v>
      </c>
      <c r="H6" s="34">
        <f>(Gantt!$C33)*100</f>
        <v>100</v>
      </c>
      <c r="I6" s="36">
        <f t="shared" si="2"/>
        <v>100</v>
      </c>
      <c r="J6" s="1"/>
      <c r="K6" s="32">
        <v>1000</v>
      </c>
      <c r="L6" s="34">
        <f>Meetings!B6*100</f>
        <v>250</v>
      </c>
      <c r="M6" s="36">
        <f t="shared" si="3"/>
        <v>750</v>
      </c>
      <c r="N6" s="1"/>
      <c r="O6" s="32">
        <f>(SA!C13)*100</f>
        <v>300</v>
      </c>
      <c r="P6" s="34">
        <f>(SA!D15)*100</f>
        <v>100</v>
      </c>
      <c r="Q6" s="36">
        <f t="shared" si="4"/>
        <v>200</v>
      </c>
      <c r="R6" s="1"/>
    </row>
    <row r="7" spans="1:18" ht="14.25" customHeight="1">
      <c r="A7" s="1"/>
      <c r="B7" s="24" t="s">
        <v>31</v>
      </c>
      <c r="C7" s="45">
        <f t="shared" ref="C7:D7" si="7">(G7+K7 +O7)</f>
        <v>7100</v>
      </c>
      <c r="D7" s="46">
        <f t="shared" si="7"/>
        <v>400</v>
      </c>
      <c r="E7" s="48">
        <f t="shared" si="1"/>
        <v>6700</v>
      </c>
      <c r="F7" s="1"/>
      <c r="G7" s="32">
        <f>(Gantt!$B43)*100</f>
        <v>5500</v>
      </c>
      <c r="H7" s="34">
        <f>(Gantt!$C43)*100</f>
        <v>0</v>
      </c>
      <c r="I7" s="36">
        <f t="shared" si="2"/>
        <v>5500</v>
      </c>
      <c r="J7" s="1"/>
      <c r="K7" s="32">
        <v>1000</v>
      </c>
      <c r="L7" s="34">
        <f>Meetings!B7*100</f>
        <v>400</v>
      </c>
      <c r="M7" s="36">
        <f t="shared" si="3"/>
        <v>600</v>
      </c>
      <c r="N7" s="1"/>
      <c r="O7" s="45">
        <f>(SA!C17)*100</f>
        <v>600</v>
      </c>
      <c r="P7" s="46">
        <f>(SA!D19)*100</f>
        <v>0</v>
      </c>
      <c r="Q7" s="48">
        <f t="shared" si="4"/>
        <v>600</v>
      </c>
      <c r="R7" s="1"/>
    </row>
    <row r="8" spans="1:18" ht="14.25" customHeight="1">
      <c r="A8" s="1"/>
      <c r="B8" s="24" t="s">
        <v>32</v>
      </c>
      <c r="C8" s="45">
        <f t="shared" ref="C8:D8" si="8">(G8+K8 +O8)</f>
        <v>6700</v>
      </c>
      <c r="D8" s="46">
        <f t="shared" si="8"/>
        <v>800</v>
      </c>
      <c r="E8" s="48">
        <f t="shared" si="1"/>
        <v>5900</v>
      </c>
      <c r="F8" s="1"/>
      <c r="G8" s="32">
        <f>(Gantt!$B53)*100</f>
        <v>5400</v>
      </c>
      <c r="H8" s="34">
        <f>(Gantt!$C53)*100</f>
        <v>400</v>
      </c>
      <c r="I8" s="36">
        <f t="shared" si="2"/>
        <v>5000</v>
      </c>
      <c r="J8" s="1"/>
      <c r="K8" s="32">
        <v>1000</v>
      </c>
      <c r="L8" s="34">
        <f>Meetings!B8*100</f>
        <v>400</v>
      </c>
      <c r="M8" s="36">
        <f t="shared" si="3"/>
        <v>600</v>
      </c>
      <c r="N8" s="1"/>
      <c r="O8" s="45">
        <f>(SA!C21)*100</f>
        <v>300</v>
      </c>
      <c r="P8" s="46">
        <f>(SA!D23)*100</f>
        <v>0</v>
      </c>
      <c r="Q8" s="48">
        <f t="shared" si="4"/>
        <v>300</v>
      </c>
      <c r="R8" s="1"/>
    </row>
    <row r="9" spans="1:18" ht="14.25" customHeight="1">
      <c r="A9" s="1"/>
      <c r="B9" s="61" t="s">
        <v>33</v>
      </c>
      <c r="C9" s="45">
        <f t="shared" ref="C9:D9" si="9">(G9+K9 +O9)</f>
        <v>5500</v>
      </c>
      <c r="D9" s="46">
        <f t="shared" si="9"/>
        <v>700</v>
      </c>
      <c r="E9" s="48">
        <f t="shared" si="1"/>
        <v>4800</v>
      </c>
      <c r="F9" s="1"/>
      <c r="G9" s="32">
        <f>(Gantt!$B63)*100</f>
        <v>4200</v>
      </c>
      <c r="H9" s="34">
        <f>(Gantt!$C63)*100</f>
        <v>300</v>
      </c>
      <c r="I9" s="36">
        <f t="shared" si="2"/>
        <v>3900</v>
      </c>
      <c r="J9" s="1"/>
      <c r="K9" s="32">
        <v>1000</v>
      </c>
      <c r="L9" s="34">
        <f>Meetings!B9*100</f>
        <v>400</v>
      </c>
      <c r="M9" s="36">
        <f t="shared" si="3"/>
        <v>600</v>
      </c>
      <c r="N9" s="1"/>
      <c r="O9" s="45">
        <f>(SA!C25)*100</f>
        <v>300</v>
      </c>
      <c r="P9" s="46">
        <f>(SA!D27)*100</f>
        <v>0</v>
      </c>
      <c r="Q9" s="48">
        <f t="shared" si="4"/>
        <v>300</v>
      </c>
      <c r="R9" s="1"/>
    </row>
    <row r="10" spans="1:18" ht="14.25" customHeight="1">
      <c r="A10" s="1"/>
      <c r="B10" s="67" t="s">
        <v>3</v>
      </c>
      <c r="C10" s="69">
        <f t="shared" ref="C10:E10" si="10">SUM(C4:C9)</f>
        <v>28450</v>
      </c>
      <c r="D10" s="71">
        <f t="shared" si="10"/>
        <v>5000</v>
      </c>
      <c r="E10" s="73">
        <f t="shared" si="10"/>
        <v>23450</v>
      </c>
      <c r="F10" s="1"/>
      <c r="G10" s="75">
        <f t="shared" ref="G10:I10" si="11">SUM(G4:G9)</f>
        <v>20150</v>
      </c>
      <c r="H10" s="77">
        <f t="shared" si="11"/>
        <v>2000</v>
      </c>
      <c r="I10" s="79">
        <f t="shared" si="11"/>
        <v>18150</v>
      </c>
      <c r="J10" s="1"/>
      <c r="K10" s="75">
        <f t="shared" ref="K10:M10" si="12">SUM(K4:K9)</f>
        <v>6000</v>
      </c>
      <c r="L10" s="77">
        <f t="shared" si="12"/>
        <v>2100</v>
      </c>
      <c r="M10" s="79">
        <f t="shared" si="12"/>
        <v>3900</v>
      </c>
      <c r="N10" s="1"/>
      <c r="O10" s="69">
        <f t="shared" ref="O10:Q10" si="13">SUM(O4:O9)</f>
        <v>2300</v>
      </c>
      <c r="P10" s="71">
        <f t="shared" si="13"/>
        <v>900</v>
      </c>
      <c r="Q10" s="73">
        <f t="shared" si="13"/>
        <v>1400</v>
      </c>
      <c r="R10" s="1"/>
    </row>
    <row r="11" spans="1:18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C2:E2"/>
    <mergeCell ref="K2:M2"/>
    <mergeCell ref="G2:I2"/>
    <mergeCell ref="O2:Q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2"/>
  <sheetViews>
    <sheetView tabSelected="1" workbookViewId="0">
      <selection activeCell="H1" sqref="H1"/>
    </sheetView>
  </sheetViews>
  <sheetFormatPr defaultColWidth="14.41796875" defaultRowHeight="15" customHeight="1"/>
  <cols>
    <col min="1" max="1" width="38.41796875" customWidth="1"/>
    <col min="2" max="2" width="26.41796875" customWidth="1"/>
    <col min="3" max="3" width="17.15625" customWidth="1"/>
    <col min="4" max="5" width="8.68359375" customWidth="1"/>
    <col min="6" max="6" width="10.68359375" customWidth="1"/>
    <col min="7" max="8" width="8.68359375" customWidth="1"/>
    <col min="9" max="9" width="9.26171875" customWidth="1"/>
    <col min="10" max="31" width="8.68359375" customWidth="1"/>
  </cols>
  <sheetData>
    <row r="1" spans="1:31" ht="14.25" customHeight="1">
      <c r="A1" s="1"/>
      <c r="B1" s="2" t="s">
        <v>0</v>
      </c>
      <c r="C1" s="3" t="s">
        <v>1</v>
      </c>
      <c r="D1" s="6" t="s">
        <v>4</v>
      </c>
      <c r="E1" s="7"/>
      <c r="F1" s="10" t="s">
        <v>9</v>
      </c>
      <c r="G1" s="11"/>
      <c r="H1" s="12"/>
      <c r="I1" s="13" t="s">
        <v>12</v>
      </c>
      <c r="J1" s="11"/>
      <c r="K1" s="14"/>
      <c r="L1" s="10" t="s">
        <v>13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4.25" customHeight="1" thickBot="1">
      <c r="A2" s="17" t="s">
        <v>14</v>
      </c>
      <c r="B2" s="21"/>
      <c r="C2" s="21"/>
      <c r="D2" s="3" t="s">
        <v>21</v>
      </c>
      <c r="E2" s="23">
        <v>3</v>
      </c>
      <c r="F2" s="23">
        <v>6</v>
      </c>
      <c r="G2" s="23">
        <v>9</v>
      </c>
      <c r="H2" s="23">
        <v>12</v>
      </c>
      <c r="I2" s="25">
        <v>15</v>
      </c>
      <c r="J2" s="23">
        <v>18</v>
      </c>
      <c r="K2" s="23">
        <v>21</v>
      </c>
      <c r="L2" s="23">
        <v>24</v>
      </c>
      <c r="M2" s="23">
        <v>27</v>
      </c>
      <c r="N2" s="23">
        <v>30</v>
      </c>
      <c r="O2" s="23">
        <v>33</v>
      </c>
      <c r="P2" s="23">
        <v>36</v>
      </c>
      <c r="Q2" s="23">
        <v>39</v>
      </c>
      <c r="R2" s="23">
        <v>42</v>
      </c>
      <c r="S2" s="23">
        <v>45</v>
      </c>
      <c r="T2" s="23">
        <v>48</v>
      </c>
      <c r="U2" s="23">
        <v>51</v>
      </c>
      <c r="V2" s="23">
        <v>54</v>
      </c>
      <c r="W2" s="23">
        <v>57</v>
      </c>
      <c r="X2" s="23">
        <v>60</v>
      </c>
      <c r="Y2" s="23">
        <v>63</v>
      </c>
      <c r="Z2" s="23">
        <v>66</v>
      </c>
      <c r="AA2" s="23">
        <v>69</v>
      </c>
      <c r="AB2" s="23">
        <v>72</v>
      </c>
      <c r="AC2" s="23">
        <v>75</v>
      </c>
      <c r="AD2" s="23">
        <v>78</v>
      </c>
      <c r="AE2" s="1"/>
    </row>
    <row r="3" spans="1:31" ht="14.25" customHeight="1" thickBot="1">
      <c r="A3" s="151" t="s">
        <v>96</v>
      </c>
      <c r="B3" s="152">
        <v>1.5</v>
      </c>
      <c r="C3" s="153">
        <v>1</v>
      </c>
      <c r="D3" s="157"/>
      <c r="E3" s="155"/>
      <c r="F3" s="155"/>
      <c r="G3" s="37"/>
      <c r="H3" s="37"/>
      <c r="I3" s="38"/>
      <c r="J3" s="37"/>
      <c r="K3" s="37"/>
      <c r="L3" s="37"/>
      <c r="M3" s="37"/>
      <c r="N3" s="38"/>
      <c r="O3" s="37"/>
      <c r="P3" s="37"/>
      <c r="Q3" s="37"/>
      <c r="R3" s="37"/>
      <c r="S3" s="38"/>
      <c r="T3" s="37"/>
      <c r="U3" s="37"/>
      <c r="V3" s="37"/>
      <c r="W3" s="37"/>
      <c r="X3" s="38"/>
      <c r="Y3" s="37"/>
      <c r="Z3" s="37"/>
      <c r="AA3" s="37"/>
      <c r="AB3" s="37"/>
      <c r="AC3" s="38"/>
      <c r="AE3" s="1"/>
    </row>
    <row r="4" spans="1:31" ht="14.25" customHeight="1" thickBot="1">
      <c r="A4" s="154" t="s">
        <v>97</v>
      </c>
      <c r="B4" s="155">
        <v>2</v>
      </c>
      <c r="C4" s="156">
        <v>2</v>
      </c>
      <c r="D4" s="157"/>
      <c r="E4" s="155"/>
      <c r="F4" s="155"/>
      <c r="G4" s="37"/>
      <c r="H4" s="37"/>
      <c r="I4" s="43"/>
      <c r="J4" s="37"/>
      <c r="K4" s="37"/>
      <c r="L4" s="37"/>
      <c r="M4" s="37"/>
      <c r="N4" s="38"/>
      <c r="O4" s="37"/>
      <c r="P4" s="37"/>
      <c r="Q4" s="37"/>
      <c r="R4" s="37"/>
      <c r="S4" s="38"/>
      <c r="T4" s="37"/>
      <c r="U4" s="37"/>
      <c r="V4" s="37"/>
      <c r="W4" s="37"/>
      <c r="X4" s="38"/>
      <c r="Y4" s="37"/>
      <c r="Z4" s="37"/>
      <c r="AA4" s="37"/>
      <c r="AB4" s="37"/>
      <c r="AC4" s="38"/>
      <c r="AE4" s="1"/>
    </row>
    <row r="5" spans="1:31" ht="14.25" customHeight="1" thickBot="1">
      <c r="A5" s="154" t="s">
        <v>84</v>
      </c>
      <c r="B5" s="155">
        <v>2</v>
      </c>
      <c r="C5" s="156">
        <v>2</v>
      </c>
      <c r="D5" s="155"/>
      <c r="E5" s="158"/>
      <c r="F5" s="155"/>
      <c r="G5" s="37"/>
      <c r="H5" s="37"/>
      <c r="I5" s="43"/>
      <c r="J5" s="37"/>
      <c r="K5" s="37"/>
      <c r="L5" s="37"/>
      <c r="M5" s="37"/>
      <c r="N5" s="38"/>
      <c r="O5" s="37"/>
      <c r="P5" s="37"/>
      <c r="Q5" s="37"/>
      <c r="R5" s="37"/>
      <c r="S5" s="38"/>
      <c r="T5" s="37"/>
      <c r="U5" s="37"/>
      <c r="V5" s="37"/>
      <c r="W5" s="37"/>
      <c r="X5" s="38"/>
      <c r="Y5" s="37"/>
      <c r="Z5" s="37"/>
      <c r="AA5" s="37"/>
      <c r="AB5" s="37"/>
      <c r="AC5" s="38"/>
      <c r="AE5" s="1"/>
    </row>
    <row r="6" spans="1:31" ht="14.25" customHeight="1" thickBot="1">
      <c r="A6" s="154" t="s">
        <v>98</v>
      </c>
      <c r="B6" s="155">
        <v>2.5</v>
      </c>
      <c r="C6" s="156">
        <v>2.5</v>
      </c>
      <c r="D6" s="155"/>
      <c r="E6" s="155"/>
      <c r="F6" s="159"/>
      <c r="G6" s="37"/>
      <c r="H6" s="37"/>
      <c r="I6" s="43"/>
      <c r="J6" s="47"/>
      <c r="K6" s="37"/>
      <c r="L6" s="37"/>
      <c r="M6" s="37"/>
      <c r="N6" s="38"/>
      <c r="O6" s="37"/>
      <c r="P6" s="37"/>
      <c r="Q6" s="37"/>
      <c r="R6" s="37"/>
      <c r="S6" s="38"/>
      <c r="T6" s="37"/>
      <c r="U6" s="37"/>
      <c r="V6" s="37"/>
      <c r="W6" s="37"/>
      <c r="X6" s="38"/>
      <c r="Y6" s="37"/>
      <c r="Z6" s="37"/>
      <c r="AA6" s="37"/>
      <c r="AB6" s="37"/>
      <c r="AC6" s="38"/>
      <c r="AE6" s="1"/>
    </row>
    <row r="7" spans="1:31" ht="14.25" customHeight="1">
      <c r="A7" s="154" t="s">
        <v>99</v>
      </c>
      <c r="B7" s="155">
        <v>1.5</v>
      </c>
      <c r="C7" s="156">
        <v>2.5</v>
      </c>
      <c r="E7" s="37"/>
      <c r="F7" s="37"/>
      <c r="G7" s="37"/>
      <c r="H7" s="37"/>
      <c r="I7" s="43"/>
      <c r="J7" s="37"/>
      <c r="K7" s="37"/>
      <c r="L7" s="37"/>
      <c r="M7" s="37"/>
      <c r="N7" s="38"/>
      <c r="O7" s="37"/>
      <c r="P7" s="37"/>
      <c r="Q7" s="37"/>
      <c r="R7" s="37"/>
      <c r="S7" s="38"/>
      <c r="T7" s="37"/>
      <c r="U7" s="37"/>
      <c r="V7" s="37"/>
      <c r="W7" s="37"/>
      <c r="X7" s="38"/>
      <c r="Y7" s="37"/>
      <c r="Z7" s="37"/>
      <c r="AA7" s="37"/>
      <c r="AB7" s="37"/>
      <c r="AC7" s="38"/>
      <c r="AE7" s="1"/>
    </row>
    <row r="8" spans="1:31" ht="14.25" customHeight="1">
      <c r="A8" s="154" t="s">
        <v>100</v>
      </c>
      <c r="B8" s="155">
        <v>2</v>
      </c>
      <c r="C8" s="156">
        <v>2</v>
      </c>
      <c r="E8" s="37"/>
      <c r="F8" s="37"/>
      <c r="G8" s="37"/>
      <c r="H8" s="37"/>
      <c r="I8" s="43"/>
      <c r="J8" s="37"/>
      <c r="K8" s="37"/>
      <c r="L8" s="37"/>
      <c r="M8" s="37"/>
      <c r="N8" s="38"/>
      <c r="O8" s="37"/>
      <c r="P8" s="37"/>
      <c r="Q8" s="37"/>
      <c r="R8" s="37"/>
      <c r="S8" s="38"/>
      <c r="T8" s="37"/>
      <c r="U8" s="37"/>
      <c r="V8" s="37"/>
      <c r="W8" s="37"/>
      <c r="X8" s="38"/>
      <c r="Y8" s="37"/>
      <c r="Z8" s="37"/>
      <c r="AA8" s="37"/>
      <c r="AB8" s="37"/>
      <c r="AC8" s="38"/>
      <c r="AE8" s="1"/>
    </row>
    <row r="9" spans="1:31" ht="14.25" customHeight="1">
      <c r="A9" s="40"/>
      <c r="B9" s="37"/>
      <c r="C9" s="41"/>
      <c r="E9" s="37"/>
      <c r="F9" s="37"/>
      <c r="G9" s="37"/>
      <c r="H9" s="37"/>
      <c r="I9" s="43"/>
      <c r="J9" s="37"/>
      <c r="K9" s="37"/>
      <c r="L9" s="37"/>
      <c r="M9" s="37"/>
      <c r="N9" s="38"/>
      <c r="O9" s="37"/>
      <c r="P9" s="37"/>
      <c r="Q9" s="37"/>
      <c r="R9" s="37"/>
      <c r="S9" s="38"/>
      <c r="T9" s="37"/>
      <c r="U9" s="37"/>
      <c r="V9" s="37"/>
      <c r="W9" s="37"/>
      <c r="X9" s="38"/>
      <c r="Y9" s="37"/>
      <c r="Z9" s="37"/>
      <c r="AA9" s="37"/>
      <c r="AB9" s="37"/>
      <c r="AC9" s="38"/>
      <c r="AE9" s="1"/>
    </row>
    <row r="10" spans="1:31" ht="14.25" customHeight="1">
      <c r="A10" s="50"/>
      <c r="B10" s="52"/>
      <c r="C10" s="54"/>
      <c r="E10" s="37"/>
      <c r="F10" s="37"/>
      <c r="G10" s="37"/>
      <c r="H10" s="37"/>
      <c r="I10" s="43"/>
      <c r="J10" s="37"/>
      <c r="K10" s="37"/>
      <c r="L10" s="37"/>
      <c r="M10" s="37"/>
      <c r="N10" s="38"/>
      <c r="O10" s="37"/>
      <c r="P10" s="37"/>
      <c r="Q10" s="37"/>
      <c r="R10" s="37"/>
      <c r="S10" s="38"/>
      <c r="T10" s="37"/>
      <c r="U10" s="37"/>
      <c r="V10" s="37"/>
      <c r="W10" s="37"/>
      <c r="X10" s="38"/>
      <c r="Y10" s="37"/>
      <c r="Z10" s="37"/>
      <c r="AA10" s="37"/>
      <c r="AB10" s="37"/>
      <c r="AC10" s="38"/>
      <c r="AE10" s="1"/>
    </row>
    <row r="11" spans="1:31" ht="14.25" customHeight="1">
      <c r="A11" s="55" t="s">
        <v>34</v>
      </c>
      <c r="B11" s="57">
        <f t="shared" ref="B11:C11" si="0">SUM(B3:B10)</f>
        <v>11.5</v>
      </c>
      <c r="C11" s="59">
        <f t="shared" si="0"/>
        <v>12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1"/>
    </row>
    <row r="12" spans="1:31" ht="14.25" customHeight="1">
      <c r="A12" s="62" t="s">
        <v>38</v>
      </c>
      <c r="B12" s="64"/>
      <c r="C12" s="65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1"/>
    </row>
    <row r="13" spans="1:31" ht="14.25" customHeight="1">
      <c r="A13" s="160" t="s">
        <v>39</v>
      </c>
      <c r="B13" s="161">
        <v>2</v>
      </c>
      <c r="C13" s="162">
        <v>0</v>
      </c>
      <c r="D13" s="7"/>
      <c r="E13" s="37"/>
      <c r="F13" s="37"/>
      <c r="G13" s="37"/>
      <c r="H13" s="37"/>
      <c r="I13" s="43"/>
      <c r="J13" s="37"/>
      <c r="K13" s="37"/>
      <c r="L13" s="37"/>
      <c r="M13" s="37"/>
      <c r="N13" s="43"/>
      <c r="O13" s="37"/>
      <c r="P13" s="37"/>
      <c r="Q13" s="37"/>
      <c r="R13" s="37"/>
      <c r="S13" s="43"/>
      <c r="T13" s="37"/>
      <c r="U13" s="37"/>
      <c r="V13" s="37"/>
      <c r="W13" s="37"/>
      <c r="X13" s="43"/>
      <c r="Y13" s="37"/>
      <c r="Z13" s="37"/>
      <c r="AA13" s="37"/>
      <c r="AB13" s="37"/>
      <c r="AC13" s="43"/>
      <c r="AE13" s="1"/>
    </row>
    <row r="14" spans="1:31" ht="14.25" customHeight="1">
      <c r="A14" s="163" t="s">
        <v>40</v>
      </c>
      <c r="B14" s="164">
        <v>3</v>
      </c>
      <c r="C14" s="165">
        <v>0</v>
      </c>
      <c r="E14" s="14"/>
      <c r="F14" s="37"/>
      <c r="G14" s="37"/>
      <c r="H14" s="37"/>
      <c r="I14" s="43"/>
      <c r="J14" s="37"/>
      <c r="K14" s="37"/>
      <c r="L14" s="37"/>
      <c r="M14" s="37"/>
      <c r="N14" s="43"/>
      <c r="O14" s="37"/>
      <c r="P14" s="37"/>
      <c r="Q14" s="37"/>
      <c r="R14" s="37"/>
      <c r="S14" s="43"/>
      <c r="T14" s="37"/>
      <c r="U14" s="37"/>
      <c r="V14" s="37"/>
      <c r="W14" s="37"/>
      <c r="X14" s="43"/>
      <c r="Y14" s="37"/>
      <c r="Z14" s="37"/>
      <c r="AA14" s="37"/>
      <c r="AB14" s="37"/>
      <c r="AC14" s="43"/>
      <c r="AE14" s="1"/>
    </row>
    <row r="15" spans="1:31" ht="14.25" customHeight="1">
      <c r="A15" s="163" t="s">
        <v>41</v>
      </c>
      <c r="B15" s="164">
        <v>3</v>
      </c>
      <c r="C15" s="165">
        <v>0</v>
      </c>
      <c r="E15" s="37"/>
      <c r="F15" s="14"/>
      <c r="G15" s="37"/>
      <c r="H15" s="37"/>
      <c r="I15" s="43"/>
      <c r="J15" s="37"/>
      <c r="K15" s="37"/>
      <c r="L15" s="37"/>
      <c r="M15" s="37"/>
      <c r="N15" s="43"/>
      <c r="O15" s="37"/>
      <c r="P15" s="37"/>
      <c r="Q15" s="37"/>
      <c r="R15" s="37"/>
      <c r="S15" s="43"/>
      <c r="T15" s="37"/>
      <c r="U15" s="37"/>
      <c r="V15" s="37"/>
      <c r="W15" s="37"/>
      <c r="X15" s="43"/>
      <c r="Y15" s="37"/>
      <c r="Z15" s="37"/>
      <c r="AA15" s="37"/>
      <c r="AB15" s="37"/>
      <c r="AC15" s="43"/>
      <c r="AE15" s="1"/>
    </row>
    <row r="16" spans="1:31" ht="14.25" customHeight="1">
      <c r="A16" s="166" t="s">
        <v>42</v>
      </c>
      <c r="B16" s="164">
        <v>3</v>
      </c>
      <c r="C16" s="165">
        <v>0</v>
      </c>
      <c r="E16" s="37"/>
      <c r="F16" s="37"/>
      <c r="G16" s="14"/>
      <c r="H16" s="37"/>
      <c r="I16" s="43"/>
      <c r="J16" s="37"/>
      <c r="K16" s="37"/>
      <c r="L16" s="37"/>
      <c r="M16" s="37"/>
      <c r="N16" s="43"/>
      <c r="O16" s="37"/>
      <c r="P16" s="37"/>
      <c r="Q16" s="37"/>
      <c r="R16" s="37"/>
      <c r="S16" s="43"/>
      <c r="T16" s="37"/>
      <c r="U16" s="37"/>
      <c r="V16" s="37"/>
      <c r="W16" s="37"/>
      <c r="X16" s="43"/>
      <c r="Y16" s="37"/>
      <c r="Z16" s="37"/>
      <c r="AA16" s="37"/>
      <c r="AB16" s="37"/>
      <c r="AC16" s="43"/>
      <c r="AE16" s="1"/>
    </row>
    <row r="17" spans="1:31" ht="14.25" customHeight="1">
      <c r="A17" s="163" t="s">
        <v>43</v>
      </c>
      <c r="B17" s="164">
        <v>4</v>
      </c>
      <c r="C17" s="165">
        <v>0</v>
      </c>
      <c r="E17" s="37"/>
      <c r="F17" s="37"/>
      <c r="G17" s="37"/>
      <c r="H17" s="14"/>
      <c r="I17" s="14"/>
      <c r="J17" s="37"/>
      <c r="K17" s="37"/>
      <c r="L17" s="37"/>
      <c r="M17" s="37"/>
      <c r="N17" s="43"/>
      <c r="O17" s="37"/>
      <c r="P17" s="37"/>
      <c r="Q17" s="37"/>
      <c r="R17" s="37"/>
      <c r="S17" s="43"/>
      <c r="T17" s="37"/>
      <c r="U17" s="37"/>
      <c r="V17" s="37"/>
      <c r="W17" s="37"/>
      <c r="X17" s="43"/>
      <c r="Y17" s="37"/>
      <c r="Z17" s="37"/>
      <c r="AA17" s="37"/>
      <c r="AB17" s="37"/>
      <c r="AC17" s="43"/>
      <c r="AE17" s="1"/>
    </row>
    <row r="18" spans="1:31" ht="14.25" customHeight="1">
      <c r="A18" s="167" t="s">
        <v>44</v>
      </c>
      <c r="B18" s="164">
        <v>4</v>
      </c>
      <c r="C18" s="165">
        <v>0</v>
      </c>
      <c r="E18" s="37"/>
      <c r="F18" s="37"/>
      <c r="G18" s="37"/>
      <c r="H18" s="37"/>
      <c r="I18" s="43"/>
      <c r="J18" s="14"/>
      <c r="K18" s="14"/>
      <c r="L18" s="37"/>
      <c r="M18" s="37"/>
      <c r="N18" s="43"/>
      <c r="O18" s="37"/>
      <c r="P18" s="37"/>
      <c r="Q18" s="37"/>
      <c r="R18" s="37"/>
      <c r="S18" s="43"/>
      <c r="T18" s="37"/>
      <c r="U18" s="37"/>
      <c r="V18" s="37"/>
      <c r="W18" s="37"/>
      <c r="X18" s="43"/>
      <c r="Y18" s="37"/>
      <c r="Z18" s="37"/>
      <c r="AA18" s="37"/>
      <c r="AB18" s="37"/>
      <c r="AC18" s="43"/>
      <c r="AE18" s="1"/>
    </row>
    <row r="19" spans="1:31" ht="14.25" customHeight="1">
      <c r="A19" s="163" t="s">
        <v>45</v>
      </c>
      <c r="B19" s="164">
        <v>4</v>
      </c>
      <c r="C19" s="165">
        <v>0</v>
      </c>
      <c r="E19" s="37"/>
      <c r="F19" s="37"/>
      <c r="G19" s="37"/>
      <c r="H19" s="37"/>
      <c r="I19" s="43"/>
      <c r="J19" s="37"/>
      <c r="K19" s="37"/>
      <c r="L19" s="14"/>
      <c r="M19" s="14"/>
      <c r="N19" s="43"/>
      <c r="O19" s="37"/>
      <c r="P19" s="37"/>
      <c r="Q19" s="37"/>
      <c r="R19" s="37"/>
      <c r="S19" s="43"/>
      <c r="T19" s="37"/>
      <c r="U19" s="37"/>
      <c r="V19" s="37"/>
      <c r="W19" s="37"/>
      <c r="X19" s="43"/>
      <c r="Y19" s="37"/>
      <c r="Z19" s="37"/>
      <c r="AA19" s="37"/>
      <c r="AB19" s="37"/>
      <c r="AC19" s="43"/>
      <c r="AE19" s="1"/>
    </row>
    <row r="20" spans="1:31" ht="14.25" customHeight="1">
      <c r="A20" s="163" t="s">
        <v>46</v>
      </c>
      <c r="B20" s="164">
        <v>6</v>
      </c>
      <c r="C20" s="165">
        <v>0</v>
      </c>
      <c r="E20" s="37"/>
      <c r="F20" s="37"/>
      <c r="G20" s="37"/>
      <c r="H20" s="37"/>
      <c r="I20" s="43"/>
      <c r="J20" s="37"/>
      <c r="K20" s="37"/>
      <c r="L20" s="37"/>
      <c r="M20" s="37"/>
      <c r="N20" s="14"/>
      <c r="O20" s="14"/>
      <c r="P20" s="37"/>
      <c r="Q20" s="37"/>
      <c r="R20" s="37"/>
      <c r="S20" s="43"/>
      <c r="T20" s="37"/>
      <c r="U20" s="37"/>
      <c r="V20" s="37"/>
      <c r="W20" s="37"/>
      <c r="X20" s="43"/>
      <c r="Y20" s="37"/>
      <c r="Z20" s="37"/>
      <c r="AA20" s="37"/>
      <c r="AB20" s="37"/>
      <c r="AC20" s="43"/>
      <c r="AE20" s="1"/>
    </row>
    <row r="21" spans="1:31" ht="14.25" customHeight="1">
      <c r="A21" s="167" t="s">
        <v>47</v>
      </c>
      <c r="B21" s="164">
        <v>4</v>
      </c>
      <c r="C21" s="165">
        <v>0</v>
      </c>
      <c r="E21" s="37"/>
      <c r="F21" s="37"/>
      <c r="G21" s="37"/>
      <c r="H21" s="37"/>
      <c r="I21" s="43"/>
      <c r="J21" s="37"/>
      <c r="K21" s="37"/>
      <c r="L21" s="37"/>
      <c r="M21" s="37"/>
      <c r="N21" s="43"/>
      <c r="O21" s="37"/>
      <c r="P21" s="14"/>
      <c r="Q21" s="14"/>
      <c r="R21" s="37"/>
      <c r="S21" s="43"/>
      <c r="T21" s="37"/>
      <c r="U21" s="37"/>
      <c r="V21" s="37"/>
      <c r="W21" s="37"/>
      <c r="X21" s="43"/>
      <c r="Y21" s="37"/>
      <c r="Z21" s="37"/>
      <c r="AA21" s="37"/>
      <c r="AB21" s="37"/>
      <c r="AC21" s="43"/>
      <c r="AE21" s="1"/>
    </row>
    <row r="22" spans="1:31" ht="14.25" customHeight="1">
      <c r="A22" s="168" t="s">
        <v>48</v>
      </c>
      <c r="B22" s="169">
        <v>4</v>
      </c>
      <c r="C22" s="170">
        <v>0</v>
      </c>
      <c r="E22" s="37"/>
      <c r="F22" s="37"/>
      <c r="G22" s="37"/>
      <c r="H22" s="37"/>
      <c r="I22" s="43"/>
      <c r="J22" s="37"/>
      <c r="K22" s="37"/>
      <c r="L22" s="37"/>
      <c r="M22" s="37"/>
      <c r="N22" s="43"/>
      <c r="O22" s="37"/>
      <c r="P22" s="37"/>
      <c r="Q22" s="37"/>
      <c r="R22" s="14"/>
      <c r="S22" s="14"/>
      <c r="T22" s="37"/>
      <c r="U22" s="37"/>
      <c r="V22" s="37"/>
      <c r="W22" s="37"/>
      <c r="X22" s="43"/>
      <c r="Y22" s="37"/>
      <c r="Z22" s="37"/>
      <c r="AA22" s="37"/>
      <c r="AB22" s="37"/>
      <c r="AC22" s="43"/>
      <c r="AE22" s="1"/>
    </row>
    <row r="23" spans="1:31" ht="14.25" customHeight="1">
      <c r="A23" s="84" t="s">
        <v>34</v>
      </c>
      <c r="B23" s="86">
        <f t="shared" ref="B23:C23" si="1">SUM(B13:B22)</f>
        <v>37</v>
      </c>
      <c r="C23" s="87">
        <f t="shared" si="1"/>
        <v>0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1"/>
    </row>
    <row r="24" spans="1:31" ht="14.25" customHeight="1">
      <c r="A24" s="88" t="s">
        <v>52</v>
      </c>
      <c r="B24" s="89"/>
      <c r="C24" s="9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1"/>
    </row>
    <row r="25" spans="1:31" ht="14.25" customHeight="1">
      <c r="A25" s="91" t="s">
        <v>53</v>
      </c>
      <c r="B25" s="29">
        <v>2</v>
      </c>
      <c r="C25" s="31">
        <v>1</v>
      </c>
      <c r="G25" s="37"/>
      <c r="H25" s="37"/>
      <c r="I25" s="43"/>
      <c r="J25" s="37"/>
      <c r="K25" s="37"/>
      <c r="L25" s="37"/>
      <c r="M25" s="37"/>
      <c r="N25" s="43"/>
      <c r="O25" s="37"/>
      <c r="P25" s="37"/>
      <c r="Q25" s="37"/>
      <c r="R25" s="37"/>
      <c r="S25" s="43"/>
      <c r="T25" s="37"/>
      <c r="U25" s="37"/>
      <c r="V25" s="37"/>
      <c r="W25" s="37"/>
      <c r="X25" s="43"/>
      <c r="Y25" s="37"/>
      <c r="Z25" s="37"/>
      <c r="AA25" s="37"/>
      <c r="AB25" s="37"/>
      <c r="AC25" s="43"/>
      <c r="AE25" s="1"/>
    </row>
    <row r="26" spans="1:31" ht="14.25" customHeight="1">
      <c r="A26" s="40" t="s">
        <v>54</v>
      </c>
      <c r="B26" s="37"/>
      <c r="C26" s="41"/>
      <c r="E26" s="37"/>
      <c r="F26" s="37"/>
      <c r="G26" s="37"/>
      <c r="H26" s="37"/>
      <c r="I26" s="43"/>
      <c r="J26" s="37"/>
      <c r="K26" s="37"/>
      <c r="L26" s="37"/>
      <c r="M26" s="37"/>
      <c r="N26" s="43"/>
      <c r="O26" s="37"/>
      <c r="P26" s="37"/>
      <c r="Q26" s="37"/>
      <c r="R26" s="37"/>
      <c r="S26" s="43"/>
      <c r="T26" s="37"/>
      <c r="U26" s="37"/>
      <c r="V26" s="37"/>
      <c r="W26" s="37"/>
      <c r="X26" s="43"/>
      <c r="Y26" s="37"/>
      <c r="Z26" s="37"/>
      <c r="AA26" s="37"/>
      <c r="AB26" s="37"/>
      <c r="AC26" s="43"/>
      <c r="AE26" s="1"/>
    </row>
    <row r="27" spans="1:31" ht="14.25" customHeight="1">
      <c r="A27" s="72" t="s">
        <v>55</v>
      </c>
      <c r="B27" s="37"/>
      <c r="C27" s="41"/>
      <c r="E27" s="37"/>
      <c r="F27" s="37"/>
      <c r="G27" s="37"/>
      <c r="H27" s="37"/>
      <c r="I27" s="43"/>
      <c r="J27" s="37"/>
      <c r="K27" s="37"/>
      <c r="L27" s="37"/>
      <c r="M27" s="37"/>
      <c r="N27" s="43"/>
      <c r="O27" s="37"/>
      <c r="P27" s="37"/>
      <c r="Q27" s="37"/>
      <c r="R27" s="37"/>
      <c r="S27" s="43"/>
      <c r="T27" s="37"/>
      <c r="U27" s="37"/>
      <c r="V27" s="37"/>
      <c r="W27" s="37"/>
      <c r="X27" s="43"/>
      <c r="Y27" s="37"/>
      <c r="Z27" s="37"/>
      <c r="AA27" s="37"/>
      <c r="AB27" s="37"/>
      <c r="AC27" s="43"/>
      <c r="AE27" s="1"/>
    </row>
    <row r="28" spans="1:31" ht="14.25" customHeight="1">
      <c r="A28" s="40"/>
      <c r="B28" s="37"/>
      <c r="C28" s="41"/>
      <c r="E28" s="37"/>
      <c r="F28" s="37"/>
      <c r="G28" s="37"/>
      <c r="H28" s="37"/>
      <c r="I28" s="43"/>
      <c r="J28" s="37"/>
      <c r="K28" s="37"/>
      <c r="L28" s="37"/>
      <c r="M28" s="37"/>
      <c r="N28" s="43"/>
      <c r="O28" s="37"/>
      <c r="P28" s="37"/>
      <c r="Q28" s="37"/>
      <c r="R28" s="37"/>
      <c r="S28" s="43"/>
      <c r="T28" s="37"/>
      <c r="U28" s="37"/>
      <c r="V28" s="37"/>
      <c r="W28" s="37"/>
      <c r="X28" s="43"/>
      <c r="Y28" s="37"/>
      <c r="Z28" s="37"/>
      <c r="AA28" s="37"/>
      <c r="AB28" s="37"/>
      <c r="AC28" s="43"/>
      <c r="AE28" s="1"/>
    </row>
    <row r="29" spans="1:31" ht="14.25" customHeight="1">
      <c r="A29" s="40"/>
      <c r="B29" s="37"/>
      <c r="C29" s="41"/>
      <c r="E29" s="37"/>
      <c r="F29" s="37"/>
      <c r="G29" s="37"/>
      <c r="H29" s="37"/>
      <c r="I29" s="43"/>
      <c r="J29" s="37"/>
      <c r="K29" s="37"/>
      <c r="L29" s="37"/>
      <c r="M29" s="37"/>
      <c r="N29" s="43"/>
      <c r="O29" s="37"/>
      <c r="P29" s="37"/>
      <c r="Q29" s="37"/>
      <c r="R29" s="37"/>
      <c r="S29" s="43"/>
      <c r="T29" s="37"/>
      <c r="U29" s="37"/>
      <c r="V29" s="37"/>
      <c r="W29" s="37"/>
      <c r="X29" s="43"/>
      <c r="Y29" s="37"/>
      <c r="Z29" s="37"/>
      <c r="AA29" s="37"/>
      <c r="AB29" s="37"/>
      <c r="AC29" s="43"/>
      <c r="AE29" s="1"/>
    </row>
    <row r="30" spans="1:31" ht="14.25" customHeight="1">
      <c r="A30" s="40"/>
      <c r="B30" s="37"/>
      <c r="C30" s="41"/>
      <c r="E30" s="37"/>
      <c r="F30" s="37"/>
      <c r="G30" s="37"/>
      <c r="H30" s="37"/>
      <c r="I30" s="43"/>
      <c r="J30" s="37"/>
      <c r="K30" s="37"/>
      <c r="L30" s="37"/>
      <c r="M30" s="37"/>
      <c r="N30" s="43"/>
      <c r="O30" s="37"/>
      <c r="P30" s="37"/>
      <c r="Q30" s="37"/>
      <c r="R30" s="37"/>
      <c r="S30" s="43"/>
      <c r="T30" s="37"/>
      <c r="U30" s="37"/>
      <c r="V30" s="37"/>
      <c r="W30" s="37"/>
      <c r="X30" s="43"/>
      <c r="Y30" s="37"/>
      <c r="Z30" s="37"/>
      <c r="AA30" s="37"/>
      <c r="AB30" s="37"/>
      <c r="AC30" s="43"/>
      <c r="AE30" s="1"/>
    </row>
    <row r="31" spans="1:31" ht="14.25" customHeight="1">
      <c r="A31" s="40"/>
      <c r="B31" s="37"/>
      <c r="C31" s="41"/>
      <c r="E31" s="37"/>
      <c r="F31" s="37"/>
      <c r="G31" s="37"/>
      <c r="H31" s="37"/>
      <c r="I31" s="43"/>
      <c r="J31" s="37"/>
      <c r="K31" s="37"/>
      <c r="L31" s="37"/>
      <c r="M31" s="37"/>
      <c r="N31" s="43"/>
      <c r="O31" s="37"/>
      <c r="P31" s="37"/>
      <c r="Q31" s="37"/>
      <c r="R31" s="37"/>
      <c r="S31" s="43"/>
      <c r="T31" s="37"/>
      <c r="U31" s="37"/>
      <c r="V31" s="37"/>
      <c r="W31" s="37"/>
      <c r="X31" s="43"/>
      <c r="Y31" s="37"/>
      <c r="Z31" s="37"/>
      <c r="AA31" s="37"/>
      <c r="AB31" s="37"/>
      <c r="AC31" s="43"/>
      <c r="AE31" s="1"/>
    </row>
    <row r="32" spans="1:31" ht="14.25" customHeight="1">
      <c r="A32" s="50"/>
      <c r="B32" s="52"/>
      <c r="C32" s="54"/>
      <c r="E32" s="37"/>
      <c r="F32" s="37"/>
      <c r="G32" s="37"/>
      <c r="H32" s="37"/>
      <c r="I32" s="43"/>
      <c r="J32" s="37"/>
      <c r="K32" s="37"/>
      <c r="L32" s="37"/>
      <c r="M32" s="37"/>
      <c r="N32" s="43"/>
      <c r="O32" s="37"/>
      <c r="P32" s="37"/>
      <c r="Q32" s="37"/>
      <c r="R32" s="37"/>
      <c r="S32" s="43"/>
      <c r="T32" s="37"/>
      <c r="U32" s="37"/>
      <c r="V32" s="37"/>
      <c r="W32" s="37"/>
      <c r="X32" s="43"/>
      <c r="Y32" s="37"/>
      <c r="Z32" s="37"/>
      <c r="AA32" s="37"/>
      <c r="AB32" s="37"/>
      <c r="AC32" s="43"/>
      <c r="AE32" s="1"/>
    </row>
    <row r="33" spans="1:31" ht="14.25" customHeight="1">
      <c r="A33" s="84" t="s">
        <v>34</v>
      </c>
      <c r="B33" s="86">
        <f t="shared" ref="B33:C33" si="2">SUM(B25:B32)</f>
        <v>2</v>
      </c>
      <c r="C33" s="87">
        <f t="shared" si="2"/>
        <v>1</v>
      </c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1"/>
    </row>
    <row r="34" spans="1:31" ht="14.25" customHeight="1">
      <c r="A34" s="88" t="s">
        <v>56</v>
      </c>
      <c r="B34" s="89"/>
      <c r="C34" s="9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1"/>
    </row>
    <row r="35" spans="1:31" ht="14.25" customHeight="1">
      <c r="A35" s="66" t="s">
        <v>57</v>
      </c>
      <c r="B35" s="29">
        <v>5</v>
      </c>
      <c r="C35" s="70">
        <v>0</v>
      </c>
      <c r="D35" s="14"/>
      <c r="E35" s="14"/>
      <c r="F35" s="37"/>
      <c r="G35" s="37"/>
      <c r="H35" s="37"/>
      <c r="I35" s="43"/>
      <c r="J35" s="37"/>
      <c r="K35" s="37"/>
      <c r="L35" s="37"/>
      <c r="M35" s="37"/>
      <c r="N35" s="43"/>
      <c r="O35" s="37"/>
      <c r="P35" s="37"/>
      <c r="Q35" s="37"/>
      <c r="R35" s="37"/>
      <c r="S35" s="43"/>
      <c r="T35" s="37"/>
      <c r="U35" s="37"/>
      <c r="V35" s="37"/>
      <c r="W35" s="37"/>
      <c r="X35" s="43"/>
      <c r="Y35" s="37"/>
      <c r="Z35" s="37"/>
      <c r="AA35" s="37"/>
      <c r="AB35" s="37"/>
      <c r="AC35" s="43"/>
      <c r="AE35" s="1"/>
    </row>
    <row r="36" spans="1:31" ht="14.25" customHeight="1">
      <c r="A36" s="66" t="s">
        <v>58</v>
      </c>
      <c r="B36" s="74">
        <v>10</v>
      </c>
      <c r="C36" s="76">
        <v>0</v>
      </c>
      <c r="D36" s="37"/>
      <c r="E36" s="37"/>
      <c r="F36" s="14"/>
      <c r="G36" s="14"/>
      <c r="H36" s="14"/>
      <c r="I36" s="43"/>
      <c r="J36" s="37"/>
      <c r="K36" s="37"/>
      <c r="L36" s="37"/>
      <c r="M36" s="37"/>
      <c r="N36" s="43"/>
      <c r="O36" s="37"/>
      <c r="P36" s="37"/>
      <c r="Q36" s="37"/>
      <c r="R36" s="37"/>
      <c r="S36" s="43"/>
      <c r="T36" s="37"/>
      <c r="U36" s="37"/>
      <c r="V36" s="37"/>
      <c r="W36" s="37"/>
      <c r="X36" s="43"/>
      <c r="Y36" s="37"/>
      <c r="Z36" s="37"/>
      <c r="AA36" s="37"/>
      <c r="AB36" s="37"/>
      <c r="AC36" s="43"/>
      <c r="AE36" s="1"/>
    </row>
    <row r="37" spans="1:31" ht="14.25" customHeight="1">
      <c r="A37" s="66" t="s">
        <v>59</v>
      </c>
      <c r="B37" s="74">
        <v>10</v>
      </c>
      <c r="C37" s="76">
        <v>0</v>
      </c>
      <c r="E37" s="37"/>
      <c r="F37" s="37"/>
      <c r="G37" s="37"/>
      <c r="H37" s="37"/>
      <c r="I37" s="14"/>
      <c r="J37" s="14"/>
      <c r="K37" s="14"/>
      <c r="L37" s="14"/>
      <c r="M37" s="37"/>
      <c r="N37" s="43"/>
      <c r="O37" s="37"/>
      <c r="P37" s="37"/>
      <c r="Q37" s="37"/>
      <c r="R37" s="37"/>
      <c r="S37" s="43"/>
      <c r="T37" s="37"/>
      <c r="U37" s="37"/>
      <c r="V37" s="37"/>
      <c r="W37" s="37"/>
      <c r="X37" s="43"/>
      <c r="Y37" s="37"/>
      <c r="Z37" s="37"/>
      <c r="AA37" s="37"/>
      <c r="AB37" s="37"/>
      <c r="AC37" s="43"/>
      <c r="AE37" s="1"/>
    </row>
    <row r="38" spans="1:31" ht="14.25" customHeight="1">
      <c r="A38" s="66" t="s">
        <v>60</v>
      </c>
      <c r="B38" s="74">
        <v>10</v>
      </c>
      <c r="C38" s="76">
        <v>0</v>
      </c>
      <c r="E38" s="37"/>
      <c r="F38" s="37"/>
      <c r="G38" s="37"/>
      <c r="H38" s="37"/>
      <c r="I38" s="43"/>
      <c r="J38" s="37"/>
      <c r="K38" s="37"/>
      <c r="L38" s="37"/>
      <c r="M38" s="14"/>
      <c r="N38" s="14"/>
      <c r="O38" s="14"/>
      <c r="P38" s="37"/>
      <c r="Q38" s="37"/>
      <c r="R38" s="37"/>
      <c r="S38" s="43"/>
      <c r="T38" s="37"/>
      <c r="U38" s="37"/>
      <c r="V38" s="37"/>
      <c r="W38" s="37"/>
      <c r="X38" s="43"/>
      <c r="Y38" s="37"/>
      <c r="Z38" s="37"/>
      <c r="AA38" s="37"/>
      <c r="AB38" s="37"/>
      <c r="AC38" s="43"/>
      <c r="AE38" s="1"/>
    </row>
    <row r="39" spans="1:31" ht="14.25" customHeight="1">
      <c r="A39" s="72" t="s">
        <v>61</v>
      </c>
      <c r="B39" s="74">
        <v>10</v>
      </c>
      <c r="C39" s="76">
        <v>0</v>
      </c>
      <c r="E39" s="37"/>
      <c r="F39" s="37"/>
      <c r="G39" s="37"/>
      <c r="H39" s="37"/>
      <c r="I39" s="43"/>
      <c r="J39" s="37"/>
      <c r="K39" s="37"/>
      <c r="L39" s="37"/>
      <c r="M39" s="37"/>
      <c r="N39" s="43"/>
      <c r="O39" s="37"/>
      <c r="P39" s="14"/>
      <c r="Q39" s="14"/>
      <c r="R39" s="14"/>
      <c r="S39" s="43"/>
      <c r="T39" s="37"/>
      <c r="U39" s="37"/>
      <c r="V39" s="37"/>
      <c r="W39" s="37"/>
      <c r="X39" s="43"/>
      <c r="Y39" s="37"/>
      <c r="Z39" s="37"/>
      <c r="AA39" s="37"/>
      <c r="AB39" s="37"/>
      <c r="AC39" s="43"/>
      <c r="AE39" s="1"/>
    </row>
    <row r="40" spans="1:31" ht="14.25" customHeight="1">
      <c r="A40" s="72" t="s">
        <v>62</v>
      </c>
      <c r="B40" s="74">
        <v>10</v>
      </c>
      <c r="C40" s="76">
        <v>0</v>
      </c>
      <c r="E40" s="37"/>
      <c r="F40" s="37"/>
      <c r="G40" s="37"/>
      <c r="H40" s="37"/>
      <c r="I40" s="43"/>
      <c r="J40" s="37"/>
      <c r="K40" s="37"/>
      <c r="L40" s="37"/>
      <c r="M40" s="37"/>
      <c r="N40" s="43"/>
      <c r="O40" s="37"/>
      <c r="P40" s="37"/>
      <c r="Q40" s="37"/>
      <c r="R40" s="37"/>
      <c r="S40" s="14"/>
      <c r="T40" s="14"/>
      <c r="U40" s="14"/>
      <c r="V40" s="14"/>
      <c r="W40" s="37"/>
      <c r="X40" s="43"/>
      <c r="Y40" s="37"/>
      <c r="Z40" s="37"/>
      <c r="AA40" s="37"/>
      <c r="AB40" s="37"/>
      <c r="AC40" s="43"/>
      <c r="AE40" s="1"/>
    </row>
    <row r="41" spans="1:31" ht="14.25" customHeight="1">
      <c r="A41" s="40"/>
      <c r="B41" s="37"/>
      <c r="C41" s="41"/>
      <c r="E41" s="37"/>
      <c r="F41" s="37"/>
      <c r="G41" s="37"/>
      <c r="H41" s="37"/>
      <c r="I41" s="43"/>
      <c r="J41" s="37"/>
      <c r="K41" s="37"/>
      <c r="L41" s="37"/>
      <c r="M41" s="37"/>
      <c r="N41" s="43"/>
      <c r="O41" s="37"/>
      <c r="P41" s="37"/>
      <c r="Q41" s="37"/>
      <c r="R41" s="37"/>
      <c r="S41" s="43"/>
      <c r="T41" s="37"/>
      <c r="U41" s="37"/>
      <c r="V41" s="37"/>
      <c r="W41" s="37"/>
      <c r="X41" s="43"/>
      <c r="Y41" s="37"/>
      <c r="Z41" s="37"/>
      <c r="AA41" s="37"/>
      <c r="AB41" s="37"/>
      <c r="AC41" s="43"/>
      <c r="AE41" s="1"/>
    </row>
    <row r="42" spans="1:31" ht="14.25" customHeight="1">
      <c r="A42" s="50"/>
      <c r="B42" s="52"/>
      <c r="C42" s="54"/>
      <c r="E42" s="37"/>
      <c r="F42" s="37"/>
      <c r="G42" s="37"/>
      <c r="H42" s="37"/>
      <c r="I42" s="43"/>
      <c r="J42" s="37"/>
      <c r="K42" s="37"/>
      <c r="L42" s="37"/>
      <c r="M42" s="37"/>
      <c r="N42" s="43"/>
      <c r="O42" s="37"/>
      <c r="P42" s="37"/>
      <c r="Q42" s="37"/>
      <c r="R42" s="37"/>
      <c r="S42" s="43"/>
      <c r="T42" s="37"/>
      <c r="U42" s="37"/>
      <c r="V42" s="37"/>
      <c r="W42" s="37"/>
      <c r="X42" s="43"/>
      <c r="Y42" s="37"/>
      <c r="Z42" s="37"/>
      <c r="AA42" s="37"/>
      <c r="AB42" s="37"/>
      <c r="AC42" s="43"/>
      <c r="AE42" s="1"/>
    </row>
    <row r="43" spans="1:31" ht="14.25" customHeight="1">
      <c r="A43" s="84" t="s">
        <v>34</v>
      </c>
      <c r="B43" s="86">
        <f t="shared" ref="B43:C43" si="3">SUM(B35:B42)</f>
        <v>55</v>
      </c>
      <c r="C43" s="87">
        <f t="shared" si="3"/>
        <v>0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1"/>
    </row>
    <row r="44" spans="1:31" ht="14.25" customHeight="1" thickBot="1">
      <c r="A44" s="88" t="s">
        <v>63</v>
      </c>
      <c r="B44" s="89"/>
      <c r="C44" s="9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1"/>
    </row>
    <row r="45" spans="1:31" ht="14.25" customHeight="1" thickBot="1">
      <c r="A45" s="91" t="s">
        <v>64</v>
      </c>
      <c r="B45" s="68">
        <v>10</v>
      </c>
      <c r="C45" s="70">
        <v>2</v>
      </c>
      <c r="D45" s="14"/>
      <c r="E45" s="14"/>
      <c r="F45" s="14"/>
      <c r="G45" s="14"/>
      <c r="I45" s="43"/>
      <c r="N45" s="43"/>
      <c r="S45" s="43"/>
      <c r="X45" s="43"/>
      <c r="AC45" s="43"/>
      <c r="AE45" s="1"/>
    </row>
    <row r="46" spans="1:31" ht="14.25" customHeight="1" thickBot="1">
      <c r="A46" s="40" t="s">
        <v>65</v>
      </c>
      <c r="B46" s="74">
        <v>3</v>
      </c>
      <c r="C46" s="76">
        <v>0</v>
      </c>
      <c r="H46" s="14"/>
      <c r="I46" s="43"/>
      <c r="N46" s="43"/>
      <c r="S46" s="43"/>
      <c r="X46" s="43"/>
      <c r="AC46" s="43"/>
      <c r="AE46" s="1"/>
    </row>
    <row r="47" spans="1:31" ht="14.25" customHeight="1" thickBot="1">
      <c r="A47" s="40" t="s">
        <v>66</v>
      </c>
      <c r="B47" s="74">
        <v>5</v>
      </c>
      <c r="C47" s="76">
        <v>0</v>
      </c>
      <c r="I47" s="14"/>
      <c r="J47" s="14"/>
      <c r="N47" s="43"/>
      <c r="S47" s="43"/>
      <c r="X47" s="43"/>
      <c r="AC47" s="43"/>
      <c r="AE47" s="1"/>
    </row>
    <row r="48" spans="1:31" ht="14.25" customHeight="1" thickBot="1">
      <c r="A48" s="40" t="s">
        <v>67</v>
      </c>
      <c r="B48" s="74">
        <v>5</v>
      </c>
      <c r="C48" s="76">
        <v>1</v>
      </c>
      <c r="I48" s="43"/>
      <c r="K48" s="14"/>
      <c r="L48" s="14"/>
      <c r="N48" s="43"/>
      <c r="S48" s="43"/>
      <c r="X48" s="43"/>
      <c r="AC48" s="43"/>
      <c r="AE48" s="1"/>
    </row>
    <row r="49" spans="1:31" ht="14.25" customHeight="1" thickBot="1">
      <c r="A49" s="40" t="s">
        <v>68</v>
      </c>
      <c r="B49" s="74">
        <v>1</v>
      </c>
      <c r="C49" s="76">
        <v>1</v>
      </c>
      <c r="I49" s="43"/>
      <c r="M49" s="14"/>
      <c r="N49" s="43"/>
      <c r="S49" s="43"/>
      <c r="X49" s="43"/>
      <c r="AC49" s="43"/>
      <c r="AE49" s="1"/>
    </row>
    <row r="50" spans="1:31" ht="14.25" customHeight="1" thickBot="1">
      <c r="A50" s="40" t="s">
        <v>69</v>
      </c>
      <c r="B50" s="74">
        <v>20</v>
      </c>
      <c r="C50" s="76">
        <v>0</v>
      </c>
      <c r="I50" s="43"/>
      <c r="N50" s="14"/>
      <c r="O50" s="14"/>
      <c r="P50" s="14"/>
      <c r="Q50" s="14"/>
      <c r="R50" s="14"/>
      <c r="S50" s="14"/>
      <c r="T50" s="14"/>
      <c r="X50" s="43"/>
      <c r="AC50" s="43"/>
      <c r="AE50" s="1"/>
    </row>
    <row r="51" spans="1:31" ht="14.25" customHeight="1" thickBot="1">
      <c r="A51" s="40" t="s">
        <v>70</v>
      </c>
      <c r="B51" s="74">
        <v>5</v>
      </c>
      <c r="C51" s="76">
        <v>0</v>
      </c>
      <c r="I51" s="43"/>
      <c r="N51" s="43"/>
      <c r="S51" s="43"/>
      <c r="U51" s="14"/>
      <c r="V51" s="14"/>
      <c r="X51" s="43"/>
      <c r="AC51" s="43"/>
      <c r="AE51" s="1"/>
    </row>
    <row r="52" spans="1:31" ht="14.25" customHeight="1" thickBot="1">
      <c r="A52" s="50"/>
      <c r="B52" s="80">
        <v>5</v>
      </c>
      <c r="C52" s="82">
        <v>0</v>
      </c>
      <c r="I52" s="43"/>
      <c r="N52" s="43"/>
      <c r="S52" s="43"/>
      <c r="W52" s="14"/>
      <c r="X52" s="14"/>
      <c r="AC52" s="43"/>
      <c r="AE52" s="1"/>
    </row>
    <row r="53" spans="1:31" ht="14.25" customHeight="1" thickBot="1">
      <c r="A53" s="84" t="s">
        <v>34</v>
      </c>
      <c r="B53" s="86">
        <f t="shared" ref="B53:C53" si="4">SUM(B45:B52)</f>
        <v>54</v>
      </c>
      <c r="C53" s="87">
        <f t="shared" si="4"/>
        <v>4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1"/>
    </row>
    <row r="54" spans="1:31" ht="14.25" customHeight="1">
      <c r="A54" s="92" t="s">
        <v>71</v>
      </c>
      <c r="B54" s="89"/>
      <c r="C54" s="90"/>
      <c r="D54" s="93"/>
      <c r="E54" s="93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1"/>
    </row>
    <row r="55" spans="1:31" ht="14.25" customHeight="1">
      <c r="A55" s="78" t="s">
        <v>72</v>
      </c>
      <c r="B55" s="78">
        <v>5</v>
      </c>
      <c r="C55" s="68">
        <v>3</v>
      </c>
      <c r="D55" s="94"/>
      <c r="E55" s="94"/>
      <c r="I55" s="43"/>
      <c r="N55" s="43"/>
      <c r="S55" s="43"/>
      <c r="X55" s="43"/>
      <c r="AC55" s="43"/>
      <c r="AE55" s="1"/>
    </row>
    <row r="56" spans="1:31" ht="14.25" customHeight="1">
      <c r="A56" s="95" t="s">
        <v>73</v>
      </c>
      <c r="B56" s="78">
        <v>6</v>
      </c>
      <c r="C56" s="41"/>
      <c r="F56" s="94"/>
      <c r="G56" s="94"/>
      <c r="I56" s="43"/>
      <c r="N56" s="43"/>
      <c r="S56" s="43"/>
      <c r="X56" s="43"/>
      <c r="AC56" s="43"/>
      <c r="AE56" s="1"/>
    </row>
    <row r="57" spans="1:31" ht="14.25" customHeight="1">
      <c r="A57" s="95" t="s">
        <v>74</v>
      </c>
      <c r="B57" s="78">
        <v>6</v>
      </c>
      <c r="C57" s="41"/>
      <c r="H57" s="94"/>
      <c r="I57" s="96"/>
      <c r="N57" s="43"/>
      <c r="S57" s="43"/>
      <c r="X57" s="43"/>
      <c r="AC57" s="43"/>
      <c r="AE57" s="1"/>
    </row>
    <row r="58" spans="1:31" ht="14.25" customHeight="1">
      <c r="A58" s="95" t="s">
        <v>75</v>
      </c>
      <c r="B58" s="78">
        <v>9</v>
      </c>
      <c r="C58" s="41"/>
      <c r="I58" s="43"/>
      <c r="J58" s="94"/>
      <c r="K58" s="94"/>
      <c r="L58" s="94"/>
      <c r="N58" s="43"/>
      <c r="S58" s="43"/>
      <c r="X58" s="43"/>
      <c r="AC58" s="43"/>
      <c r="AE58" s="1"/>
    </row>
    <row r="59" spans="1:31" ht="14.25" customHeight="1">
      <c r="A59" s="95" t="s">
        <v>76</v>
      </c>
      <c r="B59" s="78">
        <v>5</v>
      </c>
      <c r="C59" s="41"/>
      <c r="I59" s="43"/>
      <c r="M59" s="94"/>
      <c r="N59" s="96"/>
      <c r="S59" s="43"/>
      <c r="X59" s="43"/>
      <c r="AC59" s="43"/>
      <c r="AE59" s="1"/>
    </row>
    <row r="60" spans="1:31" ht="14.25" customHeight="1">
      <c r="A60" s="95" t="s">
        <v>77</v>
      </c>
      <c r="B60" s="78">
        <v>5</v>
      </c>
      <c r="C60" s="41"/>
      <c r="I60" s="43"/>
      <c r="N60" s="43"/>
      <c r="O60" s="94"/>
      <c r="P60" s="94"/>
      <c r="S60" s="43"/>
      <c r="X60" s="43"/>
      <c r="AC60" s="43"/>
      <c r="AE60" s="1"/>
    </row>
    <row r="61" spans="1:31" ht="14.25" customHeight="1">
      <c r="A61" s="95" t="s">
        <v>78</v>
      </c>
      <c r="B61" s="78">
        <v>4</v>
      </c>
      <c r="C61" s="41"/>
      <c r="I61" s="43"/>
      <c r="N61" s="43"/>
      <c r="Q61" s="94"/>
      <c r="S61" s="43"/>
      <c r="X61" s="43"/>
      <c r="AC61" s="43"/>
      <c r="AE61" s="1"/>
    </row>
    <row r="62" spans="1:31" ht="14.25" customHeight="1">
      <c r="A62" s="95" t="s">
        <v>79</v>
      </c>
      <c r="B62" s="95">
        <v>2</v>
      </c>
      <c r="C62" s="54"/>
      <c r="I62" s="43"/>
      <c r="N62" s="43"/>
      <c r="R62" s="94"/>
      <c r="S62" s="43"/>
      <c r="X62" s="43"/>
      <c r="AC62" s="43"/>
      <c r="AE62" s="1"/>
    </row>
    <row r="63" spans="1:31" ht="14.25" customHeight="1">
      <c r="A63" s="84" t="s">
        <v>34</v>
      </c>
      <c r="B63" s="86">
        <f t="shared" ref="B63:C63" si="5">SUM(B55:B62)</f>
        <v>42</v>
      </c>
      <c r="C63" s="86">
        <f t="shared" si="5"/>
        <v>3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1"/>
    </row>
    <row r="64" spans="1:31" ht="14.2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1"/>
    </row>
    <row r="65" spans="1:31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4.25" customHeight="1">
      <c r="A66" s="97" t="s">
        <v>80</v>
      </c>
      <c r="B66" s="2">
        <f t="shared" ref="B66:C66" si="6">SUM(B63,B53,B43,B33,B23,B11)</f>
        <v>201.5</v>
      </c>
      <c r="C66" s="3">
        <f t="shared" si="6"/>
        <v>20</v>
      </c>
      <c r="D66" s="9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4.25" customHeight="1">
      <c r="A67" s="99" t="s">
        <v>81</v>
      </c>
      <c r="B67" s="100">
        <f t="shared" ref="B67:C67" si="7">B66*100</f>
        <v>20150</v>
      </c>
      <c r="C67" s="102">
        <f t="shared" si="7"/>
        <v>2000</v>
      </c>
      <c r="D67" s="10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4.25" customHeight="1">
      <c r="A68" s="97" t="s">
        <v>82</v>
      </c>
      <c r="B68" s="104">
        <f t="shared" ref="B68:B69" si="8">B66-C66</f>
        <v>181.5</v>
      </c>
      <c r="C68" s="9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4.25" customHeight="1">
      <c r="A69" s="99" t="s">
        <v>83</v>
      </c>
      <c r="B69" s="105">
        <f t="shared" si="8"/>
        <v>18150</v>
      </c>
      <c r="C69" s="144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4.25" customHeight="1"/>
    <row r="72" spans="1:31" ht="14.25" customHeight="1"/>
    <row r="73" spans="1:31" ht="14.25" customHeight="1"/>
    <row r="74" spans="1:31" ht="14.25" customHeight="1"/>
    <row r="75" spans="1:31" ht="14.25" customHeight="1"/>
    <row r="76" spans="1:31" ht="14.25" customHeight="1"/>
    <row r="77" spans="1:31" ht="14.25" customHeight="1"/>
    <row r="78" spans="1:31" ht="14.25" customHeight="1">
      <c r="A78" s="37"/>
      <c r="B78" s="37"/>
      <c r="C78" s="37"/>
    </row>
    <row r="79" spans="1:31" ht="14.25" customHeight="1">
      <c r="A79" s="37"/>
      <c r="B79" s="100"/>
      <c r="C79" s="100"/>
    </row>
    <row r="80" spans="1:31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/>
  </sheetViews>
  <sheetFormatPr defaultColWidth="14.41796875" defaultRowHeight="15" customHeight="1"/>
  <cols>
    <col min="1" max="26" width="8.68359375" customWidth="1"/>
  </cols>
  <sheetData>
    <row r="1" spans="1:13" ht="14.25" customHeight="1">
      <c r="A1" s="1"/>
      <c r="B1" s="4" t="s">
        <v>2</v>
      </c>
      <c r="C1" s="4" t="s">
        <v>5</v>
      </c>
      <c r="D1" s="4" t="s">
        <v>6</v>
      </c>
      <c r="E1" s="5">
        <v>43501</v>
      </c>
      <c r="F1" s="5">
        <v>43502</v>
      </c>
      <c r="G1" s="4" t="s">
        <v>7</v>
      </c>
      <c r="H1" s="4" t="s">
        <v>7</v>
      </c>
      <c r="I1" s="4" t="s">
        <v>7</v>
      </c>
      <c r="J1" s="4" t="s">
        <v>7</v>
      </c>
      <c r="K1" s="4" t="s">
        <v>7</v>
      </c>
      <c r="L1" s="4" t="s">
        <v>7</v>
      </c>
      <c r="M1" s="1"/>
    </row>
    <row r="2" spans="1:13" ht="62.25" customHeight="1">
      <c r="A2" s="1"/>
      <c r="B2" s="8" t="s">
        <v>8</v>
      </c>
      <c r="C2" s="15" t="s">
        <v>10</v>
      </c>
      <c r="D2" s="16" t="s">
        <v>16</v>
      </c>
      <c r="E2" s="19" t="s">
        <v>18</v>
      </c>
      <c r="F2" s="19" t="s">
        <v>18</v>
      </c>
      <c r="G2" s="15"/>
      <c r="H2" s="15"/>
      <c r="I2" s="15"/>
      <c r="J2" s="15"/>
      <c r="K2" s="15"/>
      <c r="L2" s="15"/>
      <c r="M2" s="1"/>
    </row>
    <row r="3" spans="1:13" ht="14.25" customHeight="1">
      <c r="A3" s="1"/>
      <c r="B3" s="26" t="s">
        <v>21</v>
      </c>
      <c r="C3" s="4">
        <v>1</v>
      </c>
      <c r="D3" s="4">
        <v>1.5</v>
      </c>
      <c r="E3" s="4">
        <v>1</v>
      </c>
      <c r="F3" s="33">
        <v>0.5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1"/>
    </row>
    <row r="4" spans="1:13" ht="14.25" customHeight="1">
      <c r="A4" s="35" t="s">
        <v>26</v>
      </c>
      <c r="B4" s="39">
        <f t="shared" ref="B4:B9" si="0">SUMIF(C4:L4,C$11,C$3:L$3)</f>
        <v>2.5</v>
      </c>
      <c r="C4" s="42" t="s">
        <v>28</v>
      </c>
      <c r="D4" s="44" t="s">
        <v>30</v>
      </c>
      <c r="E4" s="44" t="s">
        <v>28</v>
      </c>
      <c r="F4" s="44" t="s">
        <v>28</v>
      </c>
      <c r="G4" s="42"/>
      <c r="H4" s="42"/>
      <c r="I4" s="42"/>
      <c r="J4" s="42"/>
      <c r="K4" s="42"/>
      <c r="L4" s="42"/>
      <c r="M4" s="1"/>
    </row>
    <row r="5" spans="1:13" ht="14.25" customHeight="1">
      <c r="A5" s="35" t="s">
        <v>27</v>
      </c>
      <c r="B5" s="4">
        <f t="shared" si="0"/>
        <v>4</v>
      </c>
      <c r="C5" s="42" t="s">
        <v>28</v>
      </c>
      <c r="D5" s="44" t="s">
        <v>28</v>
      </c>
      <c r="E5" s="44" t="s">
        <v>28</v>
      </c>
      <c r="F5" s="44" t="s">
        <v>28</v>
      </c>
      <c r="G5" s="42"/>
      <c r="H5" s="42"/>
      <c r="I5" s="42"/>
      <c r="J5" s="42"/>
      <c r="K5" s="42"/>
      <c r="L5" s="42"/>
      <c r="M5" s="1"/>
    </row>
    <row r="6" spans="1:13" ht="14.25" customHeight="1">
      <c r="A6" s="35" t="s">
        <v>29</v>
      </c>
      <c r="B6" s="4">
        <f t="shared" si="0"/>
        <v>2.5</v>
      </c>
      <c r="C6" s="42" t="s">
        <v>28</v>
      </c>
      <c r="D6" s="44" t="s">
        <v>30</v>
      </c>
      <c r="E6" s="44" t="s">
        <v>28</v>
      </c>
      <c r="F6" s="44" t="s">
        <v>28</v>
      </c>
      <c r="G6" s="42"/>
      <c r="H6" s="42"/>
      <c r="I6" s="42"/>
      <c r="J6" s="42"/>
      <c r="K6" s="42"/>
      <c r="L6" s="42"/>
      <c r="M6" s="1"/>
    </row>
    <row r="7" spans="1:13" ht="14.25" customHeight="1">
      <c r="A7" s="35" t="s">
        <v>31</v>
      </c>
      <c r="B7" s="4">
        <f t="shared" si="0"/>
        <v>4</v>
      </c>
      <c r="C7" s="42" t="s">
        <v>28</v>
      </c>
      <c r="D7" s="44" t="s">
        <v>28</v>
      </c>
      <c r="E7" s="44" t="s">
        <v>28</v>
      </c>
      <c r="F7" s="44" t="s">
        <v>28</v>
      </c>
      <c r="G7" s="42"/>
      <c r="H7" s="42"/>
      <c r="I7" s="42"/>
      <c r="J7" s="42"/>
      <c r="K7" s="42"/>
      <c r="L7" s="42"/>
      <c r="M7" s="1"/>
    </row>
    <row r="8" spans="1:13" ht="14.25" customHeight="1">
      <c r="A8" s="35" t="s">
        <v>32</v>
      </c>
      <c r="B8" s="4">
        <f t="shared" si="0"/>
        <v>4</v>
      </c>
      <c r="C8" s="42" t="s">
        <v>28</v>
      </c>
      <c r="D8" s="44" t="s">
        <v>28</v>
      </c>
      <c r="E8" s="44" t="s">
        <v>28</v>
      </c>
      <c r="F8" s="44" t="s">
        <v>28</v>
      </c>
      <c r="G8" s="42"/>
      <c r="H8" s="42"/>
      <c r="I8" s="42"/>
      <c r="J8" s="42"/>
      <c r="K8" s="42"/>
      <c r="L8" s="42"/>
      <c r="M8" s="1"/>
    </row>
    <row r="9" spans="1:13" ht="14.25" customHeight="1">
      <c r="A9" s="49" t="s">
        <v>33</v>
      </c>
      <c r="B9" s="4">
        <f t="shared" si="0"/>
        <v>4</v>
      </c>
      <c r="C9" s="42" t="s">
        <v>28</v>
      </c>
      <c r="D9" s="44" t="s">
        <v>28</v>
      </c>
      <c r="E9" s="44" t="s">
        <v>28</v>
      </c>
      <c r="F9" s="44" t="s">
        <v>28</v>
      </c>
      <c r="M9" s="1"/>
    </row>
    <row r="10" spans="1:13" ht="14.25" customHeight="1">
      <c r="A10" s="51" t="s">
        <v>3</v>
      </c>
      <c r="B10" s="53">
        <f>SUM(B4:B9)</f>
        <v>21</v>
      </c>
      <c r="C10" s="53">
        <f t="shared" ref="C10:L10" si="1">COUNTIF(C4:C9,"*ü*") * C3</f>
        <v>6</v>
      </c>
      <c r="D10" s="53">
        <f t="shared" si="1"/>
        <v>6</v>
      </c>
      <c r="E10" s="53">
        <f t="shared" si="1"/>
        <v>6</v>
      </c>
      <c r="F10" s="53">
        <f t="shared" si="1"/>
        <v>3</v>
      </c>
      <c r="G10" s="53">
        <f t="shared" si="1"/>
        <v>0</v>
      </c>
      <c r="H10" s="53">
        <f t="shared" si="1"/>
        <v>0</v>
      </c>
      <c r="I10" s="53">
        <f t="shared" si="1"/>
        <v>0</v>
      </c>
      <c r="J10" s="53">
        <f t="shared" si="1"/>
        <v>0</v>
      </c>
      <c r="K10" s="53">
        <f t="shared" si="1"/>
        <v>0</v>
      </c>
      <c r="L10" s="53">
        <f t="shared" si="1"/>
        <v>0</v>
      </c>
      <c r="M10" s="56"/>
    </row>
    <row r="11" spans="1:13" ht="14.25" customHeight="1">
      <c r="A11" s="35" t="s">
        <v>35</v>
      </c>
      <c r="B11" s="58" t="s">
        <v>36</v>
      </c>
      <c r="C11" s="44" t="s">
        <v>28</v>
      </c>
      <c r="D11" s="63" t="s">
        <v>37</v>
      </c>
      <c r="E11" s="44" t="s">
        <v>30</v>
      </c>
      <c r="F11" s="1"/>
      <c r="G11" s="1"/>
      <c r="H11" s="1"/>
      <c r="I11" s="1"/>
      <c r="J11" s="1"/>
      <c r="K11" s="1"/>
      <c r="L11" s="1"/>
      <c r="M11" s="1"/>
    </row>
    <row r="12" spans="1:13" ht="14.25" customHeight="1">
      <c r="A12" s="1" t="s">
        <v>35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14.25" customHeight="1"/>
    <row r="14" spans="1:13" ht="14.25" customHeight="1"/>
    <row r="15" spans="1:13" ht="14.25" customHeight="1"/>
    <row r="16" spans="1:1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workbookViewId="0"/>
  </sheetViews>
  <sheetFormatPr defaultColWidth="14.41796875" defaultRowHeight="15" customHeight="1"/>
  <cols>
    <col min="1" max="1" width="15" customWidth="1"/>
    <col min="2" max="2" width="29.68359375" customWidth="1"/>
    <col min="3" max="3" width="15" customWidth="1"/>
    <col min="4" max="4" width="11.578125" customWidth="1"/>
    <col min="5" max="19" width="3.68359375" customWidth="1"/>
    <col min="20" max="26" width="8.68359375" customWidth="1"/>
  </cols>
  <sheetData>
    <row r="1" spans="1:20" ht="14.25" customHeight="1">
      <c r="A1" s="81"/>
      <c r="B1" s="83" t="s">
        <v>49</v>
      </c>
      <c r="C1" s="85" t="s">
        <v>50</v>
      </c>
      <c r="D1" s="85" t="s">
        <v>51</v>
      </c>
      <c r="E1" s="101">
        <v>1</v>
      </c>
      <c r="F1" s="101">
        <v>2</v>
      </c>
      <c r="G1" s="101">
        <v>3</v>
      </c>
      <c r="H1" s="101">
        <v>4</v>
      </c>
      <c r="I1" s="106">
        <v>5</v>
      </c>
      <c r="J1" s="101">
        <v>6</v>
      </c>
      <c r="K1" s="101">
        <v>7</v>
      </c>
      <c r="L1" s="101">
        <v>8</v>
      </c>
      <c r="M1" s="101">
        <v>9</v>
      </c>
      <c r="N1" s="106">
        <v>10</v>
      </c>
      <c r="O1" s="101">
        <v>11</v>
      </c>
      <c r="P1" s="101">
        <v>12</v>
      </c>
      <c r="Q1" s="101">
        <v>13</v>
      </c>
      <c r="R1" s="101">
        <v>14</v>
      </c>
      <c r="S1" s="107">
        <v>15</v>
      </c>
      <c r="T1" s="108"/>
    </row>
    <row r="2" spans="1:20" ht="14.25" customHeight="1">
      <c r="A2" s="109" t="s">
        <v>26</v>
      </c>
      <c r="B2" s="110" t="s">
        <v>84</v>
      </c>
      <c r="C2" s="111">
        <v>2</v>
      </c>
      <c r="D2" s="112">
        <v>0</v>
      </c>
      <c r="E2" s="113"/>
      <c r="F2" s="113"/>
      <c r="G2" s="114"/>
      <c r="H2" s="114"/>
      <c r="I2" s="115"/>
      <c r="J2" s="114"/>
      <c r="K2" s="114"/>
      <c r="L2" s="114"/>
      <c r="M2" s="114"/>
      <c r="N2" s="115"/>
      <c r="O2" s="114"/>
      <c r="P2" s="114"/>
      <c r="Q2" s="114"/>
      <c r="R2" s="114"/>
      <c r="S2" s="115"/>
      <c r="T2" s="108"/>
    </row>
    <row r="3" spans="1:20" ht="14.25" customHeight="1">
      <c r="A3" s="116"/>
      <c r="B3" s="110" t="s">
        <v>85</v>
      </c>
      <c r="C3" s="111">
        <v>1</v>
      </c>
      <c r="D3" s="112">
        <v>0</v>
      </c>
      <c r="E3" s="114"/>
      <c r="F3" s="114"/>
      <c r="G3" s="117"/>
      <c r="H3" s="114"/>
      <c r="I3" s="115"/>
      <c r="J3" s="114"/>
      <c r="K3" s="114"/>
      <c r="L3" s="114"/>
      <c r="M3" s="114"/>
      <c r="N3" s="115"/>
      <c r="O3" s="114"/>
      <c r="P3" s="114"/>
      <c r="Q3" s="114"/>
      <c r="R3" s="114"/>
      <c r="S3" s="115"/>
      <c r="T3" s="108"/>
    </row>
    <row r="4" spans="1:20" ht="14.25" customHeight="1">
      <c r="A4" s="116"/>
      <c r="B4" s="110" t="s">
        <v>86</v>
      </c>
      <c r="C4" s="111">
        <v>1</v>
      </c>
      <c r="D4" s="112">
        <v>0</v>
      </c>
      <c r="E4" s="114"/>
      <c r="F4" s="114"/>
      <c r="G4" s="114"/>
      <c r="H4" s="117"/>
      <c r="I4" s="115"/>
      <c r="J4" s="114"/>
      <c r="K4" s="114"/>
      <c r="L4" s="114"/>
      <c r="M4" s="114"/>
      <c r="N4" s="115"/>
      <c r="O4" s="114"/>
      <c r="P4" s="114"/>
      <c r="Q4" s="114"/>
      <c r="R4" s="114"/>
      <c r="S4" s="115"/>
      <c r="T4" s="108"/>
    </row>
    <row r="5" spans="1:20" ht="14.25" customHeight="1">
      <c r="A5" s="116"/>
      <c r="B5" s="118" t="s">
        <v>87</v>
      </c>
      <c r="C5" s="119">
        <f t="shared" ref="C5:D5" si="0">SUM(C2:C4)</f>
        <v>4</v>
      </c>
      <c r="D5" s="120">
        <f t="shared" si="0"/>
        <v>0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08"/>
    </row>
    <row r="6" spans="1:20" ht="14.25" customHeight="1">
      <c r="A6" s="109" t="s">
        <v>27</v>
      </c>
      <c r="B6" s="110" t="s">
        <v>84</v>
      </c>
      <c r="C6" s="111">
        <v>2</v>
      </c>
      <c r="D6" s="112">
        <v>4</v>
      </c>
      <c r="E6" s="113"/>
      <c r="F6" s="113"/>
      <c r="G6" s="113"/>
      <c r="H6" s="113"/>
      <c r="I6" s="115"/>
      <c r="J6" s="114"/>
      <c r="K6" s="114"/>
      <c r="L6" s="114"/>
      <c r="M6" s="114"/>
      <c r="N6" s="115"/>
      <c r="O6" s="114"/>
      <c r="P6" s="114"/>
      <c r="Q6" s="114"/>
      <c r="R6" s="114"/>
      <c r="S6" s="115"/>
      <c r="T6" s="108"/>
    </row>
    <row r="7" spans="1:20" ht="14.25" customHeight="1">
      <c r="A7" s="116"/>
      <c r="B7" s="110" t="s">
        <v>88</v>
      </c>
      <c r="C7" s="111">
        <v>1</v>
      </c>
      <c r="D7" s="112">
        <v>2</v>
      </c>
      <c r="E7" s="114"/>
      <c r="F7" s="114"/>
      <c r="I7" s="117"/>
      <c r="J7" s="117"/>
      <c r="K7" s="114"/>
      <c r="L7" s="114"/>
      <c r="M7" s="114"/>
      <c r="N7" s="115"/>
      <c r="O7" s="114"/>
      <c r="P7" s="114"/>
      <c r="Q7" s="114"/>
      <c r="R7" s="114"/>
      <c r="S7" s="115"/>
      <c r="T7" s="108"/>
    </row>
    <row r="8" spans="1:20" ht="14.25" customHeight="1">
      <c r="A8" s="116"/>
      <c r="B8" s="110" t="s">
        <v>86</v>
      </c>
      <c r="C8" s="111">
        <v>1</v>
      </c>
      <c r="D8" s="112">
        <v>2</v>
      </c>
      <c r="E8" s="114"/>
      <c r="F8" s="114"/>
      <c r="G8" s="114"/>
      <c r="I8" s="115"/>
      <c r="K8" s="117"/>
      <c r="L8" s="117"/>
      <c r="M8" s="114"/>
      <c r="N8" s="115"/>
      <c r="O8" s="114"/>
      <c r="P8" s="114"/>
      <c r="Q8" s="114"/>
      <c r="R8" s="114"/>
      <c r="S8" s="115"/>
      <c r="T8" s="108"/>
    </row>
    <row r="9" spans="1:20" ht="14.25" customHeight="1">
      <c r="A9" s="116"/>
      <c r="B9" s="118" t="s">
        <v>87</v>
      </c>
      <c r="C9" s="119">
        <f t="shared" ref="C9:D9" si="1">SUM(C6:C8)</f>
        <v>4</v>
      </c>
      <c r="D9" s="120">
        <f t="shared" si="1"/>
        <v>8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08"/>
    </row>
    <row r="10" spans="1:20" ht="14.25" customHeight="1">
      <c r="A10" s="109" t="s">
        <v>89</v>
      </c>
      <c r="B10" s="110" t="s">
        <v>84</v>
      </c>
      <c r="C10" s="111">
        <v>1</v>
      </c>
      <c r="D10" s="112">
        <v>0</v>
      </c>
      <c r="E10" s="113"/>
      <c r="F10" s="114"/>
      <c r="G10" s="114"/>
      <c r="H10" s="114"/>
      <c r="I10" s="115"/>
      <c r="J10" s="114"/>
      <c r="K10" s="114"/>
      <c r="L10" s="114"/>
      <c r="M10" s="114"/>
      <c r="N10" s="115"/>
      <c r="O10" s="114"/>
      <c r="P10" s="114"/>
      <c r="Q10" s="114"/>
      <c r="R10" s="114"/>
      <c r="S10" s="115"/>
      <c r="T10" s="108"/>
    </row>
    <row r="11" spans="1:20" ht="14.25" customHeight="1">
      <c r="A11" s="116"/>
      <c r="B11" s="110" t="s">
        <v>90</v>
      </c>
      <c r="C11" s="111">
        <v>1</v>
      </c>
      <c r="D11" s="112">
        <v>0</v>
      </c>
      <c r="E11" s="114"/>
      <c r="F11" s="117"/>
      <c r="G11" s="114"/>
      <c r="H11" s="114"/>
      <c r="I11" s="115"/>
      <c r="J11" s="114"/>
      <c r="K11" s="114"/>
      <c r="L11" s="114"/>
      <c r="M11" s="114"/>
      <c r="N11" s="115"/>
      <c r="O11" s="114"/>
      <c r="P11" s="114"/>
      <c r="Q11" s="114"/>
      <c r="R11" s="114"/>
      <c r="S11" s="115"/>
      <c r="T11" s="108"/>
    </row>
    <row r="12" spans="1:20" ht="14.25" customHeight="1">
      <c r="A12" s="116"/>
      <c r="B12" s="110" t="s">
        <v>86</v>
      </c>
      <c r="C12" s="111">
        <v>1</v>
      </c>
      <c r="D12" s="112">
        <v>0</v>
      </c>
      <c r="E12" s="114"/>
      <c r="F12" s="114"/>
      <c r="G12" s="117"/>
      <c r="H12" s="114"/>
      <c r="I12" s="115"/>
      <c r="J12" s="114"/>
      <c r="K12" s="114"/>
      <c r="L12" s="114"/>
      <c r="M12" s="114"/>
      <c r="N12" s="115"/>
      <c r="O12" s="114"/>
      <c r="P12" s="114"/>
      <c r="Q12" s="114"/>
      <c r="R12" s="114"/>
      <c r="S12" s="115"/>
      <c r="T12" s="108"/>
    </row>
    <row r="13" spans="1:20" ht="14.25" customHeight="1">
      <c r="A13" s="116"/>
      <c r="B13" s="122" t="s">
        <v>87</v>
      </c>
      <c r="C13" s="119">
        <f t="shared" ref="C13:D13" si="2">SUM(C10:C12)</f>
        <v>3</v>
      </c>
      <c r="D13" s="120">
        <f t="shared" si="2"/>
        <v>0</v>
      </c>
      <c r="E13" s="123"/>
      <c r="F13" s="123"/>
      <c r="G13" s="123"/>
      <c r="H13" s="123"/>
      <c r="I13" s="121"/>
      <c r="J13" s="123"/>
      <c r="K13" s="123"/>
      <c r="L13" s="123"/>
      <c r="M13" s="123"/>
      <c r="N13" s="121"/>
      <c r="O13" s="123"/>
      <c r="P13" s="123"/>
      <c r="Q13" s="123"/>
      <c r="R13" s="123"/>
      <c r="S13" s="121"/>
      <c r="T13" s="108"/>
    </row>
    <row r="14" spans="1:20" ht="14.25" customHeight="1">
      <c r="A14" s="109" t="s">
        <v>31</v>
      </c>
      <c r="B14" s="110" t="s">
        <v>84</v>
      </c>
      <c r="C14" s="111">
        <v>2</v>
      </c>
      <c r="D14" s="112">
        <v>6</v>
      </c>
      <c r="E14" s="117"/>
      <c r="F14" s="117"/>
      <c r="G14" s="117"/>
      <c r="H14" s="117"/>
      <c r="I14" s="117"/>
      <c r="J14" s="117"/>
      <c r="K14" s="114"/>
      <c r="L14" s="114"/>
      <c r="M14" s="114"/>
      <c r="N14" s="115"/>
      <c r="O14" s="114"/>
      <c r="P14" s="114"/>
      <c r="Q14" s="114"/>
      <c r="R14" s="114"/>
      <c r="S14" s="115"/>
      <c r="T14" s="108"/>
    </row>
    <row r="15" spans="1:20" ht="14.25" customHeight="1">
      <c r="A15" s="116"/>
      <c r="B15" s="110" t="s">
        <v>91</v>
      </c>
      <c r="C15" s="111">
        <v>2</v>
      </c>
      <c r="D15" s="112">
        <v>1</v>
      </c>
      <c r="E15" s="124"/>
      <c r="F15" s="114"/>
      <c r="G15" s="114"/>
      <c r="H15" s="114"/>
      <c r="I15" s="115"/>
      <c r="J15" s="124"/>
      <c r="K15" s="117"/>
      <c r="L15" s="114"/>
      <c r="M15" s="114"/>
      <c r="N15" s="115"/>
      <c r="O15" s="124"/>
      <c r="P15" s="124"/>
      <c r="Q15" s="124"/>
      <c r="R15" s="124"/>
      <c r="S15" s="115"/>
      <c r="T15" s="108"/>
    </row>
    <row r="16" spans="1:20" ht="14.25" customHeight="1">
      <c r="A16" s="116"/>
      <c r="B16" s="110" t="s">
        <v>86</v>
      </c>
      <c r="C16" s="111">
        <v>2</v>
      </c>
      <c r="D16" s="112">
        <v>1</v>
      </c>
      <c r="E16" s="124"/>
      <c r="F16" s="114"/>
      <c r="G16" s="114"/>
      <c r="H16" s="114"/>
      <c r="I16" s="115"/>
      <c r="J16" s="114"/>
      <c r="K16" s="114"/>
      <c r="L16" s="117"/>
      <c r="M16" s="114"/>
      <c r="N16" s="115"/>
      <c r="O16" s="114"/>
      <c r="P16" s="114"/>
      <c r="Q16" s="114"/>
      <c r="R16" s="114"/>
      <c r="S16" s="115"/>
      <c r="T16" s="108"/>
    </row>
    <row r="17" spans="1:21" ht="14.25" customHeight="1">
      <c r="A17" s="116"/>
      <c r="B17" s="122" t="s">
        <v>87</v>
      </c>
      <c r="C17" s="119">
        <f t="shared" ref="C17:D17" si="3">SUM(C14:C16)</f>
        <v>6</v>
      </c>
      <c r="D17" s="120">
        <f t="shared" si="3"/>
        <v>8</v>
      </c>
      <c r="E17" s="123"/>
      <c r="F17" s="123"/>
      <c r="G17" s="123"/>
      <c r="H17" s="123"/>
      <c r="I17" s="121"/>
      <c r="J17" s="123"/>
      <c r="K17" s="123"/>
      <c r="L17" s="123"/>
      <c r="M17" s="123"/>
      <c r="N17" s="121"/>
      <c r="O17" s="123"/>
      <c r="P17" s="123"/>
      <c r="Q17" s="123"/>
      <c r="R17" s="123"/>
      <c r="S17" s="121"/>
      <c r="T17" s="108"/>
    </row>
    <row r="18" spans="1:21" ht="14.25" customHeight="1">
      <c r="A18" s="109" t="s">
        <v>32</v>
      </c>
      <c r="B18" s="110" t="s">
        <v>84</v>
      </c>
      <c r="C18" s="111">
        <v>1</v>
      </c>
      <c r="D18" s="112">
        <v>0</v>
      </c>
      <c r="E18" s="117"/>
      <c r="F18" s="114"/>
      <c r="G18" s="114"/>
      <c r="H18" s="114"/>
      <c r="I18" s="115"/>
      <c r="J18" s="114"/>
      <c r="K18" s="114"/>
      <c r="L18" s="114"/>
      <c r="M18" s="114"/>
      <c r="N18" s="115"/>
      <c r="O18" s="114"/>
      <c r="P18" s="114"/>
      <c r="Q18" s="114"/>
      <c r="R18" s="114"/>
      <c r="S18" s="115"/>
      <c r="T18" s="108"/>
    </row>
    <row r="19" spans="1:21" ht="14.25" customHeight="1">
      <c r="A19" s="116"/>
      <c r="B19" s="110" t="s">
        <v>85</v>
      </c>
      <c r="C19" s="111">
        <v>1</v>
      </c>
      <c r="D19" s="112">
        <v>0</v>
      </c>
      <c r="E19" s="124"/>
      <c r="F19" s="113"/>
      <c r="G19" s="124"/>
      <c r="H19" s="124"/>
      <c r="I19" s="115"/>
      <c r="J19" s="124"/>
      <c r="K19" s="124"/>
      <c r="L19" s="124"/>
      <c r="M19" s="124"/>
      <c r="N19" s="115"/>
      <c r="O19" s="124"/>
      <c r="P19" s="124"/>
      <c r="Q19" s="124"/>
      <c r="R19" s="124"/>
      <c r="S19" s="115"/>
      <c r="T19" s="108"/>
    </row>
    <row r="20" spans="1:21" ht="14.25" customHeight="1">
      <c r="A20" s="116"/>
      <c r="B20" s="110" t="s">
        <v>86</v>
      </c>
      <c r="C20" s="111">
        <v>1</v>
      </c>
      <c r="D20" s="112">
        <v>0</v>
      </c>
      <c r="E20" s="124"/>
      <c r="F20" s="114"/>
      <c r="G20" s="117"/>
      <c r="H20" s="114"/>
      <c r="I20" s="115"/>
      <c r="J20" s="114"/>
      <c r="K20" s="114"/>
      <c r="L20" s="114"/>
      <c r="M20" s="114"/>
      <c r="N20" s="115"/>
      <c r="O20" s="114"/>
      <c r="P20" s="114"/>
      <c r="Q20" s="114"/>
      <c r="R20" s="114"/>
      <c r="S20" s="115"/>
      <c r="T20" s="108"/>
    </row>
    <row r="21" spans="1:21" ht="14.25" customHeight="1">
      <c r="A21" s="116"/>
      <c r="B21" s="122" t="s">
        <v>87</v>
      </c>
      <c r="C21" s="119">
        <f>SUM(C18:C20)</f>
        <v>3</v>
      </c>
      <c r="D21" s="120">
        <f>SUM(D18:Z20)</f>
        <v>0</v>
      </c>
      <c r="E21" s="123"/>
      <c r="F21" s="123"/>
      <c r="G21" s="123"/>
      <c r="H21" s="123"/>
      <c r="I21" s="121"/>
      <c r="J21" s="123"/>
      <c r="K21" s="123"/>
      <c r="L21" s="123"/>
      <c r="M21" s="123"/>
      <c r="N21" s="121"/>
      <c r="O21" s="123"/>
      <c r="P21" s="123"/>
      <c r="Q21" s="123"/>
      <c r="R21" s="123"/>
      <c r="S21" s="121"/>
      <c r="T21" s="108"/>
    </row>
    <row r="22" spans="1:21" ht="14.25" customHeight="1">
      <c r="A22" s="109" t="s">
        <v>92</v>
      </c>
      <c r="B22" s="110" t="s">
        <v>84</v>
      </c>
      <c r="C22" s="111">
        <v>1</v>
      </c>
      <c r="D22" s="112">
        <v>0</v>
      </c>
      <c r="E22" s="117"/>
      <c r="F22" s="114"/>
      <c r="G22" s="114"/>
      <c r="H22" s="114"/>
      <c r="I22" s="115"/>
      <c r="J22" s="114"/>
      <c r="K22" s="114"/>
      <c r="L22" s="114"/>
      <c r="M22" s="114"/>
      <c r="N22" s="115"/>
      <c r="O22" s="114"/>
      <c r="P22" s="114"/>
      <c r="Q22" s="114"/>
      <c r="R22" s="114"/>
      <c r="S22" s="115"/>
      <c r="T22" s="108"/>
    </row>
    <row r="23" spans="1:21" ht="14.25" customHeight="1">
      <c r="A23" s="116"/>
      <c r="B23" s="110" t="s">
        <v>93</v>
      </c>
      <c r="C23" s="111">
        <v>1</v>
      </c>
      <c r="D23" s="112">
        <v>0</v>
      </c>
      <c r="E23" s="124"/>
      <c r="F23" s="113"/>
      <c r="G23" s="124"/>
      <c r="H23" s="124"/>
      <c r="I23" s="115"/>
      <c r="J23" s="124"/>
      <c r="K23" s="124"/>
      <c r="L23" s="124"/>
      <c r="M23" s="124"/>
      <c r="N23" s="115"/>
      <c r="O23" s="124"/>
      <c r="P23" s="124"/>
      <c r="Q23" s="124"/>
      <c r="R23" s="124"/>
      <c r="S23" s="115"/>
      <c r="T23" s="108"/>
    </row>
    <row r="24" spans="1:21" ht="14.25" customHeight="1">
      <c r="A24" s="116"/>
      <c r="B24" s="110" t="s">
        <v>86</v>
      </c>
      <c r="C24" s="111">
        <v>1</v>
      </c>
      <c r="D24" s="112">
        <v>0</v>
      </c>
      <c r="E24" s="124"/>
      <c r="F24" s="114"/>
      <c r="G24" s="117"/>
      <c r="H24" s="114"/>
      <c r="I24" s="115"/>
      <c r="J24" s="114"/>
      <c r="K24" s="114"/>
      <c r="L24" s="114"/>
      <c r="M24" s="114"/>
      <c r="N24" s="115"/>
      <c r="O24" s="114"/>
      <c r="P24" s="114"/>
      <c r="Q24" s="114"/>
      <c r="R24" s="114"/>
      <c r="S24" s="115"/>
      <c r="T24" s="108"/>
      <c r="U24" s="125"/>
    </row>
    <row r="25" spans="1:21" ht="14.25" customHeight="1">
      <c r="A25" s="116"/>
      <c r="B25" s="118" t="s">
        <v>87</v>
      </c>
      <c r="C25" s="119">
        <f t="shared" ref="C25:D25" si="4">SUM(C22:C24)</f>
        <v>3</v>
      </c>
      <c r="D25" s="120">
        <f t="shared" si="4"/>
        <v>0</v>
      </c>
      <c r="E25" s="123"/>
      <c r="F25" s="123"/>
      <c r="G25" s="123"/>
      <c r="H25" s="123"/>
      <c r="I25" s="121"/>
      <c r="J25" s="123"/>
      <c r="K25" s="123"/>
      <c r="L25" s="123"/>
      <c r="M25" s="123"/>
      <c r="N25" s="121"/>
      <c r="O25" s="123"/>
      <c r="P25" s="123"/>
      <c r="Q25" s="123"/>
      <c r="R25" s="123"/>
      <c r="S25" s="126"/>
      <c r="T25" s="108"/>
    </row>
    <row r="26" spans="1:21" ht="14.25" customHeight="1">
      <c r="A26" s="127"/>
      <c r="B26" s="128" t="s">
        <v>3</v>
      </c>
      <c r="C26" s="129">
        <f t="shared" ref="C26:D26" si="5">SUM(C5,C9,C13,C17,C21,C25)</f>
        <v>23</v>
      </c>
      <c r="D26" s="130">
        <f t="shared" si="5"/>
        <v>16</v>
      </c>
      <c r="E26" s="131"/>
      <c r="F26" s="131"/>
      <c r="G26" s="131"/>
      <c r="H26" s="131"/>
      <c r="I26" s="132"/>
      <c r="J26" s="131"/>
      <c r="K26" s="131"/>
      <c r="L26" s="131"/>
      <c r="M26" s="131"/>
      <c r="N26" s="132"/>
      <c r="O26" s="131"/>
      <c r="P26" s="131"/>
      <c r="Q26" s="131"/>
      <c r="R26" s="131"/>
      <c r="S26" s="133"/>
      <c r="T26" s="108"/>
    </row>
    <row r="27" spans="1:21" ht="14.25" customHeight="1">
      <c r="A27" s="134" t="s">
        <v>4</v>
      </c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</row>
    <row r="28" spans="1:21" ht="14.25" customHeight="1">
      <c r="A28" s="135"/>
      <c r="B28" s="136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</row>
    <row r="29" spans="1:21" ht="14.25" customHeight="1">
      <c r="A29" s="137"/>
      <c r="B29" s="138" t="s">
        <v>94</v>
      </c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</row>
    <row r="30" spans="1:21" ht="14.25" customHeight="1">
      <c r="A30" s="139"/>
      <c r="B30" s="140" t="s">
        <v>3</v>
      </c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</row>
    <row r="31" spans="1:21" ht="14.25" customHeight="1">
      <c r="A31" s="141"/>
      <c r="B31" s="140" t="s">
        <v>87</v>
      </c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</row>
    <row r="32" spans="1:21" ht="14.25" customHeight="1">
      <c r="A32" s="142"/>
      <c r="B32" s="140" t="s">
        <v>95</v>
      </c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</row>
    <row r="33" spans="1:20" ht="14.25" customHeight="1">
      <c r="A33" s="108"/>
      <c r="B33" s="143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</row>
    <row r="34" spans="1:20" ht="14.25" customHeight="1"/>
    <row r="35" spans="1:20" ht="14.25" customHeight="1"/>
    <row r="36" spans="1:20" ht="14.25" customHeight="1"/>
    <row r="37" spans="1:20" ht="14.25" customHeight="1"/>
    <row r="38" spans="1:20" ht="14.25" customHeight="1"/>
    <row r="39" spans="1:20" ht="14.25" customHeight="1"/>
    <row r="40" spans="1:20" ht="14.25" customHeight="1"/>
    <row r="41" spans="1:20" ht="14.25" customHeight="1"/>
    <row r="42" spans="1:20" ht="14.25" customHeight="1"/>
    <row r="43" spans="1:20" ht="14.25" customHeight="1"/>
    <row r="44" spans="1:20" ht="14.25" customHeight="1"/>
    <row r="45" spans="1:20" ht="14.25" customHeight="1"/>
    <row r="46" spans="1:20" ht="14.25" customHeight="1"/>
    <row r="47" spans="1:20" ht="14.25" customHeight="1"/>
    <row r="48" spans="1:2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Ludwig</dc:creator>
  <cp:lastModifiedBy>Aaron Ludwig</cp:lastModifiedBy>
  <dcterms:created xsi:type="dcterms:W3CDTF">2019-02-22T10:56:28Z</dcterms:created>
  <dcterms:modified xsi:type="dcterms:W3CDTF">2019-02-22T10:57:10Z</dcterms:modified>
</cp:coreProperties>
</file>