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i\Documents\BeatRunner\doc\"/>
    </mc:Choice>
  </mc:AlternateContent>
  <xr:revisionPtr revIDLastSave="0" documentId="13_ncr:1_{75DB1A99-6F8B-40B2-B1B0-3741B4BFAB81}" xr6:coauthVersionLast="40" xr6:coauthVersionMax="40" xr10:uidLastSave="{00000000-0000-0000-0000-000000000000}"/>
  <bookViews>
    <workbookView xWindow="-120" yWindow="-120" windowWidth="20640" windowHeight="11760" tabRatio="768" activeTab="1" xr2:uid="{00000000-000D-0000-FFFF-FFFF00000000}"/>
  </bookViews>
  <sheets>
    <sheet name="Management Summary" sheetId="3" r:id="rId1"/>
    <sheet name="Gantt" sheetId="1" r:id="rId2"/>
    <sheet name="Meetings" sheetId="2" r:id="rId3"/>
    <sheet name="S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" i="3" l="1"/>
  <c r="C9" i="4"/>
  <c r="D9" i="4"/>
  <c r="C19" i="4"/>
  <c r="C27" i="4"/>
  <c r="D27" i="4"/>
  <c r="P9" i="3" s="1"/>
  <c r="Q9" i="3" s="1"/>
  <c r="D23" i="4"/>
  <c r="P8" i="3" s="1"/>
  <c r="C23" i="4"/>
  <c r="O8" i="3" s="1"/>
  <c r="K10" i="3"/>
  <c r="C28" i="4" l="1"/>
  <c r="Q8" i="3"/>
  <c r="D28" i="4"/>
  <c r="B9" i="2"/>
  <c r="L9" i="3" s="1"/>
  <c r="M9" i="3" s="1"/>
  <c r="B8" i="2"/>
  <c r="L8" i="3" s="1"/>
  <c r="M8" i="3" s="1"/>
  <c r="B5" i="2"/>
  <c r="B7" i="2"/>
  <c r="B6" i="2"/>
  <c r="B4" i="2"/>
  <c r="L10" i="2"/>
  <c r="K10" i="2"/>
  <c r="J10" i="2"/>
  <c r="I10" i="2"/>
  <c r="H10" i="2"/>
  <c r="G10" i="2"/>
  <c r="F10" i="2"/>
  <c r="E10" i="2"/>
  <c r="D10" i="2"/>
  <c r="C10" i="2"/>
  <c r="B21" i="1" l="1"/>
  <c r="C31" i="1"/>
  <c r="H6" i="3" s="1"/>
  <c r="B31" i="1"/>
  <c r="G6" i="3" s="1"/>
  <c r="C41" i="1"/>
  <c r="H7" i="3" s="1"/>
  <c r="B41" i="1"/>
  <c r="G7" i="3" s="1"/>
  <c r="C51" i="1"/>
  <c r="H8" i="3" s="1"/>
  <c r="D8" i="3" s="1"/>
  <c r="B51" i="1"/>
  <c r="G8" i="3" s="1"/>
  <c r="C61" i="1"/>
  <c r="H9" i="3" s="1"/>
  <c r="D9" i="3" s="1"/>
  <c r="B61" i="1"/>
  <c r="G9" i="3" s="1"/>
  <c r="C11" i="1"/>
  <c r="B11" i="1"/>
  <c r="C21" i="1"/>
  <c r="I9" i="3" l="1"/>
  <c r="C9" i="3"/>
  <c r="E9" i="3" s="1"/>
  <c r="C8" i="3"/>
  <c r="E8" i="3" s="1"/>
  <c r="I8" i="3"/>
  <c r="B64" i="1"/>
  <c r="C64" i="1"/>
  <c r="C65" i="1" s="1"/>
  <c r="D19" i="4"/>
  <c r="P7" i="3" s="1"/>
  <c r="D15" i="4"/>
  <c r="P6" i="3" s="1"/>
  <c r="P5" i="3"/>
  <c r="D5" i="4"/>
  <c r="P4" i="3" s="1"/>
  <c r="O7" i="3"/>
  <c r="C15" i="4"/>
  <c r="O6" i="3" s="1"/>
  <c r="O5" i="3"/>
  <c r="C5" i="4"/>
  <c r="O4" i="3" s="1"/>
  <c r="B65" i="1" l="1"/>
  <c r="B67" i="1" s="1"/>
  <c r="B66" i="1"/>
  <c r="P10" i="3"/>
  <c r="O10" i="3"/>
  <c r="Q5" i="3"/>
  <c r="Q4" i="3"/>
  <c r="Q6" i="3"/>
  <c r="Q7" i="3"/>
  <c r="L7" i="3"/>
  <c r="M7" i="3" s="1"/>
  <c r="L5" i="3"/>
  <c r="M5" i="3" s="1"/>
  <c r="L4" i="3"/>
  <c r="Q10" i="3" l="1"/>
  <c r="B10" i="2"/>
  <c r="L6" i="3"/>
  <c r="M6" i="3" s="1"/>
  <c r="M4" i="3"/>
  <c r="M10" i="3" l="1"/>
  <c r="L10" i="3"/>
  <c r="D7" i="3"/>
  <c r="C7" i="3"/>
  <c r="D6" i="3"/>
  <c r="H5" i="3"/>
  <c r="D5" i="3" s="1"/>
  <c r="G5" i="3"/>
  <c r="C5" i="3" s="1"/>
  <c r="G4" i="3"/>
  <c r="C4" i="3" l="1"/>
  <c r="G10" i="3"/>
  <c r="C6" i="3"/>
  <c r="H4" i="3"/>
  <c r="I5" i="3"/>
  <c r="E5" i="3"/>
  <c r="I7" i="3"/>
  <c r="E7" i="3"/>
  <c r="C10" i="3" l="1"/>
  <c r="D4" i="3"/>
  <c r="D10" i="3" s="1"/>
  <c r="H10" i="3"/>
  <c r="I6" i="3"/>
  <c r="I4" i="3"/>
  <c r="E6" i="3"/>
  <c r="I10" i="3" l="1"/>
  <c r="E4" i="3"/>
  <c r="E10" i="3" s="1"/>
</calcChain>
</file>

<file path=xl/sharedStrings.xml><?xml version="1.0" encoding="utf-8"?>
<sst xmlns="http://schemas.openxmlformats.org/spreadsheetml/2006/main" count="168" uniqueCount="62">
  <si>
    <t>Meetings</t>
  </si>
  <si>
    <t>Total</t>
  </si>
  <si>
    <t>Date</t>
  </si>
  <si>
    <t>Purpose</t>
  </si>
  <si>
    <t>Hours</t>
  </si>
  <si>
    <t>ü</t>
  </si>
  <si>
    <t>First Meeting</t>
  </si>
  <si>
    <t>Budgeted</t>
  </si>
  <si>
    <t>Actual</t>
  </si>
  <si>
    <t>Coding</t>
  </si>
  <si>
    <t>Task</t>
  </si>
  <si>
    <t>Individual schedule</t>
  </si>
  <si>
    <t>Subtotal</t>
  </si>
  <si>
    <t>Champion</t>
  </si>
  <si>
    <t>Systems Analysis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</si>
  <si>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</si>
  <si>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</si>
  <si>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</si>
  <si>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</si>
  <si>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</si>
  <si>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</si>
  <si>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</si>
  <si>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</si>
  <si>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Total:</t>
  </si>
  <si>
    <r>
      <rPr>
        <b/>
        <sz val="12"/>
        <rFont val="Calibri"/>
        <family val="2"/>
        <scheme val="minor"/>
      </rPr>
      <t xml:space="preserve">Jaidin                       </t>
    </r>
    <r>
      <rPr>
        <sz val="11"/>
        <rFont val="Calibri"/>
        <family val="2"/>
        <scheme val="minor"/>
      </rPr>
      <t>Team Lead 1</t>
    </r>
  </si>
  <si>
    <r>
      <rPr>
        <b/>
        <sz val="11"/>
        <color theme="1"/>
        <rFont val="Calibri"/>
        <family val="2"/>
        <scheme val="minor"/>
      </rPr>
      <t>Aaron</t>
    </r>
    <r>
      <rPr>
        <sz val="11"/>
        <color theme="1"/>
        <rFont val="Calibri"/>
        <family val="2"/>
        <scheme val="minor"/>
      </rPr>
      <t xml:space="preserve">                              Team Lead 2</t>
    </r>
  </si>
  <si>
    <r>
      <rPr>
        <b/>
        <sz val="11"/>
        <color theme="1"/>
        <rFont val="Calibri"/>
        <family val="2"/>
        <scheme val="minor"/>
      </rPr>
      <t xml:space="preserve">Lenin                             </t>
    </r>
    <r>
      <rPr>
        <sz val="11"/>
        <color theme="1"/>
        <rFont val="Calibri"/>
        <family val="2"/>
        <scheme val="minor"/>
      </rPr>
      <t xml:space="preserve"> Team Lead 3</t>
    </r>
  </si>
  <si>
    <r>
      <rPr>
        <b/>
        <sz val="11"/>
        <color theme="1"/>
        <rFont val="Calibri"/>
        <family val="2"/>
        <scheme val="minor"/>
      </rPr>
      <t>Jeff</t>
    </r>
    <r>
      <rPr>
        <sz val="11"/>
        <color theme="1"/>
        <rFont val="Calibri"/>
        <family val="2"/>
        <scheme val="minor"/>
      </rPr>
      <t xml:space="preserve">                                  Team Lead 4</t>
    </r>
  </si>
  <si>
    <r>
      <rPr>
        <b/>
        <sz val="11"/>
        <color theme="1"/>
        <rFont val="Calibri"/>
        <family val="2"/>
        <scheme val="minor"/>
      </rPr>
      <t>Irven</t>
    </r>
    <r>
      <rPr>
        <sz val="11"/>
        <color theme="1"/>
        <rFont val="Calibri"/>
        <family val="2"/>
        <scheme val="minor"/>
      </rPr>
      <t xml:space="preserve">                                Team lead 5</t>
    </r>
  </si>
  <si>
    <r>
      <rPr>
        <b/>
        <sz val="11"/>
        <color theme="1"/>
        <rFont val="Calibri"/>
        <family val="2"/>
        <scheme val="minor"/>
      </rPr>
      <t xml:space="preserve">Yiquing                         </t>
    </r>
    <r>
      <rPr>
        <sz val="11"/>
        <color theme="1"/>
        <rFont val="Calibri"/>
        <family val="2"/>
        <scheme val="minor"/>
      </rPr>
      <t>Team Lead 6</t>
    </r>
  </si>
  <si>
    <t>Key</t>
  </si>
  <si>
    <t>Completed</t>
  </si>
  <si>
    <t>This Week</t>
  </si>
  <si>
    <t>Planned</t>
  </si>
  <si>
    <t>Time Spent (Hours)</t>
  </si>
  <si>
    <t>Predicted Time Needed (Hours)</t>
  </si>
  <si>
    <r>
      <t>Group Totals (</t>
    </r>
    <r>
      <rPr>
        <sz val="11"/>
        <color rgb="FF00B050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)</t>
    </r>
  </si>
  <si>
    <t>Group Totals (Hours)</t>
  </si>
  <si>
    <t>Difference (Hours)</t>
  </si>
  <si>
    <r>
      <t>Difference (</t>
    </r>
    <r>
      <rPr>
        <sz val="11"/>
        <color rgb="FF00B050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)</t>
    </r>
  </si>
  <si>
    <t>Jan. 24</t>
  </si>
  <si>
    <t>TBD</t>
  </si>
  <si>
    <t>Jaidin</t>
  </si>
  <si>
    <t>Aaron</t>
  </si>
  <si>
    <t>Lenin</t>
  </si>
  <si>
    <t>Jeff</t>
  </si>
  <si>
    <t>Irven</t>
  </si>
  <si>
    <t>Yiquing</t>
  </si>
  <si>
    <t>Key:</t>
  </si>
  <si>
    <t>x</t>
  </si>
  <si>
    <t>Present</t>
  </si>
  <si>
    <t>Away</t>
  </si>
  <si>
    <t>Dependent On Others</t>
  </si>
  <si>
    <t>Time Slots</t>
  </si>
  <si>
    <t>Predicted(Hours)</t>
  </si>
  <si>
    <t>Spent(Hours)</t>
  </si>
  <si>
    <r>
      <rPr>
        <sz val="11"/>
        <color rgb="FFFF0000"/>
        <rFont val="Calibri"/>
        <family val="2"/>
        <scheme val="minor"/>
      </rPr>
      <t>Deficit</t>
    </r>
    <r>
      <rPr>
        <sz val="11"/>
        <color theme="1"/>
        <rFont val="Calibri"/>
        <family val="2"/>
        <scheme val="minor"/>
      </rPr>
      <t>/Excess</t>
    </r>
  </si>
  <si>
    <t>Initial Unity Setup</t>
  </si>
  <si>
    <t>Initial Code Repo Setup</t>
  </si>
  <si>
    <t>Request For Proposal</t>
  </si>
  <si>
    <t>Sequenc e + Class Diagrams</t>
  </si>
  <si>
    <t>Team Lead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</si>
</sst>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[Red]&quot;$&quot;#,##0.00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AD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3" borderId="0" xfId="0" applyFont="1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5" borderId="9" xfId="0" applyFill="1" applyBorder="1"/>
    <xf numFmtId="8" fontId="0" fillId="0" borderId="4" xfId="0" applyNumberFormat="1" applyBorder="1"/>
    <xf numFmtId="8" fontId="0" fillId="0" borderId="0" xfId="0" applyNumberFormat="1"/>
    <xf numFmtId="8" fontId="0" fillId="0" borderId="5" xfId="0" applyNumberFormat="1" applyBorder="1"/>
    <xf numFmtId="8" fontId="0" fillId="0" borderId="1" xfId="0" applyNumberFormat="1" applyBorder="1"/>
    <xf numFmtId="8" fontId="0" fillId="0" borderId="2" xfId="0" applyNumberFormat="1" applyBorder="1"/>
    <xf numFmtId="8" fontId="0" fillId="0" borderId="3" xfId="0" applyNumberFormat="1" applyBorder="1"/>
    <xf numFmtId="8" fontId="0" fillId="0" borderId="8" xfId="0" applyNumberFormat="1" applyBorder="1"/>
    <xf numFmtId="0" fontId="3" fillId="0" borderId="0" xfId="0" applyFont="1"/>
    <xf numFmtId="0" fontId="0" fillId="0" borderId="1" xfId="0" applyBorder="1"/>
    <xf numFmtId="0" fontId="0" fillId="6" borderId="0" xfId="0" applyFill="1"/>
    <xf numFmtId="0" fontId="0" fillId="0" borderId="5" xfId="0" applyBorder="1"/>
    <xf numFmtId="0" fontId="0" fillId="0" borderId="4" xfId="0" applyBorder="1"/>
    <xf numFmtId="0" fontId="3" fillId="6" borderId="0" xfId="0" applyFont="1" applyFill="1"/>
    <xf numFmtId="0" fontId="0" fillId="0" borderId="6" xfId="0" applyBorder="1"/>
    <xf numFmtId="8" fontId="0" fillId="0" borderId="6" xfId="0" applyNumberFormat="1" applyBorder="1"/>
    <xf numFmtId="8" fontId="0" fillId="0" borderId="7" xfId="0" applyNumberFormat="1" applyBorder="1"/>
    <xf numFmtId="0" fontId="0" fillId="0" borderId="2" xfId="0" applyBorder="1"/>
    <xf numFmtId="0" fontId="1" fillId="0" borderId="0" xfId="0" applyFont="1"/>
    <xf numFmtId="164" fontId="0" fillId="0" borderId="0" xfId="0" applyNumberFormat="1"/>
    <xf numFmtId="0" fontId="0" fillId="0" borderId="9" xfId="0" applyBorder="1"/>
    <xf numFmtId="0" fontId="0" fillId="0" borderId="10" xfId="0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9" borderId="12" xfId="0" applyFill="1" applyBorder="1"/>
    <xf numFmtId="0" fontId="0" fillId="2" borderId="12" xfId="0" applyFill="1" applyBorder="1"/>
    <xf numFmtId="0" fontId="5" fillId="7" borderId="12" xfId="0" applyFont="1" applyFill="1" applyBorder="1"/>
    <xf numFmtId="0" fontId="0" fillId="8" borderId="12" xfId="0" applyFill="1" applyBorder="1"/>
    <xf numFmtId="0" fontId="0" fillId="0" borderId="12" xfId="0" applyBorder="1"/>
    <xf numFmtId="0" fontId="0" fillId="5" borderId="14" xfId="0" applyFill="1" applyBorder="1"/>
    <xf numFmtId="164" fontId="0" fillId="8" borderId="13" xfId="0" applyNumberFormat="1" applyFill="1" applyBorder="1"/>
    <xf numFmtId="164" fontId="0" fillId="8" borderId="14" xfId="0" applyNumberFormat="1" applyFill="1" applyBorder="1"/>
    <xf numFmtId="0" fontId="0" fillId="0" borderId="13" xfId="0" applyBorder="1"/>
    <xf numFmtId="0" fontId="0" fillId="0" borderId="14" xfId="0" applyBorder="1"/>
    <xf numFmtId="0" fontId="0" fillId="4" borderId="1" xfId="0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5" xfId="0" applyFill="1" applyBorder="1"/>
    <xf numFmtId="0" fontId="0" fillId="5" borderId="12" xfId="0" applyFill="1" applyBorder="1"/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5" borderId="12" xfId="0" applyFill="1" applyBorder="1" applyAlignment="1">
      <alignment horizontal="center" vertical="center" shrinkToFit="1"/>
    </xf>
    <xf numFmtId="0" fontId="9" fillId="4" borderId="0" xfId="0" applyFont="1" applyFill="1"/>
    <xf numFmtId="0" fontId="0" fillId="4" borderId="12" xfId="0" applyFill="1" applyBorder="1"/>
    <xf numFmtId="0" fontId="0" fillId="3" borderId="12" xfId="0" applyFill="1" applyBorder="1"/>
    <xf numFmtId="0" fontId="2" fillId="0" borderId="12" xfId="0" applyFont="1" applyBorder="1"/>
    <xf numFmtId="0" fontId="10" fillId="2" borderId="0" xfId="0" applyFont="1" applyFill="1"/>
    <xf numFmtId="0" fontId="10" fillId="9" borderId="0" xfId="0" applyFont="1" applyFill="1"/>
    <xf numFmtId="0" fontId="4" fillId="5" borderId="12" xfId="0" applyFont="1" applyFill="1" applyBorder="1"/>
    <xf numFmtId="0" fontId="4" fillId="3" borderId="12" xfId="0" applyFont="1" applyFill="1" applyBorder="1"/>
    <xf numFmtId="0" fontId="0" fillId="6" borderId="12" xfId="0" applyFill="1" applyBorder="1"/>
    <xf numFmtId="0" fontId="1" fillId="3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9" xfId="0" applyFill="1" applyBorder="1"/>
    <xf numFmtId="0" fontId="1" fillId="10" borderId="9" xfId="0" applyFont="1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11" borderId="12" xfId="0" applyFill="1" applyBorder="1"/>
    <xf numFmtId="0" fontId="0" fillId="11" borderId="0" xfId="0" applyFill="1"/>
    <xf numFmtId="0" fontId="3" fillId="4" borderId="0" xfId="0" applyFont="1" applyFill="1"/>
    <xf numFmtId="0" fontId="12" fillId="0" borderId="12" xfId="0" applyFont="1" applyBorder="1" applyAlignment="1">
      <alignment horizontal="center"/>
    </xf>
    <xf numFmtId="0" fontId="0" fillId="10" borderId="9" xfId="0" applyFill="1" applyBorder="1"/>
    <xf numFmtId="0" fontId="0" fillId="12" borderId="10" xfId="0" applyFill="1" applyBorder="1"/>
    <xf numFmtId="0" fontId="0" fillId="12" borderId="11" xfId="0" applyFill="1" applyBorder="1"/>
    <xf numFmtId="0" fontId="0" fillId="12" borderId="0" xfId="0" applyFill="1"/>
    <xf numFmtId="0" fontId="11" fillId="6" borderId="12" xfId="0" applyFont="1" applyFill="1" applyBorder="1" applyAlignment="1">
      <alignment horizontal="center"/>
    </xf>
    <xf numFmtId="0" fontId="0" fillId="12" borderId="16" xfId="0" applyFill="1" applyBorder="1"/>
    <xf numFmtId="0" fontId="0" fillId="12" borderId="15" xfId="0" applyFill="1" applyBorder="1"/>
    <xf numFmtId="0" fontId="0" fillId="13" borderId="15" xfId="0" applyFill="1" applyBorder="1"/>
    <xf numFmtId="0" fontId="6" fillId="14" borderId="9" xfId="0" applyFont="1" applyFill="1" applyBorder="1"/>
    <xf numFmtId="0" fontId="0" fillId="14" borderId="10" xfId="0" applyFill="1" applyBorder="1"/>
    <xf numFmtId="0" fontId="0" fillId="14" borderId="11" xfId="0" applyFill="1" applyBorder="1"/>
    <xf numFmtId="0" fontId="6" fillId="14" borderId="6" xfId="0" applyFont="1" applyFill="1" applyBorder="1"/>
    <xf numFmtId="0" fontId="0" fillId="14" borderId="7" xfId="0" applyFill="1" applyBorder="1"/>
    <xf numFmtId="0" fontId="0" fillId="14" borderId="8" xfId="0" applyFill="1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5" borderId="10" xfId="0" applyFill="1" applyBorder="1"/>
    <xf numFmtId="0" fontId="0" fillId="5" borderId="11" xfId="0" applyFill="1" applyBorder="1"/>
    <xf numFmtId="0" fontId="0" fillId="3" borderId="1" xfId="0" applyFill="1" applyBorder="1"/>
    <xf numFmtId="0" fontId="0" fillId="5" borderId="2" xfId="0" applyFill="1" applyBorder="1"/>
    <xf numFmtId="0" fontId="0" fillId="5" borderId="3" xfId="0" applyFill="1" applyBorder="1"/>
    <xf numFmtId="164" fontId="0" fillId="0" borderId="14" xfId="0" applyNumberFormat="1" applyBorder="1"/>
    <xf numFmtId="0" fontId="4" fillId="15" borderId="12" xfId="0" applyFont="1" applyFill="1" applyBorder="1"/>
    <xf numFmtId="8" fontId="0" fillId="16" borderId="6" xfId="0" applyNumberFormat="1" applyFill="1" applyBorder="1"/>
    <xf numFmtId="8" fontId="0" fillId="16" borderId="7" xfId="0" applyNumberFormat="1" applyFill="1" applyBorder="1"/>
    <xf numFmtId="8" fontId="0" fillId="16" borderId="8" xfId="0" applyNumberFormat="1" applyFill="1" applyBorder="1"/>
    <xf numFmtId="8" fontId="0" fillId="16" borderId="9" xfId="0" applyNumberFormat="1" applyFill="1" applyBorder="1"/>
    <xf numFmtId="8" fontId="0" fillId="16" borderId="10" xfId="0" applyNumberFormat="1" applyFill="1" applyBorder="1"/>
    <xf numFmtId="8" fontId="0" fillId="16" borderId="11" xfId="0" applyNumberFormat="1" applyFill="1" applyBorder="1"/>
    <xf numFmtId="0" fontId="0" fillId="21" borderId="17" xfId="0" applyFill="1" applyBorder="1"/>
    <xf numFmtId="0" fontId="0" fillId="21" borderId="18" xfId="0" applyFill="1" applyBorder="1"/>
    <xf numFmtId="0" fontId="0" fillId="21" borderId="19" xfId="0" applyFill="1" applyBorder="1"/>
    <xf numFmtId="0" fontId="13" fillId="12" borderId="12" xfId="0" applyFont="1" applyFill="1" applyBorder="1"/>
    <xf numFmtId="0" fontId="0" fillId="4" borderId="0" xfId="0" applyFill="1" applyAlignment="1">
      <alignment horizontal="center"/>
    </xf>
    <xf numFmtId="0" fontId="12" fillId="18" borderId="1" xfId="0" applyFont="1" applyFill="1" applyBorder="1" applyAlignment="1">
      <alignment horizontal="center"/>
    </xf>
    <xf numFmtId="0" fontId="12" fillId="18" borderId="2" xfId="0" applyFont="1" applyFill="1" applyBorder="1" applyAlignment="1">
      <alignment horizontal="center"/>
    </xf>
    <xf numFmtId="0" fontId="12" fillId="18" borderId="3" xfId="0" applyFont="1" applyFill="1" applyBorder="1" applyAlignment="1">
      <alignment horizontal="center"/>
    </xf>
    <xf numFmtId="0" fontId="12" fillId="19" borderId="1" xfId="0" applyFont="1" applyFill="1" applyBorder="1" applyAlignment="1">
      <alignment horizontal="center"/>
    </xf>
    <xf numFmtId="0" fontId="12" fillId="19" borderId="2" xfId="0" applyFont="1" applyFill="1" applyBorder="1" applyAlignment="1">
      <alignment horizontal="center"/>
    </xf>
    <xf numFmtId="0" fontId="12" fillId="19" borderId="3" xfId="0" applyFont="1" applyFill="1" applyBorder="1" applyAlignment="1">
      <alignment horizontal="center"/>
    </xf>
    <xf numFmtId="0" fontId="12" fillId="17" borderId="1" xfId="0" applyFont="1" applyFill="1" applyBorder="1" applyAlignment="1">
      <alignment horizontal="center"/>
    </xf>
    <xf numFmtId="0" fontId="12" fillId="17" borderId="2" xfId="0" applyFont="1" applyFill="1" applyBorder="1" applyAlignment="1">
      <alignment horizontal="center"/>
    </xf>
    <xf numFmtId="0" fontId="12" fillId="17" borderId="3" xfId="0" applyFont="1" applyFill="1" applyBorder="1" applyAlignment="1">
      <alignment horizontal="center"/>
    </xf>
    <xf numFmtId="0" fontId="12" fillId="20" borderId="1" xfId="0" applyFont="1" applyFill="1" applyBorder="1" applyAlignment="1">
      <alignment horizontal="center"/>
    </xf>
    <xf numFmtId="0" fontId="12" fillId="20" borderId="2" xfId="0" applyFont="1" applyFill="1" applyBorder="1" applyAlignment="1">
      <alignment horizontal="center"/>
    </xf>
    <xf numFmtId="0" fontId="12" fillId="2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4B"/>
      <color rgb="FFFFFA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opLeftCell="K1" workbookViewId="0">
      <selection activeCell="L9" sqref="L9"/>
    </sheetView>
  </sheetViews>
  <sheetFormatPr defaultRowHeight="15" x14ac:dyDescent="0.25"/>
  <cols>
    <col min="3" max="3" width="14.28515625" customWidth="1"/>
    <col min="4" max="4" width="13.85546875" customWidth="1"/>
    <col min="5" max="5" width="13.28515625" customWidth="1"/>
    <col min="6" max="6" width="3.42578125" customWidth="1"/>
    <col min="7" max="7" width="15.28515625" customWidth="1"/>
    <col min="8" max="8" width="12.28515625" customWidth="1"/>
    <col min="9" max="9" width="14.5703125" customWidth="1"/>
    <col min="10" max="10" width="2.85546875" customWidth="1"/>
    <col min="11" max="11" width="13.85546875" customWidth="1"/>
    <col min="12" max="12" width="14" customWidth="1"/>
    <col min="13" max="13" width="14.140625" customWidth="1"/>
    <col min="14" max="14" width="5.42578125" customWidth="1"/>
    <col min="15" max="15" width="12.28515625" customWidth="1"/>
    <col min="16" max="16" width="14.7109375" customWidth="1"/>
    <col min="17" max="17" width="12.5703125" customWidth="1"/>
  </cols>
  <sheetData>
    <row r="1" spans="1:18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23.25" x14ac:dyDescent="0.35">
      <c r="A2" s="2"/>
      <c r="B2" s="2"/>
      <c r="C2" s="105" t="s">
        <v>1</v>
      </c>
      <c r="D2" s="106"/>
      <c r="E2" s="107"/>
      <c r="F2" s="104"/>
      <c r="G2" s="111" t="s">
        <v>9</v>
      </c>
      <c r="H2" s="112"/>
      <c r="I2" s="113"/>
      <c r="J2" s="2"/>
      <c r="K2" s="108" t="s">
        <v>0</v>
      </c>
      <c r="L2" s="109"/>
      <c r="M2" s="110"/>
      <c r="N2" s="2"/>
      <c r="O2" s="114" t="s">
        <v>14</v>
      </c>
      <c r="P2" s="115"/>
      <c r="Q2" s="116"/>
      <c r="R2" s="2"/>
    </row>
    <row r="3" spans="1:18" ht="15.75" thickBot="1" x14ac:dyDescent="0.3">
      <c r="A3" s="2"/>
      <c r="B3" s="2"/>
      <c r="C3" s="100" t="s">
        <v>7</v>
      </c>
      <c r="D3" s="101" t="s">
        <v>8</v>
      </c>
      <c r="E3" s="102" t="s">
        <v>56</v>
      </c>
      <c r="F3" s="2"/>
      <c r="G3" s="100" t="s">
        <v>7</v>
      </c>
      <c r="H3" s="101" t="s">
        <v>8</v>
      </c>
      <c r="I3" s="102" t="s">
        <v>56</v>
      </c>
      <c r="J3" s="2"/>
      <c r="K3" s="100" t="s">
        <v>7</v>
      </c>
      <c r="L3" s="101" t="s">
        <v>8</v>
      </c>
      <c r="M3" s="102" t="s">
        <v>56</v>
      </c>
      <c r="N3" s="2"/>
      <c r="O3" s="100" t="s">
        <v>7</v>
      </c>
      <c r="P3" s="101" t="s">
        <v>8</v>
      </c>
      <c r="Q3" s="102" t="s">
        <v>56</v>
      </c>
      <c r="R3" s="2"/>
    </row>
    <row r="4" spans="1:18" ht="15.75" thickBot="1" x14ac:dyDescent="0.3">
      <c r="A4" s="2"/>
      <c r="B4" s="93" t="s">
        <v>42</v>
      </c>
      <c r="C4" s="9">
        <f>(G4+K4 +O4)</f>
        <v>2250</v>
      </c>
      <c r="D4" s="10">
        <f t="shared" ref="D4:D9" si="0">(H4+L4 +P4)</f>
        <v>1400</v>
      </c>
      <c r="E4" s="11">
        <f>(C4-D4)</f>
        <v>850</v>
      </c>
      <c r="F4" s="2"/>
      <c r="G4" s="6">
        <f>(Gantt!$B11)*100</f>
        <v>1150</v>
      </c>
      <c r="H4" s="7">
        <f>(Gantt!$C11)*100</f>
        <v>1200</v>
      </c>
      <c r="I4" s="8">
        <f>(G4-H4)</f>
        <v>-50</v>
      </c>
      <c r="J4" s="2"/>
      <c r="K4" s="9">
        <v>1000</v>
      </c>
      <c r="L4" s="10">
        <f>Meetings!B4*100</f>
        <v>100</v>
      </c>
      <c r="M4" s="11">
        <f>(K4-L4)</f>
        <v>900</v>
      </c>
      <c r="N4" s="2"/>
      <c r="O4" s="9">
        <f>(SA!C5)*100</f>
        <v>100</v>
      </c>
      <c r="P4" s="10">
        <f>(SA!D5)*100</f>
        <v>100</v>
      </c>
      <c r="Q4" s="11">
        <f>(O4-P4)</f>
        <v>0</v>
      </c>
      <c r="R4" s="2"/>
    </row>
    <row r="5" spans="1:18" ht="15.75" thickBot="1" x14ac:dyDescent="0.3">
      <c r="A5" s="2"/>
      <c r="B5" s="93" t="s">
        <v>43</v>
      </c>
      <c r="C5" s="6">
        <f t="shared" ref="C5:C9" si="1">(G5+K5 +O5)</f>
        <v>1200</v>
      </c>
      <c r="D5" s="7">
        <f t="shared" si="0"/>
        <v>400</v>
      </c>
      <c r="E5" s="8">
        <f t="shared" ref="E5:E9" si="2">(C5-D5)</f>
        <v>800</v>
      </c>
      <c r="F5" s="2"/>
      <c r="G5" s="6">
        <f>(Gantt!$B21)*100</f>
        <v>100</v>
      </c>
      <c r="H5" s="7">
        <f>(Gantt!$C21)*100</f>
        <v>200</v>
      </c>
      <c r="I5" s="8">
        <f t="shared" ref="I5:I9" si="3">(G5-H5)</f>
        <v>-100</v>
      </c>
      <c r="J5" s="2"/>
      <c r="K5" s="6">
        <v>1000</v>
      </c>
      <c r="L5" s="7">
        <f>Meetings!B5*100</f>
        <v>100</v>
      </c>
      <c r="M5" s="8">
        <f t="shared" ref="M5:M9" si="4">(K5-L5)</f>
        <v>900</v>
      </c>
      <c r="N5" s="2"/>
      <c r="O5" s="6">
        <f>(SA!C9)*100</f>
        <v>100</v>
      </c>
      <c r="P5" s="7">
        <f>(SA!D9)*100</f>
        <v>100</v>
      </c>
      <c r="Q5" s="8">
        <f t="shared" ref="Q5:Q9" si="5">(O5-P5)</f>
        <v>0</v>
      </c>
      <c r="R5" s="2"/>
    </row>
    <row r="6" spans="1:18" ht="15.75" thickBot="1" x14ac:dyDescent="0.3">
      <c r="A6" s="2"/>
      <c r="B6" s="93" t="s">
        <v>44</v>
      </c>
      <c r="C6" s="6">
        <f t="shared" si="1"/>
        <v>1300</v>
      </c>
      <c r="D6" s="7">
        <f t="shared" si="0"/>
        <v>300</v>
      </c>
      <c r="E6" s="8">
        <f t="shared" si="2"/>
        <v>1000</v>
      </c>
      <c r="F6" s="2"/>
      <c r="G6" s="6">
        <f>(Gantt!$B31)*100</f>
        <v>200</v>
      </c>
      <c r="H6" s="7">
        <f>(Gantt!$C31)*100</f>
        <v>100</v>
      </c>
      <c r="I6" s="8">
        <f t="shared" si="3"/>
        <v>100</v>
      </c>
      <c r="J6" s="2"/>
      <c r="K6" s="6">
        <v>1000</v>
      </c>
      <c r="L6" s="7">
        <f>Meetings!B6*100</f>
        <v>100</v>
      </c>
      <c r="M6" s="8">
        <f t="shared" si="4"/>
        <v>900</v>
      </c>
      <c r="N6" s="2"/>
      <c r="O6" s="6">
        <f>(SA!C15)*100</f>
        <v>100</v>
      </c>
      <c r="P6" s="7">
        <f>(SA!D15)*100</f>
        <v>100</v>
      </c>
      <c r="Q6" s="8">
        <f t="shared" si="5"/>
        <v>0</v>
      </c>
      <c r="R6" s="2"/>
    </row>
    <row r="7" spans="1:18" ht="15.75" thickBot="1" x14ac:dyDescent="0.3">
      <c r="A7" s="2"/>
      <c r="B7" s="93" t="s">
        <v>45</v>
      </c>
      <c r="C7" s="20">
        <f t="shared" si="1"/>
        <v>1300</v>
      </c>
      <c r="D7" s="21">
        <f t="shared" si="0"/>
        <v>300</v>
      </c>
      <c r="E7" s="12">
        <f t="shared" si="2"/>
        <v>1000</v>
      </c>
      <c r="F7" s="2"/>
      <c r="G7" s="6">
        <f>(Gantt!$B41)*100</f>
        <v>200</v>
      </c>
      <c r="H7" s="7">
        <f>(Gantt!$C41)*100</f>
        <v>100</v>
      </c>
      <c r="I7" s="8">
        <f t="shared" si="3"/>
        <v>100</v>
      </c>
      <c r="J7" s="2"/>
      <c r="K7" s="6">
        <v>1000</v>
      </c>
      <c r="L7" s="7">
        <f>Meetings!B7*100</f>
        <v>100</v>
      </c>
      <c r="M7" s="8">
        <f t="shared" si="4"/>
        <v>900</v>
      </c>
      <c r="N7" s="2"/>
      <c r="O7" s="20">
        <f>(SA!C19)*100</f>
        <v>100</v>
      </c>
      <c r="P7" s="21">
        <f>(SA!D19)*100</f>
        <v>100</v>
      </c>
      <c r="Q7" s="12">
        <f t="shared" si="5"/>
        <v>0</v>
      </c>
      <c r="R7" s="2"/>
    </row>
    <row r="8" spans="1:18" ht="15.75" thickBot="1" x14ac:dyDescent="0.3">
      <c r="A8" s="2"/>
      <c r="B8" s="93" t="s">
        <v>46</v>
      </c>
      <c r="C8" s="20">
        <f t="shared" si="1"/>
        <v>1200</v>
      </c>
      <c r="D8" s="21">
        <f t="shared" si="0"/>
        <v>400</v>
      </c>
      <c r="E8" s="12">
        <f t="shared" si="2"/>
        <v>800</v>
      </c>
      <c r="F8" s="2"/>
      <c r="G8" s="6">
        <f>(Gantt!$B51)*100</f>
        <v>100</v>
      </c>
      <c r="H8" s="7">
        <f>(Gantt!$C51)*100</f>
        <v>200</v>
      </c>
      <c r="I8" s="8">
        <f t="shared" si="3"/>
        <v>-100</v>
      </c>
      <c r="J8" s="2"/>
      <c r="K8" s="6">
        <v>1000</v>
      </c>
      <c r="L8" s="7">
        <f>Meetings!B8*100</f>
        <v>100</v>
      </c>
      <c r="M8" s="8">
        <f t="shared" si="4"/>
        <v>900</v>
      </c>
      <c r="N8" s="2"/>
      <c r="O8" s="20">
        <f>(SA!C23)*100</f>
        <v>100</v>
      </c>
      <c r="P8" s="21">
        <f>(SA!D23)*100</f>
        <v>100</v>
      </c>
      <c r="Q8" s="12">
        <f t="shared" si="5"/>
        <v>0</v>
      </c>
      <c r="R8" s="2"/>
    </row>
    <row r="9" spans="1:18" ht="15.75" thickBot="1" x14ac:dyDescent="0.3">
      <c r="A9" s="2"/>
      <c r="B9" s="93" t="s">
        <v>47</v>
      </c>
      <c r="C9" s="20">
        <f t="shared" si="1"/>
        <v>1300</v>
      </c>
      <c r="D9" s="21">
        <f t="shared" si="0"/>
        <v>300</v>
      </c>
      <c r="E9" s="12">
        <f t="shared" si="2"/>
        <v>1000</v>
      </c>
      <c r="F9" s="2"/>
      <c r="G9" s="6">
        <f>(Gantt!$B61)*100</f>
        <v>200</v>
      </c>
      <c r="H9" s="7">
        <f>(Gantt!$C61)*100</f>
        <v>100</v>
      </c>
      <c r="I9" s="8">
        <f t="shared" si="3"/>
        <v>100</v>
      </c>
      <c r="J9" s="2"/>
      <c r="K9" s="6">
        <v>1000</v>
      </c>
      <c r="L9" s="7">
        <f>Meetings!B9*100</f>
        <v>100</v>
      </c>
      <c r="M9" s="8">
        <f t="shared" si="4"/>
        <v>900</v>
      </c>
      <c r="N9" s="2"/>
      <c r="O9" s="20">
        <f>(SA!C27)*100</f>
        <v>100</v>
      </c>
      <c r="P9" s="21">
        <f>(SA!D27)*100</f>
        <v>100</v>
      </c>
      <c r="Q9" s="12">
        <f t="shared" si="5"/>
        <v>0</v>
      </c>
      <c r="R9" s="2"/>
    </row>
    <row r="10" spans="1:18" ht="21.75" thickBot="1" x14ac:dyDescent="0.4">
      <c r="A10" s="2"/>
      <c r="B10" s="103" t="s">
        <v>1</v>
      </c>
      <c r="C10" s="94">
        <f>SUM(C4:C9)</f>
        <v>8550</v>
      </c>
      <c r="D10" s="95">
        <f>SUM(D4:D9)</f>
        <v>3100</v>
      </c>
      <c r="E10" s="96">
        <f>SUM(E4:E9)</f>
        <v>5450</v>
      </c>
      <c r="F10" s="2"/>
      <c r="G10" s="97">
        <f>SUM(G4:G9)</f>
        <v>1950</v>
      </c>
      <c r="H10" s="98">
        <f>SUM(H4:H9)</f>
        <v>1900</v>
      </c>
      <c r="I10" s="99">
        <f>SUM(I4:I9)</f>
        <v>50</v>
      </c>
      <c r="J10" s="2"/>
      <c r="K10" s="97">
        <f>SUM(K4:K9)</f>
        <v>6000</v>
      </c>
      <c r="L10" s="98">
        <f>SUM(L4:L9)</f>
        <v>600</v>
      </c>
      <c r="M10" s="99">
        <f>SUM(M4:M9)</f>
        <v>5400</v>
      </c>
      <c r="N10" s="2"/>
      <c r="O10" s="94">
        <f>SUM(O4:O9)</f>
        <v>600</v>
      </c>
      <c r="P10" s="95">
        <f>SUM(P4:P9)</f>
        <v>600</v>
      </c>
      <c r="Q10" s="96">
        <f>SUM(Q4:Q9)</f>
        <v>0</v>
      </c>
      <c r="R10" s="2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</sheetData>
  <mergeCells count="4">
    <mergeCell ref="C2:E2"/>
    <mergeCell ref="K2:M2"/>
    <mergeCell ref="G2:I2"/>
    <mergeCell ref="O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77"/>
  <sheetViews>
    <sheetView tabSelected="1" zoomScale="55" zoomScaleNormal="55" workbookViewId="0">
      <selection activeCell="C6" sqref="C6"/>
    </sheetView>
  </sheetViews>
  <sheetFormatPr defaultRowHeight="15" x14ac:dyDescent="0.25"/>
  <cols>
    <col min="1" max="1" width="32" customWidth="1"/>
    <col min="2" max="2" width="26.42578125" customWidth="1"/>
    <col min="3" max="3" width="17.140625" customWidth="1"/>
    <col min="6" max="6" width="10.7109375" customWidth="1"/>
    <col min="9" max="9" width="9.28515625" customWidth="1"/>
  </cols>
  <sheetData>
    <row r="1" spans="1:31" ht="15.75" thickBot="1" x14ac:dyDescent="0.3">
      <c r="A1" s="2"/>
      <c r="B1" s="25" t="s">
        <v>35</v>
      </c>
      <c r="C1" s="34" t="s">
        <v>34</v>
      </c>
      <c r="D1" s="27" t="s">
        <v>30</v>
      </c>
      <c r="E1" s="32"/>
      <c r="F1" s="29" t="s">
        <v>31</v>
      </c>
      <c r="G1" s="28"/>
      <c r="H1" s="30"/>
      <c r="I1" s="33" t="s">
        <v>32</v>
      </c>
      <c r="J1" s="28"/>
      <c r="K1" s="31"/>
      <c r="L1" s="29" t="s">
        <v>33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6.5" thickBot="1" x14ac:dyDescent="0.3">
      <c r="A2" s="1" t="s">
        <v>24</v>
      </c>
      <c r="B2" s="4"/>
      <c r="C2" s="4"/>
      <c r="D2" s="34" t="s">
        <v>4</v>
      </c>
      <c r="E2" s="34">
        <v>3</v>
      </c>
      <c r="F2" s="34">
        <v>6</v>
      </c>
      <c r="G2" s="34">
        <v>9</v>
      </c>
      <c r="H2" s="34">
        <v>12</v>
      </c>
      <c r="I2" s="38">
        <v>15</v>
      </c>
      <c r="J2" s="34">
        <v>18</v>
      </c>
      <c r="K2" s="34">
        <v>21</v>
      </c>
      <c r="L2" s="34">
        <v>24</v>
      </c>
      <c r="M2" s="34">
        <v>27</v>
      </c>
      <c r="N2" s="34">
        <v>30</v>
      </c>
      <c r="O2" s="34">
        <v>33</v>
      </c>
      <c r="P2" s="34">
        <v>36</v>
      </c>
      <c r="Q2" s="34">
        <v>39</v>
      </c>
      <c r="R2" s="34">
        <v>42</v>
      </c>
      <c r="S2" s="34">
        <v>45</v>
      </c>
      <c r="T2" s="34">
        <v>48</v>
      </c>
      <c r="U2" s="34">
        <v>51</v>
      </c>
      <c r="V2" s="34">
        <v>54</v>
      </c>
      <c r="W2" s="34">
        <v>57</v>
      </c>
      <c r="X2" s="34">
        <v>60</v>
      </c>
      <c r="Y2" s="34">
        <v>63</v>
      </c>
      <c r="Z2" s="34">
        <v>66</v>
      </c>
      <c r="AA2" s="34">
        <v>69</v>
      </c>
      <c r="AB2" s="34">
        <v>72</v>
      </c>
      <c r="AC2" s="34">
        <v>75</v>
      </c>
      <c r="AD2" s="34">
        <v>78</v>
      </c>
      <c r="AE2" s="2"/>
    </row>
    <row r="3" spans="1:31" ht="15.75" thickBot="1" x14ac:dyDescent="0.3">
      <c r="A3" s="14" t="s">
        <v>57</v>
      </c>
      <c r="B3" s="22">
        <v>1.5</v>
      </c>
      <c r="C3" s="84">
        <v>1</v>
      </c>
      <c r="D3" s="32"/>
      <c r="I3" s="75"/>
      <c r="N3" s="75"/>
      <c r="S3" s="75"/>
      <c r="X3" s="75"/>
      <c r="AC3" s="75"/>
      <c r="AE3" s="2"/>
    </row>
    <row r="4" spans="1:31" ht="15.75" thickBot="1" x14ac:dyDescent="0.3">
      <c r="A4" s="17" t="s">
        <v>58</v>
      </c>
      <c r="B4">
        <v>2</v>
      </c>
      <c r="C4" s="16">
        <v>2</v>
      </c>
      <c r="D4" s="32"/>
      <c r="I4" s="76"/>
      <c r="N4" s="75"/>
      <c r="S4" s="75"/>
      <c r="X4" s="75"/>
      <c r="AC4" s="75"/>
      <c r="AE4" s="2"/>
    </row>
    <row r="5" spans="1:31" ht="15.75" thickBot="1" x14ac:dyDescent="0.3">
      <c r="A5" s="17" t="s">
        <v>13</v>
      </c>
      <c r="B5">
        <v>2</v>
      </c>
      <c r="C5" s="16">
        <v>2</v>
      </c>
      <c r="E5" s="30"/>
      <c r="I5" s="76"/>
      <c r="N5" s="75"/>
      <c r="S5" s="75"/>
      <c r="X5" s="75"/>
      <c r="AC5" s="75"/>
      <c r="AE5" s="2"/>
    </row>
    <row r="6" spans="1:31" ht="15.75" thickBot="1" x14ac:dyDescent="0.3">
      <c r="A6" s="17" t="s">
        <v>59</v>
      </c>
      <c r="B6">
        <v>2.5</v>
      </c>
      <c r="C6" s="16">
        <v>2.5</v>
      </c>
      <c r="F6" s="31"/>
      <c r="I6" s="76"/>
      <c r="J6" s="23"/>
      <c r="N6" s="75"/>
      <c r="S6" s="75"/>
      <c r="X6" s="75"/>
      <c r="AC6" s="75"/>
      <c r="AE6" s="2"/>
    </row>
    <row r="7" spans="1:31" x14ac:dyDescent="0.25">
      <c r="A7" s="17" t="s">
        <v>60</v>
      </c>
      <c r="B7">
        <v>1.5</v>
      </c>
      <c r="C7" s="16">
        <v>2.5</v>
      </c>
      <c r="I7" s="76"/>
      <c r="N7" s="75"/>
      <c r="S7" s="75"/>
      <c r="X7" s="75"/>
      <c r="AC7" s="75"/>
      <c r="AE7" s="2"/>
    </row>
    <row r="8" spans="1:31" x14ac:dyDescent="0.25">
      <c r="A8" s="17" t="s">
        <v>61</v>
      </c>
      <c r="B8">
        <v>2</v>
      </c>
      <c r="C8" s="16">
        <v>2</v>
      </c>
      <c r="I8" s="76"/>
      <c r="N8" s="75"/>
      <c r="S8" s="75"/>
      <c r="X8" s="75"/>
      <c r="AC8" s="75"/>
      <c r="AE8" s="2"/>
    </row>
    <row r="9" spans="1:31" x14ac:dyDescent="0.25">
      <c r="A9" s="17" t="s">
        <v>21</v>
      </c>
      <c r="C9" s="16"/>
      <c r="I9" s="76"/>
      <c r="N9" s="75"/>
      <c r="S9" s="75"/>
      <c r="X9" s="75"/>
      <c r="AC9" s="75"/>
      <c r="AE9" s="2"/>
    </row>
    <row r="10" spans="1:31" ht="15.75" thickBot="1" x14ac:dyDescent="0.3">
      <c r="A10" s="19" t="s">
        <v>22</v>
      </c>
      <c r="B10" s="85"/>
      <c r="C10" s="86"/>
      <c r="I10" s="76"/>
      <c r="N10" s="75"/>
      <c r="S10" s="75"/>
      <c r="X10" s="75"/>
      <c r="AC10" s="75"/>
      <c r="AE10" s="2"/>
    </row>
    <row r="11" spans="1:31" ht="15.75" thickBot="1" x14ac:dyDescent="0.3">
      <c r="A11" s="81" t="s">
        <v>23</v>
      </c>
      <c r="B11" s="82">
        <f>SUM(B3:B10)</f>
        <v>11.5</v>
      </c>
      <c r="C11" s="83">
        <f>SUM(C3:C10)</f>
        <v>12</v>
      </c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2"/>
    </row>
    <row r="12" spans="1:31" ht="15.75" thickBot="1" x14ac:dyDescent="0.3">
      <c r="A12" s="61" t="s">
        <v>25</v>
      </c>
      <c r="B12" s="87"/>
      <c r="C12" s="8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2"/>
    </row>
    <row r="13" spans="1:31" x14ac:dyDescent="0.25">
      <c r="A13" s="14" t="s">
        <v>15</v>
      </c>
      <c r="B13" s="22">
        <v>1</v>
      </c>
      <c r="C13" s="84">
        <v>2</v>
      </c>
      <c r="I13" s="76"/>
      <c r="N13" s="76"/>
      <c r="S13" s="76"/>
      <c r="X13" s="76"/>
      <c r="AC13" s="76"/>
      <c r="AE13" s="2"/>
    </row>
    <row r="14" spans="1:31" x14ac:dyDescent="0.25">
      <c r="A14" s="17" t="s">
        <v>16</v>
      </c>
      <c r="C14" s="16"/>
      <c r="I14" s="76"/>
      <c r="N14" s="76"/>
      <c r="S14" s="76"/>
      <c r="X14" s="76"/>
      <c r="AC14" s="76"/>
      <c r="AE14" s="2"/>
    </row>
    <row r="15" spans="1:31" x14ac:dyDescent="0.25">
      <c r="A15" s="17" t="s">
        <v>17</v>
      </c>
      <c r="C15" s="16"/>
      <c r="I15" s="76"/>
      <c r="N15" s="76"/>
      <c r="S15" s="76"/>
      <c r="X15" s="76"/>
      <c r="AC15" s="76"/>
      <c r="AE15" s="2"/>
    </row>
    <row r="16" spans="1:31" x14ac:dyDescent="0.25">
      <c r="A16" s="17" t="s">
        <v>18</v>
      </c>
      <c r="C16" s="16"/>
      <c r="I16" s="76"/>
      <c r="N16" s="76"/>
      <c r="S16" s="76"/>
      <c r="X16" s="76"/>
      <c r="AC16" s="76"/>
      <c r="AE16" s="2"/>
    </row>
    <row r="17" spans="1:31" x14ac:dyDescent="0.25">
      <c r="A17" s="17" t="s">
        <v>19</v>
      </c>
      <c r="C17" s="16"/>
      <c r="I17" s="76"/>
      <c r="N17" s="76"/>
      <c r="S17" s="76"/>
      <c r="X17" s="76"/>
      <c r="AC17" s="76"/>
      <c r="AE17" s="2"/>
    </row>
    <row r="18" spans="1:31" x14ac:dyDescent="0.25">
      <c r="A18" s="17" t="s">
        <v>20</v>
      </c>
      <c r="C18" s="16"/>
      <c r="I18" s="76"/>
      <c r="N18" s="76"/>
      <c r="S18" s="76"/>
      <c r="X18" s="76"/>
      <c r="AC18" s="76"/>
      <c r="AE18" s="2"/>
    </row>
    <row r="19" spans="1:31" x14ac:dyDescent="0.25">
      <c r="A19" s="17" t="s">
        <v>21</v>
      </c>
      <c r="C19" s="16"/>
      <c r="I19" s="76"/>
      <c r="N19" s="76"/>
      <c r="S19" s="76"/>
      <c r="X19" s="76"/>
      <c r="AC19" s="76"/>
      <c r="AE19" s="2"/>
    </row>
    <row r="20" spans="1:31" ht="15.75" thickBot="1" x14ac:dyDescent="0.3">
      <c r="A20" s="19" t="s">
        <v>22</v>
      </c>
      <c r="B20" s="85"/>
      <c r="C20" s="86"/>
      <c r="I20" s="76"/>
      <c r="N20" s="76"/>
      <c r="S20" s="76"/>
      <c r="X20" s="76"/>
      <c r="AC20" s="76"/>
      <c r="AE20" s="2"/>
    </row>
    <row r="21" spans="1:31" ht="15.75" thickBot="1" x14ac:dyDescent="0.3">
      <c r="A21" s="78" t="s">
        <v>23</v>
      </c>
      <c r="B21" s="79">
        <f>SUM(B13:B20)</f>
        <v>1</v>
      </c>
      <c r="C21" s="80">
        <f>SUM(C13:C20)</f>
        <v>2</v>
      </c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2"/>
    </row>
    <row r="22" spans="1:31" ht="15.75" thickBot="1" x14ac:dyDescent="0.3">
      <c r="A22" s="89" t="s">
        <v>26</v>
      </c>
      <c r="B22" s="90"/>
      <c r="C22" s="9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2"/>
    </row>
    <row r="23" spans="1:31" x14ac:dyDescent="0.25">
      <c r="A23" s="14" t="s">
        <v>15</v>
      </c>
      <c r="B23" s="22">
        <v>2</v>
      </c>
      <c r="C23" s="84">
        <v>1</v>
      </c>
      <c r="E23" s="23"/>
      <c r="I23" s="76"/>
      <c r="N23" s="76"/>
      <c r="S23" s="76"/>
      <c r="X23" s="76"/>
      <c r="AC23" s="76"/>
      <c r="AE23" s="2"/>
    </row>
    <row r="24" spans="1:31" x14ac:dyDescent="0.25">
      <c r="A24" s="17" t="s">
        <v>16</v>
      </c>
      <c r="C24" s="16"/>
      <c r="I24" s="76"/>
      <c r="N24" s="76"/>
      <c r="S24" s="76"/>
      <c r="X24" s="76"/>
      <c r="AC24" s="76"/>
      <c r="AE24" s="2"/>
    </row>
    <row r="25" spans="1:31" x14ac:dyDescent="0.25">
      <c r="A25" s="17" t="s">
        <v>17</v>
      </c>
      <c r="C25" s="16"/>
      <c r="I25" s="76"/>
      <c r="N25" s="76"/>
      <c r="S25" s="76"/>
      <c r="X25" s="76"/>
      <c r="AC25" s="76"/>
      <c r="AE25" s="2"/>
    </row>
    <row r="26" spans="1:31" x14ac:dyDescent="0.25">
      <c r="A26" s="17" t="s">
        <v>18</v>
      </c>
      <c r="C26" s="16"/>
      <c r="I26" s="76"/>
      <c r="N26" s="76"/>
      <c r="S26" s="76"/>
      <c r="X26" s="76"/>
      <c r="AC26" s="76"/>
      <c r="AE26" s="2"/>
    </row>
    <row r="27" spans="1:31" x14ac:dyDescent="0.25">
      <c r="A27" s="17" t="s">
        <v>19</v>
      </c>
      <c r="C27" s="16"/>
      <c r="I27" s="76"/>
      <c r="N27" s="76"/>
      <c r="S27" s="76"/>
      <c r="X27" s="76"/>
      <c r="AC27" s="76"/>
      <c r="AE27" s="2"/>
    </row>
    <row r="28" spans="1:31" x14ac:dyDescent="0.25">
      <c r="A28" s="17" t="s">
        <v>20</v>
      </c>
      <c r="C28" s="16"/>
      <c r="I28" s="76"/>
      <c r="N28" s="76"/>
      <c r="S28" s="76"/>
      <c r="X28" s="76"/>
      <c r="AC28" s="76"/>
      <c r="AE28" s="2"/>
    </row>
    <row r="29" spans="1:31" x14ac:dyDescent="0.25">
      <c r="A29" s="17" t="s">
        <v>21</v>
      </c>
      <c r="C29" s="16"/>
      <c r="I29" s="76"/>
      <c r="N29" s="76"/>
      <c r="S29" s="76"/>
      <c r="X29" s="76"/>
      <c r="AC29" s="76"/>
      <c r="AE29" s="2"/>
    </row>
    <row r="30" spans="1:31" ht="15.75" thickBot="1" x14ac:dyDescent="0.3">
      <c r="A30" s="19" t="s">
        <v>22</v>
      </c>
      <c r="B30" s="85"/>
      <c r="C30" s="86"/>
      <c r="I30" s="76"/>
      <c r="N30" s="76"/>
      <c r="S30" s="76"/>
      <c r="X30" s="76"/>
      <c r="AC30" s="76"/>
      <c r="AE30" s="2"/>
    </row>
    <row r="31" spans="1:31" ht="15.75" thickBot="1" x14ac:dyDescent="0.3">
      <c r="A31" s="78" t="s">
        <v>23</v>
      </c>
      <c r="B31" s="79">
        <f>SUM(B23:B30)</f>
        <v>2</v>
      </c>
      <c r="C31" s="80">
        <f>SUM(C23:C30)</f>
        <v>1</v>
      </c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2"/>
    </row>
    <row r="32" spans="1:31" ht="15.75" thickBot="1" x14ac:dyDescent="0.3">
      <c r="A32" s="89" t="s">
        <v>27</v>
      </c>
      <c r="B32" s="90"/>
      <c r="C32" s="9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2"/>
    </row>
    <row r="33" spans="1:31" x14ac:dyDescent="0.25">
      <c r="A33" s="14" t="s">
        <v>15</v>
      </c>
      <c r="B33" s="22">
        <v>2</v>
      </c>
      <c r="C33" s="84">
        <v>1</v>
      </c>
      <c r="I33" s="76"/>
      <c r="N33" s="76"/>
      <c r="S33" s="76"/>
      <c r="X33" s="76"/>
      <c r="AC33" s="76"/>
      <c r="AE33" s="2"/>
    </row>
    <row r="34" spans="1:31" x14ac:dyDescent="0.25">
      <c r="A34" s="17" t="s">
        <v>16</v>
      </c>
      <c r="C34" s="16"/>
      <c r="I34" s="76"/>
      <c r="N34" s="76"/>
      <c r="S34" s="76"/>
      <c r="X34" s="76"/>
      <c r="AC34" s="76"/>
      <c r="AE34" s="2"/>
    </row>
    <row r="35" spans="1:31" x14ac:dyDescent="0.25">
      <c r="A35" s="17" t="s">
        <v>17</v>
      </c>
      <c r="C35" s="16"/>
      <c r="I35" s="76"/>
      <c r="N35" s="76"/>
      <c r="S35" s="76"/>
      <c r="X35" s="76"/>
      <c r="AC35" s="76"/>
      <c r="AE35" s="2"/>
    </row>
    <row r="36" spans="1:31" x14ac:dyDescent="0.25">
      <c r="A36" s="17" t="s">
        <v>18</v>
      </c>
      <c r="C36" s="16"/>
      <c r="I36" s="76"/>
      <c r="N36" s="76"/>
      <c r="S36" s="76"/>
      <c r="X36" s="76"/>
      <c r="AC36" s="76"/>
      <c r="AE36" s="2"/>
    </row>
    <row r="37" spans="1:31" x14ac:dyDescent="0.25">
      <c r="A37" s="17" t="s">
        <v>19</v>
      </c>
      <c r="C37" s="16"/>
      <c r="I37" s="76"/>
      <c r="N37" s="76"/>
      <c r="S37" s="76"/>
      <c r="X37" s="76"/>
      <c r="AC37" s="76"/>
      <c r="AE37" s="2"/>
    </row>
    <row r="38" spans="1:31" x14ac:dyDescent="0.25">
      <c r="A38" s="17" t="s">
        <v>20</v>
      </c>
      <c r="C38" s="16"/>
      <c r="I38" s="76"/>
      <c r="N38" s="76"/>
      <c r="S38" s="76"/>
      <c r="X38" s="76"/>
      <c r="AC38" s="76"/>
      <c r="AE38" s="2"/>
    </row>
    <row r="39" spans="1:31" x14ac:dyDescent="0.25">
      <c r="A39" s="17" t="s">
        <v>21</v>
      </c>
      <c r="C39" s="16"/>
      <c r="I39" s="76"/>
      <c r="N39" s="76"/>
      <c r="S39" s="76"/>
      <c r="X39" s="76"/>
      <c r="AC39" s="76"/>
      <c r="AE39" s="2"/>
    </row>
    <row r="40" spans="1:31" ht="15.75" thickBot="1" x14ac:dyDescent="0.3">
      <c r="A40" s="19" t="s">
        <v>22</v>
      </c>
      <c r="B40" s="85"/>
      <c r="C40" s="86"/>
      <c r="I40" s="76"/>
      <c r="N40" s="76"/>
      <c r="S40" s="76"/>
      <c r="X40" s="76"/>
      <c r="AC40" s="76"/>
      <c r="AE40" s="2"/>
    </row>
    <row r="41" spans="1:31" ht="15.75" thickBot="1" x14ac:dyDescent="0.3">
      <c r="A41" s="78" t="s">
        <v>23</v>
      </c>
      <c r="B41" s="79">
        <f>SUM(B33:B40)</f>
        <v>2</v>
      </c>
      <c r="C41" s="80">
        <f>SUM(C33:C40)</f>
        <v>1</v>
      </c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2"/>
    </row>
    <row r="42" spans="1:31" ht="15.75" thickBot="1" x14ac:dyDescent="0.3">
      <c r="A42" s="89" t="s">
        <v>28</v>
      </c>
      <c r="B42" s="90"/>
      <c r="C42" s="9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2"/>
    </row>
    <row r="43" spans="1:31" x14ac:dyDescent="0.25">
      <c r="A43" s="14" t="s">
        <v>15</v>
      </c>
      <c r="B43" s="22">
        <v>1</v>
      </c>
      <c r="C43" s="84">
        <v>2</v>
      </c>
      <c r="I43" s="76"/>
      <c r="N43" s="76"/>
      <c r="S43" s="76"/>
      <c r="X43" s="76"/>
      <c r="AC43" s="76"/>
      <c r="AE43" s="2"/>
    </row>
    <row r="44" spans="1:31" x14ac:dyDescent="0.25">
      <c r="A44" s="17" t="s">
        <v>16</v>
      </c>
      <c r="C44" s="16"/>
      <c r="I44" s="76"/>
      <c r="N44" s="76"/>
      <c r="S44" s="76"/>
      <c r="X44" s="76"/>
      <c r="AC44" s="76"/>
      <c r="AE44" s="2"/>
    </row>
    <row r="45" spans="1:31" x14ac:dyDescent="0.25">
      <c r="A45" s="17" t="s">
        <v>17</v>
      </c>
      <c r="C45" s="16"/>
      <c r="I45" s="76"/>
      <c r="N45" s="76"/>
      <c r="S45" s="76"/>
      <c r="X45" s="76"/>
      <c r="AC45" s="76"/>
      <c r="AE45" s="2"/>
    </row>
    <row r="46" spans="1:31" x14ac:dyDescent="0.25">
      <c r="A46" s="17" t="s">
        <v>18</v>
      </c>
      <c r="C46" s="16"/>
      <c r="I46" s="76"/>
      <c r="N46" s="76"/>
      <c r="S46" s="76"/>
      <c r="X46" s="76"/>
      <c r="AC46" s="76"/>
      <c r="AE46" s="2"/>
    </row>
    <row r="47" spans="1:31" x14ac:dyDescent="0.25">
      <c r="A47" s="17" t="s">
        <v>19</v>
      </c>
      <c r="C47" s="16"/>
      <c r="I47" s="76"/>
      <c r="N47" s="76"/>
      <c r="S47" s="76"/>
      <c r="X47" s="76"/>
      <c r="AC47" s="76"/>
      <c r="AE47" s="2"/>
    </row>
    <row r="48" spans="1:31" x14ac:dyDescent="0.25">
      <c r="A48" s="17" t="s">
        <v>20</v>
      </c>
      <c r="C48" s="16"/>
      <c r="I48" s="76"/>
      <c r="N48" s="76"/>
      <c r="S48" s="76"/>
      <c r="X48" s="76"/>
      <c r="AC48" s="76"/>
      <c r="AE48" s="2"/>
    </row>
    <row r="49" spans="1:31" x14ac:dyDescent="0.25">
      <c r="A49" s="17" t="s">
        <v>21</v>
      </c>
      <c r="C49" s="16"/>
      <c r="I49" s="76"/>
      <c r="N49" s="76"/>
      <c r="S49" s="76"/>
      <c r="X49" s="76"/>
      <c r="AC49" s="76"/>
      <c r="AE49" s="2"/>
    </row>
    <row r="50" spans="1:31" ht="15.75" thickBot="1" x14ac:dyDescent="0.3">
      <c r="A50" s="19" t="s">
        <v>22</v>
      </c>
      <c r="B50" s="85"/>
      <c r="C50" s="86"/>
      <c r="I50" s="76"/>
      <c r="N50" s="76"/>
      <c r="S50" s="76"/>
      <c r="X50" s="76"/>
      <c r="AC50" s="76"/>
      <c r="AE50" s="2"/>
    </row>
    <row r="51" spans="1:31" ht="15.75" thickBot="1" x14ac:dyDescent="0.3">
      <c r="A51" s="78" t="s">
        <v>23</v>
      </c>
      <c r="B51" s="79">
        <f>SUM(B43:B50)</f>
        <v>1</v>
      </c>
      <c r="C51" s="80">
        <f>SUM(C43:C50)</f>
        <v>2</v>
      </c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2"/>
    </row>
    <row r="52" spans="1:31" ht="15.75" thickBot="1" x14ac:dyDescent="0.3">
      <c r="A52" s="89" t="s">
        <v>29</v>
      </c>
      <c r="B52" s="90"/>
      <c r="C52" s="9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2"/>
    </row>
    <row r="53" spans="1:31" x14ac:dyDescent="0.25">
      <c r="A53" s="14" t="s">
        <v>15</v>
      </c>
      <c r="B53" s="22">
        <v>2</v>
      </c>
      <c r="C53" s="84">
        <v>1</v>
      </c>
      <c r="I53" s="76"/>
      <c r="N53" s="76"/>
      <c r="S53" s="76"/>
      <c r="X53" s="76"/>
      <c r="AC53" s="76"/>
      <c r="AE53" s="2"/>
    </row>
    <row r="54" spans="1:31" x14ac:dyDescent="0.25">
      <c r="A54" s="17" t="s">
        <v>16</v>
      </c>
      <c r="C54" s="16"/>
      <c r="I54" s="76"/>
      <c r="N54" s="76"/>
      <c r="S54" s="76"/>
      <c r="X54" s="76"/>
      <c r="AC54" s="76"/>
      <c r="AE54" s="2"/>
    </row>
    <row r="55" spans="1:31" x14ac:dyDescent="0.25">
      <c r="A55" s="17" t="s">
        <v>17</v>
      </c>
      <c r="C55" s="16"/>
      <c r="I55" s="76"/>
      <c r="N55" s="76"/>
      <c r="S55" s="76"/>
      <c r="X55" s="76"/>
      <c r="AC55" s="76"/>
      <c r="AE55" s="2"/>
    </row>
    <row r="56" spans="1:31" x14ac:dyDescent="0.25">
      <c r="A56" s="17" t="s">
        <v>18</v>
      </c>
      <c r="C56" s="16"/>
      <c r="I56" s="76"/>
      <c r="N56" s="76"/>
      <c r="S56" s="76"/>
      <c r="X56" s="76"/>
      <c r="AC56" s="76"/>
      <c r="AE56" s="2"/>
    </row>
    <row r="57" spans="1:31" x14ac:dyDescent="0.25">
      <c r="A57" s="17" t="s">
        <v>19</v>
      </c>
      <c r="C57" s="16"/>
      <c r="I57" s="76"/>
      <c r="N57" s="76"/>
      <c r="S57" s="76"/>
      <c r="X57" s="76"/>
      <c r="AC57" s="76"/>
      <c r="AE57" s="2"/>
    </row>
    <row r="58" spans="1:31" x14ac:dyDescent="0.25">
      <c r="A58" s="17" t="s">
        <v>20</v>
      </c>
      <c r="C58" s="16"/>
      <c r="I58" s="76"/>
      <c r="N58" s="76"/>
      <c r="S58" s="76"/>
      <c r="X58" s="76"/>
      <c r="AC58" s="76"/>
      <c r="AE58" s="2"/>
    </row>
    <row r="59" spans="1:31" x14ac:dyDescent="0.25">
      <c r="A59" s="17" t="s">
        <v>21</v>
      </c>
      <c r="C59" s="16"/>
      <c r="I59" s="76"/>
      <c r="N59" s="76"/>
      <c r="S59" s="76"/>
      <c r="X59" s="76"/>
      <c r="AC59" s="76"/>
      <c r="AE59" s="2"/>
    </row>
    <row r="60" spans="1:31" ht="15.75" thickBot="1" x14ac:dyDescent="0.3">
      <c r="A60" s="19" t="s">
        <v>22</v>
      </c>
      <c r="B60" s="85"/>
      <c r="C60" s="86"/>
      <c r="I60" s="76"/>
      <c r="N60" s="76"/>
      <c r="S60" s="76"/>
      <c r="X60" s="76"/>
      <c r="AC60" s="76"/>
      <c r="AE60" s="2"/>
    </row>
    <row r="61" spans="1:31" ht="15.75" thickBot="1" x14ac:dyDescent="0.3">
      <c r="A61" s="78" t="s">
        <v>23</v>
      </c>
      <c r="B61" s="79">
        <f>SUM(B53:B60)</f>
        <v>2</v>
      </c>
      <c r="C61" s="79">
        <f>SUM(C53:C60)</f>
        <v>1</v>
      </c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2"/>
    </row>
    <row r="62" spans="1:3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2"/>
    </row>
    <row r="63" spans="1:31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.75" thickBot="1" x14ac:dyDescent="0.3">
      <c r="A64" s="38" t="s">
        <v>37</v>
      </c>
      <c r="B64" s="25">
        <f>SUM(B61,B51,B41,B31,B21,B11)</f>
        <v>19.5</v>
      </c>
      <c r="C64" s="34">
        <f>SUM(C61,C51,C41,C31,C21,C11)</f>
        <v>19</v>
      </c>
      <c r="D64" s="4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.75" thickBot="1" x14ac:dyDescent="0.3">
      <c r="A65" s="39" t="s">
        <v>36</v>
      </c>
      <c r="B65" s="24">
        <f>B64*100</f>
        <v>1950</v>
      </c>
      <c r="C65" s="92">
        <f>C64*100</f>
        <v>1900</v>
      </c>
      <c r="D65" s="4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25">
      <c r="A66" s="38" t="s">
        <v>38</v>
      </c>
      <c r="B66" s="36">
        <f>B64-C64</f>
        <v>0.5</v>
      </c>
      <c r="C66" s="4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.75" thickBot="1" x14ac:dyDescent="0.3">
      <c r="A67" s="39" t="s">
        <v>39</v>
      </c>
      <c r="B67" s="37">
        <f>B65-C65</f>
        <v>50</v>
      </c>
      <c r="C67" s="4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77" spans="1:31" x14ac:dyDescent="0.25">
      <c r="B77" s="24"/>
      <c r="C77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workbookViewId="0">
      <selection activeCell="E11" sqref="E11"/>
    </sheetView>
  </sheetViews>
  <sheetFormatPr defaultRowHeight="15" x14ac:dyDescent="0.25"/>
  <sheetData>
    <row r="1" spans="1:13" ht="15.75" thickBot="1" x14ac:dyDescent="0.3">
      <c r="A1" s="2"/>
      <c r="B1" s="44" t="s">
        <v>2</v>
      </c>
      <c r="C1" s="44" t="s">
        <v>40</v>
      </c>
      <c r="D1" s="44" t="s">
        <v>41</v>
      </c>
      <c r="E1" s="44" t="s">
        <v>41</v>
      </c>
      <c r="F1" s="44" t="s">
        <v>41</v>
      </c>
      <c r="G1" s="44" t="s">
        <v>41</v>
      </c>
      <c r="H1" s="44" t="s">
        <v>41</v>
      </c>
      <c r="I1" s="44" t="s">
        <v>41</v>
      </c>
      <c r="J1" s="44" t="s">
        <v>41</v>
      </c>
      <c r="K1" s="44" t="s">
        <v>41</v>
      </c>
      <c r="L1" s="44" t="s">
        <v>41</v>
      </c>
      <c r="M1" s="2"/>
    </row>
    <row r="2" spans="1:13" ht="62.25" customHeight="1" thickBot="1" x14ac:dyDescent="0.3">
      <c r="A2" s="2"/>
      <c r="B2" s="45" t="s">
        <v>3</v>
      </c>
      <c r="C2" s="48" t="s">
        <v>6</v>
      </c>
      <c r="D2" s="47"/>
      <c r="E2" s="47"/>
      <c r="F2" s="47"/>
      <c r="G2" s="47"/>
      <c r="H2" s="47"/>
      <c r="I2" s="47"/>
      <c r="J2" s="47"/>
      <c r="K2" s="47"/>
      <c r="L2" s="46"/>
      <c r="M2" s="2"/>
    </row>
    <row r="3" spans="1:13" ht="15.75" thickBot="1" x14ac:dyDescent="0.3">
      <c r="A3" s="2"/>
      <c r="B3" s="5" t="s">
        <v>4</v>
      </c>
      <c r="C3" s="44">
        <v>1</v>
      </c>
      <c r="D3" s="44">
        <v>1</v>
      </c>
      <c r="E3" s="44">
        <v>1</v>
      </c>
      <c r="F3" s="44">
        <v>1</v>
      </c>
      <c r="G3" s="44">
        <v>1</v>
      </c>
      <c r="H3" s="44">
        <v>1</v>
      </c>
      <c r="I3" s="44">
        <v>1</v>
      </c>
      <c r="J3" s="44">
        <v>1</v>
      </c>
      <c r="K3" s="44">
        <v>1</v>
      </c>
      <c r="L3" s="44">
        <v>1</v>
      </c>
      <c r="M3" s="2"/>
    </row>
    <row r="4" spans="1:13" ht="15.75" thickBot="1" x14ac:dyDescent="0.3">
      <c r="A4" s="55" t="s">
        <v>42</v>
      </c>
      <c r="B4" s="35">
        <f t="shared" ref="B4:B9" si="0">SUMIF(C4:L4,C$11,C$3:L$3)</f>
        <v>1</v>
      </c>
      <c r="C4" s="3" t="s">
        <v>5</v>
      </c>
      <c r="D4" s="3"/>
      <c r="E4" s="3"/>
      <c r="F4" s="3"/>
      <c r="G4" s="3"/>
      <c r="H4" s="3"/>
      <c r="I4" s="3"/>
      <c r="J4" s="3"/>
      <c r="K4" s="3"/>
      <c r="L4" s="3"/>
      <c r="M4" s="2"/>
    </row>
    <row r="5" spans="1:13" ht="15.75" thickBot="1" x14ac:dyDescent="0.3">
      <c r="A5" s="55" t="s">
        <v>43</v>
      </c>
      <c r="B5" s="44">
        <f t="shared" si="0"/>
        <v>1</v>
      </c>
      <c r="C5" s="3" t="s">
        <v>5</v>
      </c>
      <c r="D5" s="3"/>
      <c r="E5" s="3"/>
      <c r="F5" s="3"/>
      <c r="G5" s="3"/>
      <c r="H5" s="3"/>
      <c r="I5" s="3"/>
      <c r="J5" s="3"/>
      <c r="K5" s="3"/>
      <c r="L5" s="3"/>
      <c r="M5" s="2"/>
    </row>
    <row r="6" spans="1:13" ht="15.75" thickBot="1" x14ac:dyDescent="0.3">
      <c r="A6" s="55" t="s">
        <v>44</v>
      </c>
      <c r="B6" s="44">
        <f t="shared" si="0"/>
        <v>1</v>
      </c>
      <c r="C6" s="3" t="s">
        <v>5</v>
      </c>
      <c r="D6" s="3"/>
      <c r="E6" s="3"/>
      <c r="F6" s="3"/>
      <c r="G6" s="3"/>
      <c r="H6" s="3"/>
      <c r="I6" s="3"/>
      <c r="J6" s="3"/>
      <c r="K6" s="3"/>
      <c r="L6" s="3"/>
      <c r="M6" s="2"/>
    </row>
    <row r="7" spans="1:13" ht="15.75" thickBot="1" x14ac:dyDescent="0.3">
      <c r="A7" s="55" t="s">
        <v>45</v>
      </c>
      <c r="B7" s="44">
        <f t="shared" si="0"/>
        <v>1</v>
      </c>
      <c r="C7" s="3" t="s">
        <v>5</v>
      </c>
      <c r="D7" s="3"/>
      <c r="E7" s="3"/>
      <c r="F7" s="3"/>
      <c r="G7" s="3"/>
      <c r="H7" s="3"/>
      <c r="I7" s="3"/>
      <c r="J7" s="3"/>
      <c r="K7" s="3"/>
      <c r="L7" s="3"/>
      <c r="M7" s="2"/>
    </row>
    <row r="8" spans="1:13" ht="15.75" thickBot="1" x14ac:dyDescent="0.3">
      <c r="A8" s="55" t="s">
        <v>46</v>
      </c>
      <c r="B8" s="44">
        <f t="shared" si="0"/>
        <v>1</v>
      </c>
      <c r="C8" s="3" t="s">
        <v>5</v>
      </c>
      <c r="D8" s="3"/>
      <c r="E8" s="3"/>
      <c r="F8" s="3"/>
      <c r="G8" s="3"/>
      <c r="H8" s="3"/>
      <c r="I8" s="3"/>
      <c r="J8" s="3"/>
      <c r="K8" s="3"/>
      <c r="L8" s="3"/>
      <c r="M8" s="2"/>
    </row>
    <row r="9" spans="1:13" ht="15.75" thickBot="1" x14ac:dyDescent="0.3">
      <c r="A9" s="55" t="s">
        <v>47</v>
      </c>
      <c r="B9" s="44">
        <f t="shared" si="0"/>
        <v>1</v>
      </c>
      <c r="C9" s="3" t="s">
        <v>5</v>
      </c>
      <c r="M9" s="2"/>
    </row>
    <row r="10" spans="1:13" ht="15.75" thickBot="1" x14ac:dyDescent="0.3">
      <c r="A10" s="56" t="s">
        <v>1</v>
      </c>
      <c r="B10" s="51">
        <f>SUM(B4:B9)</f>
        <v>6</v>
      </c>
      <c r="C10" s="51">
        <f t="shared" ref="C10:L10" si="1">COUNTIF(C4:C9,"*ü*") * C3</f>
        <v>6</v>
      </c>
      <c r="D10" s="51">
        <f t="shared" si="1"/>
        <v>0</v>
      </c>
      <c r="E10" s="51">
        <f t="shared" si="1"/>
        <v>0</v>
      </c>
      <c r="F10" s="51">
        <f t="shared" si="1"/>
        <v>0</v>
      </c>
      <c r="G10" s="51">
        <f t="shared" si="1"/>
        <v>0</v>
      </c>
      <c r="H10" s="51">
        <f t="shared" si="1"/>
        <v>0</v>
      </c>
      <c r="I10" s="51">
        <f t="shared" si="1"/>
        <v>0</v>
      </c>
      <c r="J10" s="51">
        <f t="shared" si="1"/>
        <v>0</v>
      </c>
      <c r="K10" s="51">
        <f t="shared" si="1"/>
        <v>0</v>
      </c>
      <c r="L10" s="51">
        <f t="shared" si="1"/>
        <v>0</v>
      </c>
      <c r="M10" s="50"/>
    </row>
    <row r="11" spans="1:13" ht="15.75" thickBot="1" x14ac:dyDescent="0.3">
      <c r="A11" s="55" t="s">
        <v>48</v>
      </c>
      <c r="B11" s="54" t="s">
        <v>50</v>
      </c>
      <c r="C11" s="52" t="s">
        <v>5</v>
      </c>
      <c r="D11" s="53" t="s">
        <v>51</v>
      </c>
      <c r="E11" s="52" t="s">
        <v>49</v>
      </c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49" t="s">
        <v>48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5"/>
  <sheetViews>
    <sheetView zoomScale="115" zoomScaleNormal="115" workbookViewId="0">
      <selection activeCell="E2" sqref="E2"/>
    </sheetView>
  </sheetViews>
  <sheetFormatPr defaultRowHeight="15" x14ac:dyDescent="0.25"/>
  <cols>
    <col min="1" max="1" width="15" customWidth="1"/>
    <col min="2" max="2" width="29.7109375" customWidth="1"/>
    <col min="3" max="3" width="15" customWidth="1"/>
    <col min="4" max="4" width="11.5703125" customWidth="1"/>
    <col min="5" max="19" width="3.7109375" customWidth="1"/>
  </cols>
  <sheetData>
    <row r="1" spans="1:20" ht="19.5" thickBot="1" x14ac:dyDescent="0.35">
      <c r="A1" s="40"/>
      <c r="B1" s="74" t="s">
        <v>10</v>
      </c>
      <c r="C1" s="57" t="s">
        <v>54</v>
      </c>
      <c r="D1" s="57" t="s">
        <v>55</v>
      </c>
      <c r="E1" s="25">
        <v>1</v>
      </c>
      <c r="F1" s="26">
        <v>2</v>
      </c>
      <c r="G1" s="26">
        <v>3</v>
      </c>
      <c r="H1" s="26">
        <v>4</v>
      </c>
      <c r="I1" s="71">
        <v>5</v>
      </c>
      <c r="J1" s="26">
        <v>6</v>
      </c>
      <c r="K1" s="26">
        <v>7</v>
      </c>
      <c r="L1" s="26">
        <v>8</v>
      </c>
      <c r="M1" s="26">
        <v>9</v>
      </c>
      <c r="N1" s="71">
        <v>10</v>
      </c>
      <c r="O1" s="26">
        <v>11</v>
      </c>
      <c r="P1" s="26">
        <v>12</v>
      </c>
      <c r="Q1" s="26">
        <v>13</v>
      </c>
      <c r="R1" s="26">
        <v>14</v>
      </c>
      <c r="S1" s="72">
        <v>15</v>
      </c>
      <c r="T1" s="2"/>
    </row>
    <row r="2" spans="1:20" ht="15.75" thickBot="1" x14ac:dyDescent="0.3">
      <c r="A2" s="55" t="s">
        <v>42</v>
      </c>
      <c r="B2" s="15" t="s">
        <v>11</v>
      </c>
      <c r="C2">
        <v>1</v>
      </c>
      <c r="D2" s="16">
        <v>1</v>
      </c>
      <c r="E2" s="67"/>
      <c r="I2" s="73"/>
      <c r="N2" s="73"/>
      <c r="S2" s="73"/>
      <c r="T2" s="2"/>
    </row>
    <row r="3" spans="1:20" x14ac:dyDescent="0.25">
      <c r="A3" s="17"/>
      <c r="B3" s="15" t="s">
        <v>13</v>
      </c>
      <c r="C3">
        <v>0</v>
      </c>
      <c r="D3" s="16">
        <v>0</v>
      </c>
      <c r="I3" s="73"/>
      <c r="N3" s="73"/>
      <c r="S3" s="73"/>
      <c r="T3" s="2"/>
    </row>
    <row r="4" spans="1:20" ht="15.75" thickBot="1" x14ac:dyDescent="0.3">
      <c r="A4" s="17"/>
      <c r="B4" s="15" t="s">
        <v>15</v>
      </c>
      <c r="C4">
        <v>0</v>
      </c>
      <c r="D4" s="16">
        <v>0</v>
      </c>
      <c r="I4" s="73"/>
      <c r="N4" s="73"/>
      <c r="S4" s="73"/>
      <c r="T4" s="2"/>
    </row>
    <row r="5" spans="1:20" ht="15.75" thickBot="1" x14ac:dyDescent="0.3">
      <c r="A5" s="17"/>
      <c r="B5" s="61" t="s">
        <v>12</v>
      </c>
      <c r="C5" s="59">
        <f>SUM(C2:C4)</f>
        <v>1</v>
      </c>
      <c r="D5" s="60">
        <f>SUM(D2:D4)</f>
        <v>1</v>
      </c>
      <c r="E5" s="61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2"/>
    </row>
    <row r="6" spans="1:20" ht="15.75" thickBot="1" x14ac:dyDescent="0.3">
      <c r="A6" s="55" t="s">
        <v>43</v>
      </c>
      <c r="B6" s="15" t="s">
        <v>11</v>
      </c>
      <c r="C6">
        <v>1</v>
      </c>
      <c r="D6" s="16">
        <v>1</v>
      </c>
      <c r="E6" s="67"/>
      <c r="I6" s="73"/>
      <c r="N6" s="73"/>
      <c r="S6" s="73"/>
      <c r="T6" s="2"/>
    </row>
    <row r="7" spans="1:20" x14ac:dyDescent="0.25">
      <c r="A7" s="17"/>
      <c r="B7" s="15" t="s">
        <v>13</v>
      </c>
      <c r="C7">
        <v>0</v>
      </c>
      <c r="D7" s="16">
        <v>0</v>
      </c>
      <c r="I7" s="73"/>
      <c r="N7" s="73"/>
      <c r="S7" s="73"/>
      <c r="T7" s="2"/>
    </row>
    <row r="8" spans="1:20" ht="15.75" thickBot="1" x14ac:dyDescent="0.3">
      <c r="A8" s="17"/>
      <c r="B8" s="15" t="s">
        <v>16</v>
      </c>
      <c r="C8">
        <v>0</v>
      </c>
      <c r="D8" s="16">
        <v>0</v>
      </c>
      <c r="I8" s="73"/>
      <c r="N8" s="73"/>
      <c r="S8" s="73"/>
      <c r="T8" s="2"/>
    </row>
    <row r="9" spans="1:20" ht="15.75" thickBot="1" x14ac:dyDescent="0.3">
      <c r="A9" s="17"/>
      <c r="B9" s="61" t="s">
        <v>12</v>
      </c>
      <c r="C9" s="59">
        <f>SUM(C6:C8)</f>
        <v>1</v>
      </c>
      <c r="D9" s="60">
        <f>SUM(D6:D8)</f>
        <v>1</v>
      </c>
      <c r="E9" s="61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2"/>
    </row>
    <row r="10" spans="1:20" ht="15.75" thickBot="1" x14ac:dyDescent="0.3">
      <c r="A10" s="55" t="s">
        <v>44</v>
      </c>
      <c r="B10" s="15" t="s">
        <v>11</v>
      </c>
      <c r="C10">
        <v>1</v>
      </c>
      <c r="D10" s="16">
        <v>1</v>
      </c>
      <c r="E10" s="67"/>
      <c r="I10" s="73"/>
      <c r="N10" s="73"/>
      <c r="S10" s="73"/>
      <c r="T10" s="2"/>
    </row>
    <row r="11" spans="1:20" x14ac:dyDescent="0.25">
      <c r="A11" s="17"/>
      <c r="B11" s="15" t="s">
        <v>13</v>
      </c>
      <c r="C11">
        <v>0</v>
      </c>
      <c r="D11" s="16">
        <v>0</v>
      </c>
      <c r="I11" s="73"/>
      <c r="N11" s="73"/>
      <c r="S11" s="73"/>
      <c r="T11" s="2"/>
    </row>
    <row r="12" spans="1:20" x14ac:dyDescent="0.25">
      <c r="A12" s="17"/>
      <c r="B12" s="15" t="s">
        <v>17</v>
      </c>
      <c r="C12">
        <v>0</v>
      </c>
      <c r="D12" s="16">
        <v>0</v>
      </c>
      <c r="I12" s="73"/>
      <c r="N12" s="73"/>
      <c r="S12" s="73"/>
      <c r="T12" s="2"/>
    </row>
    <row r="13" spans="1:20" x14ac:dyDescent="0.25">
      <c r="A13" s="17"/>
      <c r="B13" s="18" t="s">
        <v>18</v>
      </c>
      <c r="C13">
        <v>0</v>
      </c>
      <c r="D13" s="16">
        <v>0</v>
      </c>
      <c r="I13" s="73"/>
      <c r="N13" s="73"/>
      <c r="S13" s="73"/>
      <c r="T13" s="2"/>
    </row>
    <row r="14" spans="1:20" ht="15.75" thickBot="1" x14ac:dyDescent="0.3">
      <c r="A14" s="17"/>
      <c r="B14" s="15" t="s">
        <v>19</v>
      </c>
      <c r="C14">
        <v>0</v>
      </c>
      <c r="D14" s="16">
        <v>0</v>
      </c>
      <c r="I14" s="73"/>
      <c r="N14" s="73"/>
      <c r="S14" s="73"/>
      <c r="T14" s="2"/>
    </row>
    <row r="15" spans="1:20" ht="15.75" thickBot="1" x14ac:dyDescent="0.3">
      <c r="A15" s="17"/>
      <c r="B15" s="58" t="s">
        <v>12</v>
      </c>
      <c r="C15" s="59">
        <f>SUM(C10:C14)</f>
        <v>1</v>
      </c>
      <c r="D15" s="60">
        <f>SUM(D10:D14)</f>
        <v>1</v>
      </c>
      <c r="E15" s="61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2"/>
    </row>
    <row r="16" spans="1:20" ht="15.75" thickBot="1" x14ac:dyDescent="0.3">
      <c r="A16" s="55" t="s">
        <v>45</v>
      </c>
      <c r="B16" s="15" t="s">
        <v>11</v>
      </c>
      <c r="C16">
        <v>1</v>
      </c>
      <c r="D16" s="16">
        <v>1</v>
      </c>
      <c r="E16" s="67"/>
      <c r="I16" s="73"/>
      <c r="N16" s="73"/>
      <c r="S16" s="73"/>
      <c r="T16" s="2"/>
    </row>
    <row r="17" spans="1:21" x14ac:dyDescent="0.25">
      <c r="A17" s="17"/>
      <c r="B17" s="15" t="s">
        <v>13</v>
      </c>
      <c r="C17">
        <v>0</v>
      </c>
      <c r="D17" s="16">
        <v>0</v>
      </c>
      <c r="I17" s="73"/>
      <c r="N17" s="73"/>
      <c r="S17" s="73"/>
      <c r="T17" s="2"/>
    </row>
    <row r="18" spans="1:21" ht="15.75" thickBot="1" x14ac:dyDescent="0.3">
      <c r="A18" s="17"/>
      <c r="B18" s="15" t="s">
        <v>20</v>
      </c>
      <c r="C18">
        <v>0</v>
      </c>
      <c r="D18" s="16">
        <v>0</v>
      </c>
      <c r="I18" s="73"/>
      <c r="N18" s="73"/>
      <c r="S18" s="73"/>
      <c r="T18" s="2"/>
    </row>
    <row r="19" spans="1:21" ht="15.75" thickBot="1" x14ac:dyDescent="0.3">
      <c r="A19" s="17"/>
      <c r="B19" s="58" t="s">
        <v>12</v>
      </c>
      <c r="C19" s="59">
        <f>SUM(C16:C18)</f>
        <v>1</v>
      </c>
      <c r="D19" s="60">
        <f>SUM(D16:D18)</f>
        <v>1</v>
      </c>
      <c r="E19" s="61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2"/>
    </row>
    <row r="20" spans="1:21" ht="15.75" thickBot="1" x14ac:dyDescent="0.3">
      <c r="A20" s="55" t="s">
        <v>46</v>
      </c>
      <c r="B20" s="15" t="s">
        <v>11</v>
      </c>
      <c r="C20">
        <v>1</v>
      </c>
      <c r="D20" s="16">
        <v>1</v>
      </c>
      <c r="E20" s="67"/>
      <c r="I20" s="73"/>
      <c r="N20" s="73"/>
      <c r="S20" s="73"/>
      <c r="T20" s="2"/>
    </row>
    <row r="21" spans="1:21" x14ac:dyDescent="0.25">
      <c r="A21" s="17"/>
      <c r="B21" s="15" t="s">
        <v>13</v>
      </c>
      <c r="C21">
        <v>0</v>
      </c>
      <c r="D21" s="16">
        <v>0</v>
      </c>
      <c r="I21" s="73"/>
      <c r="N21" s="73"/>
      <c r="S21" s="73"/>
      <c r="T21" s="2"/>
    </row>
    <row r="22" spans="1:21" ht="15.75" thickBot="1" x14ac:dyDescent="0.3">
      <c r="A22" s="17"/>
      <c r="B22" s="15" t="s">
        <v>21</v>
      </c>
      <c r="C22">
        <v>0</v>
      </c>
      <c r="D22" s="16">
        <v>0</v>
      </c>
      <c r="I22" s="73"/>
      <c r="N22" s="73"/>
      <c r="S22" s="73"/>
      <c r="T22" s="2"/>
    </row>
    <row r="23" spans="1:21" ht="15.75" thickBot="1" x14ac:dyDescent="0.3">
      <c r="A23" s="17"/>
      <c r="B23" s="58" t="s">
        <v>12</v>
      </c>
      <c r="C23" s="59">
        <f>SUM(C20:C22)</f>
        <v>1</v>
      </c>
      <c r="D23" s="60">
        <f>SUM(D20:D22)</f>
        <v>1</v>
      </c>
      <c r="E23" s="61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2"/>
    </row>
    <row r="24" spans="1:21" ht="15.75" thickBot="1" x14ac:dyDescent="0.3">
      <c r="A24" s="55" t="s">
        <v>47</v>
      </c>
      <c r="B24" s="15" t="s">
        <v>11</v>
      </c>
      <c r="C24">
        <v>1</v>
      </c>
      <c r="D24" s="16">
        <v>1</v>
      </c>
      <c r="E24" s="67"/>
      <c r="I24" s="73"/>
      <c r="N24" s="73"/>
      <c r="S24" s="73"/>
      <c r="T24" s="2"/>
      <c r="U24" s="13"/>
    </row>
    <row r="25" spans="1:21" x14ac:dyDescent="0.25">
      <c r="A25" s="17"/>
      <c r="B25" s="15" t="s">
        <v>13</v>
      </c>
      <c r="C25">
        <v>0</v>
      </c>
      <c r="D25" s="16">
        <v>0</v>
      </c>
      <c r="I25" s="73"/>
      <c r="N25" s="73"/>
      <c r="S25" s="73"/>
      <c r="T25" s="2"/>
    </row>
    <row r="26" spans="1:21" ht="15.75" thickBot="1" x14ac:dyDescent="0.3">
      <c r="A26" s="17"/>
      <c r="B26" s="15" t="s">
        <v>22</v>
      </c>
      <c r="C26">
        <v>0</v>
      </c>
      <c r="D26" s="16">
        <v>0</v>
      </c>
      <c r="I26" s="73"/>
      <c r="N26" s="73"/>
      <c r="S26" s="73"/>
      <c r="T26" s="2"/>
    </row>
    <row r="27" spans="1:21" ht="15.75" thickBot="1" x14ac:dyDescent="0.3">
      <c r="A27" s="17"/>
      <c r="B27" s="61" t="s">
        <v>12</v>
      </c>
      <c r="C27" s="59">
        <f>SUM(C24:C26)</f>
        <v>1</v>
      </c>
      <c r="D27" s="60">
        <f>SUM(D24:D26)</f>
        <v>1</v>
      </c>
      <c r="E27" s="61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60"/>
      <c r="T27" s="2"/>
    </row>
    <row r="28" spans="1:21" ht="15.75" thickBot="1" x14ac:dyDescent="0.3">
      <c r="A28" s="19"/>
      <c r="B28" s="62" t="s">
        <v>1</v>
      </c>
      <c r="C28" s="63">
        <f>SUM(C13,C17,C23,C27)</f>
        <v>2</v>
      </c>
      <c r="D28" s="64">
        <f>SUM(D13,D17,D23,D27)</f>
        <v>2</v>
      </c>
      <c r="E28" s="70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4"/>
      <c r="T28" s="2"/>
    </row>
    <row r="29" spans="1:21" ht="24" thickBot="1" x14ac:dyDescent="0.4">
      <c r="A29" s="69" t="s">
        <v>30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1" ht="15.75" thickBot="1" x14ac:dyDescent="0.3">
      <c r="A30" s="50"/>
      <c r="B30" s="6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1" ht="15.75" thickBot="1" x14ac:dyDescent="0.3">
      <c r="A31" s="31"/>
      <c r="B31" s="13" t="s">
        <v>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1" ht="15.75" thickBot="1" x14ac:dyDescent="0.3">
      <c r="A32" s="65"/>
      <c r="B32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.75" thickBot="1" x14ac:dyDescent="0.3">
      <c r="A33" s="51"/>
      <c r="B33" t="s">
        <v>12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66"/>
      <c r="B34" t="s">
        <v>53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Management Summary</vt:lpstr>
      <vt:lpstr>Gantt</vt:lpstr>
      <vt:lpstr>Meetings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pizza</dc:creator>
  <cp:lastModifiedBy>Jaidin Medina</cp:lastModifiedBy>
  <dcterms:created xsi:type="dcterms:W3CDTF">2018-11-06T05:29:55Z</dcterms:created>
  <dcterms:modified xsi:type="dcterms:W3CDTF">2019-02-21T16:20:09Z</dcterms:modified>
</cp:coreProperties>
</file>