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nagement Summary" sheetId="1" r:id="rId3"/>
    <sheet state="visible" name="Gantt" sheetId="2" r:id="rId4"/>
    <sheet state="visible" name="Meetings" sheetId="3" r:id="rId5"/>
    <sheet state="visible" name="SA" sheetId="4" r:id="rId6"/>
  </sheets>
  <definedNames/>
  <calcPr/>
</workbook>
</file>

<file path=xl/sharedStrings.xml><?xml version="1.0" encoding="utf-8"?>
<sst xmlns="http://schemas.openxmlformats.org/spreadsheetml/2006/main" count="162" uniqueCount="86">
  <si>
    <t>Date</t>
  </si>
  <si>
    <t>Jan. 24</t>
  </si>
  <si>
    <t>Jan. 30</t>
  </si>
  <si>
    <t>TBD</t>
  </si>
  <si>
    <t>Predicted Time Needed (Hours)</t>
  </si>
  <si>
    <t>Total</t>
  </si>
  <si>
    <t>Time Spent (Hours)</t>
  </si>
  <si>
    <t>Purpose</t>
  </si>
  <si>
    <t>Key</t>
  </si>
  <si>
    <t>Completed</t>
  </si>
  <si>
    <t>First Meeting</t>
  </si>
  <si>
    <t>Discuss Features</t>
  </si>
  <si>
    <t>Champ/Pres.</t>
  </si>
  <si>
    <t>Coding</t>
  </si>
  <si>
    <t>Hours</t>
  </si>
  <si>
    <t>Meetings</t>
  </si>
  <si>
    <t>Jaidin</t>
  </si>
  <si>
    <t>Systems Analysis</t>
  </si>
  <si>
    <t>This Week</t>
  </si>
  <si>
    <t>Budgeted</t>
  </si>
  <si>
    <t>Actual</t>
  </si>
  <si>
    <t>ü</t>
  </si>
  <si>
    <t>x</t>
  </si>
  <si>
    <r>
      <rPr>
        <rFont val="Calibri"/>
        <color rgb="FFFF0000"/>
        <sz val="11.0"/>
      </rPr>
      <t>Deficit</t>
    </r>
    <r>
      <rPr>
        <rFont val="Calibri"/>
        <color rgb="FF000000"/>
        <sz val="11.0"/>
      </rPr>
      <t>/Excess</t>
    </r>
  </si>
  <si>
    <t>Planned</t>
  </si>
  <si>
    <r>
      <rPr>
        <rFont val="Calibri"/>
        <b/>
        <sz val="12.0"/>
      </rPr>
      <t xml:space="preserve">Jaidin                       </t>
    </r>
    <r>
      <rPr>
        <rFont val="Calibri"/>
        <sz val="11.0"/>
      </rPr>
      <t>Team Lead 1</t>
    </r>
  </si>
  <si>
    <r>
      <rPr>
        <rFont val="Calibri"/>
        <color rgb="FFFF0000"/>
        <sz val="11.0"/>
      </rPr>
      <t>Deficit</t>
    </r>
    <r>
      <rPr>
        <rFont val="Calibri"/>
        <color rgb="FF000000"/>
        <sz val="11.0"/>
      </rPr>
      <t>/Excess</t>
    </r>
  </si>
  <si>
    <t>Aaron</t>
  </si>
  <si>
    <r>
      <rPr>
        <rFont val="Calibri"/>
        <color rgb="FFFF0000"/>
        <sz val="11.0"/>
      </rPr>
      <t>Deficit</t>
    </r>
    <r>
      <rPr>
        <rFont val="Calibri"/>
        <color rgb="FF000000"/>
        <sz val="11.0"/>
      </rPr>
      <t>/Excess</t>
    </r>
  </si>
  <si>
    <t>Lenin</t>
  </si>
  <si>
    <t>Jeff</t>
  </si>
  <si>
    <r>
      <rPr>
        <rFont val="Calibri"/>
        <color rgb="FFFF0000"/>
        <sz val="11.0"/>
      </rPr>
      <t>Deficit</t>
    </r>
    <r>
      <rPr>
        <rFont val="Calibri"/>
        <color rgb="FF000000"/>
        <sz val="11.0"/>
      </rPr>
      <t>/Excess</t>
    </r>
  </si>
  <si>
    <t>Irven</t>
  </si>
  <si>
    <t>Yiquing</t>
  </si>
  <si>
    <t>Music - Pre Loaded</t>
  </si>
  <si>
    <t>Music Frequency &amp; Obstacle Connection</t>
  </si>
  <si>
    <t>Key:</t>
  </si>
  <si>
    <t>Present</t>
  </si>
  <si>
    <t>Away</t>
  </si>
  <si>
    <t>Total:</t>
  </si>
  <si>
    <r>
      <rPr>
        <rFont val="Calibri"/>
        <b/>
        <color rgb="FF000000"/>
        <sz val="11.0"/>
      </rPr>
      <t>Aaron</t>
    </r>
    <r>
      <rPr>
        <rFont val="Calibri"/>
        <color rgb="FF000000"/>
        <sz val="11.0"/>
      </rPr>
      <t xml:space="preserve">                              Team Lead 2</t>
    </r>
  </si>
  <si>
    <t>Background</t>
  </si>
  <si>
    <t xml:space="preserve">Illusion of movement </t>
  </si>
  <si>
    <t>Floor</t>
  </si>
  <si>
    <r>
      <rPr>
        <rFont val="Calibri"/>
        <b/>
        <color rgb="FF000000"/>
        <sz val="11.0"/>
      </rPr>
      <t xml:space="preserve">Lenin                             </t>
    </r>
    <r>
      <rPr>
        <rFont val="Calibri"/>
        <color rgb="FF000000"/>
        <sz val="11.0"/>
      </rPr>
      <t xml:space="preserve"> Team Lead 3</t>
    </r>
  </si>
  <si>
    <t>Obstacle Images</t>
  </si>
  <si>
    <t>Obstacle Purpose/Interactions</t>
  </si>
  <si>
    <t>Coin Generation</t>
  </si>
  <si>
    <t>Task</t>
  </si>
  <si>
    <t>Predicted(Hours)</t>
  </si>
  <si>
    <t>Spent(Hours)</t>
  </si>
  <si>
    <r>
      <rPr>
        <rFont val="Calibri"/>
        <b/>
        <color rgb="FF000000"/>
        <sz val="11.0"/>
      </rPr>
      <t>Jeff</t>
    </r>
    <r>
      <rPr>
        <rFont val="Calibri"/>
        <color rgb="FF000000"/>
        <sz val="11.0"/>
      </rPr>
      <t xml:space="preserve">                                  Team Lead 4</t>
    </r>
  </si>
  <si>
    <t>Champion</t>
  </si>
  <si>
    <t>HUD Layout</t>
  </si>
  <si>
    <t>Score Control</t>
  </si>
  <si>
    <t>Display Score</t>
  </si>
  <si>
    <t>Implmentation of Mulitplier &amp; Display</t>
  </si>
  <si>
    <t>RFP - 3</t>
  </si>
  <si>
    <t>Song Score Implementation &amp; Time Display</t>
  </si>
  <si>
    <t>Menu Button Implementation and Display</t>
  </si>
  <si>
    <t>Presentation</t>
  </si>
  <si>
    <t>Subtotal</t>
  </si>
  <si>
    <r>
      <rPr>
        <rFont val="Calibri"/>
        <b/>
        <color rgb="FF000000"/>
        <sz val="11.0"/>
      </rPr>
      <t>Irven</t>
    </r>
    <r>
      <rPr>
        <rFont val="Calibri"/>
        <color rgb="FF000000"/>
        <sz val="11.0"/>
      </rPr>
      <t xml:space="preserve">                                Team lead 5</t>
    </r>
  </si>
  <si>
    <t>Main Menu</t>
  </si>
  <si>
    <t>Help Menu</t>
  </si>
  <si>
    <t>RFP - 1 &amp; 2</t>
  </si>
  <si>
    <t>Track Selection</t>
  </si>
  <si>
    <t>Play Button</t>
  </si>
  <si>
    <t>Exit Button</t>
  </si>
  <si>
    <t>Sound Controls</t>
  </si>
  <si>
    <t>Hotkey Assignment (Bindings)</t>
  </si>
  <si>
    <t>Lennin</t>
  </si>
  <si>
    <t>RFP - 6 &amp; 8</t>
  </si>
  <si>
    <r>
      <rPr>
        <rFont val="Calibri"/>
        <b/>
        <color rgb="FF000000"/>
        <sz val="11.0"/>
      </rPr>
      <t xml:space="preserve">Yiquing                         </t>
    </r>
    <r>
      <rPr>
        <rFont val="Calibri"/>
        <color rgb="FF000000"/>
        <sz val="11.0"/>
      </rPr>
      <t>Team Lead 6</t>
    </r>
  </si>
  <si>
    <t>Character Development</t>
  </si>
  <si>
    <t>Movement Controls</t>
  </si>
  <si>
    <t>Score Multiplier interactions</t>
  </si>
  <si>
    <t>Character Selection</t>
  </si>
  <si>
    <t>RFP - 7</t>
  </si>
  <si>
    <t>Group Totals (Hours)</t>
  </si>
  <si>
    <r>
      <t>Group Totals (</t>
    </r>
    <r>
      <rPr>
        <rFont val="Calibri"/>
        <color rgb="FF00B050"/>
        <sz val="11.0"/>
      </rPr>
      <t>$</t>
    </r>
    <r>
      <rPr>
        <rFont val="Calibri"/>
        <color rgb="FF000000"/>
        <sz val="11.0"/>
      </rPr>
      <t>)</t>
    </r>
  </si>
  <si>
    <t>RFP - 4 &amp; 5</t>
  </si>
  <si>
    <t>Difference (Hours)</t>
  </si>
  <si>
    <r>
      <t>Difference (</t>
    </r>
    <r>
      <rPr>
        <rFont val="Calibri"/>
        <color rgb="FF00B050"/>
        <sz val="11.0"/>
      </rPr>
      <t>$</t>
    </r>
    <r>
      <rPr>
        <rFont val="Calibri"/>
        <color rgb="FF000000"/>
        <sz val="11.0"/>
      </rPr>
      <t>)</t>
    </r>
  </si>
  <si>
    <t>Dependent On Others</t>
  </si>
  <si>
    <t>Time Slots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</si>
</sst>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. d"/>
    <numFmt numFmtId="165" formatCode="&quot;$&quot;#,##0.00_);[Red]\(&quot;$&quot;#,##0.00\)"/>
    <numFmt numFmtId="166" formatCode="&quot;$&quot;#,##0.00;[Red]&quot;$&quot;#,##0.00"/>
  </numFmts>
  <fonts count="13">
    <font>
      <sz val="11.0"/>
      <color rgb="FF000000"/>
      <name val="Calibri"/>
    </font>
    <font>
      <sz val="11.0"/>
      <color rgb="FF0070C0"/>
      <name val="Calibri"/>
    </font>
    <font>
      <sz val="18.0"/>
      <color rgb="FF000000"/>
      <name val="Calibri"/>
    </font>
    <font/>
    <font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Noto Sans Symbols"/>
    </font>
    <font>
      <sz val="11.0"/>
      <name val="Calibri"/>
    </font>
    <font>
      <b/>
      <i/>
      <sz val="11.0"/>
      <color rgb="FF000000"/>
      <name val="Calibri"/>
    </font>
    <font>
      <sz val="14.0"/>
      <color rgb="FF000000"/>
      <name val="Calibri"/>
    </font>
    <font>
      <sz val="11.0"/>
      <name val="&quot;Calibri&quot;"/>
    </font>
    <font>
      <sz val="11.0"/>
      <color rgb="FFFF0000"/>
      <name val="Calibri"/>
    </font>
    <font>
      <b/>
      <sz val="16.0"/>
      <color rgb="FF00000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FFFADD"/>
        <bgColor rgb="FFFFFADD"/>
      </patternFill>
    </fill>
    <fill>
      <patternFill patternType="solid">
        <fgColor rgb="FF0070C0"/>
        <bgColor rgb="FF0070C0"/>
      </patternFill>
    </fill>
    <fill>
      <patternFill patternType="solid">
        <fgColor rgb="FFADB9CA"/>
        <bgColor rgb="FFADB9CA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4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0" numFmtId="0" xfId="0" applyBorder="1" applyFill="1" applyFont="1"/>
    <xf borderId="2" fillId="3" fontId="0" numFmtId="164" xfId="0" applyAlignment="1" applyBorder="1" applyFont="1" applyNumberFormat="1">
      <alignment readingOrder="0"/>
    </xf>
    <xf borderId="3" fillId="0" fontId="0" numFmtId="0" xfId="0" applyBorder="1" applyFont="1"/>
    <xf borderId="2" fillId="0" fontId="0" numFmtId="0" xfId="0" applyBorder="1" applyFont="1"/>
    <xf borderId="4" fillId="4" fontId="0" numFmtId="0" xfId="0" applyBorder="1" applyFill="1" applyFont="1"/>
    <xf borderId="2" fillId="5" fontId="1" numFmtId="0" xfId="0" applyBorder="1" applyFill="1" applyFont="1"/>
    <xf borderId="5" fillId="6" fontId="2" numFmtId="0" xfId="0" applyAlignment="1" applyBorder="1" applyFill="1" applyFont="1">
      <alignment horizontal="center"/>
    </xf>
    <xf borderId="2" fillId="3" fontId="0" numFmtId="0" xfId="0" applyAlignment="1" applyBorder="1" applyFont="1">
      <alignment horizontal="center" vertical="center"/>
    </xf>
    <xf borderId="6" fillId="0" fontId="3" numFmtId="0" xfId="0" applyBorder="1" applyFont="1"/>
    <xf borderId="2" fillId="3" fontId="0" numFmtId="0" xfId="0" applyAlignment="1" applyBorder="1" applyFont="1">
      <alignment horizontal="center" shrinkToFit="1" vertical="center" wrapText="0"/>
    </xf>
    <xf borderId="7" fillId="0" fontId="3" numFmtId="0" xfId="0" applyBorder="1" applyFont="1"/>
    <xf borderId="2" fillId="3" fontId="4" numFmtId="0" xfId="0" applyAlignment="1" applyBorder="1" applyFont="1">
      <alignment horizontal="center" shrinkToFit="1" vertical="center" wrapText="0"/>
    </xf>
    <xf borderId="1" fillId="2" fontId="0" numFmtId="0" xfId="0" applyAlignment="1" applyBorder="1" applyFont="1">
      <alignment horizontal="center"/>
    </xf>
    <xf borderId="2" fillId="3" fontId="0" numFmtId="0" xfId="0" applyAlignment="1" applyBorder="1" applyFont="1">
      <alignment horizontal="center" readingOrder="0" shrinkToFit="1" vertical="center" wrapText="0"/>
    </xf>
    <xf borderId="8" fillId="4" fontId="0" numFmtId="0" xfId="0" applyBorder="1" applyFont="1"/>
    <xf borderId="4" fillId="3" fontId="0" numFmtId="0" xfId="0" applyBorder="1" applyFont="1"/>
    <xf borderId="5" fillId="7" fontId="2" numFmtId="0" xfId="0" applyAlignment="1" applyBorder="1" applyFill="1" applyFont="1">
      <alignment horizontal="center"/>
    </xf>
    <xf borderId="2" fillId="3" fontId="0" numFmtId="0" xfId="0" applyAlignment="1" applyBorder="1" applyFont="1">
      <alignment readingOrder="0"/>
    </xf>
    <xf borderId="9" fillId="4" fontId="0" numFmtId="0" xfId="0" applyBorder="1" applyFont="1"/>
    <xf borderId="5" fillId="8" fontId="2" numFmtId="0" xfId="0" applyAlignment="1" applyBorder="1" applyFill="1" applyFont="1">
      <alignment horizontal="center"/>
    </xf>
    <xf borderId="2" fillId="9" fontId="0" numFmtId="0" xfId="0" applyBorder="1" applyFill="1" applyFont="1"/>
    <xf borderId="2" fillId="3" fontId="5" numFmtId="0" xfId="0" applyBorder="1" applyFont="1"/>
    <xf borderId="5" fillId="10" fontId="2" numFmtId="0" xfId="0" applyAlignment="1" applyBorder="1" applyFill="1" applyFont="1">
      <alignment horizontal="center"/>
    </xf>
    <xf borderId="2" fillId="4" fontId="0" numFmtId="0" xfId="0" applyBorder="1" applyFont="1"/>
    <xf borderId="10" fillId="11" fontId="0" numFmtId="0" xfId="0" applyBorder="1" applyFill="1" applyFont="1"/>
    <xf borderId="11" fillId="3" fontId="0" numFmtId="0" xfId="0" applyBorder="1" applyFont="1"/>
    <xf borderId="12" fillId="11" fontId="0" numFmtId="0" xfId="0" applyBorder="1" applyFont="1"/>
    <xf borderId="0" fillId="0" fontId="6" numFmtId="0" xfId="0" applyFont="1"/>
    <xf borderId="2" fillId="12" fontId="0" numFmtId="0" xfId="0" applyBorder="1" applyFill="1" applyFont="1"/>
    <xf borderId="13" fillId="11" fontId="0" numFmtId="0" xfId="0" applyBorder="1" applyFont="1"/>
    <xf borderId="2" fillId="0" fontId="6" numFmtId="0" xfId="0" applyBorder="1" applyFont="1"/>
    <xf borderId="1" fillId="13" fontId="7" numFmtId="0" xfId="0" applyBorder="1" applyFill="1" applyFont="1"/>
    <xf borderId="1" fillId="3" fontId="0" numFmtId="0" xfId="0" applyBorder="1" applyFont="1"/>
    <xf borderId="2" fillId="0" fontId="0" numFmtId="0" xfId="0" applyAlignment="1" applyBorder="1" applyFont="1">
      <alignment horizontal="left"/>
    </xf>
    <xf borderId="14" fillId="0" fontId="0" numFmtId="0" xfId="0" applyAlignment="1" applyBorder="1" applyFont="1">
      <alignment horizontal="left"/>
    </xf>
    <xf borderId="2" fillId="14" fontId="5" numFmtId="0" xfId="0" applyBorder="1" applyFill="1" applyFont="1"/>
    <xf borderId="2" fillId="13" fontId="5" numFmtId="0" xfId="0" applyBorder="1" applyFont="1"/>
    <xf borderId="15" fillId="0" fontId="0" numFmtId="0" xfId="0" applyBorder="1" applyFont="1"/>
    <xf borderId="16" fillId="0" fontId="0" numFmtId="0" xfId="0" applyBorder="1" applyFont="1"/>
    <xf borderId="17" fillId="0" fontId="0" numFmtId="165" xfId="0" applyBorder="1" applyFont="1" applyNumberFormat="1"/>
    <xf borderId="0" fillId="0" fontId="0" numFmtId="0" xfId="0" applyFont="1"/>
    <xf borderId="2" fillId="13" fontId="0" numFmtId="0" xfId="0" applyBorder="1" applyFont="1"/>
    <xf borderId="18" fillId="15" fontId="0" numFmtId="0" xfId="0" applyBorder="1" applyFill="1" applyFont="1"/>
    <xf borderId="15" fillId="0" fontId="0" numFmtId="165" xfId="0" applyBorder="1" applyFont="1" applyNumberFormat="1"/>
    <xf borderId="19" fillId="0" fontId="0" numFmtId="0" xfId="0" applyBorder="1" applyFont="1"/>
    <xf borderId="20" fillId="0" fontId="0" numFmtId="0" xfId="0" applyBorder="1" applyFont="1"/>
    <xf borderId="21" fillId="15" fontId="0" numFmtId="0" xfId="0" applyBorder="1" applyFont="1"/>
    <xf borderId="16" fillId="0" fontId="0" numFmtId="165" xfId="0" applyBorder="1" applyFont="1" applyNumberFormat="1"/>
    <xf borderId="2" fillId="2" fontId="0" numFmtId="0" xfId="0" applyBorder="1" applyFont="1"/>
    <xf borderId="0" fillId="0" fontId="7" numFmtId="0" xfId="0" applyFont="1"/>
    <xf borderId="1" fillId="9" fontId="5" numFmtId="0" xfId="0" applyBorder="1" applyFont="1"/>
    <xf borderId="1" fillId="12" fontId="5" numFmtId="0" xfId="0" applyBorder="1" applyFont="1"/>
    <xf borderId="19" fillId="0" fontId="0" numFmtId="165" xfId="0" applyBorder="1" applyFont="1" applyNumberFormat="1"/>
    <xf borderId="22" fillId="0" fontId="0" numFmtId="0" xfId="0" applyBorder="1" applyFont="1"/>
    <xf borderId="23" fillId="0" fontId="0" numFmtId="0" xfId="0" applyBorder="1" applyFont="1"/>
    <xf borderId="24" fillId="0" fontId="0" numFmtId="0" xfId="0" applyBorder="1" applyFont="1"/>
    <xf borderId="0" fillId="0" fontId="0" numFmtId="165" xfId="0" applyFont="1" applyNumberFormat="1"/>
    <xf borderId="25" fillId="16" fontId="8" numFmtId="0" xfId="0" applyBorder="1" applyFill="1" applyFont="1"/>
    <xf borderId="20" fillId="0" fontId="0" numFmtId="165" xfId="0" applyBorder="1" applyFont="1" applyNumberFormat="1"/>
    <xf borderId="26" fillId="16" fontId="0" numFmtId="0" xfId="0" applyBorder="1" applyFont="1"/>
    <xf borderId="27" fillId="16" fontId="0" numFmtId="0" xfId="0" applyBorder="1" applyFont="1"/>
    <xf borderId="21" fillId="17" fontId="0" numFmtId="0" xfId="0" applyBorder="1" applyFill="1" applyFont="1"/>
    <xf borderId="4" fillId="13" fontId="0" numFmtId="0" xfId="0" applyBorder="1" applyFont="1"/>
    <xf borderId="9" fillId="3" fontId="0" numFmtId="0" xfId="0" applyBorder="1" applyFont="1"/>
    <xf borderId="8" fillId="3" fontId="0" numFmtId="0" xfId="0" applyBorder="1" applyFont="1"/>
    <xf borderId="17" fillId="0" fontId="0" numFmtId="0" xfId="0" applyBorder="1" applyFont="1"/>
    <xf borderId="4" fillId="16" fontId="8" numFmtId="0" xfId="0" applyBorder="1" applyFont="1"/>
    <xf borderId="9" fillId="16" fontId="0" numFmtId="0" xfId="0" applyBorder="1" applyFont="1"/>
    <xf borderId="8" fillId="16" fontId="0" numFmtId="0" xfId="0" applyBorder="1" applyFont="1"/>
    <xf borderId="28" fillId="13" fontId="0" numFmtId="0" xfId="0" applyBorder="1" applyFont="1"/>
    <xf borderId="29" fillId="3" fontId="0" numFmtId="0" xfId="0" applyBorder="1" applyFont="1"/>
    <xf borderId="30" fillId="3" fontId="0" numFmtId="0" xfId="0" applyBorder="1" applyFont="1"/>
    <xf borderId="19" fillId="0" fontId="0" numFmtId="0" xfId="0" applyAlignment="1" applyBorder="1" applyFont="1">
      <alignment readingOrder="0"/>
    </xf>
    <xf borderId="31" fillId="2" fontId="0" numFmtId="0" xfId="0" applyAlignment="1" applyBorder="1" applyFont="1">
      <alignment shrinkToFit="0" vertical="bottom" wrapText="0"/>
    </xf>
    <xf borderId="21" fillId="3" fontId="9" numFmtId="0" xfId="0" applyAlignment="1" applyBorder="1" applyFont="1">
      <alignment horizontal="center" readingOrder="0" shrinkToFit="0" vertical="bottom" wrapText="0"/>
    </xf>
    <xf borderId="21" fillId="3" fontId="0" numFmtId="0" xfId="0" applyAlignment="1" applyBorder="1" applyFont="1">
      <alignment readingOrder="0" shrinkToFit="0" vertical="bottom" wrapText="0"/>
    </xf>
    <xf borderId="32" fillId="0" fontId="0" numFmtId="0" xfId="0" applyAlignment="1" applyBorder="1" applyFont="1">
      <alignment horizontal="right" readingOrder="0" shrinkToFit="0" vertical="bottom" wrapText="0"/>
    </xf>
    <xf borderId="32" fillId="15" fontId="0" numFmtId="0" xfId="0" applyAlignment="1" applyBorder="1" applyFont="1">
      <alignment horizontal="right" readingOrder="0" shrinkToFit="0" vertical="bottom" wrapText="0"/>
    </xf>
    <xf borderId="33" fillId="15" fontId="0" numFmtId="0" xfId="0" applyAlignment="1" applyBorder="1" applyFont="1">
      <alignment horizontal="right" readingOrder="0" shrinkToFit="0" vertical="bottom" wrapText="0"/>
    </xf>
    <xf borderId="0" fillId="2" fontId="0" numFmtId="0" xfId="0" applyAlignment="1" applyFont="1">
      <alignment shrinkToFit="0" vertical="bottom" wrapText="0"/>
    </xf>
    <xf borderId="21" fillId="3" fontId="5" numFmtId="0" xfId="0" applyAlignment="1" applyBorder="1" applyFont="1">
      <alignment readingOrder="0" shrinkToFit="0" vertical="bottom" wrapText="0"/>
    </xf>
    <xf borderId="0" fillId="3" fontId="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16" fillId="0" fontId="0" numFmtId="0" xfId="0" applyAlignment="1" applyBorder="1" applyFont="1">
      <alignment readingOrder="0"/>
    </xf>
    <xf borderId="34" fillId="0" fontId="0" numFmtId="0" xfId="0" applyAlignment="1" applyBorder="1" applyFont="1">
      <alignment horizontal="right" readingOrder="0" shrinkToFit="0" vertical="bottom" wrapText="0"/>
    </xf>
    <xf borderId="0" fillId="18" fontId="0" numFmtId="0" xfId="0" applyAlignment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15" fontId="0" numFmtId="0" xfId="0" applyAlignment="1" applyFont="1">
      <alignment shrinkToFit="0" vertical="bottom" wrapText="0"/>
    </xf>
    <xf borderId="0" fillId="0" fontId="0" numFmtId="0" xfId="0" applyAlignment="1" applyFont="1">
      <alignment readingOrder="0"/>
    </xf>
    <xf borderId="22" fillId="0" fontId="0" numFmtId="165" xfId="0" applyBorder="1" applyFont="1" applyNumberFormat="1"/>
    <xf borderId="20" fillId="0" fontId="0" numFmtId="0" xfId="0" applyAlignment="1" applyBorder="1" applyFont="1">
      <alignment readingOrder="0"/>
    </xf>
    <xf borderId="23" fillId="0" fontId="0" numFmtId="165" xfId="0" applyBorder="1" applyFont="1" applyNumberFormat="1"/>
    <xf borderId="35" fillId="0" fontId="0" numFmtId="0" xfId="0" applyAlignment="1" applyBorder="1" applyFont="1">
      <alignment shrinkToFit="0" vertical="bottom" wrapText="0"/>
    </xf>
    <xf borderId="24" fillId="0" fontId="0" numFmtId="165" xfId="0" applyBorder="1" applyFont="1" applyNumberFormat="1"/>
    <xf borderId="0" fillId="18" fontId="0" numFmtId="0" xfId="0" applyAlignment="1" applyFont="1">
      <alignment shrinkToFit="0" vertical="bottom" wrapText="0"/>
    </xf>
    <xf borderId="36" fillId="13" fontId="0" numFmtId="0" xfId="0" applyAlignment="1" applyBorder="1" applyFont="1">
      <alignment readingOrder="0" shrinkToFit="0" vertical="bottom" wrapText="0"/>
    </xf>
    <xf borderId="32" fillId="13" fontId="0" numFmtId="0" xfId="0" applyAlignment="1" applyBorder="1" applyFont="1">
      <alignment horizontal="right" readingOrder="0" shrinkToFit="0" vertical="bottom" wrapText="0"/>
    </xf>
    <xf borderId="33" fillId="13" fontId="0" numFmtId="0" xfId="0" applyAlignment="1" applyBorder="1" applyFont="1">
      <alignment horizontal="right" readingOrder="0" shrinkToFit="0" vertical="bottom" wrapText="0"/>
    </xf>
    <xf borderId="32" fillId="13" fontId="0" numFmtId="0" xfId="0" applyAlignment="1" applyBorder="1" applyFont="1">
      <alignment shrinkToFit="0" vertical="bottom" wrapText="0"/>
    </xf>
    <xf borderId="36" fillId="13" fontId="7" numFmtId="0" xfId="0" applyAlignment="1" applyBorder="1" applyFont="1">
      <alignment readingOrder="0" shrinkToFit="0" vertical="bottom" wrapText="0"/>
    </xf>
    <xf borderId="32" fillId="13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4" fillId="0" fontId="0" numFmtId="0" xfId="0" applyBorder="1" applyFont="1"/>
    <xf borderId="30" fillId="2" fontId="0" numFmtId="0" xfId="0" applyBorder="1" applyFont="1"/>
    <xf borderId="37" fillId="0" fontId="0" numFmtId="0" xfId="0" applyBorder="1" applyFont="1"/>
    <xf borderId="0" fillId="0" fontId="0" numFmtId="166" xfId="0" applyFont="1" applyNumberFormat="1"/>
    <xf borderId="37" fillId="0" fontId="0" numFmtId="166" xfId="0" applyBorder="1" applyFont="1" applyNumberFormat="1"/>
    <xf borderId="38" fillId="2" fontId="0" numFmtId="0" xfId="0" applyBorder="1" applyFont="1"/>
    <xf borderId="0" fillId="0" fontId="11" numFmtId="0" xfId="0" applyFont="1"/>
    <xf borderId="39" fillId="4" fontId="0" numFmtId="166" xfId="0" applyBorder="1" applyFont="1" applyNumberFormat="1"/>
    <xf borderId="33" fillId="13" fontId="0" numFmtId="0" xfId="0" applyAlignment="1" applyBorder="1" applyFont="1">
      <alignment shrinkToFit="0" vertical="bottom" wrapText="0"/>
    </xf>
    <xf borderId="2" fillId="15" fontId="12" numFmtId="0" xfId="0" applyBorder="1" applyFont="1"/>
    <xf borderId="11" fillId="4" fontId="0" numFmtId="166" xfId="0" applyBorder="1" applyFont="1" applyNumberFormat="1"/>
    <xf borderId="27" fillId="2" fontId="0" numFmtId="0" xfId="0" applyBorder="1" applyFont="1"/>
    <xf borderId="40" fillId="0" fontId="0" numFmtId="0" xfId="0" applyAlignment="1" applyBorder="1" applyFont="1">
      <alignment shrinkToFit="0" vertical="bottom" wrapText="0"/>
    </xf>
    <xf borderId="25" fillId="19" fontId="0" numFmtId="165" xfId="0" applyBorder="1" applyFill="1" applyFont="1" applyNumberFormat="1"/>
    <xf borderId="40" fillId="20" fontId="7" numFmtId="0" xfId="0" applyAlignment="1" applyBorder="1" applyFill="1" applyFont="1">
      <alignment readingOrder="0" shrinkToFit="0" vertical="bottom" wrapText="0"/>
    </xf>
    <xf borderId="26" fillId="19" fontId="0" numFmtId="165" xfId="0" applyBorder="1" applyFont="1" applyNumberFormat="1"/>
    <xf borderId="27" fillId="19" fontId="0" numFmtId="165" xfId="0" applyBorder="1" applyFont="1" applyNumberFormat="1"/>
    <xf borderId="41" fillId="20" fontId="0" numFmtId="0" xfId="0" applyAlignment="1" applyBorder="1" applyFont="1">
      <alignment horizontal="right" readingOrder="0" shrinkToFit="0" vertical="bottom" wrapText="0"/>
    </xf>
    <xf borderId="42" fillId="20" fontId="0" numFmtId="0" xfId="0" applyAlignment="1" applyBorder="1" applyFont="1">
      <alignment horizontal="right" readingOrder="0" shrinkToFit="0" vertical="bottom" wrapText="0"/>
    </xf>
    <xf borderId="4" fillId="19" fontId="0" numFmtId="165" xfId="0" applyBorder="1" applyFont="1" applyNumberFormat="1"/>
    <xf borderId="41" fillId="20" fontId="0" numFmtId="0" xfId="0" applyAlignment="1" applyBorder="1" applyFont="1">
      <alignment shrinkToFit="0" vertical="bottom" wrapText="0"/>
    </xf>
    <xf borderId="9" fillId="19" fontId="0" numFmtId="165" xfId="0" applyBorder="1" applyFont="1" applyNumberFormat="1"/>
    <xf borderId="41" fillId="20" fontId="0" numFmtId="0" xfId="0" applyAlignment="1" applyBorder="1" applyFont="1">
      <alignment shrinkToFit="0" vertical="bottom" wrapText="0"/>
    </xf>
    <xf borderId="8" fillId="19" fontId="0" numFmtId="165" xfId="0" applyBorder="1" applyFont="1" applyNumberFormat="1"/>
    <xf borderId="42" fillId="20" fontId="0" numFmtId="0" xfId="0" applyAlignment="1" applyBorder="1" applyFont="1">
      <alignment shrinkToFit="0" vertical="bottom" wrapText="0"/>
    </xf>
    <xf borderId="21" fillId="0" fontId="2" numFmtId="0" xfId="0" applyAlignment="1" applyBorder="1" applyFont="1">
      <alignment horizontal="center" readingOrder="0" shrinkToFit="0" vertical="bottom" wrapText="0"/>
    </xf>
    <xf borderId="21" fillId="2" fontId="0" numFmtId="0" xfId="0" applyAlignment="1" applyBorder="1" applyFont="1">
      <alignment shrinkToFit="0" vertical="bottom" wrapText="0"/>
    </xf>
    <xf borderId="0" fillId="2" fontId="11" numFmtId="0" xfId="0" applyAlignment="1" applyFont="1">
      <alignment shrinkToFit="0" vertical="bottom" wrapText="0"/>
    </xf>
    <xf borderId="21" fillId="12" fontId="0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21" fillId="20" fontId="0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21" fillId="13" fontId="0" numFmtId="0" xfId="0" applyAlignment="1" applyBorder="1" applyFont="1">
      <alignment shrinkToFit="0" vertical="bottom" wrapText="0"/>
    </xf>
    <xf borderId="21" fillId="18" fontId="0" numFmtId="0" xfId="0" applyAlignment="1" applyBorder="1" applyFont="1">
      <alignment shrinkToFit="0" vertical="bottom" wrapText="0"/>
    </xf>
    <xf borderId="0" fillId="2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13.86"/>
    <col customWidth="1" min="5" max="5" width="13.29"/>
    <col customWidth="1" min="6" max="6" width="3.43"/>
    <col customWidth="1" min="7" max="7" width="15.29"/>
    <col customWidth="1" min="8" max="8" width="12.29"/>
    <col customWidth="1" min="9" max="9" width="14.57"/>
    <col customWidth="1" min="10" max="10" width="2.86"/>
    <col customWidth="1" min="11" max="11" width="13.86"/>
    <col customWidth="1" min="12" max="12" width="14.0"/>
    <col customWidth="1" min="13" max="13" width="14.14"/>
    <col customWidth="1" min="14" max="14" width="5.43"/>
    <col customWidth="1" min="15" max="15" width="12.29"/>
    <col customWidth="1" min="16" max="16" width="14.71"/>
    <col customWidth="1" min="17" max="17" width="12.57"/>
    <col customWidth="1" min="18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4.25" customHeight="1">
      <c r="A2" s="1"/>
      <c r="B2" s="1"/>
      <c r="C2" s="8" t="s">
        <v>5</v>
      </c>
      <c r="D2" s="10"/>
      <c r="E2" s="12"/>
      <c r="F2" s="14"/>
      <c r="G2" s="18" t="s">
        <v>13</v>
      </c>
      <c r="H2" s="10"/>
      <c r="I2" s="12"/>
      <c r="J2" s="1"/>
      <c r="K2" s="21" t="s">
        <v>15</v>
      </c>
      <c r="L2" s="10"/>
      <c r="M2" s="12"/>
      <c r="N2" s="1"/>
      <c r="O2" s="24" t="s">
        <v>17</v>
      </c>
      <c r="P2" s="10"/>
      <c r="Q2" s="12"/>
      <c r="R2" s="1"/>
    </row>
    <row r="3" ht="14.25" customHeight="1">
      <c r="A3" s="1"/>
      <c r="B3" s="1"/>
      <c r="C3" s="26" t="s">
        <v>19</v>
      </c>
      <c r="D3" s="28" t="s">
        <v>20</v>
      </c>
      <c r="E3" s="31" t="s">
        <v>23</v>
      </c>
      <c r="F3" s="1"/>
      <c r="G3" s="26" t="s">
        <v>19</v>
      </c>
      <c r="H3" s="28" t="s">
        <v>20</v>
      </c>
      <c r="I3" s="31" t="s">
        <v>26</v>
      </c>
      <c r="J3" s="1"/>
      <c r="K3" s="26" t="s">
        <v>19</v>
      </c>
      <c r="L3" s="28" t="s">
        <v>20</v>
      </c>
      <c r="M3" s="31" t="s">
        <v>28</v>
      </c>
      <c r="N3" s="1"/>
      <c r="O3" s="26" t="s">
        <v>19</v>
      </c>
      <c r="P3" s="28" t="s">
        <v>20</v>
      </c>
      <c r="Q3" s="31" t="s">
        <v>31</v>
      </c>
      <c r="R3" s="1"/>
    </row>
    <row r="4" ht="14.25" customHeight="1">
      <c r="A4" s="1"/>
      <c r="B4" s="37" t="s">
        <v>16</v>
      </c>
      <c r="C4" s="41">
        <f t="shared" ref="C4:D4" si="1">(G4+K4 +O4)</f>
        <v>1600</v>
      </c>
      <c r="D4" s="45">
        <f t="shared" si="1"/>
        <v>350</v>
      </c>
      <c r="E4" s="49">
        <f t="shared" ref="E4:E9" si="3">(C4-D4)</f>
        <v>1250</v>
      </c>
      <c r="F4" s="1"/>
      <c r="G4" s="54">
        <f>(Gantt!$B11)*100</f>
        <v>200</v>
      </c>
      <c r="H4" s="58">
        <f>(Gantt!$C11)*100</f>
        <v>100</v>
      </c>
      <c r="I4" s="60">
        <f t="shared" ref="I4:I9" si="4">(G4-H4)</f>
        <v>100</v>
      </c>
      <c r="J4" s="1"/>
      <c r="K4" s="41">
        <v>1000.0</v>
      </c>
      <c r="L4" s="45">
        <f>Meetings!B4*100</f>
        <v>250</v>
      </c>
      <c r="M4" s="49">
        <f t="shared" ref="M4:M9" si="5">(K4-L4)</f>
        <v>750</v>
      </c>
      <c r="N4" s="1"/>
      <c r="O4" s="41">
        <f>(SA!C5)*100</f>
        <v>400</v>
      </c>
      <c r="P4" s="45">
        <f>(SA!D5)*100</f>
        <v>0</v>
      </c>
      <c r="Q4" s="49">
        <f t="shared" ref="Q4:Q9" si="6">(O4-P4)</f>
        <v>400</v>
      </c>
      <c r="R4" s="1"/>
    </row>
    <row r="5" ht="14.25" customHeight="1">
      <c r="A5" s="1"/>
      <c r="B5" s="37" t="s">
        <v>27</v>
      </c>
      <c r="C5" s="54">
        <f t="shared" ref="C5:D5" si="2">(G5+K5 +O5)</f>
        <v>1500</v>
      </c>
      <c r="D5" s="58">
        <f t="shared" si="2"/>
        <v>1300</v>
      </c>
      <c r="E5" s="60">
        <f t="shared" si="3"/>
        <v>200</v>
      </c>
      <c r="F5" s="1"/>
      <c r="G5" s="54">
        <f>(Gantt!$B21)*100</f>
        <v>100</v>
      </c>
      <c r="H5" s="58">
        <f>(Gantt!$C21)*100</f>
        <v>200</v>
      </c>
      <c r="I5" s="60">
        <f t="shared" si="4"/>
        <v>-100</v>
      </c>
      <c r="J5" s="1"/>
      <c r="K5" s="54">
        <v>1000.0</v>
      </c>
      <c r="L5" s="58">
        <f>Meetings!B5*100</f>
        <v>400</v>
      </c>
      <c r="M5" s="60">
        <f t="shared" si="5"/>
        <v>600</v>
      </c>
      <c r="N5" s="1"/>
      <c r="O5" s="54">
        <f>(SA!C9)*100</f>
        <v>400</v>
      </c>
      <c r="P5" s="58">
        <f>(SA!D9)*100</f>
        <v>700</v>
      </c>
      <c r="Q5" s="60">
        <f t="shared" si="6"/>
        <v>-300</v>
      </c>
      <c r="R5" s="1"/>
    </row>
    <row r="6" ht="14.25" customHeight="1">
      <c r="A6" s="1"/>
      <c r="B6" s="37" t="s">
        <v>29</v>
      </c>
      <c r="C6" s="54">
        <f t="shared" ref="C6:D6" si="7">(G6+K6 +O6)</f>
        <v>1500</v>
      </c>
      <c r="D6" s="58">
        <f t="shared" si="7"/>
        <v>450</v>
      </c>
      <c r="E6" s="60">
        <f t="shared" si="3"/>
        <v>1050</v>
      </c>
      <c r="F6" s="1"/>
      <c r="G6" s="54">
        <f>(Gantt!$B31)*100</f>
        <v>200</v>
      </c>
      <c r="H6" s="58">
        <f>(Gantt!$C31)*100</f>
        <v>100</v>
      </c>
      <c r="I6" s="60">
        <f t="shared" si="4"/>
        <v>100</v>
      </c>
      <c r="J6" s="1"/>
      <c r="K6" s="54">
        <v>1000.0</v>
      </c>
      <c r="L6" s="58">
        <f>Meetings!B6*100</f>
        <v>250</v>
      </c>
      <c r="M6" s="60">
        <f t="shared" si="5"/>
        <v>750</v>
      </c>
      <c r="N6" s="1"/>
      <c r="O6" s="54">
        <f>(SA!C13)*100</f>
        <v>300</v>
      </c>
      <c r="P6" s="58">
        <f>(SA!D15)*100</f>
        <v>100</v>
      </c>
      <c r="Q6" s="60">
        <f t="shared" si="6"/>
        <v>200</v>
      </c>
      <c r="R6" s="1"/>
    </row>
    <row r="7" ht="14.25" customHeight="1">
      <c r="A7" s="1"/>
      <c r="B7" s="37" t="s">
        <v>30</v>
      </c>
      <c r="C7" s="92">
        <f t="shared" ref="C7:D7" si="8">(G7+K7 +O7)</f>
        <v>7100</v>
      </c>
      <c r="D7" s="94">
        <f t="shared" si="8"/>
        <v>400</v>
      </c>
      <c r="E7" s="96">
        <f t="shared" si="3"/>
        <v>6700</v>
      </c>
      <c r="F7" s="1"/>
      <c r="G7" s="54">
        <f>(Gantt!$B41)*100</f>
        <v>5500</v>
      </c>
      <c r="H7" s="58">
        <f>(Gantt!$C41)*100</f>
        <v>0</v>
      </c>
      <c r="I7" s="60">
        <f t="shared" si="4"/>
        <v>5500</v>
      </c>
      <c r="J7" s="1"/>
      <c r="K7" s="54">
        <v>1000.0</v>
      </c>
      <c r="L7" s="58">
        <f>Meetings!B7*100</f>
        <v>400</v>
      </c>
      <c r="M7" s="60">
        <f t="shared" si="5"/>
        <v>600</v>
      </c>
      <c r="N7" s="1"/>
      <c r="O7" s="92">
        <f>(SA!C17)*100</f>
        <v>600</v>
      </c>
      <c r="P7" s="94">
        <f>(SA!D19)*100</f>
        <v>0</v>
      </c>
      <c r="Q7" s="96">
        <f t="shared" si="6"/>
        <v>600</v>
      </c>
      <c r="R7" s="1"/>
    </row>
    <row r="8" ht="14.25" customHeight="1">
      <c r="A8" s="1"/>
      <c r="B8" s="37" t="s">
        <v>32</v>
      </c>
      <c r="C8" s="92">
        <f t="shared" ref="C8:D8" si="9">(G8+K8 +O8)</f>
        <v>1400</v>
      </c>
      <c r="D8" s="94">
        <f t="shared" si="9"/>
        <v>600</v>
      </c>
      <c r="E8" s="96">
        <f t="shared" si="3"/>
        <v>800</v>
      </c>
      <c r="F8" s="1"/>
      <c r="G8" s="54">
        <f>(Gantt!$B51)*100</f>
        <v>100</v>
      </c>
      <c r="H8" s="58">
        <f>(Gantt!$C51)*100</f>
        <v>200</v>
      </c>
      <c r="I8" s="60">
        <f t="shared" si="4"/>
        <v>-100</v>
      </c>
      <c r="J8" s="1"/>
      <c r="K8" s="54">
        <v>1000.0</v>
      </c>
      <c r="L8" s="58">
        <f>Meetings!B8*100</f>
        <v>400</v>
      </c>
      <c r="M8" s="60">
        <f t="shared" si="5"/>
        <v>600</v>
      </c>
      <c r="N8" s="1"/>
      <c r="O8" s="92">
        <f>(SA!C21)*100</f>
        <v>300</v>
      </c>
      <c r="P8" s="94">
        <f>(SA!D23)*100</f>
        <v>0</v>
      </c>
      <c r="Q8" s="96">
        <f t="shared" si="6"/>
        <v>300</v>
      </c>
      <c r="R8" s="1"/>
    </row>
    <row r="9" ht="14.25" customHeight="1">
      <c r="A9" s="1"/>
      <c r="B9" s="37" t="s">
        <v>33</v>
      </c>
      <c r="C9" s="92">
        <f t="shared" ref="C9:D9" si="10">(G9+K9 +O9)</f>
        <v>1500</v>
      </c>
      <c r="D9" s="94">
        <f t="shared" si="10"/>
        <v>500</v>
      </c>
      <c r="E9" s="96">
        <f t="shared" si="3"/>
        <v>1000</v>
      </c>
      <c r="F9" s="1"/>
      <c r="G9" s="54">
        <f>(Gantt!$B61)*100</f>
        <v>200</v>
      </c>
      <c r="H9" s="58">
        <f>(Gantt!$C61)*100</f>
        <v>100</v>
      </c>
      <c r="I9" s="60">
        <f t="shared" si="4"/>
        <v>100</v>
      </c>
      <c r="J9" s="1"/>
      <c r="K9" s="54">
        <v>1000.0</v>
      </c>
      <c r="L9" s="58">
        <f>Meetings!B9*100</f>
        <v>400</v>
      </c>
      <c r="M9" s="60">
        <f t="shared" si="5"/>
        <v>600</v>
      </c>
      <c r="N9" s="1"/>
      <c r="O9" s="92">
        <f>(SA!C25)*100</f>
        <v>300</v>
      </c>
      <c r="P9" s="94">
        <f>(SA!D27)*100</f>
        <v>0</v>
      </c>
      <c r="Q9" s="96">
        <f t="shared" si="6"/>
        <v>300</v>
      </c>
      <c r="R9" s="1"/>
    </row>
    <row r="10" ht="14.25" customHeight="1">
      <c r="A10" s="1"/>
      <c r="B10" s="114" t="s">
        <v>5</v>
      </c>
      <c r="C10" s="118">
        <f t="shared" ref="C10:E10" si="11">SUM(C4:C9)</f>
        <v>14600</v>
      </c>
      <c r="D10" s="120">
        <f t="shared" si="11"/>
        <v>3600</v>
      </c>
      <c r="E10" s="121">
        <f t="shared" si="11"/>
        <v>11000</v>
      </c>
      <c r="F10" s="1"/>
      <c r="G10" s="124">
        <f t="shared" ref="G10:I10" si="12">SUM(G4:G9)</f>
        <v>6300</v>
      </c>
      <c r="H10" s="126">
        <f t="shared" si="12"/>
        <v>700</v>
      </c>
      <c r="I10" s="128">
        <f t="shared" si="12"/>
        <v>5600</v>
      </c>
      <c r="J10" s="1"/>
      <c r="K10" s="124">
        <f t="shared" ref="K10:M10" si="13">SUM(K4:K9)</f>
        <v>6000</v>
      </c>
      <c r="L10" s="126">
        <f t="shared" si="13"/>
        <v>2100</v>
      </c>
      <c r="M10" s="128">
        <f t="shared" si="13"/>
        <v>3900</v>
      </c>
      <c r="N10" s="1"/>
      <c r="O10" s="118">
        <f t="shared" ref="O10:Q10" si="14">SUM(O4:O9)</f>
        <v>2300</v>
      </c>
      <c r="P10" s="120">
        <f t="shared" si="14"/>
        <v>800</v>
      </c>
      <c r="Q10" s="121">
        <f t="shared" si="14"/>
        <v>1500</v>
      </c>
      <c r="R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2:E2"/>
    <mergeCell ref="K2:M2"/>
    <mergeCell ref="G2:I2"/>
    <mergeCell ref="O2:Q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26.43"/>
    <col customWidth="1" min="3" max="3" width="17.14"/>
    <col customWidth="1" min="4" max="5" width="8.71"/>
    <col customWidth="1" min="6" max="6" width="10.71"/>
    <col customWidth="1" min="7" max="8" width="8.71"/>
    <col customWidth="1" min="9" max="9" width="9.29"/>
    <col customWidth="1" min="10" max="31" width="8.71"/>
  </cols>
  <sheetData>
    <row r="1" ht="14.25" customHeight="1">
      <c r="A1" s="1"/>
      <c r="B1" s="4" t="s">
        <v>4</v>
      </c>
      <c r="C1" s="5" t="s">
        <v>6</v>
      </c>
      <c r="D1" s="6" t="s">
        <v>8</v>
      </c>
      <c r="E1" s="7"/>
      <c r="F1" s="16" t="s">
        <v>9</v>
      </c>
      <c r="G1" s="20"/>
      <c r="H1" s="22"/>
      <c r="I1" s="25" t="s">
        <v>18</v>
      </c>
      <c r="J1" s="20"/>
      <c r="K1" s="30"/>
      <c r="L1" s="16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4.25" customHeight="1">
      <c r="A2" s="33" t="s">
        <v>25</v>
      </c>
      <c r="B2" s="34"/>
      <c r="C2" s="34"/>
      <c r="D2" s="5" t="s">
        <v>14</v>
      </c>
      <c r="E2" s="35">
        <v>3.0</v>
      </c>
      <c r="F2" s="35">
        <v>6.0</v>
      </c>
      <c r="G2" s="35">
        <v>9.0</v>
      </c>
      <c r="H2" s="35">
        <v>12.0</v>
      </c>
      <c r="I2" s="36">
        <v>15.0</v>
      </c>
      <c r="J2" s="35">
        <v>18.0</v>
      </c>
      <c r="K2" s="35">
        <v>21.0</v>
      </c>
      <c r="L2" s="35">
        <v>24.0</v>
      </c>
      <c r="M2" s="35">
        <v>27.0</v>
      </c>
      <c r="N2" s="35">
        <v>30.0</v>
      </c>
      <c r="O2" s="35">
        <v>33.0</v>
      </c>
      <c r="P2" s="35">
        <v>36.0</v>
      </c>
      <c r="Q2" s="35">
        <v>39.0</v>
      </c>
      <c r="R2" s="35">
        <v>42.0</v>
      </c>
      <c r="S2" s="35">
        <v>45.0</v>
      </c>
      <c r="T2" s="35">
        <v>48.0</v>
      </c>
      <c r="U2" s="35">
        <v>51.0</v>
      </c>
      <c r="V2" s="35">
        <v>54.0</v>
      </c>
      <c r="W2" s="35">
        <v>57.0</v>
      </c>
      <c r="X2" s="35">
        <v>60.0</v>
      </c>
      <c r="Y2" s="35">
        <v>63.0</v>
      </c>
      <c r="Z2" s="35">
        <v>66.0</v>
      </c>
      <c r="AA2" s="35">
        <v>69.0</v>
      </c>
      <c r="AB2" s="35">
        <v>72.0</v>
      </c>
      <c r="AC2" s="35">
        <v>75.0</v>
      </c>
      <c r="AD2" s="35">
        <v>78.0</v>
      </c>
      <c r="AE2" s="1"/>
    </row>
    <row r="3" ht="14.25" customHeight="1">
      <c r="A3" t="s">
        <v>34</v>
      </c>
      <c r="B3" s="39">
        <v>2.0</v>
      </c>
      <c r="C3" s="40">
        <v>1.0</v>
      </c>
      <c r="D3" s="42"/>
      <c r="E3" s="42"/>
      <c r="F3" s="42"/>
      <c r="G3" s="42"/>
      <c r="H3" s="42"/>
      <c r="I3" s="44"/>
      <c r="J3" s="42"/>
      <c r="K3" s="42"/>
      <c r="L3" s="42"/>
      <c r="M3" s="42"/>
      <c r="N3" s="44"/>
      <c r="O3" s="42"/>
      <c r="P3" s="42"/>
      <c r="Q3" s="42"/>
      <c r="R3" s="42"/>
      <c r="S3" s="44"/>
      <c r="T3" s="42"/>
      <c r="U3" s="42"/>
      <c r="V3" s="42"/>
      <c r="W3" s="42"/>
      <c r="X3" s="44"/>
      <c r="Y3" s="42"/>
      <c r="Z3" s="42"/>
      <c r="AA3" s="42"/>
      <c r="AB3" s="42"/>
      <c r="AC3" s="44"/>
      <c r="AE3" s="1"/>
    </row>
    <row r="4" ht="14.25" customHeight="1">
      <c r="A4" s="46" t="s">
        <v>35</v>
      </c>
      <c r="B4" s="42"/>
      <c r="C4" s="47"/>
      <c r="E4" s="42"/>
      <c r="F4" s="42"/>
      <c r="G4" s="42"/>
      <c r="H4" s="42"/>
      <c r="I4" s="48"/>
      <c r="J4" s="42"/>
      <c r="K4" s="42"/>
      <c r="L4" s="42"/>
      <c r="M4" s="42"/>
      <c r="N4" s="44"/>
      <c r="O4" s="42"/>
      <c r="P4" s="42"/>
      <c r="Q4" s="42"/>
      <c r="R4" s="42"/>
      <c r="S4" s="44"/>
      <c r="T4" s="42"/>
      <c r="U4" s="42"/>
      <c r="V4" s="42"/>
      <c r="W4" s="42"/>
      <c r="X4" s="44"/>
      <c r="Y4" s="42"/>
      <c r="Z4" s="42"/>
      <c r="AA4" s="42"/>
      <c r="AB4" s="42"/>
      <c r="AC4" s="44"/>
      <c r="AE4" s="1"/>
    </row>
    <row r="5" ht="14.25" customHeight="1">
      <c r="A5" s="46"/>
      <c r="B5" s="42"/>
      <c r="C5" s="47"/>
      <c r="E5" s="42"/>
      <c r="F5" s="42"/>
      <c r="G5" s="42"/>
      <c r="H5" s="42"/>
      <c r="I5" s="48"/>
      <c r="J5" s="42"/>
      <c r="K5" s="42"/>
      <c r="L5" s="42"/>
      <c r="M5" s="42"/>
      <c r="N5" s="44"/>
      <c r="O5" s="42"/>
      <c r="P5" s="42"/>
      <c r="Q5" s="42"/>
      <c r="R5" s="42"/>
      <c r="S5" s="44"/>
      <c r="T5" s="42"/>
      <c r="U5" s="42"/>
      <c r="V5" s="42"/>
      <c r="W5" s="42"/>
      <c r="X5" s="44"/>
      <c r="Y5" s="42"/>
      <c r="Z5" s="42"/>
      <c r="AA5" s="42"/>
      <c r="AB5" s="42"/>
      <c r="AC5" s="44"/>
      <c r="AE5" s="1"/>
    </row>
    <row r="6" ht="14.25" customHeight="1">
      <c r="A6" s="46"/>
      <c r="B6" s="42"/>
      <c r="C6" s="47"/>
      <c r="D6" s="42"/>
      <c r="E6" s="42"/>
      <c r="F6" s="42"/>
      <c r="G6" s="42"/>
      <c r="H6" s="42"/>
      <c r="I6" s="48"/>
      <c r="J6" s="51"/>
      <c r="K6" s="42"/>
      <c r="L6" s="42"/>
      <c r="M6" s="42"/>
      <c r="N6" s="44"/>
      <c r="O6" s="42"/>
      <c r="P6" s="42"/>
      <c r="Q6" s="42"/>
      <c r="R6" s="42"/>
      <c r="S6" s="44"/>
      <c r="T6" s="42"/>
      <c r="U6" s="42"/>
      <c r="V6" s="42"/>
      <c r="W6" s="42"/>
      <c r="X6" s="44"/>
      <c r="Y6" s="42"/>
      <c r="Z6" s="42"/>
      <c r="AA6" s="42"/>
      <c r="AB6" s="42"/>
      <c r="AC6" s="44"/>
      <c r="AE6" s="1"/>
    </row>
    <row r="7" ht="14.25" customHeight="1">
      <c r="A7" s="46"/>
      <c r="B7" s="42"/>
      <c r="C7" s="47"/>
      <c r="E7" s="42"/>
      <c r="F7" s="42"/>
      <c r="G7" s="42"/>
      <c r="H7" s="42"/>
      <c r="I7" s="48"/>
      <c r="J7" s="42"/>
      <c r="K7" s="42"/>
      <c r="L7" s="42"/>
      <c r="M7" s="42"/>
      <c r="N7" s="44"/>
      <c r="O7" s="42"/>
      <c r="P7" s="42"/>
      <c r="Q7" s="42"/>
      <c r="R7" s="42"/>
      <c r="S7" s="44"/>
      <c r="T7" s="42"/>
      <c r="U7" s="42"/>
      <c r="V7" s="42"/>
      <c r="W7" s="42"/>
      <c r="X7" s="44"/>
      <c r="Y7" s="42"/>
      <c r="Z7" s="42"/>
      <c r="AA7" s="42"/>
      <c r="AB7" s="42"/>
      <c r="AC7" s="44"/>
      <c r="AE7" s="1"/>
    </row>
    <row r="8" ht="14.25" customHeight="1">
      <c r="A8" s="46"/>
      <c r="B8" s="42"/>
      <c r="C8" s="47"/>
      <c r="E8" s="42"/>
      <c r="F8" s="42"/>
      <c r="G8" s="42"/>
      <c r="H8" s="42"/>
      <c r="I8" s="48"/>
      <c r="J8" s="42"/>
      <c r="K8" s="42"/>
      <c r="L8" s="42"/>
      <c r="M8" s="42"/>
      <c r="N8" s="44"/>
      <c r="O8" s="42"/>
      <c r="P8" s="42"/>
      <c r="Q8" s="42"/>
      <c r="R8" s="42"/>
      <c r="S8" s="44"/>
      <c r="T8" s="42"/>
      <c r="U8" s="42"/>
      <c r="V8" s="42"/>
      <c r="W8" s="42"/>
      <c r="X8" s="44"/>
      <c r="Y8" s="42"/>
      <c r="Z8" s="42"/>
      <c r="AA8" s="42"/>
      <c r="AB8" s="42"/>
      <c r="AC8" s="44"/>
      <c r="AE8" s="1"/>
    </row>
    <row r="9" ht="14.25" customHeight="1">
      <c r="A9" s="46"/>
      <c r="B9" s="42"/>
      <c r="C9" s="47"/>
      <c r="E9" s="42"/>
      <c r="F9" s="42"/>
      <c r="G9" s="42"/>
      <c r="H9" s="42"/>
      <c r="I9" s="48"/>
      <c r="J9" s="42"/>
      <c r="K9" s="42"/>
      <c r="L9" s="42"/>
      <c r="M9" s="42"/>
      <c r="N9" s="44"/>
      <c r="O9" s="42"/>
      <c r="P9" s="42"/>
      <c r="Q9" s="42"/>
      <c r="R9" s="42"/>
      <c r="S9" s="44"/>
      <c r="T9" s="42"/>
      <c r="U9" s="42"/>
      <c r="V9" s="42"/>
      <c r="W9" s="42"/>
      <c r="X9" s="44"/>
      <c r="Y9" s="42"/>
      <c r="Z9" s="42"/>
      <c r="AA9" s="42"/>
      <c r="AB9" s="42"/>
      <c r="AC9" s="44"/>
      <c r="AE9" s="1"/>
    </row>
    <row r="10" ht="14.25" customHeight="1">
      <c r="A10" s="55"/>
      <c r="B10" s="56"/>
      <c r="C10" s="57"/>
      <c r="E10" s="42"/>
      <c r="F10" s="42"/>
      <c r="G10" s="42"/>
      <c r="H10" s="42"/>
      <c r="I10" s="48"/>
      <c r="J10" s="42"/>
      <c r="K10" s="42"/>
      <c r="L10" s="42"/>
      <c r="M10" s="42"/>
      <c r="N10" s="44"/>
      <c r="O10" s="42"/>
      <c r="P10" s="42"/>
      <c r="Q10" s="42"/>
      <c r="R10" s="42"/>
      <c r="S10" s="44"/>
      <c r="T10" s="42"/>
      <c r="U10" s="42"/>
      <c r="V10" s="42"/>
      <c r="W10" s="42"/>
      <c r="X10" s="44"/>
      <c r="Y10" s="42"/>
      <c r="Z10" s="42"/>
      <c r="AA10" s="42"/>
      <c r="AB10" s="42"/>
      <c r="AC10" s="44"/>
      <c r="AE10" s="1"/>
    </row>
    <row r="11" ht="14.25" customHeight="1">
      <c r="A11" s="59" t="s">
        <v>39</v>
      </c>
      <c r="B11" s="61">
        <f t="shared" ref="B11:C11" si="1">SUM(B3:B10)</f>
        <v>2</v>
      </c>
      <c r="C11" s="62">
        <f t="shared" si="1"/>
        <v>1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1"/>
    </row>
    <row r="12" ht="14.25" customHeight="1">
      <c r="A12" s="64" t="s">
        <v>40</v>
      </c>
      <c r="B12" s="65"/>
      <c r="C12" s="66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1"/>
    </row>
    <row r="13" ht="14.25" customHeight="1">
      <c r="A13" s="67" t="s">
        <v>41</v>
      </c>
      <c r="B13" s="39">
        <v>1.0</v>
      </c>
      <c r="C13" s="40">
        <v>2.0</v>
      </c>
      <c r="E13" s="42"/>
      <c r="F13" s="42"/>
      <c r="G13" s="42"/>
      <c r="H13" s="42"/>
      <c r="I13" s="48"/>
      <c r="J13" s="42"/>
      <c r="K13" s="42"/>
      <c r="L13" s="42"/>
      <c r="M13" s="42"/>
      <c r="N13" s="48"/>
      <c r="O13" s="42"/>
      <c r="P13" s="42"/>
      <c r="Q13" s="42"/>
      <c r="R13" s="42"/>
      <c r="S13" s="48"/>
      <c r="T13" s="42"/>
      <c r="U13" s="42"/>
      <c r="V13" s="42"/>
      <c r="W13" s="42"/>
      <c r="X13" s="48"/>
      <c r="Y13" s="42"/>
      <c r="Z13" s="42"/>
      <c r="AA13" s="42"/>
      <c r="AB13" s="42"/>
      <c r="AC13" s="48"/>
      <c r="AE13" s="1"/>
    </row>
    <row r="14" ht="14.25" customHeight="1">
      <c r="A14" s="46" t="s">
        <v>42</v>
      </c>
      <c r="B14" s="42"/>
      <c r="C14" s="47"/>
      <c r="E14" s="42"/>
      <c r="F14" s="42"/>
      <c r="G14" s="42"/>
      <c r="H14" s="42"/>
      <c r="I14" s="48"/>
      <c r="J14" s="42"/>
      <c r="K14" s="42"/>
      <c r="L14" s="42"/>
      <c r="M14" s="42"/>
      <c r="N14" s="48"/>
      <c r="O14" s="42"/>
      <c r="P14" s="42"/>
      <c r="Q14" s="42"/>
      <c r="R14" s="42"/>
      <c r="S14" s="48"/>
      <c r="T14" s="42"/>
      <c r="U14" s="42"/>
      <c r="V14" s="42"/>
      <c r="W14" s="42"/>
      <c r="X14" s="48"/>
      <c r="Y14" s="42"/>
      <c r="Z14" s="42"/>
      <c r="AA14" s="42"/>
      <c r="AB14" s="42"/>
      <c r="AC14" s="48"/>
      <c r="AE14" s="1"/>
    </row>
    <row r="15" ht="14.25" customHeight="1">
      <c r="A15" s="46" t="s">
        <v>43</v>
      </c>
      <c r="B15" s="42"/>
      <c r="C15" s="47"/>
      <c r="E15" s="42"/>
      <c r="F15" s="42"/>
      <c r="G15" s="42"/>
      <c r="H15" s="42"/>
      <c r="I15" s="48"/>
      <c r="J15" s="42"/>
      <c r="K15" s="42"/>
      <c r="L15" s="42"/>
      <c r="M15" s="42"/>
      <c r="N15" s="48"/>
      <c r="O15" s="42"/>
      <c r="P15" s="42"/>
      <c r="Q15" s="42"/>
      <c r="R15" s="42"/>
      <c r="S15" s="48"/>
      <c r="T15" s="42"/>
      <c r="U15" s="42"/>
      <c r="V15" s="42"/>
      <c r="W15" s="42"/>
      <c r="X15" s="48"/>
      <c r="Y15" s="42"/>
      <c r="Z15" s="42"/>
      <c r="AA15" s="42"/>
      <c r="AB15" s="42"/>
      <c r="AC15" s="48"/>
      <c r="AE15" s="1"/>
    </row>
    <row r="16" ht="14.25" customHeight="1">
      <c r="A16" s="46"/>
      <c r="B16" s="42"/>
      <c r="C16" s="47"/>
      <c r="E16" s="42"/>
      <c r="F16" s="42"/>
      <c r="G16" s="42"/>
      <c r="H16" s="42"/>
      <c r="I16" s="48"/>
      <c r="J16" s="42"/>
      <c r="K16" s="42"/>
      <c r="L16" s="42"/>
      <c r="M16" s="42"/>
      <c r="N16" s="48"/>
      <c r="O16" s="42"/>
      <c r="P16" s="42"/>
      <c r="Q16" s="42"/>
      <c r="R16" s="42"/>
      <c r="S16" s="48"/>
      <c r="T16" s="42"/>
      <c r="U16" s="42"/>
      <c r="V16" s="42"/>
      <c r="W16" s="42"/>
      <c r="X16" s="48"/>
      <c r="Y16" s="42"/>
      <c r="Z16" s="42"/>
      <c r="AA16" s="42"/>
      <c r="AB16" s="42"/>
      <c r="AC16" s="48"/>
      <c r="AE16" s="1"/>
    </row>
    <row r="17" ht="14.25" customHeight="1">
      <c r="A17" s="46"/>
      <c r="B17" s="42"/>
      <c r="C17" s="47"/>
      <c r="E17" s="42"/>
      <c r="F17" s="42"/>
      <c r="G17" s="42"/>
      <c r="H17" s="42"/>
      <c r="I17" s="48"/>
      <c r="J17" s="42"/>
      <c r="K17" s="42"/>
      <c r="L17" s="42"/>
      <c r="M17" s="42"/>
      <c r="N17" s="48"/>
      <c r="O17" s="42"/>
      <c r="P17" s="42"/>
      <c r="Q17" s="42"/>
      <c r="R17" s="42"/>
      <c r="S17" s="48"/>
      <c r="T17" s="42"/>
      <c r="U17" s="42"/>
      <c r="V17" s="42"/>
      <c r="W17" s="42"/>
      <c r="X17" s="48"/>
      <c r="Y17" s="42"/>
      <c r="Z17" s="42"/>
      <c r="AA17" s="42"/>
      <c r="AB17" s="42"/>
      <c r="AC17" s="48"/>
      <c r="AE17" s="1"/>
    </row>
    <row r="18" ht="14.25" customHeight="1">
      <c r="A18" s="46"/>
      <c r="B18" s="42"/>
      <c r="C18" s="47"/>
      <c r="E18" s="42"/>
      <c r="F18" s="42"/>
      <c r="G18" s="42"/>
      <c r="H18" s="42"/>
      <c r="I18" s="48"/>
      <c r="J18" s="42"/>
      <c r="K18" s="42"/>
      <c r="L18" s="42"/>
      <c r="M18" s="42"/>
      <c r="N18" s="48"/>
      <c r="O18" s="42"/>
      <c r="P18" s="42"/>
      <c r="Q18" s="42"/>
      <c r="R18" s="42"/>
      <c r="S18" s="48"/>
      <c r="T18" s="42"/>
      <c r="U18" s="42"/>
      <c r="V18" s="42"/>
      <c r="W18" s="42"/>
      <c r="X18" s="48"/>
      <c r="Y18" s="42"/>
      <c r="Z18" s="42"/>
      <c r="AA18" s="42"/>
      <c r="AB18" s="42"/>
      <c r="AC18" s="48"/>
      <c r="AE18" s="1"/>
    </row>
    <row r="19" ht="14.25" customHeight="1">
      <c r="A19" s="46"/>
      <c r="B19" s="42"/>
      <c r="C19" s="47"/>
      <c r="E19" s="42"/>
      <c r="F19" s="42"/>
      <c r="G19" s="42"/>
      <c r="H19" s="42"/>
      <c r="I19" s="48"/>
      <c r="J19" s="42"/>
      <c r="K19" s="42"/>
      <c r="L19" s="42"/>
      <c r="M19" s="42"/>
      <c r="N19" s="48"/>
      <c r="O19" s="42"/>
      <c r="P19" s="42"/>
      <c r="Q19" s="42"/>
      <c r="R19" s="42"/>
      <c r="S19" s="48"/>
      <c r="T19" s="42"/>
      <c r="U19" s="42"/>
      <c r="V19" s="42"/>
      <c r="W19" s="42"/>
      <c r="X19" s="48"/>
      <c r="Y19" s="42"/>
      <c r="Z19" s="42"/>
      <c r="AA19" s="42"/>
      <c r="AB19" s="42"/>
      <c r="AC19" s="48"/>
      <c r="AE19" s="1"/>
    </row>
    <row r="20" ht="14.25" customHeight="1">
      <c r="A20" s="55"/>
      <c r="B20" s="56"/>
      <c r="C20" s="57"/>
      <c r="E20" s="42"/>
      <c r="F20" s="42"/>
      <c r="G20" s="42"/>
      <c r="H20" s="42"/>
      <c r="I20" s="48"/>
      <c r="J20" s="42"/>
      <c r="K20" s="42"/>
      <c r="L20" s="42"/>
      <c r="M20" s="42"/>
      <c r="N20" s="48"/>
      <c r="O20" s="42"/>
      <c r="P20" s="42"/>
      <c r="Q20" s="42"/>
      <c r="R20" s="42"/>
      <c r="S20" s="48"/>
      <c r="T20" s="42"/>
      <c r="U20" s="42"/>
      <c r="V20" s="42"/>
      <c r="W20" s="42"/>
      <c r="X20" s="48"/>
      <c r="Y20" s="42"/>
      <c r="Z20" s="42"/>
      <c r="AA20" s="42"/>
      <c r="AB20" s="42"/>
      <c r="AC20" s="48"/>
      <c r="AE20" s="1"/>
    </row>
    <row r="21" ht="14.25" customHeight="1">
      <c r="A21" s="68" t="s">
        <v>39</v>
      </c>
      <c r="B21" s="69">
        <f t="shared" ref="B21:C21" si="2">SUM(B13:B20)</f>
        <v>1</v>
      </c>
      <c r="C21" s="70">
        <f t="shared" si="2"/>
        <v>2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1"/>
    </row>
    <row r="22" ht="14.25" customHeight="1">
      <c r="A22" s="71" t="s">
        <v>44</v>
      </c>
      <c r="B22" s="72"/>
      <c r="C22" s="73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1"/>
    </row>
    <row r="23" ht="14.25" customHeight="1">
      <c r="A23" s="67" t="s">
        <v>45</v>
      </c>
      <c r="B23" s="39">
        <v>2.0</v>
      </c>
      <c r="C23" s="40">
        <v>1.0</v>
      </c>
      <c r="G23" s="42"/>
      <c r="H23" s="42"/>
      <c r="I23" s="48"/>
      <c r="J23" s="42"/>
      <c r="K23" s="42"/>
      <c r="L23" s="42"/>
      <c r="M23" s="42"/>
      <c r="N23" s="48"/>
      <c r="O23" s="42"/>
      <c r="P23" s="42"/>
      <c r="Q23" s="42"/>
      <c r="R23" s="42"/>
      <c r="S23" s="48"/>
      <c r="T23" s="42"/>
      <c r="U23" s="42"/>
      <c r="V23" s="42"/>
      <c r="W23" s="42"/>
      <c r="X23" s="48"/>
      <c r="Y23" s="42"/>
      <c r="Z23" s="42"/>
      <c r="AA23" s="42"/>
      <c r="AB23" s="42"/>
      <c r="AC23" s="48"/>
      <c r="AE23" s="1"/>
    </row>
    <row r="24" ht="14.25" customHeight="1">
      <c r="A24" s="46" t="s">
        <v>46</v>
      </c>
      <c r="B24" s="42"/>
      <c r="C24" s="47"/>
      <c r="E24" s="42"/>
      <c r="F24" s="42"/>
      <c r="G24" s="42"/>
      <c r="H24" s="42"/>
      <c r="I24" s="48"/>
      <c r="J24" s="42"/>
      <c r="K24" s="42"/>
      <c r="L24" s="42"/>
      <c r="M24" s="42"/>
      <c r="N24" s="48"/>
      <c r="O24" s="42"/>
      <c r="P24" s="42"/>
      <c r="Q24" s="42"/>
      <c r="R24" s="42"/>
      <c r="S24" s="48"/>
      <c r="T24" s="42"/>
      <c r="U24" s="42"/>
      <c r="V24" s="42"/>
      <c r="W24" s="42"/>
      <c r="X24" s="48"/>
      <c r="Y24" s="42"/>
      <c r="Z24" s="42"/>
      <c r="AA24" s="42"/>
      <c r="AB24" s="42"/>
      <c r="AC24" s="48"/>
      <c r="AE24" s="1"/>
    </row>
    <row r="25" ht="14.25" customHeight="1">
      <c r="A25" s="74" t="s">
        <v>47</v>
      </c>
      <c r="B25" s="42"/>
      <c r="C25" s="47"/>
      <c r="E25" s="42"/>
      <c r="F25" s="42"/>
      <c r="G25" s="42"/>
      <c r="H25" s="42"/>
      <c r="I25" s="48"/>
      <c r="J25" s="42"/>
      <c r="K25" s="42"/>
      <c r="L25" s="42"/>
      <c r="M25" s="42"/>
      <c r="N25" s="48"/>
      <c r="O25" s="42"/>
      <c r="P25" s="42"/>
      <c r="Q25" s="42"/>
      <c r="R25" s="42"/>
      <c r="S25" s="48"/>
      <c r="T25" s="42"/>
      <c r="U25" s="42"/>
      <c r="V25" s="42"/>
      <c r="W25" s="42"/>
      <c r="X25" s="48"/>
      <c r="Y25" s="42"/>
      <c r="Z25" s="42"/>
      <c r="AA25" s="42"/>
      <c r="AB25" s="42"/>
      <c r="AC25" s="48"/>
      <c r="AE25" s="1"/>
    </row>
    <row r="26" ht="14.25" customHeight="1">
      <c r="A26" s="46"/>
      <c r="B26" s="42"/>
      <c r="C26" s="47"/>
      <c r="E26" s="42"/>
      <c r="F26" s="42"/>
      <c r="G26" s="42"/>
      <c r="H26" s="42"/>
      <c r="I26" s="48"/>
      <c r="J26" s="42"/>
      <c r="K26" s="42"/>
      <c r="L26" s="42"/>
      <c r="M26" s="42"/>
      <c r="N26" s="48"/>
      <c r="O26" s="42"/>
      <c r="P26" s="42"/>
      <c r="Q26" s="42"/>
      <c r="R26" s="42"/>
      <c r="S26" s="48"/>
      <c r="T26" s="42"/>
      <c r="U26" s="42"/>
      <c r="V26" s="42"/>
      <c r="W26" s="42"/>
      <c r="X26" s="48"/>
      <c r="Y26" s="42"/>
      <c r="Z26" s="42"/>
      <c r="AA26" s="42"/>
      <c r="AB26" s="42"/>
      <c r="AC26" s="48"/>
      <c r="AE26" s="1"/>
    </row>
    <row r="27" ht="14.25" customHeight="1">
      <c r="A27" s="46"/>
      <c r="B27" s="42"/>
      <c r="C27" s="47"/>
      <c r="E27" s="42"/>
      <c r="F27" s="42"/>
      <c r="G27" s="42"/>
      <c r="H27" s="42"/>
      <c r="I27" s="48"/>
      <c r="J27" s="42"/>
      <c r="K27" s="42"/>
      <c r="L27" s="42"/>
      <c r="M27" s="42"/>
      <c r="N27" s="48"/>
      <c r="O27" s="42"/>
      <c r="P27" s="42"/>
      <c r="Q27" s="42"/>
      <c r="R27" s="42"/>
      <c r="S27" s="48"/>
      <c r="T27" s="42"/>
      <c r="U27" s="42"/>
      <c r="V27" s="42"/>
      <c r="W27" s="42"/>
      <c r="X27" s="48"/>
      <c r="Y27" s="42"/>
      <c r="Z27" s="42"/>
      <c r="AA27" s="42"/>
      <c r="AB27" s="42"/>
      <c r="AC27" s="48"/>
      <c r="AE27" s="1"/>
    </row>
    <row r="28" ht="14.25" customHeight="1">
      <c r="A28" s="46"/>
      <c r="B28" s="42"/>
      <c r="C28" s="47"/>
      <c r="E28" s="42"/>
      <c r="F28" s="42"/>
      <c r="G28" s="42"/>
      <c r="H28" s="42"/>
      <c r="I28" s="48"/>
      <c r="J28" s="42"/>
      <c r="K28" s="42"/>
      <c r="L28" s="42"/>
      <c r="M28" s="42"/>
      <c r="N28" s="48"/>
      <c r="O28" s="42"/>
      <c r="P28" s="42"/>
      <c r="Q28" s="42"/>
      <c r="R28" s="42"/>
      <c r="S28" s="48"/>
      <c r="T28" s="42"/>
      <c r="U28" s="42"/>
      <c r="V28" s="42"/>
      <c r="W28" s="42"/>
      <c r="X28" s="48"/>
      <c r="Y28" s="42"/>
      <c r="Z28" s="42"/>
      <c r="AA28" s="42"/>
      <c r="AB28" s="42"/>
      <c r="AC28" s="48"/>
      <c r="AE28" s="1"/>
    </row>
    <row r="29" ht="14.25" customHeight="1">
      <c r="A29" s="46"/>
      <c r="B29" s="42"/>
      <c r="C29" s="47"/>
      <c r="E29" s="42"/>
      <c r="F29" s="42"/>
      <c r="G29" s="42"/>
      <c r="H29" s="42"/>
      <c r="I29" s="48"/>
      <c r="J29" s="42"/>
      <c r="K29" s="42"/>
      <c r="L29" s="42"/>
      <c r="M29" s="42"/>
      <c r="N29" s="48"/>
      <c r="O29" s="42"/>
      <c r="P29" s="42"/>
      <c r="Q29" s="42"/>
      <c r="R29" s="42"/>
      <c r="S29" s="48"/>
      <c r="T29" s="42"/>
      <c r="U29" s="42"/>
      <c r="V29" s="42"/>
      <c r="W29" s="42"/>
      <c r="X29" s="48"/>
      <c r="Y29" s="42"/>
      <c r="Z29" s="42"/>
      <c r="AA29" s="42"/>
      <c r="AB29" s="42"/>
      <c r="AC29" s="48"/>
      <c r="AE29" s="1"/>
    </row>
    <row r="30" ht="14.25" customHeight="1">
      <c r="A30" s="55"/>
      <c r="B30" s="56"/>
      <c r="C30" s="57"/>
      <c r="E30" s="42"/>
      <c r="F30" s="42"/>
      <c r="G30" s="42"/>
      <c r="H30" s="42"/>
      <c r="I30" s="48"/>
      <c r="J30" s="42"/>
      <c r="K30" s="42"/>
      <c r="L30" s="42"/>
      <c r="M30" s="42"/>
      <c r="N30" s="48"/>
      <c r="O30" s="42"/>
      <c r="P30" s="42"/>
      <c r="Q30" s="42"/>
      <c r="R30" s="42"/>
      <c r="S30" s="48"/>
      <c r="T30" s="42"/>
      <c r="U30" s="42"/>
      <c r="V30" s="42"/>
      <c r="W30" s="42"/>
      <c r="X30" s="48"/>
      <c r="Y30" s="42"/>
      <c r="Z30" s="42"/>
      <c r="AA30" s="42"/>
      <c r="AB30" s="42"/>
      <c r="AC30" s="48"/>
      <c r="AE30" s="1"/>
    </row>
    <row r="31" ht="14.25" customHeight="1">
      <c r="A31" s="68" t="s">
        <v>39</v>
      </c>
      <c r="B31" s="69">
        <f t="shared" ref="B31:C31" si="3">SUM(B23:B30)</f>
        <v>2</v>
      </c>
      <c r="C31" s="70">
        <f t="shared" si="3"/>
        <v>1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1"/>
    </row>
    <row r="32" ht="14.25" customHeight="1">
      <c r="A32" s="71" t="s">
        <v>51</v>
      </c>
      <c r="B32" s="72"/>
      <c r="C32" s="7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1"/>
    </row>
    <row r="33" ht="14.25" customHeight="1">
      <c r="A33" s="84" t="s">
        <v>53</v>
      </c>
      <c r="B33" s="39">
        <v>5.0</v>
      </c>
      <c r="C33" s="86">
        <v>0.0</v>
      </c>
      <c r="D33" s="30"/>
      <c r="E33" s="30"/>
      <c r="F33" s="42"/>
      <c r="G33" s="42"/>
      <c r="H33" s="42"/>
      <c r="I33" s="48"/>
      <c r="J33" s="42"/>
      <c r="K33" s="42"/>
      <c r="L33" s="42"/>
      <c r="M33" s="42"/>
      <c r="N33" s="48"/>
      <c r="O33" s="42"/>
      <c r="P33" s="42"/>
      <c r="Q33" s="42"/>
      <c r="R33" s="42"/>
      <c r="S33" s="48"/>
      <c r="T33" s="42"/>
      <c r="U33" s="42"/>
      <c r="V33" s="42"/>
      <c r="W33" s="42"/>
      <c r="X33" s="48"/>
      <c r="Y33" s="42"/>
      <c r="Z33" s="42"/>
      <c r="AA33" s="42"/>
      <c r="AB33" s="42"/>
      <c r="AC33" s="48"/>
      <c r="AE33" s="1"/>
    </row>
    <row r="34" ht="14.25" customHeight="1">
      <c r="A34" s="84" t="s">
        <v>54</v>
      </c>
      <c r="B34" s="91">
        <v>10.0</v>
      </c>
      <c r="C34" s="93">
        <v>0.0</v>
      </c>
      <c r="D34" s="42"/>
      <c r="E34" s="42"/>
      <c r="F34" s="30"/>
      <c r="G34" s="30"/>
      <c r="H34" s="30"/>
      <c r="I34" s="48"/>
      <c r="J34" s="42"/>
      <c r="K34" s="42"/>
      <c r="L34" s="42"/>
      <c r="M34" s="42"/>
      <c r="N34" s="48"/>
      <c r="O34" s="42"/>
      <c r="P34" s="42"/>
      <c r="Q34" s="42"/>
      <c r="R34" s="42"/>
      <c r="S34" s="48"/>
      <c r="T34" s="42"/>
      <c r="U34" s="42"/>
      <c r="V34" s="42"/>
      <c r="W34" s="42"/>
      <c r="X34" s="48"/>
      <c r="Y34" s="42"/>
      <c r="Z34" s="42"/>
      <c r="AA34" s="42"/>
      <c r="AB34" s="42"/>
      <c r="AC34" s="48"/>
      <c r="AE34" s="1"/>
    </row>
    <row r="35" ht="14.25" customHeight="1">
      <c r="A35" s="84" t="s">
        <v>55</v>
      </c>
      <c r="B35" s="91">
        <v>10.0</v>
      </c>
      <c r="C35" s="93">
        <v>0.0</v>
      </c>
      <c r="E35" s="42"/>
      <c r="F35" s="42"/>
      <c r="G35" s="42"/>
      <c r="H35" s="42"/>
      <c r="I35" s="30"/>
      <c r="J35" s="30"/>
      <c r="K35" s="30"/>
      <c r="L35" s="30"/>
      <c r="M35" s="42"/>
      <c r="N35" s="48"/>
      <c r="O35" s="42"/>
      <c r="P35" s="42"/>
      <c r="Q35" s="42"/>
      <c r="R35" s="42"/>
      <c r="S35" s="48"/>
      <c r="T35" s="42"/>
      <c r="U35" s="42"/>
      <c r="V35" s="42"/>
      <c r="W35" s="42"/>
      <c r="X35" s="48"/>
      <c r="Y35" s="42"/>
      <c r="Z35" s="42"/>
      <c r="AA35" s="42"/>
      <c r="AB35" s="42"/>
      <c r="AC35" s="48"/>
      <c r="AE35" s="1"/>
    </row>
    <row r="36" ht="14.25" customHeight="1">
      <c r="A36" s="84" t="s">
        <v>56</v>
      </c>
      <c r="B36" s="91">
        <v>10.0</v>
      </c>
      <c r="C36" s="93">
        <v>0.0</v>
      </c>
      <c r="E36" s="42"/>
      <c r="F36" s="42"/>
      <c r="G36" s="42"/>
      <c r="H36" s="42"/>
      <c r="I36" s="48"/>
      <c r="J36" s="42"/>
      <c r="K36" s="42"/>
      <c r="L36" s="42"/>
      <c r="M36" s="30"/>
      <c r="N36" s="30"/>
      <c r="O36" s="30"/>
      <c r="P36" s="42"/>
      <c r="Q36" s="42"/>
      <c r="R36" s="42"/>
      <c r="S36" s="48"/>
      <c r="T36" s="42"/>
      <c r="U36" s="42"/>
      <c r="V36" s="42"/>
      <c r="W36" s="42"/>
      <c r="X36" s="48"/>
      <c r="Y36" s="42"/>
      <c r="Z36" s="42"/>
      <c r="AA36" s="42"/>
      <c r="AB36" s="42"/>
      <c r="AC36" s="48"/>
      <c r="AE36" s="1"/>
    </row>
    <row r="37" ht="14.25" customHeight="1">
      <c r="A37" s="74" t="s">
        <v>58</v>
      </c>
      <c r="B37" s="91">
        <v>10.0</v>
      </c>
      <c r="C37" s="93">
        <v>0.0</v>
      </c>
      <c r="E37" s="42"/>
      <c r="F37" s="42"/>
      <c r="G37" s="42"/>
      <c r="H37" s="42"/>
      <c r="I37" s="48"/>
      <c r="J37" s="42"/>
      <c r="K37" s="42"/>
      <c r="L37" s="42"/>
      <c r="M37" s="42"/>
      <c r="N37" s="48"/>
      <c r="O37" s="42"/>
      <c r="P37" s="30"/>
      <c r="Q37" s="30"/>
      <c r="R37" s="30"/>
      <c r="S37" s="48"/>
      <c r="T37" s="42"/>
      <c r="U37" s="42"/>
      <c r="V37" s="42"/>
      <c r="W37" s="42"/>
      <c r="X37" s="48"/>
      <c r="Y37" s="42"/>
      <c r="Z37" s="42"/>
      <c r="AA37" s="42"/>
      <c r="AB37" s="42"/>
      <c r="AC37" s="48"/>
      <c r="AE37" s="1"/>
    </row>
    <row r="38" ht="14.25" customHeight="1">
      <c r="A38" s="74" t="s">
        <v>59</v>
      </c>
      <c r="B38" s="91">
        <v>10.0</v>
      </c>
      <c r="C38" s="93">
        <v>0.0</v>
      </c>
      <c r="E38" s="42"/>
      <c r="F38" s="42"/>
      <c r="G38" s="42"/>
      <c r="H38" s="42"/>
      <c r="I38" s="48"/>
      <c r="J38" s="42"/>
      <c r="K38" s="42"/>
      <c r="L38" s="42"/>
      <c r="M38" s="42"/>
      <c r="N38" s="48"/>
      <c r="O38" s="42"/>
      <c r="P38" s="42"/>
      <c r="Q38" s="42"/>
      <c r="R38" s="42"/>
      <c r="S38" s="30"/>
      <c r="T38" s="30"/>
      <c r="U38" s="30"/>
      <c r="V38" s="30"/>
      <c r="W38" s="42"/>
      <c r="X38" s="48"/>
      <c r="Y38" s="42"/>
      <c r="Z38" s="42"/>
      <c r="AA38" s="42"/>
      <c r="AB38" s="42"/>
      <c r="AC38" s="48"/>
      <c r="AE38" s="1"/>
    </row>
    <row r="39" ht="14.25" customHeight="1">
      <c r="A39" s="46"/>
      <c r="B39" s="42"/>
      <c r="C39" s="47"/>
      <c r="E39" s="42"/>
      <c r="F39" s="42"/>
      <c r="G39" s="42"/>
      <c r="H39" s="42"/>
      <c r="I39" s="48"/>
      <c r="J39" s="42"/>
      <c r="K39" s="42"/>
      <c r="L39" s="42"/>
      <c r="M39" s="42"/>
      <c r="N39" s="48"/>
      <c r="O39" s="42"/>
      <c r="P39" s="42"/>
      <c r="Q39" s="42"/>
      <c r="R39" s="42"/>
      <c r="S39" s="48"/>
      <c r="T39" s="42"/>
      <c r="U39" s="42"/>
      <c r="V39" s="42"/>
      <c r="W39" s="42"/>
      <c r="X39" s="48"/>
      <c r="Y39" s="42"/>
      <c r="Z39" s="42"/>
      <c r="AA39" s="42"/>
      <c r="AB39" s="42"/>
      <c r="AC39" s="48"/>
      <c r="AE39" s="1"/>
    </row>
    <row r="40" ht="14.25" customHeight="1">
      <c r="A40" s="55"/>
      <c r="B40" s="56"/>
      <c r="C40" s="57"/>
      <c r="E40" s="42"/>
      <c r="F40" s="42"/>
      <c r="G40" s="42"/>
      <c r="H40" s="42"/>
      <c r="I40" s="48"/>
      <c r="J40" s="42"/>
      <c r="K40" s="42"/>
      <c r="L40" s="42"/>
      <c r="M40" s="42"/>
      <c r="N40" s="48"/>
      <c r="O40" s="42"/>
      <c r="P40" s="42"/>
      <c r="Q40" s="42"/>
      <c r="R40" s="42"/>
      <c r="S40" s="48"/>
      <c r="T40" s="42"/>
      <c r="U40" s="42"/>
      <c r="V40" s="42"/>
      <c r="W40" s="42"/>
      <c r="X40" s="48"/>
      <c r="Y40" s="42"/>
      <c r="Z40" s="42"/>
      <c r="AA40" s="42"/>
      <c r="AB40" s="42"/>
      <c r="AC40" s="48"/>
      <c r="AE40" s="1"/>
    </row>
    <row r="41" ht="14.25" customHeight="1">
      <c r="A41" s="68" t="s">
        <v>39</v>
      </c>
      <c r="B41" s="69">
        <f t="shared" ref="B41:C41" si="4">SUM(B33:B40)</f>
        <v>55</v>
      </c>
      <c r="C41" s="70">
        <f t="shared" si="4"/>
        <v>0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1"/>
    </row>
    <row r="42" ht="14.25" customHeight="1">
      <c r="A42" s="71" t="s">
        <v>62</v>
      </c>
      <c r="B42" s="72"/>
      <c r="C42" s="73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1"/>
    </row>
    <row r="43" ht="14.25" customHeight="1">
      <c r="A43" s="67" t="s">
        <v>63</v>
      </c>
      <c r="B43" s="39">
        <v>1.0</v>
      </c>
      <c r="C43" s="40">
        <v>2.0</v>
      </c>
      <c r="I43" s="48"/>
      <c r="N43" s="48"/>
      <c r="S43" s="48"/>
      <c r="X43" s="48"/>
      <c r="AC43" s="48"/>
      <c r="AE43" s="1"/>
    </row>
    <row r="44" ht="14.25" customHeight="1">
      <c r="A44" s="46" t="s">
        <v>64</v>
      </c>
      <c r="B44" s="42"/>
      <c r="C44" s="47"/>
      <c r="I44" s="48"/>
      <c r="N44" s="48"/>
      <c r="S44" s="48"/>
      <c r="X44" s="48"/>
      <c r="AC44" s="48"/>
      <c r="AE44" s="1"/>
    </row>
    <row r="45" ht="14.25" customHeight="1">
      <c r="A45" s="46" t="s">
        <v>66</v>
      </c>
      <c r="B45" s="42"/>
      <c r="C45" s="47"/>
      <c r="I45" s="48"/>
      <c r="N45" s="48"/>
      <c r="S45" s="48"/>
      <c r="X45" s="48"/>
      <c r="AC45" s="48"/>
      <c r="AE45" s="1"/>
    </row>
    <row r="46" ht="14.25" customHeight="1">
      <c r="A46" s="46" t="s">
        <v>67</v>
      </c>
      <c r="B46" s="42"/>
      <c r="C46" s="47"/>
      <c r="I46" s="48"/>
      <c r="N46" s="48"/>
      <c r="S46" s="48"/>
      <c r="X46" s="48"/>
      <c r="AC46" s="48"/>
      <c r="AE46" s="1"/>
    </row>
    <row r="47" ht="14.25" customHeight="1">
      <c r="A47" s="46" t="s">
        <v>68</v>
      </c>
      <c r="B47" s="42"/>
      <c r="C47" s="47"/>
      <c r="I47" s="48"/>
      <c r="N47" s="48"/>
      <c r="S47" s="48"/>
      <c r="X47" s="48"/>
      <c r="AC47" s="48"/>
      <c r="AE47" s="1"/>
    </row>
    <row r="48" ht="14.25" customHeight="1">
      <c r="A48" s="46" t="s">
        <v>69</v>
      </c>
      <c r="B48" s="42"/>
      <c r="C48" s="47"/>
      <c r="I48" s="48"/>
      <c r="N48" s="48"/>
      <c r="S48" s="48"/>
      <c r="X48" s="48"/>
      <c r="AC48" s="48"/>
      <c r="AE48" s="1"/>
    </row>
    <row r="49" ht="14.25" customHeight="1">
      <c r="A49" s="46" t="s">
        <v>70</v>
      </c>
      <c r="B49" s="42"/>
      <c r="C49" s="47"/>
      <c r="I49" s="48"/>
      <c r="N49" s="48"/>
      <c r="S49" s="48"/>
      <c r="X49" s="48"/>
      <c r="AC49" s="48"/>
      <c r="AE49" s="1"/>
    </row>
    <row r="50" ht="14.25" customHeight="1">
      <c r="A50" s="55"/>
      <c r="B50" s="56"/>
      <c r="C50" s="57"/>
      <c r="I50" s="48"/>
      <c r="N50" s="48"/>
      <c r="S50" s="48"/>
      <c r="X50" s="48"/>
      <c r="AC50" s="48"/>
      <c r="AE50" s="1"/>
    </row>
    <row r="51" ht="14.25" customHeight="1">
      <c r="A51" s="68" t="s">
        <v>39</v>
      </c>
      <c r="B51" s="69">
        <f t="shared" ref="B51:C51" si="5">SUM(B43:B50)</f>
        <v>1</v>
      </c>
      <c r="C51" s="70">
        <f t="shared" si="5"/>
        <v>2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1"/>
    </row>
    <row r="52" ht="14.25" customHeight="1">
      <c r="A52" s="71" t="s">
        <v>73</v>
      </c>
      <c r="B52" s="72"/>
      <c r="C52" s="73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1"/>
    </row>
    <row r="53" ht="14.25" customHeight="1">
      <c r="A53" s="67" t="s">
        <v>74</v>
      </c>
      <c r="B53" s="39">
        <v>2.0</v>
      </c>
      <c r="C53" s="40">
        <v>1.0</v>
      </c>
      <c r="I53" s="48"/>
      <c r="N53" s="48"/>
      <c r="S53" s="48"/>
      <c r="X53" s="48"/>
      <c r="AC53" s="48"/>
      <c r="AE53" s="1"/>
    </row>
    <row r="54" ht="14.25" customHeight="1">
      <c r="A54" s="46" t="s">
        <v>75</v>
      </c>
      <c r="B54" s="42"/>
      <c r="C54" s="47"/>
      <c r="I54" s="48"/>
      <c r="N54" s="48"/>
      <c r="S54" s="48"/>
      <c r="X54" s="48"/>
      <c r="AC54" s="48"/>
      <c r="AE54" s="1"/>
    </row>
    <row r="55" ht="14.25" customHeight="1">
      <c r="A55" s="46" t="s">
        <v>76</v>
      </c>
      <c r="B55" s="42"/>
      <c r="C55" s="47"/>
      <c r="I55" s="48"/>
      <c r="N55" s="48"/>
      <c r="S55" s="48"/>
      <c r="X55" s="48"/>
      <c r="AC55" s="48"/>
      <c r="AE55" s="1"/>
    </row>
    <row r="56" ht="14.25" customHeight="1">
      <c r="A56" s="46" t="s">
        <v>77</v>
      </c>
      <c r="B56" s="42"/>
      <c r="C56" s="47"/>
      <c r="I56" s="48"/>
      <c r="N56" s="48"/>
      <c r="S56" s="48"/>
      <c r="X56" s="48"/>
      <c r="AC56" s="48"/>
      <c r="AE56" s="1"/>
    </row>
    <row r="57" ht="14.25" customHeight="1">
      <c r="A57" s="46"/>
      <c r="B57" s="42"/>
      <c r="C57" s="47"/>
      <c r="I57" s="48"/>
      <c r="N57" s="48"/>
      <c r="S57" s="48"/>
      <c r="X57" s="48"/>
      <c r="AC57" s="48"/>
      <c r="AE57" s="1"/>
    </row>
    <row r="58" ht="14.25" customHeight="1">
      <c r="A58" s="46"/>
      <c r="B58" s="42"/>
      <c r="C58" s="47"/>
      <c r="I58" s="48"/>
      <c r="N58" s="48"/>
      <c r="S58" s="48"/>
      <c r="X58" s="48"/>
      <c r="AC58" s="48"/>
      <c r="AE58" s="1"/>
    </row>
    <row r="59" ht="14.25" customHeight="1">
      <c r="A59" s="46"/>
      <c r="B59" s="42"/>
      <c r="C59" s="47"/>
      <c r="I59" s="48"/>
      <c r="N59" s="48"/>
      <c r="S59" s="48"/>
      <c r="X59" s="48"/>
      <c r="AC59" s="48"/>
      <c r="AE59" s="1"/>
    </row>
    <row r="60" ht="14.25" customHeight="1">
      <c r="A60" s="55"/>
      <c r="B60" s="56"/>
      <c r="C60" s="57"/>
      <c r="I60" s="48"/>
      <c r="N60" s="48"/>
      <c r="S60" s="48"/>
      <c r="X60" s="48"/>
      <c r="AC60" s="48"/>
      <c r="AE60" s="1"/>
    </row>
    <row r="61" ht="14.25" customHeight="1">
      <c r="A61" s="68" t="s">
        <v>39</v>
      </c>
      <c r="B61" s="69">
        <f t="shared" ref="B61:C61" si="6">SUM(B53:B60)</f>
        <v>2</v>
      </c>
      <c r="C61" s="69">
        <f t="shared" si="6"/>
        <v>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1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4.25" customHeight="1">
      <c r="A64" s="105" t="s">
        <v>79</v>
      </c>
      <c r="B64" s="4">
        <f t="shared" ref="B64:C64" si="7">SUM(B61,B51,B41,B31,B21,B11)</f>
        <v>63</v>
      </c>
      <c r="C64" s="5">
        <f t="shared" si="7"/>
        <v>7</v>
      </c>
      <c r="D64" s="10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4.25" customHeight="1">
      <c r="A65" s="107" t="s">
        <v>80</v>
      </c>
      <c r="B65" s="108">
        <f t="shared" ref="B65:C65" si="8">B64*100</f>
        <v>6300</v>
      </c>
      <c r="C65" s="109">
        <f t="shared" si="8"/>
        <v>700</v>
      </c>
      <c r="D65" s="11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4.25" customHeight="1">
      <c r="A66" s="105" t="s">
        <v>82</v>
      </c>
      <c r="B66" s="112">
        <f t="shared" ref="B66:B67" si="9">B64-C64</f>
        <v>56</v>
      </c>
      <c r="C66" s="10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4.25" customHeight="1">
      <c r="A67" s="107" t="s">
        <v>83</v>
      </c>
      <c r="B67" s="115">
        <f t="shared" si="9"/>
        <v>5600</v>
      </c>
      <c r="C67" s="1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>
      <c r="A76" s="42"/>
      <c r="B76" s="42"/>
      <c r="C76" s="42"/>
    </row>
    <row r="77" ht="14.25" customHeight="1">
      <c r="A77" s="42"/>
      <c r="B77" s="108"/>
      <c r="C77" s="108"/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3">
        <v>43501.0</v>
      </c>
      <c r="F1" s="3">
        <v>43502.0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1"/>
    </row>
    <row r="2" ht="62.25" customHeight="1">
      <c r="A2" s="1"/>
      <c r="B2" s="9" t="s">
        <v>7</v>
      </c>
      <c r="C2" s="11" t="s">
        <v>10</v>
      </c>
      <c r="D2" s="13" t="s">
        <v>11</v>
      </c>
      <c r="E2" s="15" t="s">
        <v>12</v>
      </c>
      <c r="F2" s="15" t="s">
        <v>12</v>
      </c>
      <c r="G2" s="11"/>
      <c r="H2" s="11"/>
      <c r="I2" s="11"/>
      <c r="J2" s="11"/>
      <c r="K2" s="11"/>
      <c r="L2" s="11"/>
      <c r="M2" s="1"/>
    </row>
    <row r="3" ht="14.25" customHeight="1">
      <c r="A3" s="1"/>
      <c r="B3" s="17" t="s">
        <v>14</v>
      </c>
      <c r="C3" s="2">
        <v>1.0</v>
      </c>
      <c r="D3" s="2">
        <v>1.5</v>
      </c>
      <c r="E3" s="2">
        <v>1.0</v>
      </c>
      <c r="F3" s="19">
        <v>0.5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1"/>
    </row>
    <row r="4" ht="14.25" customHeight="1">
      <c r="A4" s="23" t="s">
        <v>16</v>
      </c>
      <c r="B4" s="27">
        <f t="shared" ref="B4:B9" si="1">SUMIF(C4:L4,C$11,C$3:L$3)</f>
        <v>2.5</v>
      </c>
      <c r="C4" s="29" t="s">
        <v>21</v>
      </c>
      <c r="D4" s="32" t="s">
        <v>22</v>
      </c>
      <c r="E4" s="32" t="s">
        <v>21</v>
      </c>
      <c r="F4" s="32" t="s">
        <v>21</v>
      </c>
      <c r="G4" s="29"/>
      <c r="H4" s="29"/>
      <c r="I4" s="29"/>
      <c r="J4" s="29"/>
      <c r="K4" s="29"/>
      <c r="L4" s="29"/>
      <c r="M4" s="1"/>
    </row>
    <row r="5" ht="14.25" customHeight="1">
      <c r="A5" s="23" t="s">
        <v>27</v>
      </c>
      <c r="B5" s="2">
        <f t="shared" si="1"/>
        <v>4</v>
      </c>
      <c r="C5" s="29" t="s">
        <v>21</v>
      </c>
      <c r="D5" s="32" t="s">
        <v>21</v>
      </c>
      <c r="E5" s="32" t="s">
        <v>21</v>
      </c>
      <c r="F5" s="32" t="s">
        <v>21</v>
      </c>
      <c r="G5" s="29"/>
      <c r="H5" s="29"/>
      <c r="I5" s="29"/>
      <c r="J5" s="29"/>
      <c r="K5" s="29"/>
      <c r="L5" s="29"/>
      <c r="M5" s="1"/>
    </row>
    <row r="6" ht="14.25" customHeight="1">
      <c r="A6" s="23" t="s">
        <v>29</v>
      </c>
      <c r="B6" s="2">
        <f t="shared" si="1"/>
        <v>2.5</v>
      </c>
      <c r="C6" s="29" t="s">
        <v>21</v>
      </c>
      <c r="D6" s="32" t="s">
        <v>22</v>
      </c>
      <c r="E6" s="32" t="s">
        <v>21</v>
      </c>
      <c r="F6" s="32" t="s">
        <v>21</v>
      </c>
      <c r="G6" s="29"/>
      <c r="H6" s="29"/>
      <c r="I6" s="29"/>
      <c r="J6" s="29"/>
      <c r="K6" s="29"/>
      <c r="L6" s="29"/>
      <c r="M6" s="1"/>
    </row>
    <row r="7" ht="14.25" customHeight="1">
      <c r="A7" s="23" t="s">
        <v>30</v>
      </c>
      <c r="B7" s="2">
        <f t="shared" si="1"/>
        <v>4</v>
      </c>
      <c r="C7" s="29" t="s">
        <v>21</v>
      </c>
      <c r="D7" s="32" t="s">
        <v>21</v>
      </c>
      <c r="E7" s="32" t="s">
        <v>21</v>
      </c>
      <c r="F7" s="32" t="s">
        <v>21</v>
      </c>
      <c r="G7" s="29"/>
      <c r="H7" s="29"/>
      <c r="I7" s="29"/>
      <c r="J7" s="29"/>
      <c r="K7" s="29"/>
      <c r="L7" s="29"/>
      <c r="M7" s="1"/>
    </row>
    <row r="8" ht="14.25" customHeight="1">
      <c r="A8" s="23" t="s">
        <v>32</v>
      </c>
      <c r="B8" s="2">
        <f t="shared" si="1"/>
        <v>4</v>
      </c>
      <c r="C8" s="29" t="s">
        <v>21</v>
      </c>
      <c r="D8" s="32" t="s">
        <v>21</v>
      </c>
      <c r="E8" s="32" t="s">
        <v>21</v>
      </c>
      <c r="F8" s="32" t="s">
        <v>21</v>
      </c>
      <c r="G8" s="29"/>
      <c r="H8" s="29"/>
      <c r="I8" s="29"/>
      <c r="J8" s="29"/>
      <c r="K8" s="29"/>
      <c r="L8" s="29"/>
      <c r="M8" s="1"/>
    </row>
    <row r="9" ht="14.25" customHeight="1">
      <c r="A9" s="23" t="s">
        <v>33</v>
      </c>
      <c r="B9" s="2">
        <f t="shared" si="1"/>
        <v>4</v>
      </c>
      <c r="C9" s="29" t="s">
        <v>21</v>
      </c>
      <c r="D9" s="32" t="s">
        <v>21</v>
      </c>
      <c r="E9" s="32" t="s">
        <v>21</v>
      </c>
      <c r="F9" s="32" t="s">
        <v>21</v>
      </c>
      <c r="M9" s="1"/>
    </row>
    <row r="10" ht="14.25" customHeight="1">
      <c r="A10" s="38" t="s">
        <v>5</v>
      </c>
      <c r="B10" s="43">
        <f>SUM(B4:B9)</f>
        <v>21</v>
      </c>
      <c r="C10" s="43">
        <f t="shared" ref="C10:L10" si="2">COUNTIF(C4:C9,"*ü*") * C3</f>
        <v>6</v>
      </c>
      <c r="D10" s="43">
        <f t="shared" si="2"/>
        <v>6</v>
      </c>
      <c r="E10" s="43">
        <f t="shared" si="2"/>
        <v>6</v>
      </c>
      <c r="F10" s="43">
        <f t="shared" si="2"/>
        <v>3</v>
      </c>
      <c r="G10" s="43">
        <f t="shared" si="2"/>
        <v>0</v>
      </c>
      <c r="H10" s="43">
        <f t="shared" si="2"/>
        <v>0</v>
      </c>
      <c r="I10" s="43">
        <f t="shared" si="2"/>
        <v>0</v>
      </c>
      <c r="J10" s="43">
        <f t="shared" si="2"/>
        <v>0</v>
      </c>
      <c r="K10" s="43">
        <f t="shared" si="2"/>
        <v>0</v>
      </c>
      <c r="L10" s="43">
        <f t="shared" si="2"/>
        <v>0</v>
      </c>
      <c r="M10" s="50"/>
    </row>
    <row r="11" ht="14.25" customHeight="1">
      <c r="A11" s="23" t="s">
        <v>36</v>
      </c>
      <c r="B11" s="52" t="s">
        <v>37</v>
      </c>
      <c r="C11" s="32" t="s">
        <v>21</v>
      </c>
      <c r="D11" s="53" t="s">
        <v>38</v>
      </c>
      <c r="E11" s="32" t="s">
        <v>22</v>
      </c>
      <c r="F11" s="1"/>
      <c r="G11" s="1"/>
      <c r="H11" s="1"/>
      <c r="I11" s="1"/>
      <c r="J11" s="1"/>
      <c r="K11" s="1"/>
      <c r="L11" s="1"/>
      <c r="M11" s="1"/>
    </row>
    <row r="12" ht="14.25" customHeight="1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9.71"/>
    <col customWidth="1" min="3" max="3" width="15.0"/>
    <col customWidth="1" min="4" max="4" width="11.57"/>
    <col customWidth="1" min="5" max="19" width="3.71"/>
    <col customWidth="1" min="20" max="26" width="8.71"/>
  </cols>
  <sheetData>
    <row r="1" ht="14.25" customHeight="1">
      <c r="A1" s="75"/>
      <c r="B1" s="76" t="s">
        <v>48</v>
      </c>
      <c r="C1" s="77" t="s">
        <v>49</v>
      </c>
      <c r="D1" s="77" t="s">
        <v>50</v>
      </c>
      <c r="E1" s="78">
        <v>1.0</v>
      </c>
      <c r="F1" s="78">
        <v>2.0</v>
      </c>
      <c r="G1" s="78">
        <v>3.0</v>
      </c>
      <c r="H1" s="78">
        <v>4.0</v>
      </c>
      <c r="I1" s="79">
        <v>5.0</v>
      </c>
      <c r="J1" s="78">
        <v>6.0</v>
      </c>
      <c r="K1" s="78">
        <v>7.0</v>
      </c>
      <c r="L1" s="78">
        <v>8.0</v>
      </c>
      <c r="M1" s="78">
        <v>9.0</v>
      </c>
      <c r="N1" s="79">
        <v>10.0</v>
      </c>
      <c r="O1" s="78">
        <v>11.0</v>
      </c>
      <c r="P1" s="78">
        <v>12.0</v>
      </c>
      <c r="Q1" s="78">
        <v>13.0</v>
      </c>
      <c r="R1" s="78">
        <v>14.0</v>
      </c>
      <c r="S1" s="80">
        <v>15.0</v>
      </c>
      <c r="T1" s="81"/>
    </row>
    <row r="2" ht="14.25" customHeight="1">
      <c r="A2" s="82" t="s">
        <v>16</v>
      </c>
      <c r="B2" s="83" t="s">
        <v>52</v>
      </c>
      <c r="C2" s="85">
        <v>2.0</v>
      </c>
      <c r="D2" s="87">
        <v>0.0</v>
      </c>
      <c r="E2" s="88"/>
      <c r="F2" s="88"/>
      <c r="G2" s="89"/>
      <c r="H2" s="89"/>
      <c r="I2" s="90"/>
      <c r="J2" s="89"/>
      <c r="K2" s="89"/>
      <c r="L2" s="89"/>
      <c r="M2" s="89"/>
      <c r="N2" s="90"/>
      <c r="O2" s="89"/>
      <c r="P2" s="89"/>
      <c r="Q2" s="89"/>
      <c r="R2" s="89"/>
      <c r="S2" s="90"/>
      <c r="T2" s="81"/>
    </row>
    <row r="3" ht="14.25" customHeight="1">
      <c r="A3" s="95"/>
      <c r="B3" s="83" t="s">
        <v>57</v>
      </c>
      <c r="C3" s="85">
        <v>1.0</v>
      </c>
      <c r="D3" s="87">
        <v>0.0</v>
      </c>
      <c r="E3" s="89"/>
      <c r="F3" s="89"/>
      <c r="G3" s="97"/>
      <c r="H3" s="89"/>
      <c r="I3" s="90"/>
      <c r="J3" s="89"/>
      <c r="K3" s="89"/>
      <c r="L3" s="89"/>
      <c r="M3" s="89"/>
      <c r="N3" s="90"/>
      <c r="O3" s="89"/>
      <c r="P3" s="89"/>
      <c r="Q3" s="89"/>
      <c r="R3" s="89"/>
      <c r="S3" s="90"/>
      <c r="T3" s="81"/>
    </row>
    <row r="4" ht="14.25" customHeight="1">
      <c r="A4" s="95"/>
      <c r="B4" s="83" t="s">
        <v>60</v>
      </c>
      <c r="C4" s="85">
        <v>1.0</v>
      </c>
      <c r="D4" s="87">
        <v>0.0</v>
      </c>
      <c r="E4" s="89"/>
      <c r="F4" s="89"/>
      <c r="G4" s="89"/>
      <c r="H4" s="97"/>
      <c r="I4" s="90"/>
      <c r="J4" s="89"/>
      <c r="K4" s="89"/>
      <c r="L4" s="89"/>
      <c r="M4" s="89"/>
      <c r="N4" s="90"/>
      <c r="O4" s="89"/>
      <c r="P4" s="89"/>
      <c r="Q4" s="89"/>
      <c r="R4" s="89"/>
      <c r="S4" s="90"/>
      <c r="T4" s="81"/>
    </row>
    <row r="5" ht="14.25" customHeight="1">
      <c r="A5" s="95"/>
      <c r="B5" s="98" t="s">
        <v>61</v>
      </c>
      <c r="C5" s="99">
        <f t="shared" ref="C5:D5" si="1">SUM(C2:C4)</f>
        <v>4</v>
      </c>
      <c r="D5" s="100">
        <f t="shared" si="1"/>
        <v>0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81"/>
    </row>
    <row r="6" ht="14.25" customHeight="1">
      <c r="A6" s="82" t="s">
        <v>27</v>
      </c>
      <c r="B6" s="83" t="s">
        <v>52</v>
      </c>
      <c r="C6" s="85">
        <v>2.0</v>
      </c>
      <c r="D6" s="87">
        <v>3.0</v>
      </c>
      <c r="E6" s="88"/>
      <c r="F6" s="88"/>
      <c r="G6" s="89"/>
      <c r="H6" s="89"/>
      <c r="I6" s="90"/>
      <c r="J6" s="89"/>
      <c r="K6" s="89"/>
      <c r="L6" s="89"/>
      <c r="M6" s="89"/>
      <c r="N6" s="90"/>
      <c r="O6" s="89"/>
      <c r="P6" s="89"/>
      <c r="Q6" s="89"/>
      <c r="R6" s="89"/>
      <c r="S6" s="90"/>
      <c r="T6" s="81"/>
    </row>
    <row r="7" ht="14.25" customHeight="1">
      <c r="A7" s="95"/>
      <c r="B7" s="83" t="s">
        <v>65</v>
      </c>
      <c r="C7" s="85">
        <v>1.0</v>
      </c>
      <c r="D7" s="87">
        <v>2.0</v>
      </c>
      <c r="E7" s="89"/>
      <c r="F7" s="89"/>
      <c r="G7" s="97"/>
      <c r="H7" s="89"/>
      <c r="I7" s="90"/>
      <c r="J7" s="89"/>
      <c r="K7" s="89"/>
      <c r="L7" s="89"/>
      <c r="M7" s="89"/>
      <c r="N7" s="90"/>
      <c r="O7" s="89"/>
      <c r="P7" s="89"/>
      <c r="Q7" s="89"/>
      <c r="R7" s="89"/>
      <c r="S7" s="90"/>
      <c r="T7" s="81"/>
    </row>
    <row r="8" ht="14.25" customHeight="1">
      <c r="A8" s="95"/>
      <c r="B8" s="83" t="s">
        <v>60</v>
      </c>
      <c r="C8" s="85">
        <v>1.0</v>
      </c>
      <c r="D8" s="87">
        <v>2.0</v>
      </c>
      <c r="E8" s="89"/>
      <c r="F8" s="89"/>
      <c r="G8" s="89"/>
      <c r="H8" s="97"/>
      <c r="I8" s="90"/>
      <c r="J8" s="89"/>
      <c r="K8" s="89"/>
      <c r="L8" s="89"/>
      <c r="M8" s="89"/>
      <c r="N8" s="90"/>
      <c r="O8" s="89"/>
      <c r="P8" s="89"/>
      <c r="Q8" s="89"/>
      <c r="R8" s="89"/>
      <c r="S8" s="90"/>
      <c r="T8" s="81"/>
    </row>
    <row r="9" ht="14.25" customHeight="1">
      <c r="A9" s="95"/>
      <c r="B9" s="98" t="s">
        <v>61</v>
      </c>
      <c r="C9" s="99">
        <f t="shared" ref="C9:D9" si="2">SUM(C6:C8)</f>
        <v>4</v>
      </c>
      <c r="D9" s="100">
        <f t="shared" si="2"/>
        <v>7</v>
      </c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81"/>
    </row>
    <row r="10" ht="14.25" customHeight="1">
      <c r="A10" s="82" t="s">
        <v>71</v>
      </c>
      <c r="B10" s="83" t="s">
        <v>52</v>
      </c>
      <c r="C10" s="85">
        <v>1.0</v>
      </c>
      <c r="D10" s="87">
        <v>0.0</v>
      </c>
      <c r="E10" s="88"/>
      <c r="F10" s="89"/>
      <c r="G10" s="89"/>
      <c r="H10" s="89"/>
      <c r="I10" s="90"/>
      <c r="J10" s="89"/>
      <c r="K10" s="89"/>
      <c r="L10" s="89"/>
      <c r="M10" s="89"/>
      <c r="N10" s="90"/>
      <c r="O10" s="89"/>
      <c r="P10" s="89"/>
      <c r="Q10" s="89"/>
      <c r="R10" s="89"/>
      <c r="S10" s="90"/>
      <c r="T10" s="81"/>
    </row>
    <row r="11" ht="14.25" customHeight="1">
      <c r="A11" s="95"/>
      <c r="B11" s="83" t="s">
        <v>72</v>
      </c>
      <c r="C11" s="85">
        <v>1.0</v>
      </c>
      <c r="D11" s="87">
        <v>0.0</v>
      </c>
      <c r="E11" s="89"/>
      <c r="F11" s="97"/>
      <c r="G11" s="89"/>
      <c r="H11" s="89"/>
      <c r="I11" s="90"/>
      <c r="J11" s="89"/>
      <c r="K11" s="89"/>
      <c r="L11" s="89"/>
      <c r="M11" s="89"/>
      <c r="N11" s="90"/>
      <c r="O11" s="89"/>
      <c r="P11" s="89"/>
      <c r="Q11" s="89"/>
      <c r="R11" s="89"/>
      <c r="S11" s="90"/>
      <c r="T11" s="81"/>
    </row>
    <row r="12" ht="14.25" customHeight="1">
      <c r="A12" s="95"/>
      <c r="B12" s="83" t="s">
        <v>60</v>
      </c>
      <c r="C12" s="85">
        <v>1.0</v>
      </c>
      <c r="D12" s="87">
        <v>0.0</v>
      </c>
      <c r="E12" s="89"/>
      <c r="F12" s="89"/>
      <c r="G12" s="97"/>
      <c r="H12" s="89"/>
      <c r="I12" s="90"/>
      <c r="J12" s="89"/>
      <c r="K12" s="89"/>
      <c r="L12" s="89"/>
      <c r="M12" s="89"/>
      <c r="N12" s="90"/>
      <c r="O12" s="89"/>
      <c r="P12" s="89"/>
      <c r="Q12" s="89"/>
      <c r="R12" s="89"/>
      <c r="S12" s="90"/>
      <c r="T12" s="81"/>
    </row>
    <row r="13" ht="14.25" customHeight="1">
      <c r="A13" s="95"/>
      <c r="B13" s="102" t="s">
        <v>61</v>
      </c>
      <c r="C13" s="99">
        <f t="shared" ref="C13:D13" si="3">SUM(C10:C12)</f>
        <v>3</v>
      </c>
      <c r="D13" s="100">
        <f t="shared" si="3"/>
        <v>0</v>
      </c>
      <c r="E13" s="103"/>
      <c r="F13" s="103"/>
      <c r="G13" s="103"/>
      <c r="H13" s="103"/>
      <c r="I13" s="101"/>
      <c r="J13" s="103"/>
      <c r="K13" s="103"/>
      <c r="L13" s="103"/>
      <c r="M13" s="103"/>
      <c r="N13" s="101"/>
      <c r="O13" s="103"/>
      <c r="P13" s="103"/>
      <c r="Q13" s="103"/>
      <c r="R13" s="103"/>
      <c r="S13" s="101"/>
      <c r="T13" s="81"/>
    </row>
    <row r="14" ht="14.25" customHeight="1">
      <c r="A14" s="82" t="s">
        <v>30</v>
      </c>
      <c r="B14" s="83" t="s">
        <v>52</v>
      </c>
      <c r="C14" s="85">
        <v>2.0</v>
      </c>
      <c r="D14" s="87">
        <v>6.0</v>
      </c>
      <c r="E14" s="97"/>
      <c r="F14" s="97"/>
      <c r="G14" s="97"/>
      <c r="H14" s="97"/>
      <c r="I14" s="97"/>
      <c r="J14" s="97"/>
      <c r="K14" s="89"/>
      <c r="L14" s="89"/>
      <c r="M14" s="89"/>
      <c r="N14" s="90"/>
      <c r="O14" s="89"/>
      <c r="P14" s="89"/>
      <c r="Q14" s="89"/>
      <c r="R14" s="89"/>
      <c r="S14" s="90"/>
      <c r="T14" s="81"/>
    </row>
    <row r="15" ht="14.25" customHeight="1">
      <c r="A15" s="95"/>
      <c r="B15" s="83" t="s">
        <v>78</v>
      </c>
      <c r="C15" s="85">
        <v>2.0</v>
      </c>
      <c r="D15" s="87">
        <v>1.0</v>
      </c>
      <c r="E15" s="104"/>
      <c r="F15" s="89"/>
      <c r="G15" s="89"/>
      <c r="H15" s="89"/>
      <c r="I15" s="90"/>
      <c r="J15" s="104"/>
      <c r="K15" s="97"/>
      <c r="L15" s="89"/>
      <c r="M15" s="89"/>
      <c r="N15" s="90"/>
      <c r="O15" s="104"/>
      <c r="P15" s="104"/>
      <c r="Q15" s="104"/>
      <c r="R15" s="104"/>
      <c r="S15" s="90"/>
      <c r="T15" s="81"/>
    </row>
    <row r="16" ht="14.25" customHeight="1">
      <c r="A16" s="95"/>
      <c r="B16" s="83" t="s">
        <v>60</v>
      </c>
      <c r="C16" s="85">
        <v>2.0</v>
      </c>
      <c r="D16" s="87">
        <v>1.0</v>
      </c>
      <c r="E16" s="104"/>
      <c r="F16" s="89"/>
      <c r="G16" s="89"/>
      <c r="H16" s="89"/>
      <c r="I16" s="90"/>
      <c r="J16" s="89"/>
      <c r="K16" s="89"/>
      <c r="L16" s="97"/>
      <c r="M16" s="89"/>
      <c r="N16" s="90"/>
      <c r="O16" s="89"/>
      <c r="P16" s="89"/>
      <c r="Q16" s="89"/>
      <c r="R16" s="89"/>
      <c r="S16" s="90"/>
      <c r="T16" s="81"/>
    </row>
    <row r="17" ht="14.25" customHeight="1">
      <c r="A17" s="95"/>
      <c r="B17" s="102" t="s">
        <v>61</v>
      </c>
      <c r="C17" s="99">
        <f t="shared" ref="C17:D17" si="4">SUM(C14:C16)</f>
        <v>6</v>
      </c>
      <c r="D17" s="100">
        <f t="shared" si="4"/>
        <v>8</v>
      </c>
      <c r="E17" s="103"/>
      <c r="F17" s="103"/>
      <c r="G17" s="103"/>
      <c r="H17" s="103"/>
      <c r="I17" s="101"/>
      <c r="J17" s="103"/>
      <c r="K17" s="103"/>
      <c r="L17" s="103"/>
      <c r="M17" s="103"/>
      <c r="N17" s="101"/>
      <c r="O17" s="103"/>
      <c r="P17" s="103"/>
      <c r="Q17" s="103"/>
      <c r="R17" s="103"/>
      <c r="S17" s="101"/>
      <c r="T17" s="81"/>
    </row>
    <row r="18" ht="14.25" customHeight="1">
      <c r="A18" s="82" t="s">
        <v>32</v>
      </c>
      <c r="B18" s="83" t="s">
        <v>52</v>
      </c>
      <c r="C18" s="85">
        <v>1.0</v>
      </c>
      <c r="D18" s="87">
        <v>0.0</v>
      </c>
      <c r="E18" s="97"/>
      <c r="F18" s="89"/>
      <c r="G18" s="89"/>
      <c r="H18" s="89"/>
      <c r="I18" s="90"/>
      <c r="J18" s="89"/>
      <c r="K18" s="89"/>
      <c r="L18" s="89"/>
      <c r="M18" s="89"/>
      <c r="N18" s="90"/>
      <c r="O18" s="89"/>
      <c r="P18" s="89"/>
      <c r="Q18" s="89"/>
      <c r="R18" s="89"/>
      <c r="S18" s="90"/>
      <c r="T18" s="81"/>
    </row>
    <row r="19" ht="14.25" customHeight="1">
      <c r="A19" s="95"/>
      <c r="B19" s="83" t="s">
        <v>57</v>
      </c>
      <c r="C19" s="85">
        <v>1.0</v>
      </c>
      <c r="D19" s="87">
        <v>0.0</v>
      </c>
      <c r="E19" s="104"/>
      <c r="F19" s="88"/>
      <c r="G19" s="104"/>
      <c r="H19" s="104"/>
      <c r="I19" s="90"/>
      <c r="J19" s="104"/>
      <c r="K19" s="104"/>
      <c r="L19" s="104"/>
      <c r="M19" s="104"/>
      <c r="N19" s="90"/>
      <c r="O19" s="104"/>
      <c r="P19" s="104"/>
      <c r="Q19" s="104"/>
      <c r="R19" s="104"/>
      <c r="S19" s="90"/>
      <c r="T19" s="81"/>
    </row>
    <row r="20" ht="14.25" customHeight="1">
      <c r="A20" s="95"/>
      <c r="B20" s="83" t="s">
        <v>60</v>
      </c>
      <c r="C20" s="85">
        <v>1.0</v>
      </c>
      <c r="D20" s="87">
        <v>0.0</v>
      </c>
      <c r="E20" s="104"/>
      <c r="F20" s="89"/>
      <c r="G20" s="97"/>
      <c r="H20" s="89"/>
      <c r="I20" s="90"/>
      <c r="J20" s="89"/>
      <c r="K20" s="89"/>
      <c r="L20" s="89"/>
      <c r="M20" s="89"/>
      <c r="N20" s="90"/>
      <c r="O20" s="89"/>
      <c r="P20" s="89"/>
      <c r="Q20" s="89"/>
      <c r="R20" s="89"/>
      <c r="S20" s="90"/>
      <c r="T20" s="81"/>
    </row>
    <row r="21" ht="14.25" customHeight="1">
      <c r="A21" s="95"/>
      <c r="B21" s="102" t="s">
        <v>61</v>
      </c>
      <c r="C21" s="99">
        <f>SUM(C18:C20)</f>
        <v>3</v>
      </c>
      <c r="D21" s="100">
        <f>SUM(D18:Z20)</f>
        <v>0</v>
      </c>
      <c r="E21" s="103"/>
      <c r="F21" s="103"/>
      <c r="G21" s="103"/>
      <c r="H21" s="103"/>
      <c r="I21" s="101"/>
      <c r="J21" s="103"/>
      <c r="K21" s="103"/>
      <c r="L21" s="103"/>
      <c r="M21" s="103"/>
      <c r="N21" s="101"/>
      <c r="O21" s="103"/>
      <c r="P21" s="103"/>
      <c r="Q21" s="103"/>
      <c r="R21" s="103"/>
      <c r="S21" s="101"/>
      <c r="T21" s="81"/>
    </row>
    <row r="22" ht="14.25" customHeight="1">
      <c r="A22" s="82" t="s">
        <v>33</v>
      </c>
      <c r="B22" s="83" t="s">
        <v>52</v>
      </c>
      <c r="C22" s="85">
        <v>1.0</v>
      </c>
      <c r="D22" s="87">
        <v>0.0</v>
      </c>
      <c r="E22" s="97"/>
      <c r="F22" s="89"/>
      <c r="G22" s="89"/>
      <c r="H22" s="89"/>
      <c r="I22" s="90"/>
      <c r="J22" s="89"/>
      <c r="K22" s="89"/>
      <c r="L22" s="89"/>
      <c r="M22" s="89"/>
      <c r="N22" s="90"/>
      <c r="O22" s="89"/>
      <c r="P22" s="89"/>
      <c r="Q22" s="89"/>
      <c r="R22" s="89"/>
      <c r="S22" s="90"/>
      <c r="T22" s="81"/>
    </row>
    <row r="23" ht="14.25" customHeight="1">
      <c r="A23" s="95"/>
      <c r="B23" s="83" t="s">
        <v>81</v>
      </c>
      <c r="C23" s="85">
        <v>1.0</v>
      </c>
      <c r="D23" s="87">
        <v>0.0</v>
      </c>
      <c r="E23" s="104"/>
      <c r="F23" s="88"/>
      <c r="G23" s="104"/>
      <c r="H23" s="104"/>
      <c r="I23" s="90"/>
      <c r="J23" s="104"/>
      <c r="K23" s="104"/>
      <c r="L23" s="104"/>
      <c r="M23" s="104"/>
      <c r="N23" s="90"/>
      <c r="O23" s="104"/>
      <c r="P23" s="104"/>
      <c r="Q23" s="104"/>
      <c r="R23" s="104"/>
      <c r="S23" s="90"/>
      <c r="T23" s="81"/>
    </row>
    <row r="24" ht="14.25" customHeight="1">
      <c r="A24" s="95"/>
      <c r="B24" s="83" t="s">
        <v>60</v>
      </c>
      <c r="C24" s="85">
        <v>1.0</v>
      </c>
      <c r="D24" s="87">
        <v>0.0</v>
      </c>
      <c r="E24" s="104"/>
      <c r="F24" s="89"/>
      <c r="G24" s="97"/>
      <c r="H24" s="89"/>
      <c r="I24" s="90"/>
      <c r="J24" s="89"/>
      <c r="K24" s="89"/>
      <c r="L24" s="89"/>
      <c r="M24" s="89"/>
      <c r="N24" s="90"/>
      <c r="O24" s="89"/>
      <c r="P24" s="89"/>
      <c r="Q24" s="89"/>
      <c r="R24" s="89"/>
      <c r="S24" s="90"/>
      <c r="T24" s="81"/>
      <c r="U24" s="111"/>
    </row>
    <row r="25" ht="14.25" customHeight="1">
      <c r="A25" s="95"/>
      <c r="B25" s="98" t="s">
        <v>61</v>
      </c>
      <c r="C25" s="99">
        <f t="shared" ref="C25:D25" si="5">SUM(C22:C24)</f>
        <v>3</v>
      </c>
      <c r="D25" s="100">
        <f t="shared" si="5"/>
        <v>0</v>
      </c>
      <c r="E25" s="103"/>
      <c r="F25" s="103"/>
      <c r="G25" s="103"/>
      <c r="H25" s="103"/>
      <c r="I25" s="101"/>
      <c r="J25" s="103"/>
      <c r="K25" s="103"/>
      <c r="L25" s="103"/>
      <c r="M25" s="103"/>
      <c r="N25" s="101"/>
      <c r="O25" s="103"/>
      <c r="P25" s="103"/>
      <c r="Q25" s="103"/>
      <c r="R25" s="103"/>
      <c r="S25" s="113"/>
      <c r="T25" s="81"/>
    </row>
    <row r="26" ht="14.25" customHeight="1">
      <c r="A26" s="117"/>
      <c r="B26" s="119" t="s">
        <v>5</v>
      </c>
      <c r="C26" s="122">
        <f t="shared" ref="C26:D26" si="6">SUM(C5,C9,C13,C17,C21,C25)</f>
        <v>23</v>
      </c>
      <c r="D26" s="123">
        <f t="shared" si="6"/>
        <v>15</v>
      </c>
      <c r="E26" s="125"/>
      <c r="F26" s="125"/>
      <c r="G26" s="125"/>
      <c r="H26" s="125"/>
      <c r="I26" s="127"/>
      <c r="J26" s="125"/>
      <c r="K26" s="125"/>
      <c r="L26" s="125"/>
      <c r="M26" s="125"/>
      <c r="N26" s="127"/>
      <c r="O26" s="125"/>
      <c r="P26" s="125"/>
      <c r="Q26" s="125"/>
      <c r="R26" s="125"/>
      <c r="S26" s="129"/>
      <c r="T26" s="81"/>
    </row>
    <row r="27" ht="14.25" customHeight="1">
      <c r="A27" s="130" t="s">
        <v>8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</row>
    <row r="28" ht="14.25" customHeight="1">
      <c r="A28" s="131"/>
      <c r="B28" s="132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</row>
    <row r="29" ht="14.25" customHeight="1">
      <c r="A29" s="133"/>
      <c r="B29" s="134" t="s">
        <v>84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</row>
    <row r="30" ht="14.25" customHeight="1">
      <c r="A30" s="135"/>
      <c r="B30" s="136" t="s">
        <v>5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</row>
    <row r="31" ht="14.25" customHeight="1">
      <c r="A31" s="137"/>
      <c r="B31" s="136" t="s">
        <v>61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</row>
    <row r="32" ht="14.25" customHeight="1">
      <c r="A32" s="138"/>
      <c r="B32" s="136" t="s">
        <v>85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</row>
    <row r="33" ht="14.25" customHeight="1">
      <c r="A33" s="81"/>
      <c r="B33" s="139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