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<sst xmlns="http://schemas.openxmlformats.org/spreadsheetml/2006/main" count="316" uniqueCount="118">
  <si>
    <r>
      <t>Stories - Required Features ((</t>
    </r>
    <r>
      <rPr>
        <b/>
      </rPr>
      <t>PRIORITY</t>
    </r>
    <r>
      <t>))</t>
    </r>
  </si>
  <si>
    <t>Description</t>
  </si>
  <si>
    <t>Team Member</t>
  </si>
  <si>
    <t>Done?</t>
  </si>
  <si>
    <t>Num Selected Items</t>
  </si>
  <si>
    <t>Completed</t>
  </si>
  <si>
    <r>
      <t>Stories - Required Features ((</t>
    </r>
    <r>
      <rPr>
        <b/>
      </rPr>
      <t>PRIORITY</t>
    </r>
    <r>
      <t>))</t>
    </r>
  </si>
  <si>
    <t>Login (Account Holder) -&gt; Acceptance Criteria = User Identifying features</t>
  </si>
  <si>
    <t>Log into an account</t>
  </si>
  <si>
    <t>Ashley</t>
  </si>
  <si>
    <t>Done</t>
  </si>
  <si>
    <t>Charles</t>
  </si>
  <si>
    <t>Logout (Account Holder)</t>
  </si>
  <si>
    <t>Log out of the user's account</t>
  </si>
  <si>
    <t>Misha</t>
  </si>
  <si>
    <t>Delete Account (Account Holder)</t>
  </si>
  <si>
    <t>Delete the user's account</t>
  </si>
  <si>
    <t>Register Account (Visitor)</t>
  </si>
  <si>
    <t>Register for an account (set location in Australia)</t>
  </si>
  <si>
    <t>Register (Visitor)</t>
  </si>
  <si>
    <t>Register for an account</t>
  </si>
  <si>
    <t>Fahd</t>
  </si>
  <si>
    <t>Public Pages (User) -&gt; Acceptance Criteria = About Us Page, Public Welcome Page</t>
  </si>
  <si>
    <t>Pages visible to anyone on the website</t>
  </si>
  <si>
    <t>Josh</t>
  </si>
  <si>
    <t>Create Location Data(Admin)</t>
  </si>
  <si>
    <t>Add a location (name, address, contact details etc.)</t>
  </si>
  <si>
    <t>done</t>
  </si>
  <si>
    <t>Create Data (Admin)</t>
  </si>
  <si>
    <t>Total</t>
  </si>
  <si>
    <t>Register Admin Account (Admin)</t>
  </si>
  <si>
    <t>Register an existing account as an admin</t>
  </si>
  <si>
    <t>Modify Data (Admin)</t>
  </si>
  <si>
    <t>Modify a location's details</t>
  </si>
  <si>
    <t>Add Location Map (Admin)</t>
  </si>
  <si>
    <t>Upload a map of an area</t>
  </si>
  <si>
    <t>Remove Data (Admin) *Check Fahd</t>
  </si>
  <si>
    <t>Remove a location from the database</t>
  </si>
  <si>
    <t>View Locations (Account Holder)</t>
  </si>
  <si>
    <t>View location information</t>
  </si>
  <si>
    <t>Search Locations (Account Holder)</t>
  </si>
  <si>
    <t>Search location information for all locations</t>
  </si>
  <si>
    <t>Register Admin (Admin)</t>
  </si>
  <si>
    <t>Change Account Information (Account Holders)</t>
  </si>
  <si>
    <t>Change a User's account information (password, name, etc.)</t>
  </si>
  <si>
    <t>Modify Location Data (Admin)</t>
  </si>
  <si>
    <t>View City Information (Account Holder)</t>
  </si>
  <si>
    <t>View information about the city</t>
  </si>
  <si>
    <t>View Hotels (Non-Domestic)</t>
  </si>
  <si>
    <t>View information about hotels in the city</t>
  </si>
  <si>
    <t>View Industries (Businessman)</t>
  </si>
  <si>
    <t>View information about industries in the city</t>
  </si>
  <si>
    <t>View Colleges (Student)</t>
  </si>
  <si>
    <t>View information about colleges in the city</t>
  </si>
  <si>
    <t>View Libraries (Student)</t>
  </si>
  <si>
    <t>View information about libraries in the city</t>
  </si>
  <si>
    <t>Search for locations in the city outside of a user's defaults</t>
  </si>
  <si>
    <t>Account Management Page (Account Holders)</t>
  </si>
  <si>
    <t>Will hold Account Deletion, Page Layout Customisation, Account Info Changing</t>
  </si>
  <si>
    <t xml:space="preserve">Done </t>
  </si>
  <si>
    <t>Stories - Possible</t>
  </si>
  <si>
    <t>Favourite Locations (Personal) (Client)</t>
  </si>
  <si>
    <t>Save locations to a favourites list and view them.</t>
  </si>
  <si>
    <t>All features of the website (Student, Buisness &amp; Tourist maps &amp; reviews)</t>
  </si>
  <si>
    <t xml:space="preserve">Gain access to full premium features of the website. </t>
  </si>
  <si>
    <t>Recommended Locations (Based on search history) (Client)</t>
  </si>
  <si>
    <t>Browse locations based on search history</t>
  </si>
  <si>
    <t>Recommend a Friend (Client)</t>
  </si>
  <si>
    <t>Send a referral link to a friend</t>
  </si>
  <si>
    <t>Recommend a Business/Location (Client)</t>
  </si>
  <si>
    <t>Recommend a Business/Location to an admin for them to add to the database</t>
  </si>
  <si>
    <t>Change page layout (colour, font) (Account Holder)</t>
  </si>
  <si>
    <t>Change the website's appearance/Personalisation options</t>
  </si>
  <si>
    <t>Change page language (User)</t>
  </si>
  <si>
    <t>Change the website's language</t>
  </si>
  <si>
    <t>Website accessibility options (invert colour, magnification,...) (User)</t>
  </si>
  <si>
    <t>Options for easier site navigation</t>
  </si>
  <si>
    <t>Mobile Version (User)</t>
  </si>
  <si>
    <t>Formats the website to be workable on a mobile device</t>
  </si>
  <si>
    <t>View Location Reviews (0-5 Stars) (Account Holder)</t>
  </si>
  <si>
    <t>View client-submitted reviews of locations</t>
  </si>
  <si>
    <t>Submit Location Reviews (“ “) (Client)</t>
  </si>
  <si>
    <t>Submit a review of a location</t>
  </si>
  <si>
    <t>Website Bug Report (Users)</t>
  </si>
  <si>
    <t>Submit a bug report</t>
  </si>
  <si>
    <t>Location Sharing (Sharing on social media) (Clients)</t>
  </si>
  <si>
    <t>Sharing a location to social media</t>
  </si>
  <si>
    <t>GPS (Google maps) (Clients)</t>
  </si>
  <si>
    <t>Realtime access to a client's location (for directions etc.)</t>
  </si>
  <si>
    <t>Upload Pictures of Locations (Account Holders)</t>
  </si>
  <si>
    <t>Upload a picture of a location</t>
  </si>
  <si>
    <t xml:space="preserve">done </t>
  </si>
  <si>
    <t>Admin User Viewer (Admin)</t>
  </si>
  <si>
    <t>View website as a specific account user would (eg.see the site as a student)</t>
  </si>
  <si>
    <t>Completion</t>
  </si>
  <si>
    <t>Select Australian Location</t>
  </si>
  <si>
    <t>Premium Options</t>
  </si>
  <si>
    <t>Non Premium Options</t>
  </si>
  <si>
    <t>Remove Location Data (Admin)</t>
  </si>
  <si>
    <t>View before location</t>
  </si>
  <si>
    <t>Delete Admin Account (Admin)</t>
  </si>
  <si>
    <t>Remove another admin's account</t>
  </si>
  <si>
    <t>The best 5 Favourite places and their locatation to visit</t>
  </si>
  <si>
    <t>Delete Account Holder Account (Admin)</t>
  </si>
  <si>
    <t>Remove a User's Account</t>
  </si>
  <si>
    <t>Profile Picture</t>
  </si>
  <si>
    <t>Coupons for cinemas, theme parks, theater.</t>
  </si>
  <si>
    <t>Website customisation (make desing of his/her profaile)</t>
  </si>
  <si>
    <t>Early access to newly added locations</t>
  </si>
  <si>
    <t>Have access to all types of users ( business / visitor / student  )</t>
  </si>
  <si>
    <t>Favourite a location</t>
  </si>
  <si>
    <t xml:space="preserve">Receive email of places of 5 starts, updates </t>
  </si>
  <si>
    <t>Get new offers first that the non-preminum</t>
  </si>
  <si>
    <t>Coupons</t>
  </si>
  <si>
    <t>Website customisation</t>
  </si>
  <si>
    <t>View as any user</t>
  </si>
  <si>
    <t>Receive email about locations/options</t>
  </si>
  <si>
    <t>GPS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</si>
</sst>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sz val="12.0"/>
      <color rgb="FF000000"/>
      <name val="Calibri"/>
    </font>
    <font>
      <sz val="12.0"/>
      <name val="Calibri"/>
    </font>
    <font>
      <color rgb="FF000000"/>
      <name val="Arial"/>
    </font>
    <font>
      <b/>
      <sz val="11.0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5"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3" fillId="0" fontId="1" numFmtId="0" xfId="0" applyAlignment="1" applyBorder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4" fillId="0" fontId="2" numFmtId="0" xfId="0" applyAlignment="1" applyBorder="1" applyFont="1">
      <alignment/>
    </xf>
    <xf borderId="4" fillId="0" fontId="1" numFmtId="0" xfId="0" applyAlignment="1" applyBorder="1" applyFont="1">
      <alignment/>
    </xf>
    <xf borderId="5" fillId="0" fontId="1" numFmtId="0" xfId="0" applyAlignment="1" applyBorder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5" fillId="0" fontId="2" numFmtId="0" xfId="0" applyAlignment="1" applyBorder="1" applyFont="1">
      <alignment/>
    </xf>
    <xf borderId="4" fillId="0" fontId="3" numFmtId="0" xfId="0" applyAlignment="1" applyBorder="1" applyFont="1">
      <alignment/>
    </xf>
    <xf borderId="0" fillId="0" fontId="2" numFmtId="0" xfId="0" applyAlignment="1" applyFont="1">
      <alignment/>
    </xf>
    <xf borderId="4" fillId="2" fontId="4" numFmtId="0" xfId="0" applyAlignment="1" applyBorder="1" applyFill="1" applyFont="1">
      <alignment horizontal="left"/>
    </xf>
    <xf borderId="5" fillId="2" fontId="4" numFmtId="0" xfId="0" applyAlignment="1" applyBorder="1" applyFont="1">
      <alignment horizontal="left"/>
    </xf>
    <xf borderId="0" fillId="2" fontId="4" numFmtId="0" xfId="0" applyAlignment="1" applyFont="1">
      <alignment horizontal="left"/>
    </xf>
    <xf borderId="0" fillId="0" fontId="1" numFmtId="0" xfId="0" applyAlignment="1" applyFont="1">
      <alignment horizontal="center"/>
    </xf>
    <xf borderId="6" fillId="0" fontId="3" numFmtId="0" xfId="0" applyAlignment="1" applyBorder="1" applyFont="1">
      <alignment/>
    </xf>
    <xf borderId="5" fillId="0" fontId="3" numFmtId="0" xfId="0" applyAlignment="1" applyBorder="1" applyFont="1">
      <alignment/>
    </xf>
    <xf borderId="5" fillId="0" fontId="1" numFmtId="0" xfId="0" applyBorder="1" applyFont="1"/>
    <xf borderId="7" fillId="0" fontId="1" numFmtId="0" xfId="0" applyAlignment="1" applyBorder="1" applyFont="1">
      <alignment/>
    </xf>
    <xf borderId="6" fillId="0" fontId="1" numFmtId="0" xfId="0" applyAlignment="1" applyBorder="1" applyFont="1">
      <alignment/>
    </xf>
    <xf borderId="8" fillId="0" fontId="1" numFmtId="0" xfId="0" applyAlignment="1" applyBorder="1" applyFont="1">
      <alignment/>
    </xf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Alignment="1" applyBorder="1" applyFont="1">
      <alignment/>
    </xf>
    <xf borderId="13" fillId="0" fontId="1" numFmtId="0" xfId="0" applyAlignment="1" applyBorder="1" applyFont="1">
      <alignment/>
    </xf>
    <xf borderId="5" fillId="3" fontId="2" numFmtId="0" xfId="0" applyAlignment="1" applyBorder="1" applyFill="1" applyFont="1">
      <alignment/>
    </xf>
    <xf borderId="2" fillId="0" fontId="3" numFmtId="0" xfId="0" applyAlignment="1" applyBorder="1" applyFont="1">
      <alignment/>
    </xf>
    <xf borderId="14" fillId="0" fontId="3" numFmtId="0" xfId="0" applyAlignment="1" applyBorder="1" applyFont="1">
      <alignment/>
    </xf>
    <xf borderId="0" fillId="0" fontId="3" numFmtId="0" xfId="0" applyAlignment="1" applyFont="1">
      <alignment/>
    </xf>
    <xf borderId="3" fillId="0" fontId="1" numFmtId="0" xfId="0" applyAlignment="1" applyBorder="1" applyFont="1">
      <alignment horizontal="right"/>
    </xf>
    <xf borderId="12" fillId="0" fontId="1" numFmtId="10" xfId="0" applyBorder="1" applyFont="1" applyNumberFormat="1"/>
    <xf borderId="0" fillId="0" fontId="5" numFmtId="0" xfId="0" applyAlignment="1" applyFont="1">
      <alignment/>
    </xf>
    <xf borderId="0" fillId="0" fontId="6" numFmtId="0" xfId="0" applyAlignment="1" applyFont="1">
      <alignment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BDBDBD"/>
          <bgColor rgb="FFBDBDBD"/>
        </patternFill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</dxfs>
  <tableStyles count="1">
    <tableStyle count="3" pivot="0" name="Sheet1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F1:H7" displayName="Table_1" id="1">
  <tableColumns count="3">
    <tableColumn name="Team Member" id="1"/>
    <tableColumn name="Num Selected Items" id="2"/>
    <tableColumn name="Completed" id="3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6.86"/>
    <col customWidth="1" min="2" max="2" width="66.71"/>
    <col customWidth="1" min="3" max="3" width="12.86"/>
    <col customWidth="1" min="4" max="4" width="6.43"/>
    <col customWidth="1" min="6" max="6" width="12.86"/>
    <col customWidth="1" min="7" max="7" width="18.0"/>
    <col customWidth="1" min="8" max="8" width="10.0"/>
    <col customWidth="1" min="10" max="10" width="76.86"/>
    <col customWidth="1" min="11" max="11" width="66.71"/>
    <col customWidth="1" min="12" max="12" width="12.86"/>
    <col customWidth="1" min="13" max="13" width="6.43"/>
    <col customWidth="1" min="14" max="14" width="76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F1" s="4" t="s">
        <v>2</v>
      </c>
      <c r="G1" s="4" t="s">
        <v>4</v>
      </c>
      <c r="H1" s="4" t="s">
        <v>5</v>
      </c>
      <c r="J1" s="3" t="s">
        <v>6</v>
      </c>
      <c r="K1" s="2" t="s">
        <v>1</v>
      </c>
      <c r="L1" s="3" t="s">
        <v>2</v>
      </c>
      <c r="M1" s="3" t="s">
        <v>3</v>
      </c>
      <c r="N1" s="5"/>
      <c r="O1" s="5"/>
      <c r="P1" s="5"/>
      <c r="Q1" s="5"/>
    </row>
    <row r="2">
      <c r="A2" s="6" t="s">
        <v>7</v>
      </c>
      <c r="B2" s="7" t="s">
        <v>8</v>
      </c>
      <c r="C2" s="8" t="s">
        <v>9</v>
      </c>
      <c r="D2" s="8" t="s">
        <v>10</v>
      </c>
      <c r="F2" s="9" t="s">
        <v>11</v>
      </c>
      <c r="G2" s="10">
        <f>COUNTIF($C$2:$C$102, "=CHARLES")</f>
        <v>7</v>
      </c>
      <c r="H2" s="11">
        <f>(COUNTIFS($C$2:$C$21, "=CHARLES", $D$2:$D$21, "=*") + COUNTIFS($C$24:$C$39, "=CHARLES", $D$24:$D$39, "=*")) / G2</f>
        <v>1</v>
      </c>
      <c r="J2" s="12" t="s">
        <v>7</v>
      </c>
      <c r="K2" s="13" t="s">
        <v>8</v>
      </c>
      <c r="L2" s="8" t="s">
        <v>9</v>
      </c>
      <c r="M2" s="8" t="s">
        <v>10</v>
      </c>
      <c r="N2" s="14"/>
      <c r="O2" s="5"/>
      <c r="P2" s="5"/>
      <c r="Q2" s="5"/>
    </row>
    <row r="3">
      <c r="A3" s="6" t="s">
        <v>12</v>
      </c>
      <c r="B3" s="7" t="s">
        <v>13</v>
      </c>
      <c r="C3" s="8" t="s">
        <v>9</v>
      </c>
      <c r="D3" s="15" t="s">
        <v>10</v>
      </c>
      <c r="F3" s="9" t="s">
        <v>14</v>
      </c>
      <c r="G3" s="10">
        <f>COUNTIF($C$2:$C$102, "=MISHA")</f>
        <v>9</v>
      </c>
      <c r="H3" s="11">
        <f>(COUNTIFS($C$2:$C$21, "=MISHA", $D$2:$D$21, "=*") + COUNTIFS($C$24:$C$39, "=MISHA", $D$24:$D$39, "=*")) / G3</f>
        <v>1</v>
      </c>
      <c r="J3" s="12" t="s">
        <v>12</v>
      </c>
      <c r="K3" s="13" t="s">
        <v>13</v>
      </c>
      <c r="L3" s="8" t="s">
        <v>9</v>
      </c>
      <c r="M3" s="16" t="s">
        <v>10</v>
      </c>
      <c r="N3" s="14"/>
      <c r="O3" s="5"/>
      <c r="P3" s="5"/>
      <c r="Q3" s="17"/>
    </row>
    <row r="4">
      <c r="A4" s="6" t="s">
        <v>15</v>
      </c>
      <c r="B4" s="7" t="s">
        <v>16</v>
      </c>
      <c r="C4" s="8" t="s">
        <v>9</v>
      </c>
      <c r="D4" s="15" t="s">
        <v>10</v>
      </c>
      <c r="F4" s="9" t="s">
        <v>9</v>
      </c>
      <c r="G4" s="10">
        <f>COUNTIF($C$2:$C$102, "=ASHLEY")</f>
        <v>7</v>
      </c>
      <c r="H4" s="11">
        <f>(COUNTIFS($C$2:$C$21, "=ASHLEY", $D$2:$D$21, "=*") + COUNTIFS($C$24:$C$39, "=ASHLEY", $D$24:$D$39, "=*")) / G4</f>
        <v>1</v>
      </c>
      <c r="J4" s="12" t="s">
        <v>17</v>
      </c>
      <c r="K4" s="13" t="s">
        <v>18</v>
      </c>
      <c r="L4" s="8" t="s">
        <v>14</v>
      </c>
      <c r="M4" s="8" t="s">
        <v>10</v>
      </c>
      <c r="N4" s="14"/>
      <c r="O4" s="5"/>
      <c r="P4" s="5"/>
      <c r="Q4" s="17"/>
    </row>
    <row r="5">
      <c r="A5" s="6" t="s">
        <v>19</v>
      </c>
      <c r="B5" s="7" t="s">
        <v>20</v>
      </c>
      <c r="C5" s="8" t="s">
        <v>14</v>
      </c>
      <c r="D5" s="8" t="s">
        <v>10</v>
      </c>
      <c r="F5" s="9" t="s">
        <v>21</v>
      </c>
      <c r="G5" s="10">
        <f>COUNTIF($C$2:$C$102, "=FAHD")</f>
        <v>12</v>
      </c>
      <c r="H5" s="11">
        <f>(COUNTIFS($C$2:$C$21, "=FAHD", $D$2:$D$21, "=*") + COUNTIFS($C$24:$C$39, "=FAHD", $D$24:$D$39, "=*")) / G5</f>
        <v>0.4166666667</v>
      </c>
      <c r="J5" s="12" t="s">
        <v>22</v>
      </c>
      <c r="K5" s="13" t="s">
        <v>23</v>
      </c>
      <c r="L5" s="8" t="s">
        <v>14</v>
      </c>
      <c r="M5" s="8" t="s">
        <v>10</v>
      </c>
      <c r="N5" s="14"/>
      <c r="O5" s="5"/>
      <c r="P5" s="5"/>
      <c r="Q5" s="5"/>
    </row>
    <row r="6">
      <c r="A6" s="6" t="s">
        <v>22</v>
      </c>
      <c r="B6" s="7" t="s">
        <v>23</v>
      </c>
      <c r="C6" s="8" t="s">
        <v>14</v>
      </c>
      <c r="D6" s="8" t="s">
        <v>10</v>
      </c>
      <c r="F6" s="9" t="s">
        <v>24</v>
      </c>
      <c r="G6" s="10">
        <f>COUNTIF($C$2:$C$102, "=JOSH")</f>
        <v>6</v>
      </c>
      <c r="H6" s="11">
        <f>(COUNTIFS($C$2:$C$21, "=JOSH", $D$2:$D$21, "=*") + COUNTIFS($C$24:$C$39, "=JOSH", $D$24:$D$39, "=*")) / G6</f>
        <v>1</v>
      </c>
      <c r="J6" s="12" t="s">
        <v>25</v>
      </c>
      <c r="K6" s="13" t="s">
        <v>26</v>
      </c>
      <c r="L6" s="8" t="s">
        <v>11</v>
      </c>
      <c r="M6" s="8" t="s">
        <v>27</v>
      </c>
      <c r="N6" s="14"/>
      <c r="O6" s="5"/>
      <c r="P6" s="5"/>
      <c r="Q6" s="5"/>
    </row>
    <row r="7">
      <c r="A7" s="6" t="s">
        <v>28</v>
      </c>
      <c r="B7" s="7" t="s">
        <v>26</v>
      </c>
      <c r="C7" s="8" t="s">
        <v>11</v>
      </c>
      <c r="D7" s="8" t="s">
        <v>27</v>
      </c>
      <c r="F7" s="9" t="s">
        <v>29</v>
      </c>
      <c r="G7" s="18">
        <f>COUNTIF(A1:A102, "=*") - 2</f>
        <v>43</v>
      </c>
      <c r="H7" s="11">
        <f>D40</f>
        <v>0.8139534884</v>
      </c>
      <c r="J7" s="12" t="s">
        <v>30</v>
      </c>
      <c r="K7" s="13" t="s">
        <v>31</v>
      </c>
      <c r="L7" s="8" t="s">
        <v>11</v>
      </c>
      <c r="M7" s="8" t="s">
        <v>27</v>
      </c>
      <c r="N7" s="14"/>
      <c r="O7" s="5"/>
      <c r="P7" s="5"/>
      <c r="Q7" s="5"/>
    </row>
    <row r="8">
      <c r="A8" s="6" t="s">
        <v>32</v>
      </c>
      <c r="B8" s="7" t="s">
        <v>33</v>
      </c>
      <c r="C8" s="8" t="s">
        <v>11</v>
      </c>
      <c r="D8" s="8" t="s">
        <v>27</v>
      </c>
      <c r="J8" s="12" t="s">
        <v>34</v>
      </c>
      <c r="K8" s="13" t="s">
        <v>35</v>
      </c>
      <c r="L8" s="8" t="s">
        <v>11</v>
      </c>
      <c r="M8" s="8" t="s">
        <v>27</v>
      </c>
      <c r="N8" s="14"/>
      <c r="O8" s="5"/>
      <c r="P8" s="5"/>
      <c r="Q8" s="5"/>
    </row>
    <row r="9">
      <c r="A9" s="6" t="s">
        <v>36</v>
      </c>
      <c r="B9" s="7" t="s">
        <v>37</v>
      </c>
      <c r="C9" s="8" t="s">
        <v>11</v>
      </c>
      <c r="D9" s="8" t="s">
        <v>27</v>
      </c>
      <c r="J9" s="12" t="s">
        <v>38</v>
      </c>
      <c r="K9" s="13" t="s">
        <v>39</v>
      </c>
      <c r="L9" s="8" t="s">
        <v>24</v>
      </c>
      <c r="M9" s="8" t="s">
        <v>10</v>
      </c>
      <c r="N9" s="14"/>
      <c r="O9" s="5"/>
      <c r="P9" s="5"/>
      <c r="Q9" s="5"/>
    </row>
    <row r="10">
      <c r="A10" s="6"/>
      <c r="B10" s="7"/>
      <c r="C10" s="8"/>
      <c r="D10" s="8"/>
      <c r="J10" s="12" t="s">
        <v>40</v>
      </c>
      <c r="K10" s="13" t="s">
        <v>41</v>
      </c>
      <c r="L10" s="8" t="s">
        <v>9</v>
      </c>
      <c r="M10" s="16" t="s">
        <v>10</v>
      </c>
      <c r="N10" s="14"/>
      <c r="O10" s="5"/>
      <c r="P10" s="5"/>
      <c r="Q10" s="5"/>
    </row>
    <row r="11">
      <c r="A11" s="6" t="s">
        <v>42</v>
      </c>
      <c r="B11" s="7" t="s">
        <v>31</v>
      </c>
      <c r="C11" s="8" t="s">
        <v>11</v>
      </c>
      <c r="D11" s="8" t="s">
        <v>27</v>
      </c>
      <c r="J11" s="19" t="s">
        <v>43</v>
      </c>
      <c r="K11" s="20" t="s">
        <v>44</v>
      </c>
      <c r="L11" s="7" t="s">
        <v>14</v>
      </c>
      <c r="M11" s="8" t="s">
        <v>10</v>
      </c>
      <c r="N11" s="14"/>
      <c r="O11" s="5"/>
      <c r="P11" s="5"/>
      <c r="Q11" s="5"/>
    </row>
    <row r="12">
      <c r="A12" s="6"/>
      <c r="B12" s="7"/>
      <c r="C12" s="8"/>
      <c r="D12" s="8"/>
      <c r="J12" s="12" t="s">
        <v>45</v>
      </c>
      <c r="K12" s="13" t="s">
        <v>33</v>
      </c>
      <c r="L12" s="8" t="s">
        <v>11</v>
      </c>
      <c r="M12" s="8" t="s">
        <v>27</v>
      </c>
      <c r="N12" s="14"/>
      <c r="O12" s="5"/>
      <c r="P12" s="5"/>
      <c r="Q12" s="5"/>
    </row>
    <row r="13">
      <c r="A13" s="6" t="s">
        <v>34</v>
      </c>
      <c r="B13" s="7" t="s">
        <v>35</v>
      </c>
      <c r="C13" s="8" t="s">
        <v>11</v>
      </c>
      <c r="D13" s="8" t="s">
        <v>27</v>
      </c>
      <c r="N13" s="14"/>
      <c r="O13" s="5"/>
      <c r="P13" s="5"/>
      <c r="Q13" s="5"/>
    </row>
    <row r="14">
      <c r="A14" s="6" t="s">
        <v>46</v>
      </c>
      <c r="B14" s="7" t="s">
        <v>47</v>
      </c>
      <c r="C14" s="8" t="s">
        <v>9</v>
      </c>
      <c r="D14" s="15" t="s">
        <v>10</v>
      </c>
      <c r="N14" s="14"/>
      <c r="O14" s="5"/>
      <c r="P14" s="5"/>
      <c r="Q14" s="17"/>
    </row>
    <row r="15">
      <c r="A15" s="6" t="s">
        <v>48</v>
      </c>
      <c r="B15" s="7" t="s">
        <v>49</v>
      </c>
      <c r="C15" s="8" t="s">
        <v>24</v>
      </c>
      <c r="D15" s="8" t="s">
        <v>10</v>
      </c>
      <c r="N15" s="14"/>
      <c r="O15" s="5"/>
      <c r="P15" s="5"/>
      <c r="Q15" s="5"/>
    </row>
    <row r="16">
      <c r="A16" s="6" t="s">
        <v>50</v>
      </c>
      <c r="B16" s="7" t="s">
        <v>51</v>
      </c>
      <c r="C16" s="8" t="s">
        <v>24</v>
      </c>
      <c r="D16" s="8" t="s">
        <v>10</v>
      </c>
      <c r="N16" s="14"/>
      <c r="O16" s="5"/>
      <c r="P16" s="5"/>
      <c r="Q16" s="5"/>
    </row>
    <row r="17">
      <c r="A17" s="6" t="s">
        <v>52</v>
      </c>
      <c r="B17" s="7" t="s">
        <v>53</v>
      </c>
      <c r="C17" s="8" t="s">
        <v>24</v>
      </c>
      <c r="D17" s="8" t="s">
        <v>10</v>
      </c>
      <c r="J17" s="12"/>
      <c r="K17" s="7"/>
      <c r="L17" s="8"/>
      <c r="M17" s="8"/>
      <c r="N17" s="14"/>
      <c r="O17" s="5"/>
      <c r="P17" s="5"/>
      <c r="Q17" s="5"/>
    </row>
    <row r="18">
      <c r="A18" s="6" t="s">
        <v>54</v>
      </c>
      <c r="B18" s="7" t="s">
        <v>55</v>
      </c>
      <c r="C18" s="8" t="s">
        <v>24</v>
      </c>
      <c r="D18" s="8" t="s">
        <v>10</v>
      </c>
      <c r="J18" s="12"/>
      <c r="K18" s="7"/>
      <c r="L18" s="8"/>
      <c r="M18" s="8"/>
      <c r="N18" s="14"/>
      <c r="O18" s="5"/>
      <c r="P18" s="5"/>
      <c r="Q18" s="5"/>
    </row>
    <row r="19">
      <c r="A19" s="6" t="s">
        <v>40</v>
      </c>
      <c r="B19" s="7" t="s">
        <v>56</v>
      </c>
      <c r="C19" s="8" t="s">
        <v>9</v>
      </c>
      <c r="D19" s="15" t="s">
        <v>10</v>
      </c>
      <c r="J19" s="21"/>
      <c r="L19" s="21"/>
      <c r="M19" s="21"/>
      <c r="N19" s="14"/>
      <c r="O19" s="5"/>
      <c r="P19" s="5"/>
      <c r="Q19" s="17"/>
    </row>
    <row r="20">
      <c r="A20" s="7" t="s">
        <v>57</v>
      </c>
      <c r="B20" s="22" t="s">
        <v>58</v>
      </c>
      <c r="C20" s="8" t="s">
        <v>21</v>
      </c>
      <c r="D20" s="8" t="s">
        <v>59</v>
      </c>
      <c r="J20" s="23"/>
      <c r="K20" s="8"/>
      <c r="L20" s="8"/>
      <c r="M20" s="8"/>
      <c r="N20" s="5"/>
      <c r="O20" s="5"/>
      <c r="P20" s="5"/>
      <c r="Q20" s="5"/>
    </row>
    <row r="21">
      <c r="A21" s="7" t="s">
        <v>43</v>
      </c>
      <c r="B21" s="24" t="s">
        <v>44</v>
      </c>
      <c r="C21" s="8" t="s">
        <v>14</v>
      </c>
      <c r="D21" s="8" t="s">
        <v>10</v>
      </c>
      <c r="J21" s="21"/>
      <c r="L21" s="21"/>
      <c r="M21" s="21"/>
      <c r="N21" s="5"/>
      <c r="O21" s="5"/>
      <c r="P21" s="5"/>
      <c r="Q21" s="5"/>
    </row>
    <row r="22">
      <c r="A22" s="25"/>
      <c r="B22" s="25"/>
      <c r="C22" s="25"/>
      <c r="D22" s="25"/>
      <c r="J22" s="26"/>
      <c r="K22" s="25"/>
      <c r="L22" s="25"/>
      <c r="M22" s="27"/>
    </row>
    <row r="23">
      <c r="A23" s="28" t="s">
        <v>60</v>
      </c>
      <c r="B23" s="29" t="s">
        <v>1</v>
      </c>
      <c r="C23" s="28" t="s">
        <v>2</v>
      </c>
      <c r="D23" s="28" t="s">
        <v>3</v>
      </c>
      <c r="J23" s="28" t="s">
        <v>60</v>
      </c>
      <c r="K23" s="29" t="s">
        <v>1</v>
      </c>
      <c r="L23" s="28" t="s">
        <v>2</v>
      </c>
      <c r="M23" s="28" t="s">
        <v>3</v>
      </c>
      <c r="N23" s="5"/>
      <c r="O23" s="5"/>
      <c r="P23" s="5"/>
      <c r="Q23" s="5"/>
    </row>
    <row r="24">
      <c r="A24" s="6" t="s">
        <v>61</v>
      </c>
      <c r="B24" s="7" t="s">
        <v>62</v>
      </c>
      <c r="C24" s="8" t="s">
        <v>21</v>
      </c>
      <c r="D24" s="8" t="s">
        <v>10</v>
      </c>
      <c r="J24" s="12" t="s">
        <v>61</v>
      </c>
      <c r="K24" s="7" t="s">
        <v>62</v>
      </c>
      <c r="L24" s="8" t="s">
        <v>21</v>
      </c>
      <c r="M24" s="8" t="s">
        <v>10</v>
      </c>
      <c r="N24" s="14"/>
      <c r="O24" s="5"/>
      <c r="P24" s="5"/>
      <c r="Q24" s="5"/>
    </row>
    <row r="25">
      <c r="A25" s="6" t="s">
        <v>63</v>
      </c>
      <c r="B25" s="7" t="s">
        <v>64</v>
      </c>
      <c r="C25" s="8" t="s">
        <v>14</v>
      </c>
      <c r="D25" s="8" t="s">
        <v>10</v>
      </c>
      <c r="J25" s="12" t="s">
        <v>63</v>
      </c>
      <c r="K25" s="7" t="s">
        <v>64</v>
      </c>
      <c r="L25" s="8" t="s">
        <v>14</v>
      </c>
      <c r="M25" s="8" t="s">
        <v>10</v>
      </c>
      <c r="N25" s="14"/>
      <c r="O25" s="5"/>
      <c r="P25" s="5"/>
      <c r="Q25" s="5"/>
    </row>
    <row r="26">
      <c r="A26" s="6" t="s">
        <v>65</v>
      </c>
      <c r="B26" s="7" t="s">
        <v>66</v>
      </c>
      <c r="C26" s="8" t="s">
        <v>21</v>
      </c>
      <c r="D26" s="17" t="s">
        <v>10</v>
      </c>
      <c r="J26" s="12" t="s">
        <v>65</v>
      </c>
      <c r="K26" s="7" t="s">
        <v>66</v>
      </c>
      <c r="L26" s="8" t="s">
        <v>21</v>
      </c>
      <c r="M26" s="16" t="s">
        <v>10</v>
      </c>
      <c r="N26" s="14"/>
      <c r="O26" s="5"/>
      <c r="P26" s="5"/>
      <c r="Q26" s="17"/>
    </row>
    <row r="27">
      <c r="A27" s="6" t="s">
        <v>67</v>
      </c>
      <c r="B27" s="7" t="s">
        <v>68</v>
      </c>
      <c r="C27" s="8" t="s">
        <v>14</v>
      </c>
      <c r="D27" s="8" t="s">
        <v>10</v>
      </c>
      <c r="J27" s="12" t="s">
        <v>67</v>
      </c>
      <c r="K27" s="7" t="s">
        <v>68</v>
      </c>
      <c r="L27" s="8" t="s">
        <v>14</v>
      </c>
      <c r="M27" s="8" t="s">
        <v>10</v>
      </c>
      <c r="N27" s="14"/>
      <c r="O27" s="5"/>
      <c r="P27" s="5"/>
      <c r="Q27" s="5"/>
    </row>
    <row r="28">
      <c r="A28" s="6" t="s">
        <v>69</v>
      </c>
      <c r="B28" s="7" t="s">
        <v>70</v>
      </c>
      <c r="C28" s="17" t="s">
        <v>21</v>
      </c>
      <c r="D28" s="17" t="s">
        <v>10</v>
      </c>
      <c r="J28" s="12" t="s">
        <v>69</v>
      </c>
      <c r="K28" s="7" t="s">
        <v>70</v>
      </c>
      <c r="L28" s="17" t="s">
        <v>21</v>
      </c>
      <c r="M28" s="16" t="s">
        <v>10</v>
      </c>
      <c r="N28" s="14"/>
      <c r="O28" s="5"/>
      <c r="P28" s="17"/>
      <c r="Q28" s="17"/>
    </row>
    <row r="29">
      <c r="A29" s="6" t="s">
        <v>71</v>
      </c>
      <c r="B29" s="7" t="s">
        <v>72</v>
      </c>
      <c r="C29" s="8" t="s">
        <v>9</v>
      </c>
      <c r="D29" s="17" t="s">
        <v>10</v>
      </c>
      <c r="J29" s="30" t="s">
        <v>71</v>
      </c>
      <c r="K29" s="7" t="s">
        <v>72</v>
      </c>
      <c r="L29" s="8" t="s">
        <v>9</v>
      </c>
      <c r="M29" s="16" t="s">
        <v>10</v>
      </c>
      <c r="N29" s="14"/>
      <c r="O29" s="5"/>
      <c r="P29" s="5"/>
      <c r="Q29" s="17"/>
    </row>
    <row r="30">
      <c r="A30" s="6" t="s">
        <v>73</v>
      </c>
      <c r="B30" s="7" t="s">
        <v>74</v>
      </c>
      <c r="C30" s="8" t="s">
        <v>14</v>
      </c>
      <c r="D30" s="8" t="s">
        <v>10</v>
      </c>
      <c r="J30" s="12" t="s">
        <v>73</v>
      </c>
      <c r="K30" s="7" t="s">
        <v>74</v>
      </c>
      <c r="L30" s="8" t="s">
        <v>14</v>
      </c>
      <c r="M30" s="8" t="s">
        <v>10</v>
      </c>
      <c r="N30" s="14"/>
      <c r="O30" s="5"/>
      <c r="P30" s="5"/>
      <c r="Q30" s="5"/>
    </row>
    <row r="31">
      <c r="A31" s="6" t="s">
        <v>75</v>
      </c>
      <c r="B31" s="7" t="s">
        <v>76</v>
      </c>
      <c r="C31" s="8" t="s">
        <v>21</v>
      </c>
      <c r="D31" s="17" t="s">
        <v>10</v>
      </c>
      <c r="J31" s="12" t="s">
        <v>75</v>
      </c>
      <c r="K31" s="7" t="s">
        <v>76</v>
      </c>
      <c r="L31" s="8" t="s">
        <v>21</v>
      </c>
      <c r="M31" s="16" t="s">
        <v>10</v>
      </c>
      <c r="N31" s="14"/>
      <c r="O31" s="5"/>
      <c r="P31" s="5"/>
      <c r="Q31" s="17"/>
    </row>
    <row r="32">
      <c r="A32" s="6" t="s">
        <v>77</v>
      </c>
      <c r="B32" s="7" t="s">
        <v>78</v>
      </c>
      <c r="C32" s="8" t="s">
        <v>14</v>
      </c>
      <c r="D32" s="8" t="s">
        <v>10</v>
      </c>
      <c r="J32" s="12" t="s">
        <v>77</v>
      </c>
      <c r="K32" s="7" t="s">
        <v>78</v>
      </c>
      <c r="L32" s="8" t="s">
        <v>14</v>
      </c>
      <c r="M32" s="8" t="s">
        <v>10</v>
      </c>
      <c r="N32" s="14"/>
      <c r="O32" s="5"/>
      <c r="P32" s="5"/>
      <c r="Q32" s="5"/>
    </row>
    <row r="33">
      <c r="A33" s="6" t="s">
        <v>79</v>
      </c>
      <c r="B33" s="7" t="s">
        <v>80</v>
      </c>
      <c r="C33" s="8" t="s">
        <v>9</v>
      </c>
      <c r="D33" s="17" t="s">
        <v>10</v>
      </c>
      <c r="J33" s="12" t="s">
        <v>79</v>
      </c>
      <c r="K33" s="7" t="s">
        <v>80</v>
      </c>
      <c r="L33" s="8" t="s">
        <v>9</v>
      </c>
      <c r="M33" s="16" t="s">
        <v>10</v>
      </c>
      <c r="N33" s="14"/>
      <c r="O33" s="5"/>
      <c r="P33" s="5"/>
      <c r="Q33" s="17"/>
    </row>
    <row r="34">
      <c r="A34" s="6" t="s">
        <v>81</v>
      </c>
      <c r="B34" s="7" t="s">
        <v>82</v>
      </c>
      <c r="C34" s="8" t="s">
        <v>14</v>
      </c>
      <c r="D34" s="8" t="s">
        <v>10</v>
      </c>
      <c r="J34" s="12" t="s">
        <v>81</v>
      </c>
      <c r="K34" s="7" t="s">
        <v>82</v>
      </c>
      <c r="L34" s="8" t="s">
        <v>14</v>
      </c>
      <c r="M34" s="8" t="s">
        <v>10</v>
      </c>
      <c r="N34" s="14"/>
      <c r="O34" s="5"/>
      <c r="P34" s="5"/>
      <c r="Q34" s="5"/>
    </row>
    <row r="35">
      <c r="A35" s="6" t="s">
        <v>83</v>
      </c>
      <c r="B35" s="7" t="s">
        <v>84</v>
      </c>
      <c r="C35" s="8" t="s">
        <v>14</v>
      </c>
      <c r="D35" s="8" t="s">
        <v>10</v>
      </c>
      <c r="J35" s="12" t="s">
        <v>83</v>
      </c>
      <c r="K35" s="7" t="s">
        <v>84</v>
      </c>
      <c r="L35" s="8" t="s">
        <v>14</v>
      </c>
      <c r="M35" s="8" t="s">
        <v>10</v>
      </c>
      <c r="N35" s="14"/>
      <c r="O35" s="5"/>
      <c r="P35" s="5"/>
      <c r="Q35" s="5"/>
    </row>
    <row r="36">
      <c r="A36" s="6" t="s">
        <v>85</v>
      </c>
      <c r="B36" s="7" t="s">
        <v>86</v>
      </c>
      <c r="C36" s="8" t="s">
        <v>24</v>
      </c>
      <c r="D36" s="8" t="s">
        <v>10</v>
      </c>
      <c r="J36" s="12" t="s">
        <v>85</v>
      </c>
      <c r="K36" s="7" t="s">
        <v>86</v>
      </c>
      <c r="L36" s="8" t="s">
        <v>24</v>
      </c>
      <c r="M36" s="8" t="s">
        <v>10</v>
      </c>
      <c r="N36" s="14"/>
      <c r="O36" s="5"/>
      <c r="P36" s="5"/>
      <c r="Q36" s="5"/>
    </row>
    <row r="37">
      <c r="A37" s="6" t="s">
        <v>87</v>
      </c>
      <c r="B37" s="7" t="s">
        <v>88</v>
      </c>
      <c r="C37" s="8" t="s">
        <v>24</v>
      </c>
      <c r="D37" s="8" t="s">
        <v>10</v>
      </c>
      <c r="J37" s="30" t="s">
        <v>87</v>
      </c>
      <c r="K37" s="7" t="s">
        <v>88</v>
      </c>
      <c r="L37" s="8" t="s">
        <v>24</v>
      </c>
      <c r="M37" s="8" t="s">
        <v>10</v>
      </c>
      <c r="N37" s="14"/>
      <c r="O37" s="5"/>
      <c r="P37" s="5"/>
      <c r="Q37" s="5"/>
    </row>
    <row r="38">
      <c r="A38" s="6" t="s">
        <v>89</v>
      </c>
      <c r="B38" s="7" t="s">
        <v>90</v>
      </c>
      <c r="C38" s="8" t="s">
        <v>11</v>
      </c>
      <c r="D38" s="8" t="s">
        <v>91</v>
      </c>
      <c r="J38" s="12" t="s">
        <v>89</v>
      </c>
      <c r="K38" s="7" t="s">
        <v>90</v>
      </c>
      <c r="L38" s="8" t="s">
        <v>11</v>
      </c>
      <c r="M38" s="8" t="s">
        <v>91</v>
      </c>
      <c r="N38" s="14"/>
      <c r="O38" s="5"/>
      <c r="P38" s="5"/>
      <c r="Q38" s="5"/>
    </row>
    <row r="39">
      <c r="A39" s="31" t="s">
        <v>92</v>
      </c>
      <c r="B39" s="3" t="s">
        <v>93</v>
      </c>
      <c r="C39" s="2" t="s">
        <v>11</v>
      </c>
      <c r="D39" s="3" t="s">
        <v>91</v>
      </c>
      <c r="J39" s="32" t="s">
        <v>92</v>
      </c>
      <c r="K39" s="3" t="s">
        <v>93</v>
      </c>
      <c r="L39" s="2" t="s">
        <v>11</v>
      </c>
      <c r="M39" s="3" t="s">
        <v>91</v>
      </c>
      <c r="N39" s="33"/>
      <c r="O39" s="5"/>
      <c r="P39" s="5"/>
      <c r="Q39" s="5"/>
    </row>
    <row r="40">
      <c r="B40" s="34" t="s">
        <v>94</v>
      </c>
      <c r="C40" s="35">
        <f>(COUNTIF(C2:C39, "=CHARLES") + COUNTIF(C2:C39, "=MISHA") + COUNTIF(C2:C39, "=ASHLEY") + COUNTIF(C2:C39, "=FAHD") + COUNTIF(C2:C39, "=JOSH")) / G7</f>
        <v>0.7906976744</v>
      </c>
      <c r="D40" s="35">
        <f>COUNTIF(D2:D39,"*") / G7</f>
        <v>0.8139534884</v>
      </c>
      <c r="J40" s="12" t="s">
        <v>15</v>
      </c>
      <c r="K40" s="13" t="s">
        <v>16</v>
      </c>
      <c r="L40" s="8" t="s">
        <v>9</v>
      </c>
      <c r="M40" s="16" t="s">
        <v>10</v>
      </c>
    </row>
    <row r="41">
      <c r="J41" s="5" t="s">
        <v>95</v>
      </c>
    </row>
    <row r="42">
      <c r="A42" s="36" t="s">
        <v>96</v>
      </c>
      <c r="B42" s="5" t="s">
        <v>97</v>
      </c>
      <c r="J42" s="12" t="s">
        <v>98</v>
      </c>
      <c r="K42" s="13" t="s">
        <v>37</v>
      </c>
      <c r="L42" s="8" t="s">
        <v>11</v>
      </c>
      <c r="M42" s="8" t="s">
        <v>27</v>
      </c>
    </row>
    <row r="43">
      <c r="A43" s="5" t="s">
        <v>99</v>
      </c>
      <c r="B43" s="5"/>
      <c r="C43" s="5"/>
      <c r="D43" s="17"/>
      <c r="J43" s="12" t="s">
        <v>100</v>
      </c>
      <c r="K43" s="13" t="s">
        <v>101</v>
      </c>
      <c r="L43" s="8"/>
      <c r="M43" s="8"/>
    </row>
    <row r="44">
      <c r="A44" s="5" t="s">
        <v>102</v>
      </c>
      <c r="B44" s="5"/>
      <c r="C44" s="17" t="s">
        <v>21</v>
      </c>
      <c r="D44" s="17" t="s">
        <v>27</v>
      </c>
      <c r="J44" s="12" t="s">
        <v>103</v>
      </c>
      <c r="K44" s="13" t="s">
        <v>104</v>
      </c>
      <c r="L44" s="8"/>
      <c r="M44" s="8"/>
    </row>
    <row r="45">
      <c r="A45" s="5" t="s">
        <v>105</v>
      </c>
      <c r="C45" s="17" t="s">
        <v>21</v>
      </c>
      <c r="D45" s="17" t="s">
        <v>27</v>
      </c>
    </row>
    <row r="46">
      <c r="A46" s="5" t="s">
        <v>106</v>
      </c>
      <c r="C46" s="17" t="s">
        <v>21</v>
      </c>
      <c r="D46" s="17" t="s">
        <v>27</v>
      </c>
      <c r="J46" s="37" t="s">
        <v>96</v>
      </c>
    </row>
    <row r="47">
      <c r="A47" s="5" t="s">
        <v>107</v>
      </c>
      <c r="C47" s="17" t="s">
        <v>21</v>
      </c>
      <c r="D47" s="17" t="s">
        <v>27</v>
      </c>
      <c r="J47" s="5" t="s">
        <v>108</v>
      </c>
    </row>
    <row r="48">
      <c r="A48" s="5" t="s">
        <v>109</v>
      </c>
      <c r="C48" s="17" t="s">
        <v>21</v>
      </c>
      <c r="D48" s="17" t="s">
        <v>27</v>
      </c>
      <c r="J48" s="5" t="s">
        <v>110</v>
      </c>
    </row>
    <row r="49">
      <c r="A49" s="5" t="s">
        <v>111</v>
      </c>
      <c r="C49" s="17" t="s">
        <v>21</v>
      </c>
      <c r="D49" s="17" t="s">
        <v>27</v>
      </c>
      <c r="J49" s="5" t="s">
        <v>105</v>
      </c>
    </row>
    <row r="50">
      <c r="A50" s="5" t="s">
        <v>112</v>
      </c>
      <c r="C50" s="17" t="s">
        <v>21</v>
      </c>
      <c r="D50" s="17" t="s">
        <v>27</v>
      </c>
      <c r="J50" s="5" t="s">
        <v>113</v>
      </c>
    </row>
    <row r="51">
      <c r="J51" s="5" t="s">
        <v>114</v>
      </c>
    </row>
    <row r="52">
      <c r="J52" s="5" t="s">
        <v>115</v>
      </c>
    </row>
    <row r="53">
      <c r="A53" s="5"/>
      <c r="J53" s="5" t="s">
        <v>116</v>
      </c>
    </row>
    <row r="54">
      <c r="J54" s="5" t="s">
        <v>117</v>
      </c>
    </row>
  </sheetData>
  <conditionalFormatting sqref="H2:H7">
    <cfRule type="cellIs" dxfId="0" priority="1" operator="equal">
      <formula>1</formula>
    </cfRule>
  </conditionalFormatting>
  <conditionalFormatting sqref="H2:H7">
    <cfRule type="cellIs" dxfId="1" priority="2" operator="lessThan">
      <formula>1</formula>
    </cfRule>
  </conditionalFormatting>
  <drawing r:id="rId1"/>
  <tableParts count="1">
    <tablePart r:id="rId3"/>
  </tableParts>
</worksheet>
</file>