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ffl\Documents\GitHub\protocols\workbooks\"/>
    </mc:Choice>
  </mc:AlternateContent>
  <xr:revisionPtr revIDLastSave="0" documentId="8_{E638388C-E5A4-4B81-B943-E0331652C148}" xr6:coauthVersionLast="40" xr6:coauthVersionMax="40" xr10:uidLastSave="{00000000-0000-0000-0000-000000000000}"/>
  <bookViews>
    <workbookView xWindow="0" yWindow="0" windowWidth="12924" windowHeight="8520" xr2:uid="{DCF1C1EE-0D39-48BA-A8AB-FBDE3A309C29}"/>
  </bookViews>
  <sheets>
    <sheet name="10 ul" sheetId="3" r:id="rId1"/>
  </sheets>
  <definedNames>
    <definedName name="_xlnm.Print_Area" localSheetId="0">'10 ul'!$A$8:$N$64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1" i="3" l="1"/>
  <c r="I41" i="3"/>
  <c r="K41" i="3"/>
  <c r="M39" i="3"/>
  <c r="I39" i="3"/>
  <c r="K39" i="3"/>
  <c r="M37" i="3"/>
  <c r="I37" i="3"/>
  <c r="K37" i="3"/>
  <c r="M35" i="3"/>
  <c r="K35" i="3"/>
  <c r="B35" i="3"/>
  <c r="M29" i="3"/>
  <c r="I29" i="3"/>
  <c r="K29" i="3"/>
  <c r="M27" i="3"/>
  <c r="I27" i="3"/>
  <c r="B27" i="3"/>
  <c r="M25" i="3"/>
  <c r="K25" i="3"/>
  <c r="B25" i="3"/>
  <c r="M19" i="3"/>
  <c r="I19" i="3"/>
  <c r="B19" i="3"/>
  <c r="M17" i="3"/>
  <c r="K17" i="3"/>
  <c r="B17" i="3"/>
  <c r="B37" i="3"/>
  <c r="B29" i="3"/>
  <c r="K19" i="3"/>
  <c r="B21" i="3"/>
  <c r="K21" i="3"/>
  <c r="K43" i="3"/>
  <c r="B39" i="3"/>
  <c r="B41" i="3"/>
  <c r="B31" i="3"/>
  <c r="K27" i="3"/>
  <c r="K31" i="3"/>
  <c r="B43" i="3"/>
</calcChain>
</file>

<file path=xl/sharedStrings.xml><?xml version="1.0" encoding="utf-8"?>
<sst xmlns="http://schemas.openxmlformats.org/spreadsheetml/2006/main" count="112" uniqueCount="38">
  <si>
    <t>GIBSON ASSEMBLY MATH</t>
  </si>
  <si>
    <t>Calculate picomoles</t>
  </si>
  <si>
    <t>Size</t>
  </si>
  <si>
    <t>Concentration</t>
  </si>
  <si>
    <t>Molar ratio*</t>
  </si>
  <si>
    <t>ng required</t>
  </si>
  <si>
    <t>Vol in reaction</t>
  </si>
  <si>
    <t>pUFR80</t>
  </si>
  <si>
    <t>pmols</t>
  </si>
  <si>
    <t>bp</t>
  </si>
  <si>
    <t>ng/ul</t>
  </si>
  <si>
    <t>n/a</t>
  </si>
  <si>
    <t>ng</t>
  </si>
  <si>
    <t>ul</t>
  </si>
  <si>
    <t>PCR 14</t>
  </si>
  <si>
    <t>PCR 15</t>
  </si>
  <si>
    <t>Chrom. Insert of Fluorescent DSF sensor hxfA::mNeon(Xf codons) into Xylella genome</t>
  </si>
  <si>
    <t>(nanodrop)</t>
  </si>
  <si>
    <t>(Choose)</t>
  </si>
  <si>
    <t>total picomols</t>
  </si>
  <si>
    <t>GIBSON ASSEMBLY MATH - 2 inserts</t>
  </si>
  <si>
    <t>Vector sizes</t>
  </si>
  <si>
    <t>pMiniTn7</t>
  </si>
  <si>
    <t>GIBSON ASSEMBLY MATH - 1 inserts</t>
  </si>
  <si>
    <t>GIBSON ASSEMBLY MATH - 3 inserts</t>
  </si>
  <si>
    <t>pTn7</t>
  </si>
  <si>
    <t>pTLP20</t>
  </si>
  <si>
    <t>water (to 5 ul)</t>
  </si>
  <si>
    <t>^ Probably? I multiplied NEB's recommendations by .5 since 10 ul is 50% of the recommended volume</t>
  </si>
  <si>
    <t>NEB recommends a total of 0.015–0.1 pmols of DNA fragments when 1 or 2 fragments are being assembled into a vector, and 0.1–0.25 pmols of DNA fragments when 4–6 fragments are being assembled. </t>
  </si>
  <si>
    <t>Purification of PCR products is generally not necessary. You can use unpurified PCR products directly, as long as the total volume of PCR products in the Assembly reaction is 20% or less. If greater amounts of PCR products are used, a column cleanup kit is sufficient. It is advantageous to gel-purify the target DNA fragment if the PCR product is contaminated by either non-specific amplification products, primer-dimers or large quantities of unused PCR primers.</t>
  </si>
  <si>
    <t>(AKA pUC18t-miniTn7-Gm)</t>
  </si>
  <si>
    <t>pMiniTn7-Gm</t>
  </si>
  <si>
    <t>DO NOT EDIT THIS WORKBOOK (unless you find a mistake). SAVE YOUR OWN VERSION AND EDIT IT.  Best practice is to create a "living document" that records all of your Gibson assemblies with date-stamp during your time in the Lowe-Power lab</t>
  </si>
  <si>
    <t xml:space="preserve">General color code: light blue indicate variables that will change with each reaction and green are calculated quantities. The yellow picomols refers to NEB's recommendations </t>
  </si>
  <si>
    <t>2x Gibson Assembly or NEB Assembly mix</t>
  </si>
  <si>
    <t>Lowe-Power lab does not guarantee this math. Always understand the calculations &amp; verify them. Before using, please research  manufacturer's reaction conditions https://www.neb.com/protocols/2014/11/26/nebuilder-hifi-dna-assembly-reaction-protocol</t>
  </si>
  <si>
    <r>
      <t xml:space="preserve">Written &amp; edited by: </t>
    </r>
    <r>
      <rPr>
        <sz val="11"/>
        <color theme="1"/>
        <rFont val="Calibri"/>
        <family val="2"/>
        <scheme val="minor"/>
      </rPr>
      <t>Tiffany Lowe-Power</t>
    </r>
    <r>
      <rPr>
        <b/>
        <sz val="11"/>
        <color theme="1"/>
        <rFont val="Calibri"/>
        <family val="2"/>
        <scheme val="minor"/>
      </rPr>
      <t>,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</si>
</sst>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FFC000"/>
      <name val="Arial"/>
      <family val="2"/>
    </font>
    <font>
      <sz val="11"/>
      <color theme="8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rgb="FFFFC000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8"/>
      <color rgb="FF0000CC"/>
      <name val="Arial"/>
      <family val="2"/>
    </font>
    <font>
      <sz val="11"/>
      <color rgb="FF0000CC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color rgb="FF3A3A3A"/>
      <name val="Arial"/>
      <family val="2"/>
    </font>
    <font>
      <sz val="10"/>
      <color rgb="FFFFC00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1" fillId="0" borderId="0" xfId="0" applyFont="1"/>
    <xf numFmtId="0" fontId="2" fillId="0" borderId="0" xfId="0" applyFont="1"/>
    <xf numFmtId="0" fontId="4" fillId="0" borderId="0" xfId="0" applyFont="1"/>
    <xf numFmtId="164" fontId="1" fillId="0" borderId="0" xfId="0" applyNumberFormat="1" applyFont="1"/>
    <xf numFmtId="0" fontId="5" fillId="0" borderId="0" xfId="0" applyFont="1"/>
    <xf numFmtId="165" fontId="5" fillId="0" borderId="0" xfId="0" applyNumberFormat="1" applyFont="1"/>
    <xf numFmtId="2" fontId="6" fillId="0" borderId="0" xfId="0" applyNumberFormat="1" applyFont="1"/>
    <xf numFmtId="165" fontId="7" fillId="0" borderId="0" xfId="0" applyNumberFormat="1" applyFont="1"/>
    <xf numFmtId="0" fontId="8" fillId="0" borderId="0" xfId="0" applyFont="1"/>
    <xf numFmtId="164" fontId="9" fillId="0" borderId="1" xfId="0" applyNumberFormat="1" applyFont="1" applyBorder="1"/>
    <xf numFmtId="2" fontId="3" fillId="0" borderId="0" xfId="0" applyNumberFormat="1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64" fontId="13" fillId="0" borderId="1" xfId="0" applyNumberFormat="1" applyFont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" fillId="0" borderId="0" xfId="0" applyFont="1" applyFill="1"/>
    <xf numFmtId="0" fontId="3" fillId="0" borderId="0" xfId="0" applyFont="1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11E56-24A4-49F1-B06E-19E4085933C9}">
  <sheetPr>
    <pageSetUpPr fitToPage="1"/>
  </sheetPr>
  <dimension ref="A1:AC310"/>
  <sheetViews>
    <sheetView tabSelected="1" zoomScale="99" zoomScaleNormal="99" zoomScaleSheetLayoutView="100" workbookViewId="0">
      <selection activeCell="A3" sqref="A3"/>
    </sheetView>
  </sheetViews>
  <sheetFormatPr defaultRowHeight="14.4" x14ac:dyDescent="0.3"/>
  <cols>
    <col min="1" max="1" width="8.88671875" style="2"/>
    <col min="2" max="2" width="5.6640625" style="2" customWidth="1"/>
    <col min="3" max="3" width="6.5546875" style="2" customWidth="1"/>
    <col min="4" max="4" width="8.109375" style="2" bestFit="1" customWidth="1"/>
    <col min="5" max="5" width="3" style="2" bestFit="1" customWidth="1"/>
    <col min="6" max="6" width="7.88671875" style="2" customWidth="1"/>
    <col min="7" max="7" width="5.109375" style="2" bestFit="1" customWidth="1"/>
    <col min="8" max="8" width="11.21875" style="2" bestFit="1" customWidth="1"/>
    <col min="9" max="9" width="8.88671875" style="2"/>
    <col min="10" max="10" width="2.88671875" style="2" bestFit="1" customWidth="1"/>
    <col min="11" max="11" width="13.88671875" style="2" customWidth="1"/>
    <col min="12" max="12" width="2.77734375" style="2" customWidth="1"/>
    <col min="13" max="16384" width="8.88671875" style="2"/>
  </cols>
  <sheetData>
    <row r="1" spans="1:14" x14ac:dyDescent="0.3">
      <c r="A1" s="1" t="s">
        <v>0</v>
      </c>
    </row>
    <row r="2" spans="1:14" x14ac:dyDescent="0.3">
      <c r="A2" s="1" t="s">
        <v>37</v>
      </c>
    </row>
    <row r="3" spans="1:14" x14ac:dyDescent="0.3">
      <c r="A3" s="3" t="s">
        <v>36</v>
      </c>
    </row>
    <row r="4" spans="1:14" x14ac:dyDescent="0.3">
      <c r="A4" s="3" t="s">
        <v>33</v>
      </c>
    </row>
    <row r="5" spans="1:14" x14ac:dyDescent="0.3">
      <c r="A5" s="20" t="s">
        <v>34</v>
      </c>
    </row>
    <row r="6" spans="1:14" ht="12.6" customHeight="1" x14ac:dyDescent="0.3">
      <c r="A6" s="19" t="s">
        <v>29</v>
      </c>
    </row>
    <row r="7" spans="1:14" ht="12.6" customHeight="1" x14ac:dyDescent="0.3">
      <c r="A7" s="4" t="s">
        <v>28</v>
      </c>
    </row>
    <row r="8" spans="1:14" ht="12.6" customHeight="1" x14ac:dyDescent="0.3">
      <c r="A8" s="18" t="s">
        <v>30</v>
      </c>
    </row>
    <row r="9" spans="1:14" ht="12.6" customHeight="1" x14ac:dyDescent="0.3">
      <c r="A9" s="18"/>
    </row>
    <row r="10" spans="1:14" s="22" customFormat="1" ht="12.6" customHeight="1" x14ac:dyDescent="0.3">
      <c r="A10" s="21" t="s">
        <v>21</v>
      </c>
    </row>
    <row r="11" spans="1:14" s="22" customFormat="1" ht="12.6" customHeight="1" x14ac:dyDescent="0.3">
      <c r="A11" s="20" t="s">
        <v>7</v>
      </c>
      <c r="B11" s="22">
        <v>7783</v>
      </c>
      <c r="C11" s="22" t="s">
        <v>9</v>
      </c>
    </row>
    <row r="12" spans="1:14" s="22" customFormat="1" ht="12.6" customHeight="1" x14ac:dyDescent="0.3">
      <c r="A12" s="20" t="s">
        <v>32</v>
      </c>
      <c r="B12" s="22">
        <v>4569</v>
      </c>
      <c r="C12" s="22" t="s">
        <v>9</v>
      </c>
      <c r="D12" s="22" t="s">
        <v>31</v>
      </c>
    </row>
    <row r="13" spans="1:14" s="22" customFormat="1" ht="12.6" customHeight="1" x14ac:dyDescent="0.3">
      <c r="A13" s="20" t="s">
        <v>26</v>
      </c>
      <c r="B13" s="22">
        <v>4561</v>
      </c>
      <c r="C13" s="22" t="s">
        <v>9</v>
      </c>
    </row>
    <row r="14" spans="1:14" ht="12.6" customHeight="1" x14ac:dyDescent="0.3">
      <c r="A14" s="15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3"/>
    </row>
    <row r="15" spans="1:14" x14ac:dyDescent="0.3">
      <c r="A15" s="1" t="s">
        <v>23</v>
      </c>
      <c r="N15" s="13"/>
    </row>
    <row r="16" spans="1:14" x14ac:dyDescent="0.3">
      <c r="A16" s="2" t="s">
        <v>1</v>
      </c>
      <c r="D16" s="2" t="s">
        <v>2</v>
      </c>
      <c r="F16" s="2" t="s">
        <v>3</v>
      </c>
      <c r="H16" s="2" t="s">
        <v>4</v>
      </c>
      <c r="I16" s="2" t="s">
        <v>5</v>
      </c>
      <c r="K16" s="2" t="s">
        <v>6</v>
      </c>
    </row>
    <row r="17" spans="1:14" x14ac:dyDescent="0.3">
      <c r="A17" s="13" t="s">
        <v>22</v>
      </c>
      <c r="B17" s="5">
        <f>I17*1000/(D17*650)</f>
        <v>3.3671734262673197E-2</v>
      </c>
      <c r="C17" s="2" t="s">
        <v>8</v>
      </c>
      <c r="D17" s="6">
        <v>4569</v>
      </c>
      <c r="E17" s="2" t="s">
        <v>9</v>
      </c>
      <c r="F17" s="6">
        <v>189</v>
      </c>
      <c r="G17" s="2" t="s">
        <v>10</v>
      </c>
      <c r="H17" s="6" t="s">
        <v>11</v>
      </c>
      <c r="I17" s="7">
        <v>100</v>
      </c>
      <c r="J17" s="2" t="s">
        <v>12</v>
      </c>
      <c r="K17" s="8">
        <f>I17/F17</f>
        <v>0.52910052910052907</v>
      </c>
      <c r="L17" s="2" t="s">
        <v>13</v>
      </c>
      <c r="M17" s="2" t="str">
        <f>A17</f>
        <v>pMiniTn7</v>
      </c>
      <c r="N17" s="6"/>
    </row>
    <row r="18" spans="1:14" x14ac:dyDescent="0.3">
      <c r="B18" s="5"/>
      <c r="D18" s="6"/>
      <c r="F18" s="6"/>
      <c r="I18" s="9"/>
      <c r="K18" s="8"/>
      <c r="N18" s="6"/>
    </row>
    <row r="19" spans="1:14" x14ac:dyDescent="0.3">
      <c r="A19" s="2" t="s">
        <v>14</v>
      </c>
      <c r="B19" s="5">
        <f>I19*1000/(D19*650)</f>
        <v>6.7343468525346395E-2</v>
      </c>
      <c r="C19" s="2" t="s">
        <v>8</v>
      </c>
      <c r="D19" s="6">
        <v>883</v>
      </c>
      <c r="E19" s="2" t="s">
        <v>9</v>
      </c>
      <c r="F19" s="6">
        <v>71.5</v>
      </c>
      <c r="G19" s="2" t="s">
        <v>10</v>
      </c>
      <c r="H19" s="14">
        <v>2</v>
      </c>
      <c r="I19" s="9">
        <f>I17*H19*D19/D17</f>
        <v>38.651783760122562</v>
      </c>
      <c r="J19" s="2" t="s">
        <v>12</v>
      </c>
      <c r="K19" s="8">
        <f>I19/F19</f>
        <v>0.54058438825346244</v>
      </c>
      <c r="L19" s="2" t="s">
        <v>13</v>
      </c>
      <c r="M19" s="2" t="str">
        <f>A19</f>
        <v>PCR 14</v>
      </c>
      <c r="N19" s="6"/>
    </row>
    <row r="20" spans="1:14" x14ac:dyDescent="0.3">
      <c r="B20" s="5"/>
      <c r="D20" s="10" t="s">
        <v>16</v>
      </c>
      <c r="F20" s="6" t="s">
        <v>17</v>
      </c>
      <c r="G20" s="6"/>
      <c r="H20" s="6" t="s">
        <v>18</v>
      </c>
      <c r="I20" s="6"/>
      <c r="J20" s="6"/>
      <c r="K20" s="6"/>
      <c r="L20" s="6"/>
      <c r="M20" s="6"/>
      <c r="N20" s="6"/>
    </row>
    <row r="21" spans="1:14" x14ac:dyDescent="0.3">
      <c r="B21" s="11">
        <f>SUM(B17:B19)</f>
        <v>0.10101520278801959</v>
      </c>
      <c r="C21" s="2" t="s">
        <v>19</v>
      </c>
      <c r="K21" s="12">
        <f>5-SUM(K17:K19)</f>
        <v>3.9303150826460085</v>
      </c>
      <c r="L21" s="13" t="s">
        <v>27</v>
      </c>
    </row>
    <row r="22" spans="1:14" x14ac:dyDescent="0.3">
      <c r="K22" s="1">
        <v>5</v>
      </c>
      <c r="L22" s="13" t="s">
        <v>35</v>
      </c>
    </row>
    <row r="23" spans="1:14" x14ac:dyDescent="0.3">
      <c r="A23" s="1" t="s">
        <v>20</v>
      </c>
    </row>
    <row r="24" spans="1:14" x14ac:dyDescent="0.3">
      <c r="A24" s="2" t="s">
        <v>1</v>
      </c>
      <c r="D24" s="2" t="s">
        <v>2</v>
      </c>
      <c r="F24" s="2" t="s">
        <v>3</v>
      </c>
      <c r="H24" s="2" t="s">
        <v>4</v>
      </c>
      <c r="I24" s="2" t="s">
        <v>5</v>
      </c>
      <c r="K24" s="2" t="s">
        <v>6</v>
      </c>
    </row>
    <row r="25" spans="1:14" x14ac:dyDescent="0.3">
      <c r="A25" s="2" t="s">
        <v>7</v>
      </c>
      <c r="B25" s="5">
        <f>I25*1000/(D25*650)</f>
        <v>1.9766947686772948E-2</v>
      </c>
      <c r="C25" s="2" t="s">
        <v>8</v>
      </c>
      <c r="D25" s="6">
        <v>7783</v>
      </c>
      <c r="E25" s="2" t="s">
        <v>9</v>
      </c>
      <c r="F25" s="6">
        <v>189</v>
      </c>
      <c r="G25" s="2" t="s">
        <v>10</v>
      </c>
      <c r="H25" s="6" t="s">
        <v>11</v>
      </c>
      <c r="I25" s="7">
        <v>100</v>
      </c>
      <c r="J25" s="2" t="s">
        <v>12</v>
      </c>
      <c r="K25" s="8">
        <f>I25/F25</f>
        <v>0.52910052910052907</v>
      </c>
      <c r="L25" s="2" t="s">
        <v>13</v>
      </c>
      <c r="M25" s="2" t="str">
        <f>A25</f>
        <v>pUFR80</v>
      </c>
    </row>
    <row r="26" spans="1:14" x14ac:dyDescent="0.3">
      <c r="B26" s="5"/>
      <c r="D26" s="6"/>
      <c r="F26" s="6"/>
      <c r="I26" s="9"/>
      <c r="K26" s="8"/>
    </row>
    <row r="27" spans="1:14" x14ac:dyDescent="0.3">
      <c r="A27" s="2" t="s">
        <v>14</v>
      </c>
      <c r="B27" s="5">
        <f>I27*1000/(D27*650)</f>
        <v>3.9533895373545895E-2</v>
      </c>
      <c r="C27" s="2" t="s">
        <v>8</v>
      </c>
      <c r="D27" s="6">
        <v>883</v>
      </c>
      <c r="E27" s="2" t="s">
        <v>9</v>
      </c>
      <c r="F27" s="6">
        <v>71.5</v>
      </c>
      <c r="G27" s="2" t="s">
        <v>10</v>
      </c>
      <c r="H27" s="14">
        <v>2</v>
      </c>
      <c r="I27" s="9">
        <f>I25*H27*D27/D25</f>
        <v>22.690479249646664</v>
      </c>
      <c r="J27" s="2" t="s">
        <v>12</v>
      </c>
      <c r="K27" s="8">
        <f>I27/F27</f>
        <v>0.31734936013491838</v>
      </c>
      <c r="L27" s="2" t="s">
        <v>13</v>
      </c>
      <c r="M27" s="2" t="str">
        <f>A27</f>
        <v>PCR 14</v>
      </c>
    </row>
    <row r="28" spans="1:14" x14ac:dyDescent="0.3">
      <c r="B28" s="5"/>
      <c r="D28" s="6"/>
      <c r="F28" s="6"/>
      <c r="H28" s="14"/>
      <c r="I28" s="9"/>
      <c r="K28" s="8"/>
    </row>
    <row r="29" spans="1:14" x14ac:dyDescent="0.3">
      <c r="A29" s="2" t="s">
        <v>15</v>
      </c>
      <c r="B29" s="5">
        <f>I29*1000/(D29*650)</f>
        <v>3.9533895373545895E-2</v>
      </c>
      <c r="C29" s="2" t="s">
        <v>8</v>
      </c>
      <c r="D29" s="6">
        <v>885</v>
      </c>
      <c r="E29" s="2" t="s">
        <v>9</v>
      </c>
      <c r="F29" s="6">
        <v>97</v>
      </c>
      <c r="G29" s="2" t="s">
        <v>10</v>
      </c>
      <c r="H29" s="14">
        <v>2</v>
      </c>
      <c r="I29" s="9">
        <f>I25*H29*D29/D25</f>
        <v>22.741873313632276</v>
      </c>
      <c r="J29" s="2" t="s">
        <v>12</v>
      </c>
      <c r="K29" s="8">
        <f>I29/F29</f>
        <v>0.2344523022023946</v>
      </c>
      <c r="L29" s="2" t="s">
        <v>13</v>
      </c>
      <c r="M29" s="2" t="str">
        <f>A29</f>
        <v>PCR 15</v>
      </c>
    </row>
    <row r="30" spans="1:14" x14ac:dyDescent="0.3">
      <c r="B30" s="5"/>
      <c r="D30" s="10" t="s">
        <v>16</v>
      </c>
      <c r="F30" s="6" t="s">
        <v>17</v>
      </c>
      <c r="G30" s="6"/>
      <c r="H30" s="6" t="s">
        <v>18</v>
      </c>
      <c r="I30" s="6"/>
      <c r="J30" s="6"/>
      <c r="K30" s="6"/>
      <c r="L30" s="6"/>
      <c r="M30" s="6"/>
    </row>
    <row r="31" spans="1:14" x14ac:dyDescent="0.3">
      <c r="B31" s="11">
        <f>SUM(B25:B29)</f>
        <v>9.8834738433864727E-2</v>
      </c>
      <c r="C31" s="2" t="s">
        <v>19</v>
      </c>
      <c r="K31" s="12">
        <f>5-SUM(K25:K29)</f>
        <v>3.9190978085621579</v>
      </c>
      <c r="L31" s="13" t="s">
        <v>27</v>
      </c>
    </row>
    <row r="32" spans="1:14" x14ac:dyDescent="0.3">
      <c r="K32" s="1">
        <v>5</v>
      </c>
      <c r="L32" s="13" t="s">
        <v>35</v>
      </c>
    </row>
    <row r="33" spans="1:13" x14ac:dyDescent="0.3">
      <c r="A33" s="1" t="s">
        <v>24</v>
      </c>
    </row>
    <row r="34" spans="1:13" x14ac:dyDescent="0.3">
      <c r="A34" s="2" t="s">
        <v>1</v>
      </c>
      <c r="D34" s="2" t="s">
        <v>2</v>
      </c>
      <c r="F34" s="2" t="s">
        <v>3</v>
      </c>
      <c r="H34" s="2" t="s">
        <v>4</v>
      </c>
      <c r="I34" s="2" t="s">
        <v>5</v>
      </c>
      <c r="K34" s="2" t="s">
        <v>6</v>
      </c>
    </row>
    <row r="35" spans="1:13" x14ac:dyDescent="0.3">
      <c r="A35" s="13" t="s">
        <v>25</v>
      </c>
      <c r="B35" s="5">
        <f>I35*1000/(D35*650)</f>
        <v>3.3671734262673197E-2</v>
      </c>
      <c r="C35" s="2" t="s">
        <v>8</v>
      </c>
      <c r="D35" s="6">
        <v>4569</v>
      </c>
      <c r="E35" s="2" t="s">
        <v>9</v>
      </c>
      <c r="F35" s="6">
        <v>189</v>
      </c>
      <c r="G35" s="2" t="s">
        <v>10</v>
      </c>
      <c r="H35" s="6" t="s">
        <v>11</v>
      </c>
      <c r="I35" s="7">
        <v>100</v>
      </c>
      <c r="J35" s="2" t="s">
        <v>12</v>
      </c>
      <c r="K35" s="8">
        <f>I35/F35</f>
        <v>0.52910052910052907</v>
      </c>
      <c r="L35" s="2" t="s">
        <v>13</v>
      </c>
      <c r="M35" s="2" t="str">
        <f>A35</f>
        <v>pTn7</v>
      </c>
    </row>
    <row r="36" spans="1:13" x14ac:dyDescent="0.3">
      <c r="B36" s="5"/>
      <c r="D36" s="6"/>
      <c r="F36" s="6"/>
      <c r="I36" s="9"/>
      <c r="K36" s="8"/>
    </row>
    <row r="37" spans="1:13" x14ac:dyDescent="0.3">
      <c r="A37" s="2" t="s">
        <v>14</v>
      </c>
      <c r="B37" s="5">
        <f>I37*1000/(D37*650)</f>
        <v>6.7343468525346395E-2</v>
      </c>
      <c r="C37" s="2" t="s">
        <v>8</v>
      </c>
      <c r="D37" s="6">
        <v>883</v>
      </c>
      <c r="E37" s="2" t="s">
        <v>9</v>
      </c>
      <c r="F37" s="6">
        <v>71.5</v>
      </c>
      <c r="G37" s="2" t="s">
        <v>10</v>
      </c>
      <c r="H37" s="14">
        <v>2</v>
      </c>
      <c r="I37" s="9">
        <f>I35*H37*D37/D35</f>
        <v>38.651783760122562</v>
      </c>
      <c r="J37" s="2" t="s">
        <v>12</v>
      </c>
      <c r="K37" s="8">
        <f>I37/F37</f>
        <v>0.54058438825346244</v>
      </c>
      <c r="L37" s="2" t="s">
        <v>13</v>
      </c>
      <c r="M37" s="2" t="str">
        <f>A37</f>
        <v>PCR 14</v>
      </c>
    </row>
    <row r="38" spans="1:13" x14ac:dyDescent="0.3">
      <c r="B38" s="5"/>
      <c r="D38" s="6"/>
      <c r="F38" s="6"/>
      <c r="H38" s="14"/>
      <c r="I38" s="9"/>
      <c r="K38" s="8"/>
    </row>
    <row r="39" spans="1:13" x14ac:dyDescent="0.3">
      <c r="A39" s="2" t="s">
        <v>15</v>
      </c>
      <c r="B39" s="5">
        <f>I39*1000/(D39*650)</f>
        <v>6.7343468525346395E-2</v>
      </c>
      <c r="C39" s="2" t="s">
        <v>8</v>
      </c>
      <c r="D39" s="6">
        <v>885</v>
      </c>
      <c r="E39" s="2" t="s">
        <v>9</v>
      </c>
      <c r="F39" s="6">
        <v>97</v>
      </c>
      <c r="G39" s="2" t="s">
        <v>10</v>
      </c>
      <c r="H39" s="14">
        <v>2</v>
      </c>
      <c r="I39" s="9">
        <f>I35*H39*D39/D35</f>
        <v>38.739330269205517</v>
      </c>
      <c r="J39" s="2" t="s">
        <v>12</v>
      </c>
      <c r="K39" s="8">
        <f>I39/F39</f>
        <v>0.39937453885778884</v>
      </c>
      <c r="L39" s="2" t="s">
        <v>13</v>
      </c>
      <c r="M39" s="2" t="str">
        <f>A39</f>
        <v>PCR 15</v>
      </c>
    </row>
    <row r="41" spans="1:13" x14ac:dyDescent="0.3">
      <c r="A41" s="2" t="s">
        <v>15</v>
      </c>
      <c r="B41" s="5">
        <f>I41*1000/(D41*650)</f>
        <v>6.7343468525346395E-2</v>
      </c>
      <c r="C41" s="2" t="s">
        <v>8</v>
      </c>
      <c r="D41" s="6">
        <v>885</v>
      </c>
      <c r="E41" s="2" t="s">
        <v>9</v>
      </c>
      <c r="F41" s="6">
        <v>56</v>
      </c>
      <c r="G41" s="2" t="s">
        <v>10</v>
      </c>
      <c r="H41" s="14">
        <v>2</v>
      </c>
      <c r="I41" s="9">
        <f>I35*H41*D41/D35</f>
        <v>38.739330269205517</v>
      </c>
      <c r="J41" s="2" t="s">
        <v>12</v>
      </c>
      <c r="K41" s="8">
        <f>I41/F41</f>
        <v>0.69177375480724135</v>
      </c>
      <c r="L41" s="2" t="s">
        <v>13</v>
      </c>
      <c r="M41" s="2" t="str">
        <f>A41</f>
        <v>PCR 15</v>
      </c>
    </row>
    <row r="42" spans="1:13" x14ac:dyDescent="0.3">
      <c r="B42" s="5"/>
      <c r="D42" s="10" t="s">
        <v>16</v>
      </c>
      <c r="F42" s="6" t="s">
        <v>17</v>
      </c>
      <c r="G42" s="6"/>
      <c r="H42" s="6" t="s">
        <v>18</v>
      </c>
      <c r="I42" s="6"/>
      <c r="J42" s="6"/>
      <c r="K42" s="6"/>
      <c r="L42" s="6"/>
      <c r="M42" s="6"/>
    </row>
    <row r="43" spans="1:13" x14ac:dyDescent="0.3">
      <c r="B43" s="17">
        <f>SUM(B35:B41)</f>
        <v>0.23570213983871238</v>
      </c>
      <c r="C43" s="2" t="s">
        <v>19</v>
      </c>
      <c r="K43" s="12">
        <f>5-SUM(K35:K41)</f>
        <v>2.839166788980978</v>
      </c>
      <c r="L43" s="13" t="s">
        <v>27</v>
      </c>
    </row>
    <row r="44" spans="1:13" s="23" customFormat="1" x14ac:dyDescent="0.3">
      <c r="K44" s="24">
        <v>5</v>
      </c>
      <c r="L44" s="25" t="s">
        <v>35</v>
      </c>
    </row>
    <row r="45" spans="1:13" s="23" customFormat="1" x14ac:dyDescent="0.3"/>
    <row r="46" spans="1:13" s="23" customFormat="1" x14ac:dyDescent="0.3"/>
    <row r="47" spans="1:13" s="23" customFormat="1" x14ac:dyDescent="0.3"/>
    <row r="48" spans="1:13" s="23" customFormat="1" x14ac:dyDescent="0.3"/>
    <row r="49" s="23" customFormat="1" x14ac:dyDescent="0.3"/>
    <row r="50" s="23" customFormat="1" x14ac:dyDescent="0.3"/>
    <row r="51" s="23" customFormat="1" x14ac:dyDescent="0.3"/>
    <row r="52" s="23" customFormat="1" x14ac:dyDescent="0.3"/>
    <row r="53" s="23" customFormat="1" x14ac:dyDescent="0.3"/>
    <row r="54" s="23" customFormat="1" x14ac:dyDescent="0.3"/>
    <row r="55" s="23" customFormat="1" x14ac:dyDescent="0.3"/>
    <row r="56" s="23" customFormat="1" x14ac:dyDescent="0.3"/>
    <row r="57" s="23" customFormat="1" x14ac:dyDescent="0.3"/>
    <row r="58" s="23" customFormat="1" x14ac:dyDescent="0.3"/>
    <row r="59" s="23" customFormat="1" x14ac:dyDescent="0.3"/>
    <row r="60" s="23" customFormat="1" x14ac:dyDescent="0.3"/>
    <row r="61" s="23" customFormat="1" x14ac:dyDescent="0.3"/>
    <row r="62" s="23" customFormat="1" x14ac:dyDescent="0.3"/>
    <row r="63" s="23" customFormat="1" x14ac:dyDescent="0.3"/>
    <row r="64" s="23" customFormat="1" x14ac:dyDescent="0.3"/>
    <row r="65" s="23" customFormat="1" x14ac:dyDescent="0.3"/>
    <row r="66" s="23" customFormat="1" x14ac:dyDescent="0.3"/>
    <row r="67" s="23" customFormat="1" x14ac:dyDescent="0.3"/>
    <row r="68" s="23" customFormat="1" x14ac:dyDescent="0.3"/>
    <row r="69" s="23" customFormat="1" x14ac:dyDescent="0.3"/>
    <row r="70" s="23" customFormat="1" x14ac:dyDescent="0.3"/>
    <row r="71" s="23" customFormat="1" x14ac:dyDescent="0.3"/>
    <row r="72" s="23" customFormat="1" x14ac:dyDescent="0.3"/>
    <row r="73" s="23" customFormat="1" x14ac:dyDescent="0.3"/>
    <row r="74" s="23" customFormat="1" x14ac:dyDescent="0.3"/>
    <row r="75" s="23" customFormat="1" x14ac:dyDescent="0.3"/>
    <row r="76" s="23" customFormat="1" x14ac:dyDescent="0.3"/>
    <row r="77" s="23" customFormat="1" x14ac:dyDescent="0.3"/>
    <row r="78" s="23" customFormat="1" x14ac:dyDescent="0.3"/>
    <row r="79" s="23" customFormat="1" x14ac:dyDescent="0.3"/>
    <row r="80" s="23" customFormat="1" x14ac:dyDescent="0.3"/>
    <row r="81" s="23" customFormat="1" x14ac:dyDescent="0.3"/>
    <row r="82" s="23" customFormat="1" x14ac:dyDescent="0.3"/>
    <row r="83" s="23" customFormat="1" x14ac:dyDescent="0.3"/>
    <row r="84" s="23" customFormat="1" x14ac:dyDescent="0.3"/>
    <row r="85" s="23" customFormat="1" x14ac:dyDescent="0.3"/>
    <row r="86" s="23" customFormat="1" x14ac:dyDescent="0.3"/>
    <row r="87" s="23" customFormat="1" x14ac:dyDescent="0.3"/>
    <row r="88" s="23" customFormat="1" x14ac:dyDescent="0.3"/>
    <row r="89" s="23" customFormat="1" x14ac:dyDescent="0.3"/>
    <row r="90" s="23" customFormat="1" x14ac:dyDescent="0.3"/>
    <row r="91" s="23" customFormat="1" x14ac:dyDescent="0.3"/>
    <row r="92" s="23" customFormat="1" x14ac:dyDescent="0.3"/>
    <row r="93" s="23" customFormat="1" x14ac:dyDescent="0.3"/>
    <row r="94" s="23" customFormat="1" x14ac:dyDescent="0.3"/>
    <row r="95" s="23" customFormat="1" x14ac:dyDescent="0.3"/>
    <row r="96" s="23" customFormat="1" x14ac:dyDescent="0.3"/>
    <row r="97" s="23" customFormat="1" x14ac:dyDescent="0.3"/>
    <row r="98" s="23" customFormat="1" x14ac:dyDescent="0.3"/>
    <row r="99" s="23" customFormat="1" x14ac:dyDescent="0.3"/>
    <row r="100" s="23" customFormat="1" x14ac:dyDescent="0.3"/>
    <row r="101" s="23" customFormat="1" x14ac:dyDescent="0.3"/>
    <row r="102" s="23" customFormat="1" x14ac:dyDescent="0.3"/>
    <row r="103" s="23" customFormat="1" x14ac:dyDescent="0.3"/>
    <row r="104" s="23" customFormat="1" x14ac:dyDescent="0.3"/>
    <row r="105" s="23" customFormat="1" x14ac:dyDescent="0.3"/>
    <row r="106" s="23" customFormat="1" x14ac:dyDescent="0.3"/>
    <row r="107" s="23" customFormat="1" x14ac:dyDescent="0.3"/>
    <row r="108" s="23" customFormat="1" x14ac:dyDescent="0.3"/>
    <row r="109" s="23" customFormat="1" x14ac:dyDescent="0.3"/>
    <row r="110" s="23" customFormat="1" x14ac:dyDescent="0.3"/>
    <row r="111" s="23" customFormat="1" x14ac:dyDescent="0.3"/>
    <row r="112" s="23" customFormat="1" x14ac:dyDescent="0.3"/>
    <row r="113" s="23" customFormat="1" x14ac:dyDescent="0.3"/>
    <row r="114" s="23" customFormat="1" x14ac:dyDescent="0.3"/>
    <row r="115" s="23" customFormat="1" x14ac:dyDescent="0.3"/>
    <row r="116" s="23" customFormat="1" x14ac:dyDescent="0.3"/>
    <row r="117" s="23" customFormat="1" x14ac:dyDescent="0.3"/>
    <row r="118" s="23" customFormat="1" x14ac:dyDescent="0.3"/>
    <row r="119" s="23" customFormat="1" x14ac:dyDescent="0.3"/>
    <row r="120" s="23" customFormat="1" x14ac:dyDescent="0.3"/>
    <row r="121" s="23" customFormat="1" x14ac:dyDescent="0.3"/>
    <row r="122" s="23" customFormat="1" x14ac:dyDescent="0.3"/>
    <row r="123" s="23" customFormat="1" x14ac:dyDescent="0.3"/>
    <row r="124" s="23" customFormat="1" x14ac:dyDescent="0.3"/>
    <row r="125" s="23" customFormat="1" x14ac:dyDescent="0.3"/>
    <row r="126" s="23" customFormat="1" x14ac:dyDescent="0.3"/>
    <row r="127" s="23" customFormat="1" x14ac:dyDescent="0.3"/>
    <row r="128" s="23" customFormat="1" x14ac:dyDescent="0.3"/>
    <row r="129" s="23" customFormat="1" x14ac:dyDescent="0.3"/>
    <row r="130" s="23" customFormat="1" x14ac:dyDescent="0.3"/>
    <row r="131" s="23" customFormat="1" x14ac:dyDescent="0.3"/>
    <row r="132" s="23" customFormat="1" x14ac:dyDescent="0.3"/>
    <row r="133" s="23" customFormat="1" x14ac:dyDescent="0.3"/>
    <row r="134" s="23" customFormat="1" x14ac:dyDescent="0.3"/>
    <row r="135" s="23" customFormat="1" x14ac:dyDescent="0.3"/>
    <row r="136" s="23" customFormat="1" x14ac:dyDescent="0.3"/>
    <row r="137" s="23" customFormat="1" x14ac:dyDescent="0.3"/>
    <row r="138" s="23" customFormat="1" x14ac:dyDescent="0.3"/>
    <row r="139" s="23" customFormat="1" x14ac:dyDescent="0.3"/>
    <row r="140" s="23" customFormat="1" x14ac:dyDescent="0.3"/>
    <row r="141" s="23" customFormat="1" x14ac:dyDescent="0.3"/>
    <row r="142" s="23" customFormat="1" x14ac:dyDescent="0.3"/>
    <row r="143" s="23" customFormat="1" x14ac:dyDescent="0.3"/>
    <row r="144" s="23" customFormat="1" x14ac:dyDescent="0.3"/>
    <row r="145" s="23" customFormat="1" x14ac:dyDescent="0.3"/>
    <row r="146" s="23" customFormat="1" x14ac:dyDescent="0.3"/>
    <row r="147" s="23" customFormat="1" x14ac:dyDescent="0.3"/>
    <row r="148" s="23" customFormat="1" x14ac:dyDescent="0.3"/>
    <row r="149" s="23" customFormat="1" x14ac:dyDescent="0.3"/>
    <row r="150" s="23" customFormat="1" x14ac:dyDescent="0.3"/>
    <row r="151" s="23" customFormat="1" x14ac:dyDescent="0.3"/>
    <row r="152" s="23" customFormat="1" x14ac:dyDescent="0.3"/>
    <row r="153" s="23" customFormat="1" x14ac:dyDescent="0.3"/>
    <row r="154" s="23" customFormat="1" x14ac:dyDescent="0.3"/>
    <row r="155" s="23" customFormat="1" x14ac:dyDescent="0.3"/>
    <row r="156" s="23" customFormat="1" x14ac:dyDescent="0.3"/>
    <row r="157" s="23" customFormat="1" x14ac:dyDescent="0.3"/>
    <row r="158" s="23" customFormat="1" x14ac:dyDescent="0.3"/>
    <row r="159" s="23" customFormat="1" x14ac:dyDescent="0.3"/>
    <row r="160" s="23" customFormat="1" x14ac:dyDescent="0.3"/>
    <row r="161" s="23" customFormat="1" x14ac:dyDescent="0.3"/>
    <row r="162" s="23" customFormat="1" x14ac:dyDescent="0.3"/>
    <row r="163" s="23" customFormat="1" x14ac:dyDescent="0.3"/>
    <row r="164" s="23" customFormat="1" x14ac:dyDescent="0.3"/>
    <row r="165" s="23" customFormat="1" x14ac:dyDescent="0.3"/>
    <row r="166" s="23" customFormat="1" x14ac:dyDescent="0.3"/>
    <row r="167" s="23" customFormat="1" x14ac:dyDescent="0.3"/>
    <row r="168" s="23" customFormat="1" x14ac:dyDescent="0.3"/>
    <row r="169" s="23" customFormat="1" x14ac:dyDescent="0.3"/>
    <row r="170" s="23" customFormat="1" x14ac:dyDescent="0.3"/>
    <row r="171" s="23" customFormat="1" x14ac:dyDescent="0.3"/>
    <row r="172" s="23" customFormat="1" x14ac:dyDescent="0.3"/>
    <row r="173" s="23" customFormat="1" x14ac:dyDescent="0.3"/>
    <row r="174" s="23" customFormat="1" x14ac:dyDescent="0.3"/>
    <row r="175" s="23" customFormat="1" x14ac:dyDescent="0.3"/>
    <row r="176" s="23" customFormat="1" x14ac:dyDescent="0.3"/>
    <row r="177" s="23" customFormat="1" x14ac:dyDescent="0.3"/>
    <row r="178" s="23" customFormat="1" x14ac:dyDescent="0.3"/>
    <row r="179" s="23" customFormat="1" x14ac:dyDescent="0.3"/>
    <row r="180" s="23" customFormat="1" x14ac:dyDescent="0.3"/>
    <row r="181" s="23" customFormat="1" x14ac:dyDescent="0.3"/>
    <row r="182" s="23" customFormat="1" x14ac:dyDescent="0.3"/>
    <row r="183" s="23" customFormat="1" x14ac:dyDescent="0.3"/>
    <row r="184" s="23" customFormat="1" x14ac:dyDescent="0.3"/>
    <row r="185" s="23" customFormat="1" x14ac:dyDescent="0.3"/>
    <row r="186" s="23" customFormat="1" x14ac:dyDescent="0.3"/>
    <row r="187" s="23" customFormat="1" x14ac:dyDescent="0.3"/>
    <row r="188" s="23" customFormat="1" x14ac:dyDescent="0.3"/>
    <row r="189" s="23" customFormat="1" x14ac:dyDescent="0.3"/>
    <row r="190" s="23" customFormat="1" x14ac:dyDescent="0.3"/>
    <row r="191" s="23" customFormat="1" x14ac:dyDescent="0.3"/>
    <row r="192" s="23" customFormat="1" x14ac:dyDescent="0.3"/>
    <row r="193" s="23" customFormat="1" x14ac:dyDescent="0.3"/>
    <row r="194" s="23" customFormat="1" x14ac:dyDescent="0.3"/>
    <row r="195" s="23" customFormat="1" x14ac:dyDescent="0.3"/>
    <row r="196" s="23" customFormat="1" x14ac:dyDescent="0.3"/>
    <row r="197" s="23" customFormat="1" x14ac:dyDescent="0.3"/>
    <row r="198" s="23" customFormat="1" x14ac:dyDescent="0.3"/>
    <row r="199" s="23" customFormat="1" x14ac:dyDescent="0.3"/>
    <row r="200" s="23" customFormat="1" x14ac:dyDescent="0.3"/>
    <row r="201" s="23" customFormat="1" x14ac:dyDescent="0.3"/>
    <row r="202" s="23" customFormat="1" x14ac:dyDescent="0.3"/>
    <row r="203" s="23" customFormat="1" x14ac:dyDescent="0.3"/>
    <row r="204" s="23" customFormat="1" x14ac:dyDescent="0.3"/>
    <row r="205" s="23" customFormat="1" x14ac:dyDescent="0.3"/>
    <row r="206" s="23" customFormat="1" x14ac:dyDescent="0.3"/>
    <row r="207" s="23" customFormat="1" x14ac:dyDescent="0.3"/>
    <row r="208" s="23" customFormat="1" x14ac:dyDescent="0.3"/>
    <row r="209" s="23" customFormat="1" x14ac:dyDescent="0.3"/>
    <row r="210" s="23" customFormat="1" x14ac:dyDescent="0.3"/>
    <row r="211" s="23" customFormat="1" x14ac:dyDescent="0.3"/>
    <row r="212" s="23" customFormat="1" x14ac:dyDescent="0.3"/>
    <row r="213" s="23" customFormat="1" x14ac:dyDescent="0.3"/>
    <row r="214" s="23" customFormat="1" x14ac:dyDescent="0.3"/>
    <row r="215" s="23" customFormat="1" x14ac:dyDescent="0.3"/>
    <row r="216" s="23" customFormat="1" x14ac:dyDescent="0.3"/>
    <row r="217" s="23" customFormat="1" x14ac:dyDescent="0.3"/>
    <row r="218" s="23" customFormat="1" x14ac:dyDescent="0.3"/>
    <row r="219" s="23" customFormat="1" x14ac:dyDescent="0.3"/>
    <row r="220" s="23" customFormat="1" x14ac:dyDescent="0.3"/>
    <row r="221" s="23" customFormat="1" x14ac:dyDescent="0.3"/>
    <row r="222" s="23" customFormat="1" x14ac:dyDescent="0.3"/>
    <row r="223" s="23" customFormat="1" x14ac:dyDescent="0.3"/>
    <row r="224" s="23" customFormat="1" x14ac:dyDescent="0.3"/>
    <row r="225" s="23" customFormat="1" x14ac:dyDescent="0.3"/>
    <row r="226" s="23" customFormat="1" x14ac:dyDescent="0.3"/>
    <row r="227" s="23" customFormat="1" x14ac:dyDescent="0.3"/>
    <row r="228" s="23" customFormat="1" x14ac:dyDescent="0.3"/>
    <row r="229" s="23" customFormat="1" x14ac:dyDescent="0.3"/>
    <row r="230" s="23" customFormat="1" x14ac:dyDescent="0.3"/>
    <row r="231" s="23" customFormat="1" x14ac:dyDescent="0.3"/>
    <row r="232" s="23" customFormat="1" x14ac:dyDescent="0.3"/>
    <row r="233" s="23" customFormat="1" x14ac:dyDescent="0.3"/>
    <row r="234" s="23" customFormat="1" x14ac:dyDescent="0.3"/>
    <row r="235" s="23" customFormat="1" x14ac:dyDescent="0.3"/>
    <row r="236" s="23" customFormat="1" x14ac:dyDescent="0.3"/>
    <row r="237" s="23" customFormat="1" x14ac:dyDescent="0.3"/>
    <row r="238" s="23" customFormat="1" x14ac:dyDescent="0.3"/>
    <row r="239" s="23" customFormat="1" x14ac:dyDescent="0.3"/>
    <row r="240" s="23" customFormat="1" x14ac:dyDescent="0.3"/>
    <row r="241" s="23" customFormat="1" x14ac:dyDescent="0.3"/>
    <row r="242" s="23" customFormat="1" x14ac:dyDescent="0.3"/>
    <row r="243" s="23" customFormat="1" x14ac:dyDescent="0.3"/>
    <row r="244" s="23" customFormat="1" x14ac:dyDescent="0.3"/>
    <row r="245" s="23" customFormat="1" x14ac:dyDescent="0.3"/>
    <row r="246" s="23" customFormat="1" x14ac:dyDescent="0.3"/>
    <row r="247" s="23" customFormat="1" x14ac:dyDescent="0.3"/>
    <row r="248" s="23" customFormat="1" x14ac:dyDescent="0.3"/>
    <row r="249" s="23" customFormat="1" x14ac:dyDescent="0.3"/>
    <row r="250" s="23" customFormat="1" x14ac:dyDescent="0.3"/>
    <row r="251" s="23" customFormat="1" x14ac:dyDescent="0.3"/>
    <row r="252" s="23" customFormat="1" x14ac:dyDescent="0.3"/>
    <row r="253" s="23" customFormat="1" x14ac:dyDescent="0.3"/>
    <row r="254" s="23" customFormat="1" x14ac:dyDescent="0.3"/>
    <row r="255" s="23" customFormat="1" x14ac:dyDescent="0.3"/>
    <row r="256" s="23" customFormat="1" x14ac:dyDescent="0.3"/>
    <row r="257" s="23" customFormat="1" x14ac:dyDescent="0.3"/>
    <row r="258" s="23" customFormat="1" x14ac:dyDescent="0.3"/>
    <row r="259" s="23" customFormat="1" x14ac:dyDescent="0.3"/>
    <row r="260" s="23" customFormat="1" x14ac:dyDescent="0.3"/>
    <row r="261" s="23" customFormat="1" x14ac:dyDescent="0.3"/>
    <row r="262" s="23" customFormat="1" x14ac:dyDescent="0.3"/>
    <row r="263" s="23" customFormat="1" x14ac:dyDescent="0.3"/>
    <row r="264" s="23" customFormat="1" x14ac:dyDescent="0.3"/>
    <row r="265" s="23" customFormat="1" x14ac:dyDescent="0.3"/>
    <row r="266" s="23" customFormat="1" x14ac:dyDescent="0.3"/>
    <row r="267" s="23" customFormat="1" x14ac:dyDescent="0.3"/>
    <row r="268" s="23" customFormat="1" x14ac:dyDescent="0.3"/>
    <row r="269" s="23" customFormat="1" x14ac:dyDescent="0.3"/>
    <row r="270" s="23" customFormat="1" x14ac:dyDescent="0.3"/>
    <row r="271" s="23" customFormat="1" x14ac:dyDescent="0.3"/>
    <row r="272" s="23" customFormat="1" x14ac:dyDescent="0.3"/>
    <row r="273" s="23" customFormat="1" x14ac:dyDescent="0.3"/>
    <row r="274" s="23" customFormat="1" x14ac:dyDescent="0.3"/>
    <row r="275" s="23" customFormat="1" x14ac:dyDescent="0.3"/>
    <row r="276" s="23" customFormat="1" x14ac:dyDescent="0.3"/>
    <row r="277" s="23" customFormat="1" x14ac:dyDescent="0.3"/>
    <row r="278" s="23" customFormat="1" x14ac:dyDescent="0.3"/>
    <row r="279" s="23" customFormat="1" x14ac:dyDescent="0.3"/>
    <row r="280" s="23" customFormat="1" x14ac:dyDescent="0.3"/>
    <row r="281" s="23" customFormat="1" x14ac:dyDescent="0.3"/>
    <row r="282" s="23" customFormat="1" x14ac:dyDescent="0.3"/>
    <row r="283" s="23" customFormat="1" x14ac:dyDescent="0.3"/>
    <row r="284" s="23" customFormat="1" x14ac:dyDescent="0.3"/>
    <row r="285" s="23" customFormat="1" x14ac:dyDescent="0.3"/>
    <row r="286" s="23" customFormat="1" x14ac:dyDescent="0.3"/>
    <row r="287" s="23" customFormat="1" x14ac:dyDescent="0.3"/>
    <row r="288" s="23" customFormat="1" x14ac:dyDescent="0.3"/>
    <row r="289" s="23" customFormat="1" x14ac:dyDescent="0.3"/>
    <row r="290" s="23" customFormat="1" x14ac:dyDescent="0.3"/>
    <row r="291" s="23" customFormat="1" x14ac:dyDescent="0.3"/>
    <row r="292" s="23" customFormat="1" x14ac:dyDescent="0.3"/>
    <row r="293" s="23" customFormat="1" x14ac:dyDescent="0.3"/>
    <row r="294" s="23" customFormat="1" x14ac:dyDescent="0.3"/>
    <row r="295" s="23" customFormat="1" x14ac:dyDescent="0.3"/>
    <row r="296" s="23" customFormat="1" x14ac:dyDescent="0.3"/>
    <row r="297" s="23" customFormat="1" x14ac:dyDescent="0.3"/>
    <row r="298" s="23" customFormat="1" x14ac:dyDescent="0.3"/>
    <row r="299" s="23" customFormat="1" x14ac:dyDescent="0.3"/>
    <row r="300" s="23" customFormat="1" x14ac:dyDescent="0.3"/>
    <row r="301" s="23" customFormat="1" x14ac:dyDescent="0.3"/>
    <row r="302" s="23" customFormat="1" x14ac:dyDescent="0.3"/>
    <row r="303" s="23" customFormat="1" x14ac:dyDescent="0.3"/>
    <row r="304" s="23" customFormat="1" x14ac:dyDescent="0.3"/>
    <row r="305" s="23" customFormat="1" x14ac:dyDescent="0.3"/>
    <row r="306" s="23" customFormat="1" x14ac:dyDescent="0.3"/>
    <row r="307" s="23" customFormat="1" x14ac:dyDescent="0.3"/>
    <row r="308" s="23" customFormat="1" x14ac:dyDescent="0.3"/>
    <row r="309" s="23" customFormat="1" x14ac:dyDescent="0.3"/>
    <row r="310" s="23" customFormat="1" x14ac:dyDescent="0.3"/>
  </sheetData>
  <pageMargins left="0.7" right="0.7" top="0.75" bottom="0.75" header="0.3" footer="0.3"/>
  <pageSetup scale="78" orientation="portrait" r:id="rId1"/>
  <rowBreaks count="2" manualBreakCount="2">
    <brk id="7" max="16383" man="1"/>
    <brk id="56" max="4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10 ul</vt:lpstr>
      <vt:lpstr>'10 ul'!Print_Area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Lowe-Power</dc:creator>
  <cp:lastModifiedBy>Tiffany Lowe-Power</cp:lastModifiedBy>
  <cp:lastPrinted>2018-05-25T21:36:45Z</cp:lastPrinted>
  <dcterms:created xsi:type="dcterms:W3CDTF">2017-10-19T17:35:28Z</dcterms:created>
  <dcterms:modified xsi:type="dcterms:W3CDTF">2019-01-16T19:30:00Z</dcterms:modified>
</cp:coreProperties>
</file>